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20B95F47-4946-4BE3-B164-D4E2FEE5BB11}" xr6:coauthVersionLast="47" xr6:coauthVersionMax="47" xr10:uidLastSave="{00000000-0000-0000-0000-000000000000}"/>
  <bookViews>
    <workbookView showSheetTabs="0" xWindow="-108" yWindow="-108" windowWidth="23256" windowHeight="12456" tabRatio="677" xr2:uid="{00000000-000D-0000-FFFF-FFFF00000000}"/>
  </bookViews>
  <sheets>
    <sheet name="Dashboard" sheetId="11" r:id="rId1"/>
    <sheet name="customers" sheetId="1" r:id="rId2"/>
    <sheet name="products" sheetId="2" r:id="rId3"/>
    <sheet name="TotalSales" sheetId="5" r:id="rId4"/>
    <sheet name="orders" sheetId="4" r:id="rId5"/>
    <sheet name="CountryBarChart" sheetId="7" r:id="rId6"/>
    <sheet name="Top5Customers" sheetId="10" r:id="rId7"/>
  </sheets>
  <definedNames>
    <definedName name="_xlnm._FilterDatabase" localSheetId="4" hidden="1">orders!$C$1:$C$1001</definedName>
    <definedName name="NativeTimeline_Order_Date">#N/A</definedName>
    <definedName name="Slicer_Chocolate_Type">#N/A</definedName>
    <definedName name="Slicer_Cocoa_Percentage">#N/A</definedName>
    <definedName name="Slicer_Membership">#N/A</definedName>
    <definedName name="Slicer_Size_of_Bar">#N/A</definedName>
  </definedNames>
  <calcPr calcId="191029"/>
  <pivotCaches>
    <pivotCache cacheId="6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M49" i="4" s="1"/>
  <c r="E50" i="4"/>
  <c r="E51" i="4"/>
  <c r="E52" i="4"/>
  <c r="E53" i="4"/>
  <c r="E54" i="4"/>
  <c r="E55" i="4"/>
  <c r="E56" i="4"/>
  <c r="E57" i="4"/>
  <c r="E58" i="4"/>
  <c r="E59" i="4"/>
  <c r="E60" i="4"/>
  <c r="E61" i="4"/>
  <c r="E62" i="4"/>
  <c r="M62" i="4" s="1"/>
  <c r="E63" i="4"/>
  <c r="E64" i="4"/>
  <c r="M64" i="4" s="1"/>
  <c r="E65" i="4"/>
  <c r="M65" i="4" s="1"/>
  <c r="E66" i="4"/>
  <c r="E67" i="4"/>
  <c r="E68" i="4"/>
  <c r="E69" i="4"/>
  <c r="E70" i="4"/>
  <c r="E71" i="4"/>
  <c r="E72" i="4"/>
  <c r="E73" i="4"/>
  <c r="E74" i="4"/>
  <c r="E75" i="4"/>
  <c r="E76" i="4"/>
  <c r="E77" i="4"/>
  <c r="E78" i="4"/>
  <c r="M78" i="4" s="1"/>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M142" i="4" s="1"/>
  <c r="E143" i="4"/>
  <c r="E144" i="4"/>
  <c r="M144" i="4" s="1"/>
  <c r="E145" i="4"/>
  <c r="M145" i="4" s="1"/>
  <c r="E146" i="4"/>
  <c r="E147" i="4"/>
  <c r="E148" i="4"/>
  <c r="E149" i="4"/>
  <c r="E150" i="4"/>
  <c r="E151" i="4"/>
  <c r="E152" i="4"/>
  <c r="E153" i="4"/>
  <c r="E154" i="4"/>
  <c r="E155" i="4"/>
  <c r="E156" i="4"/>
  <c r="E157" i="4"/>
  <c r="E158" i="4"/>
  <c r="E159" i="4"/>
  <c r="E160" i="4"/>
  <c r="M160" i="4" s="1"/>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M224" i="4" s="1"/>
  <c r="E225" i="4"/>
  <c r="M225" i="4" s="1"/>
  <c r="E226" i="4"/>
  <c r="E227" i="4"/>
  <c r="E228" i="4"/>
  <c r="E229" i="4"/>
  <c r="E230" i="4"/>
  <c r="E231" i="4"/>
  <c r="E232" i="4"/>
  <c r="E233" i="4"/>
  <c r="E234" i="4"/>
  <c r="E235" i="4"/>
  <c r="E236" i="4"/>
  <c r="E237" i="4"/>
  <c r="E238" i="4"/>
  <c r="M238" i="4" s="1"/>
  <c r="E239" i="4"/>
  <c r="E240" i="4"/>
  <c r="E241" i="4"/>
  <c r="M241" i="4" s="1"/>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M305" i="4" s="1"/>
  <c r="E306" i="4"/>
  <c r="E307" i="4"/>
  <c r="E308" i="4"/>
  <c r="E309" i="4"/>
  <c r="E310" i="4"/>
  <c r="E311" i="4"/>
  <c r="E312" i="4"/>
  <c r="E313" i="4"/>
  <c r="E314" i="4"/>
  <c r="E315" i="4"/>
  <c r="E316" i="4"/>
  <c r="E317" i="4"/>
  <c r="E318" i="4"/>
  <c r="M318" i="4" s="1"/>
  <c r="E319" i="4"/>
  <c r="E320" i="4"/>
  <c r="M320" i="4" s="1"/>
  <c r="E321" i="4"/>
  <c r="E322" i="4"/>
  <c r="E323" i="4"/>
  <c r="E324" i="4"/>
  <c r="E325" i="4"/>
  <c r="E326" i="4"/>
  <c r="E327" i="4"/>
  <c r="E328" i="4"/>
  <c r="E329" i="4"/>
  <c r="E330" i="4"/>
  <c r="E331" i="4"/>
  <c r="E332" i="4"/>
  <c r="E333" i="4"/>
  <c r="E334" i="4"/>
  <c r="M334" i="4" s="1"/>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M398" i="4" s="1"/>
  <c r="E399" i="4"/>
  <c r="E400" i="4"/>
  <c r="M400" i="4" s="1"/>
  <c r="E401" i="4"/>
  <c r="M401" i="4" s="1"/>
  <c r="E402" i="4"/>
  <c r="E403" i="4"/>
  <c r="E404" i="4"/>
  <c r="E405" i="4"/>
  <c r="E406" i="4"/>
  <c r="E407" i="4"/>
  <c r="E408" i="4"/>
  <c r="E409" i="4"/>
  <c r="E410" i="4"/>
  <c r="E411" i="4"/>
  <c r="E412" i="4"/>
  <c r="E413" i="4"/>
  <c r="E414" i="4"/>
  <c r="E415" i="4"/>
  <c r="E416" i="4"/>
  <c r="M416" i="4" s="1"/>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M480" i="4" s="1"/>
  <c r="E481" i="4"/>
  <c r="M481" i="4" s="1"/>
  <c r="E482" i="4"/>
  <c r="E483" i="4"/>
  <c r="E484" i="4"/>
  <c r="E485" i="4"/>
  <c r="E486" i="4"/>
  <c r="E487" i="4"/>
  <c r="E488" i="4"/>
  <c r="E489" i="4"/>
  <c r="E490" i="4"/>
  <c r="E491" i="4"/>
  <c r="E492" i="4"/>
  <c r="E493" i="4"/>
  <c r="E494" i="4"/>
  <c r="M494" i="4" s="1"/>
  <c r="E495" i="4"/>
  <c r="E496" i="4"/>
  <c r="E497" i="4"/>
  <c r="M497" i="4" s="1"/>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M561" i="4" s="1"/>
  <c r="E562" i="4"/>
  <c r="E563" i="4"/>
  <c r="E564" i="4"/>
  <c r="E565" i="4"/>
  <c r="E566" i="4"/>
  <c r="E567" i="4"/>
  <c r="E568" i="4"/>
  <c r="E569" i="4"/>
  <c r="E570" i="4"/>
  <c r="E571" i="4"/>
  <c r="E572" i="4"/>
  <c r="E573" i="4"/>
  <c r="E574" i="4"/>
  <c r="M574" i="4" s="1"/>
  <c r="E575" i="4"/>
  <c r="E576" i="4"/>
  <c r="M576" i="4" s="1"/>
  <c r="E577" i="4"/>
  <c r="E578" i="4"/>
  <c r="E579" i="4"/>
  <c r="E580" i="4"/>
  <c r="E581" i="4"/>
  <c r="E582" i="4"/>
  <c r="E583" i="4"/>
  <c r="E584" i="4"/>
  <c r="E585" i="4"/>
  <c r="E586" i="4"/>
  <c r="E587" i="4"/>
  <c r="E588" i="4"/>
  <c r="E589" i="4"/>
  <c r="E590" i="4"/>
  <c r="M590" i="4" s="1"/>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M654" i="4" s="1"/>
  <c r="E655" i="4"/>
  <c r="E656" i="4"/>
  <c r="M656" i="4" s="1"/>
  <c r="E657" i="4"/>
  <c r="M657" i="4" s="1"/>
  <c r="E658" i="4"/>
  <c r="E659" i="4"/>
  <c r="E660" i="4"/>
  <c r="E661" i="4"/>
  <c r="E662" i="4"/>
  <c r="E663" i="4"/>
  <c r="E664" i="4"/>
  <c r="E665" i="4"/>
  <c r="E666" i="4"/>
  <c r="E667" i="4"/>
  <c r="E668" i="4"/>
  <c r="E669" i="4"/>
  <c r="E670" i="4"/>
  <c r="E671" i="4"/>
  <c r="E672" i="4"/>
  <c r="M672" i="4" s="1"/>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M736" i="4" s="1"/>
  <c r="E737" i="4"/>
  <c r="M737" i="4" s="1"/>
  <c r="E738" i="4"/>
  <c r="E739" i="4"/>
  <c r="E740" i="4"/>
  <c r="E741" i="4"/>
  <c r="E742" i="4"/>
  <c r="E743" i="4"/>
  <c r="E744" i="4"/>
  <c r="E745" i="4"/>
  <c r="E746" i="4"/>
  <c r="E747" i="4"/>
  <c r="E748" i="4"/>
  <c r="E749" i="4"/>
  <c r="E750" i="4"/>
  <c r="M750" i="4" s="1"/>
  <c r="E751" i="4"/>
  <c r="E752" i="4"/>
  <c r="E753" i="4"/>
  <c r="M753" i="4" s="1"/>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M817" i="4" s="1"/>
  <c r="E818" i="4"/>
  <c r="E819" i="4"/>
  <c r="E820" i="4"/>
  <c r="E821" i="4"/>
  <c r="E822" i="4"/>
  <c r="E823" i="4"/>
  <c r="E824" i="4"/>
  <c r="E825" i="4"/>
  <c r="E826" i="4"/>
  <c r="E827" i="4"/>
  <c r="E828" i="4"/>
  <c r="E829" i="4"/>
  <c r="E830" i="4"/>
  <c r="M830" i="4" s="1"/>
  <c r="E831" i="4"/>
  <c r="E832" i="4"/>
  <c r="M832" i="4" s="1"/>
  <c r="E833" i="4"/>
  <c r="E834" i="4"/>
  <c r="E835" i="4"/>
  <c r="E836" i="4"/>
  <c r="E837" i="4"/>
  <c r="E838" i="4"/>
  <c r="E839" i="4"/>
  <c r="E840" i="4"/>
  <c r="E841" i="4"/>
  <c r="E842" i="4"/>
  <c r="E843" i="4"/>
  <c r="E844" i="4"/>
  <c r="E845" i="4"/>
  <c r="E846" i="4"/>
  <c r="M846" i="4" s="1"/>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M910" i="4" s="1"/>
  <c r="E911" i="4"/>
  <c r="E912" i="4"/>
  <c r="M912" i="4" s="1"/>
  <c r="E913" i="4"/>
  <c r="M913" i="4" s="1"/>
  <c r="E914" i="4"/>
  <c r="E915" i="4"/>
  <c r="E916" i="4"/>
  <c r="E917" i="4"/>
  <c r="E918" i="4"/>
  <c r="E919" i="4"/>
  <c r="E920" i="4"/>
  <c r="E921" i="4"/>
  <c r="E922" i="4"/>
  <c r="E923" i="4"/>
  <c r="E924" i="4"/>
  <c r="E925" i="4"/>
  <c r="E926" i="4"/>
  <c r="E927" i="4"/>
  <c r="E928" i="4"/>
  <c r="M928" i="4" s="1"/>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M992" i="4" s="1"/>
  <c r="E993" i="4"/>
  <c r="M993" i="4" s="1"/>
  <c r="E994" i="4"/>
  <c r="E995" i="4"/>
  <c r="E996" i="4"/>
  <c r="E997" i="4"/>
  <c r="E998" i="4"/>
  <c r="E999" i="4"/>
  <c r="E1000" i="4"/>
  <c r="E1001" i="4"/>
  <c r="E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L3" i="4"/>
  <c r="M3" i="4" s="1"/>
  <c r="L4" i="4"/>
  <c r="L5" i="4"/>
  <c r="L6" i="4"/>
  <c r="L7" i="4"/>
  <c r="L8" i="4"/>
  <c r="L9" i="4"/>
  <c r="L10" i="4"/>
  <c r="L11" i="4"/>
  <c r="L12" i="4"/>
  <c r="L13" i="4"/>
  <c r="L14" i="4"/>
  <c r="L15" i="4"/>
  <c r="L16" i="4"/>
  <c r="L17" i="4"/>
  <c r="L18" i="4"/>
  <c r="L19" i="4"/>
  <c r="M19" i="4" s="1"/>
  <c r="L20" i="4"/>
  <c r="L21" i="4"/>
  <c r="L22" i="4"/>
  <c r="L23" i="4"/>
  <c r="L24" i="4"/>
  <c r="L25" i="4"/>
  <c r="L26" i="4"/>
  <c r="L27" i="4"/>
  <c r="L28" i="4"/>
  <c r="L29" i="4"/>
  <c r="L30" i="4"/>
  <c r="L31" i="4"/>
  <c r="L32" i="4"/>
  <c r="L33" i="4"/>
  <c r="L34" i="4"/>
  <c r="L35" i="4"/>
  <c r="M35" i="4" s="1"/>
  <c r="L36" i="4"/>
  <c r="L37" i="4"/>
  <c r="L38" i="4"/>
  <c r="L39" i="4"/>
  <c r="L40" i="4"/>
  <c r="L41" i="4"/>
  <c r="L42" i="4"/>
  <c r="L43" i="4"/>
  <c r="L44" i="4"/>
  <c r="L45" i="4"/>
  <c r="L46" i="4"/>
  <c r="L47" i="4"/>
  <c r="L48" i="4"/>
  <c r="L49" i="4"/>
  <c r="L50" i="4"/>
  <c r="L51" i="4"/>
  <c r="M51" i="4" s="1"/>
  <c r="L52" i="4"/>
  <c r="L53" i="4"/>
  <c r="L54" i="4"/>
  <c r="L55" i="4"/>
  <c r="L56" i="4"/>
  <c r="L57" i="4"/>
  <c r="L58" i="4"/>
  <c r="L59" i="4"/>
  <c r="L60" i="4"/>
  <c r="L61" i="4"/>
  <c r="L62" i="4"/>
  <c r="L63" i="4"/>
  <c r="L64" i="4"/>
  <c r="L65" i="4"/>
  <c r="L66" i="4"/>
  <c r="L67" i="4"/>
  <c r="M67" i="4" s="1"/>
  <c r="L68" i="4"/>
  <c r="M68" i="4" s="1"/>
  <c r="L69" i="4"/>
  <c r="L70" i="4"/>
  <c r="L71" i="4"/>
  <c r="L72" i="4"/>
  <c r="L73" i="4"/>
  <c r="L74" i="4"/>
  <c r="L75" i="4"/>
  <c r="L76" i="4"/>
  <c r="L77" i="4"/>
  <c r="L78" i="4"/>
  <c r="L79" i="4"/>
  <c r="L80" i="4"/>
  <c r="L81" i="4"/>
  <c r="L82" i="4"/>
  <c r="L83" i="4"/>
  <c r="M83" i="4" s="1"/>
  <c r="L84" i="4"/>
  <c r="M84" i="4" s="1"/>
  <c r="L85" i="4"/>
  <c r="L86" i="4"/>
  <c r="L87" i="4"/>
  <c r="L88" i="4"/>
  <c r="L89" i="4"/>
  <c r="L90" i="4"/>
  <c r="L91" i="4"/>
  <c r="L92" i="4"/>
  <c r="L93" i="4"/>
  <c r="L94" i="4"/>
  <c r="L95" i="4"/>
  <c r="L96" i="4"/>
  <c r="L97" i="4"/>
  <c r="L98" i="4"/>
  <c r="L99" i="4"/>
  <c r="M99" i="4" s="1"/>
  <c r="L100" i="4"/>
  <c r="M100" i="4" s="1"/>
  <c r="L101" i="4"/>
  <c r="L102" i="4"/>
  <c r="L103" i="4"/>
  <c r="L104" i="4"/>
  <c r="L105" i="4"/>
  <c r="L106" i="4"/>
  <c r="L107" i="4"/>
  <c r="L108" i="4"/>
  <c r="L109" i="4"/>
  <c r="L110" i="4"/>
  <c r="L111" i="4"/>
  <c r="L112" i="4"/>
  <c r="L113" i="4"/>
  <c r="L114" i="4"/>
  <c r="L115" i="4"/>
  <c r="M115" i="4" s="1"/>
  <c r="L116" i="4"/>
  <c r="M116" i="4" s="1"/>
  <c r="L117" i="4"/>
  <c r="L118" i="4"/>
  <c r="L119" i="4"/>
  <c r="L120" i="4"/>
  <c r="L121" i="4"/>
  <c r="L122" i="4"/>
  <c r="L123" i="4"/>
  <c r="L124" i="4"/>
  <c r="L125" i="4"/>
  <c r="L126" i="4"/>
  <c r="L127" i="4"/>
  <c r="L128" i="4"/>
  <c r="L129" i="4"/>
  <c r="L130" i="4"/>
  <c r="L131" i="4"/>
  <c r="M131" i="4" s="1"/>
  <c r="L132" i="4"/>
  <c r="M132" i="4" s="1"/>
  <c r="L133" i="4"/>
  <c r="L134" i="4"/>
  <c r="L135" i="4"/>
  <c r="L136" i="4"/>
  <c r="L137" i="4"/>
  <c r="L138" i="4"/>
  <c r="L139" i="4"/>
  <c r="L140" i="4"/>
  <c r="L141" i="4"/>
  <c r="L142" i="4"/>
  <c r="L143" i="4"/>
  <c r="L144" i="4"/>
  <c r="L145" i="4"/>
  <c r="L146" i="4"/>
  <c r="L147" i="4"/>
  <c r="M147" i="4" s="1"/>
  <c r="L148" i="4"/>
  <c r="M148" i="4" s="1"/>
  <c r="L149" i="4"/>
  <c r="L150" i="4"/>
  <c r="L151" i="4"/>
  <c r="L152" i="4"/>
  <c r="L153" i="4"/>
  <c r="L154" i="4"/>
  <c r="L155" i="4"/>
  <c r="L156" i="4"/>
  <c r="L157" i="4"/>
  <c r="L158" i="4"/>
  <c r="L159" i="4"/>
  <c r="L160" i="4"/>
  <c r="L161" i="4"/>
  <c r="L162" i="4"/>
  <c r="L163" i="4"/>
  <c r="M163" i="4" s="1"/>
  <c r="L164" i="4"/>
  <c r="M164" i="4" s="1"/>
  <c r="L165" i="4"/>
  <c r="L166" i="4"/>
  <c r="L167" i="4"/>
  <c r="L168" i="4"/>
  <c r="L169" i="4"/>
  <c r="L170" i="4"/>
  <c r="L171" i="4"/>
  <c r="L172" i="4"/>
  <c r="L173" i="4"/>
  <c r="L174" i="4"/>
  <c r="L175" i="4"/>
  <c r="L176" i="4"/>
  <c r="L177" i="4"/>
  <c r="L178" i="4"/>
  <c r="L179" i="4"/>
  <c r="M179" i="4" s="1"/>
  <c r="L180" i="4"/>
  <c r="M180" i="4" s="1"/>
  <c r="L181" i="4"/>
  <c r="L182" i="4"/>
  <c r="L183" i="4"/>
  <c r="L184" i="4"/>
  <c r="L185" i="4"/>
  <c r="L186" i="4"/>
  <c r="L187" i="4"/>
  <c r="L188" i="4"/>
  <c r="L189" i="4"/>
  <c r="L190" i="4"/>
  <c r="L191" i="4"/>
  <c r="L192" i="4"/>
  <c r="L193" i="4"/>
  <c r="L194" i="4"/>
  <c r="L195" i="4"/>
  <c r="M195" i="4" s="1"/>
  <c r="L196" i="4"/>
  <c r="M196" i="4" s="1"/>
  <c r="L197" i="4"/>
  <c r="L198" i="4"/>
  <c r="L199" i="4"/>
  <c r="L200" i="4"/>
  <c r="L201" i="4"/>
  <c r="L202" i="4"/>
  <c r="L203" i="4"/>
  <c r="L204" i="4"/>
  <c r="L205" i="4"/>
  <c r="L206" i="4"/>
  <c r="L207" i="4"/>
  <c r="L208" i="4"/>
  <c r="L209" i="4"/>
  <c r="L210" i="4"/>
  <c r="L211" i="4"/>
  <c r="M211" i="4" s="1"/>
  <c r="L212" i="4"/>
  <c r="M212" i="4" s="1"/>
  <c r="L213" i="4"/>
  <c r="L214" i="4"/>
  <c r="L215" i="4"/>
  <c r="L216" i="4"/>
  <c r="L217" i="4"/>
  <c r="L218" i="4"/>
  <c r="L219" i="4"/>
  <c r="L220" i="4"/>
  <c r="L221" i="4"/>
  <c r="L222" i="4"/>
  <c r="L223" i="4"/>
  <c r="L224" i="4"/>
  <c r="L225" i="4"/>
  <c r="L226" i="4"/>
  <c r="L227" i="4"/>
  <c r="M227" i="4" s="1"/>
  <c r="L228" i="4"/>
  <c r="M228" i="4" s="1"/>
  <c r="L229" i="4"/>
  <c r="L230" i="4"/>
  <c r="L231" i="4"/>
  <c r="L232" i="4"/>
  <c r="L233" i="4"/>
  <c r="L234" i="4"/>
  <c r="L235" i="4"/>
  <c r="L236" i="4"/>
  <c r="L237" i="4"/>
  <c r="L238" i="4"/>
  <c r="L239" i="4"/>
  <c r="L240" i="4"/>
  <c r="L241" i="4"/>
  <c r="L242" i="4"/>
  <c r="L243" i="4"/>
  <c r="M243" i="4" s="1"/>
  <c r="L244" i="4"/>
  <c r="M244" i="4" s="1"/>
  <c r="L245" i="4"/>
  <c r="L246" i="4"/>
  <c r="L247" i="4"/>
  <c r="L248" i="4"/>
  <c r="L249" i="4"/>
  <c r="L250" i="4"/>
  <c r="L251" i="4"/>
  <c r="L252" i="4"/>
  <c r="L253" i="4"/>
  <c r="L254" i="4"/>
  <c r="L255" i="4"/>
  <c r="L256" i="4"/>
  <c r="L257" i="4"/>
  <c r="L258" i="4"/>
  <c r="L259" i="4"/>
  <c r="M259" i="4" s="1"/>
  <c r="L260" i="4"/>
  <c r="M260" i="4" s="1"/>
  <c r="L261" i="4"/>
  <c r="L262" i="4"/>
  <c r="L263" i="4"/>
  <c r="L264" i="4"/>
  <c r="L265" i="4"/>
  <c r="L266" i="4"/>
  <c r="L267" i="4"/>
  <c r="L268" i="4"/>
  <c r="L269" i="4"/>
  <c r="L270" i="4"/>
  <c r="L271" i="4"/>
  <c r="L272" i="4"/>
  <c r="L273" i="4"/>
  <c r="L274" i="4"/>
  <c r="L275" i="4"/>
  <c r="M275" i="4" s="1"/>
  <c r="L276" i="4"/>
  <c r="M276" i="4" s="1"/>
  <c r="L277" i="4"/>
  <c r="L278" i="4"/>
  <c r="L279" i="4"/>
  <c r="L280" i="4"/>
  <c r="L281" i="4"/>
  <c r="L282" i="4"/>
  <c r="L283" i="4"/>
  <c r="L284" i="4"/>
  <c r="L285" i="4"/>
  <c r="L286" i="4"/>
  <c r="L287" i="4"/>
  <c r="L288" i="4"/>
  <c r="L289" i="4"/>
  <c r="L290" i="4"/>
  <c r="L291" i="4"/>
  <c r="M291" i="4" s="1"/>
  <c r="L292" i="4"/>
  <c r="M292" i="4" s="1"/>
  <c r="L293" i="4"/>
  <c r="L294" i="4"/>
  <c r="L295" i="4"/>
  <c r="L296" i="4"/>
  <c r="L297" i="4"/>
  <c r="L298" i="4"/>
  <c r="L299" i="4"/>
  <c r="L300" i="4"/>
  <c r="L301" i="4"/>
  <c r="L302" i="4"/>
  <c r="L303" i="4"/>
  <c r="L304" i="4"/>
  <c r="L305" i="4"/>
  <c r="L306" i="4"/>
  <c r="L307" i="4"/>
  <c r="M307" i="4" s="1"/>
  <c r="L308" i="4"/>
  <c r="M308" i="4" s="1"/>
  <c r="L309" i="4"/>
  <c r="L310" i="4"/>
  <c r="L311" i="4"/>
  <c r="L312" i="4"/>
  <c r="L313" i="4"/>
  <c r="L314" i="4"/>
  <c r="L315" i="4"/>
  <c r="L316" i="4"/>
  <c r="L317" i="4"/>
  <c r="L318" i="4"/>
  <c r="L319" i="4"/>
  <c r="L320" i="4"/>
  <c r="L321" i="4"/>
  <c r="L322" i="4"/>
  <c r="L323" i="4"/>
  <c r="M323" i="4" s="1"/>
  <c r="L324" i="4"/>
  <c r="M324" i="4" s="1"/>
  <c r="L325" i="4"/>
  <c r="L326" i="4"/>
  <c r="L327" i="4"/>
  <c r="L328" i="4"/>
  <c r="L329" i="4"/>
  <c r="L330" i="4"/>
  <c r="L331" i="4"/>
  <c r="L332" i="4"/>
  <c r="L333" i="4"/>
  <c r="L334" i="4"/>
  <c r="L335" i="4"/>
  <c r="L336" i="4"/>
  <c r="L337" i="4"/>
  <c r="L338" i="4"/>
  <c r="L339" i="4"/>
  <c r="M339" i="4" s="1"/>
  <c r="L340" i="4"/>
  <c r="M340" i="4" s="1"/>
  <c r="L341" i="4"/>
  <c r="L342" i="4"/>
  <c r="L343" i="4"/>
  <c r="L344" i="4"/>
  <c r="L345" i="4"/>
  <c r="L346" i="4"/>
  <c r="L347" i="4"/>
  <c r="L348" i="4"/>
  <c r="L349" i="4"/>
  <c r="L350" i="4"/>
  <c r="L351" i="4"/>
  <c r="L352" i="4"/>
  <c r="L353" i="4"/>
  <c r="L354" i="4"/>
  <c r="L355" i="4"/>
  <c r="M355" i="4" s="1"/>
  <c r="L356" i="4"/>
  <c r="M356" i="4" s="1"/>
  <c r="L357" i="4"/>
  <c r="L358" i="4"/>
  <c r="L359" i="4"/>
  <c r="L360" i="4"/>
  <c r="L361" i="4"/>
  <c r="L362" i="4"/>
  <c r="L363" i="4"/>
  <c r="L364" i="4"/>
  <c r="L365" i="4"/>
  <c r="L366" i="4"/>
  <c r="L367" i="4"/>
  <c r="L368" i="4"/>
  <c r="L369" i="4"/>
  <c r="L370" i="4"/>
  <c r="L371" i="4"/>
  <c r="M371" i="4" s="1"/>
  <c r="L372" i="4"/>
  <c r="M372" i="4" s="1"/>
  <c r="L373" i="4"/>
  <c r="L374" i="4"/>
  <c r="L375" i="4"/>
  <c r="L376" i="4"/>
  <c r="L377" i="4"/>
  <c r="L378" i="4"/>
  <c r="L379" i="4"/>
  <c r="L380" i="4"/>
  <c r="L381" i="4"/>
  <c r="L382" i="4"/>
  <c r="L383" i="4"/>
  <c r="L384" i="4"/>
  <c r="L385" i="4"/>
  <c r="L386" i="4"/>
  <c r="L387" i="4"/>
  <c r="M387" i="4" s="1"/>
  <c r="L388" i="4"/>
  <c r="M388" i="4" s="1"/>
  <c r="L389" i="4"/>
  <c r="L390" i="4"/>
  <c r="L391" i="4"/>
  <c r="L392" i="4"/>
  <c r="L393" i="4"/>
  <c r="L394" i="4"/>
  <c r="L395" i="4"/>
  <c r="L396" i="4"/>
  <c r="L397" i="4"/>
  <c r="L398" i="4"/>
  <c r="L399" i="4"/>
  <c r="L400" i="4"/>
  <c r="L401" i="4"/>
  <c r="L402" i="4"/>
  <c r="L403" i="4"/>
  <c r="M403" i="4" s="1"/>
  <c r="L404" i="4"/>
  <c r="M404" i="4" s="1"/>
  <c r="L405" i="4"/>
  <c r="L406" i="4"/>
  <c r="L407" i="4"/>
  <c r="L408" i="4"/>
  <c r="L409" i="4"/>
  <c r="L410" i="4"/>
  <c r="L411" i="4"/>
  <c r="L412" i="4"/>
  <c r="L413" i="4"/>
  <c r="L414" i="4"/>
  <c r="L415" i="4"/>
  <c r="L416" i="4"/>
  <c r="L417" i="4"/>
  <c r="L418" i="4"/>
  <c r="L419" i="4"/>
  <c r="M419" i="4" s="1"/>
  <c r="L420" i="4"/>
  <c r="M420" i="4" s="1"/>
  <c r="L421" i="4"/>
  <c r="L422" i="4"/>
  <c r="L423" i="4"/>
  <c r="L424" i="4"/>
  <c r="L425" i="4"/>
  <c r="L426" i="4"/>
  <c r="L427" i="4"/>
  <c r="L428" i="4"/>
  <c r="L429" i="4"/>
  <c r="L430" i="4"/>
  <c r="L431" i="4"/>
  <c r="L432" i="4"/>
  <c r="L433" i="4"/>
  <c r="L434" i="4"/>
  <c r="L435" i="4"/>
  <c r="M435" i="4" s="1"/>
  <c r="L436" i="4"/>
  <c r="M436" i="4" s="1"/>
  <c r="L437" i="4"/>
  <c r="L438" i="4"/>
  <c r="L439" i="4"/>
  <c r="L440" i="4"/>
  <c r="L441" i="4"/>
  <c r="L442" i="4"/>
  <c r="L443" i="4"/>
  <c r="L444" i="4"/>
  <c r="L445" i="4"/>
  <c r="L446" i="4"/>
  <c r="L447" i="4"/>
  <c r="L448" i="4"/>
  <c r="L449" i="4"/>
  <c r="L450" i="4"/>
  <c r="L451" i="4"/>
  <c r="M451" i="4" s="1"/>
  <c r="L452" i="4"/>
  <c r="M452" i="4" s="1"/>
  <c r="L453" i="4"/>
  <c r="L454" i="4"/>
  <c r="L455" i="4"/>
  <c r="L456" i="4"/>
  <c r="L457" i="4"/>
  <c r="L458" i="4"/>
  <c r="L459" i="4"/>
  <c r="L460" i="4"/>
  <c r="L461" i="4"/>
  <c r="L462" i="4"/>
  <c r="L463" i="4"/>
  <c r="L464" i="4"/>
  <c r="L465" i="4"/>
  <c r="L466" i="4"/>
  <c r="L467" i="4"/>
  <c r="M467" i="4" s="1"/>
  <c r="L468" i="4"/>
  <c r="M468" i="4" s="1"/>
  <c r="L469" i="4"/>
  <c r="L470" i="4"/>
  <c r="L471" i="4"/>
  <c r="L472" i="4"/>
  <c r="L473" i="4"/>
  <c r="L474" i="4"/>
  <c r="L475" i="4"/>
  <c r="L476" i="4"/>
  <c r="L477" i="4"/>
  <c r="L478" i="4"/>
  <c r="L479" i="4"/>
  <c r="L480" i="4"/>
  <c r="L481" i="4"/>
  <c r="L482" i="4"/>
  <c r="L483" i="4"/>
  <c r="M483" i="4" s="1"/>
  <c r="L484" i="4"/>
  <c r="M484" i="4" s="1"/>
  <c r="L485" i="4"/>
  <c r="L486" i="4"/>
  <c r="L487" i="4"/>
  <c r="L488" i="4"/>
  <c r="L489" i="4"/>
  <c r="L490" i="4"/>
  <c r="L491" i="4"/>
  <c r="L492" i="4"/>
  <c r="L493" i="4"/>
  <c r="L494" i="4"/>
  <c r="L495" i="4"/>
  <c r="L496" i="4"/>
  <c r="L497" i="4"/>
  <c r="L498" i="4"/>
  <c r="L499" i="4"/>
  <c r="M499" i="4" s="1"/>
  <c r="L500" i="4"/>
  <c r="M500" i="4" s="1"/>
  <c r="L501" i="4"/>
  <c r="L502" i="4"/>
  <c r="L503" i="4"/>
  <c r="L504" i="4"/>
  <c r="L505" i="4"/>
  <c r="L506" i="4"/>
  <c r="L507" i="4"/>
  <c r="L508" i="4"/>
  <c r="L509" i="4"/>
  <c r="L510" i="4"/>
  <c r="L511" i="4"/>
  <c r="L512" i="4"/>
  <c r="L513" i="4"/>
  <c r="L514" i="4"/>
  <c r="L515" i="4"/>
  <c r="M515" i="4" s="1"/>
  <c r="L516" i="4"/>
  <c r="M516" i="4" s="1"/>
  <c r="L517" i="4"/>
  <c r="L518" i="4"/>
  <c r="L519" i="4"/>
  <c r="L520" i="4"/>
  <c r="L521" i="4"/>
  <c r="L522" i="4"/>
  <c r="L523" i="4"/>
  <c r="L524" i="4"/>
  <c r="L525" i="4"/>
  <c r="L526" i="4"/>
  <c r="L527" i="4"/>
  <c r="L528" i="4"/>
  <c r="L529" i="4"/>
  <c r="L530" i="4"/>
  <c r="L531" i="4"/>
  <c r="M531" i="4" s="1"/>
  <c r="L532" i="4"/>
  <c r="M532" i="4" s="1"/>
  <c r="L533" i="4"/>
  <c r="L534" i="4"/>
  <c r="L535" i="4"/>
  <c r="L536" i="4"/>
  <c r="L537" i="4"/>
  <c r="L538" i="4"/>
  <c r="L539" i="4"/>
  <c r="L540" i="4"/>
  <c r="L541" i="4"/>
  <c r="L542" i="4"/>
  <c r="L543" i="4"/>
  <c r="L544" i="4"/>
  <c r="L545" i="4"/>
  <c r="L546" i="4"/>
  <c r="L547" i="4"/>
  <c r="M547" i="4" s="1"/>
  <c r="L548" i="4"/>
  <c r="M548" i="4" s="1"/>
  <c r="L549" i="4"/>
  <c r="L550" i="4"/>
  <c r="L551" i="4"/>
  <c r="L552" i="4"/>
  <c r="L553" i="4"/>
  <c r="L554" i="4"/>
  <c r="L555" i="4"/>
  <c r="L556" i="4"/>
  <c r="L557" i="4"/>
  <c r="L558" i="4"/>
  <c r="L559" i="4"/>
  <c r="L560" i="4"/>
  <c r="L561" i="4"/>
  <c r="L562" i="4"/>
  <c r="L563" i="4"/>
  <c r="M563" i="4" s="1"/>
  <c r="L564" i="4"/>
  <c r="M564" i="4" s="1"/>
  <c r="L565" i="4"/>
  <c r="L566" i="4"/>
  <c r="L567" i="4"/>
  <c r="L568" i="4"/>
  <c r="L569" i="4"/>
  <c r="L570" i="4"/>
  <c r="L571" i="4"/>
  <c r="L572" i="4"/>
  <c r="L573" i="4"/>
  <c r="L574" i="4"/>
  <c r="L575" i="4"/>
  <c r="L576" i="4"/>
  <c r="L577" i="4"/>
  <c r="L578" i="4"/>
  <c r="L579" i="4"/>
  <c r="M579" i="4" s="1"/>
  <c r="L580" i="4"/>
  <c r="M580" i="4" s="1"/>
  <c r="L581" i="4"/>
  <c r="L582" i="4"/>
  <c r="L583" i="4"/>
  <c r="L584" i="4"/>
  <c r="L585" i="4"/>
  <c r="L586" i="4"/>
  <c r="L587" i="4"/>
  <c r="L588" i="4"/>
  <c r="L589" i="4"/>
  <c r="L590" i="4"/>
  <c r="L591" i="4"/>
  <c r="L592" i="4"/>
  <c r="L593" i="4"/>
  <c r="L594" i="4"/>
  <c r="L595" i="4"/>
  <c r="M595" i="4" s="1"/>
  <c r="L596" i="4"/>
  <c r="M596" i="4" s="1"/>
  <c r="L597" i="4"/>
  <c r="L598" i="4"/>
  <c r="L599" i="4"/>
  <c r="L600" i="4"/>
  <c r="L601" i="4"/>
  <c r="L602" i="4"/>
  <c r="L603" i="4"/>
  <c r="L604" i="4"/>
  <c r="L605" i="4"/>
  <c r="L606" i="4"/>
  <c r="L607" i="4"/>
  <c r="L608" i="4"/>
  <c r="L609" i="4"/>
  <c r="L610" i="4"/>
  <c r="L611" i="4"/>
  <c r="M611" i="4" s="1"/>
  <c r="L612" i="4"/>
  <c r="M612" i="4" s="1"/>
  <c r="L613" i="4"/>
  <c r="L614" i="4"/>
  <c r="L615" i="4"/>
  <c r="L616" i="4"/>
  <c r="L617" i="4"/>
  <c r="L618" i="4"/>
  <c r="L619" i="4"/>
  <c r="L620" i="4"/>
  <c r="L621" i="4"/>
  <c r="L622" i="4"/>
  <c r="L623" i="4"/>
  <c r="L624" i="4"/>
  <c r="L625" i="4"/>
  <c r="L626" i="4"/>
  <c r="L627" i="4"/>
  <c r="M627" i="4" s="1"/>
  <c r="L628" i="4"/>
  <c r="M628" i="4" s="1"/>
  <c r="L629" i="4"/>
  <c r="L630" i="4"/>
  <c r="L631" i="4"/>
  <c r="L632" i="4"/>
  <c r="L633" i="4"/>
  <c r="L634" i="4"/>
  <c r="L635" i="4"/>
  <c r="L636" i="4"/>
  <c r="L637" i="4"/>
  <c r="L638" i="4"/>
  <c r="L639" i="4"/>
  <c r="L640" i="4"/>
  <c r="L641" i="4"/>
  <c r="L642" i="4"/>
  <c r="L643" i="4"/>
  <c r="M643" i="4" s="1"/>
  <c r="L644" i="4"/>
  <c r="M644" i="4" s="1"/>
  <c r="L645" i="4"/>
  <c r="L646" i="4"/>
  <c r="L647" i="4"/>
  <c r="L648" i="4"/>
  <c r="L649" i="4"/>
  <c r="L650" i="4"/>
  <c r="L651" i="4"/>
  <c r="L652" i="4"/>
  <c r="L653" i="4"/>
  <c r="L654" i="4"/>
  <c r="L655" i="4"/>
  <c r="L656" i="4"/>
  <c r="L657" i="4"/>
  <c r="L658" i="4"/>
  <c r="L659" i="4"/>
  <c r="M659" i="4" s="1"/>
  <c r="L660" i="4"/>
  <c r="M660" i="4" s="1"/>
  <c r="L661" i="4"/>
  <c r="L662" i="4"/>
  <c r="L663" i="4"/>
  <c r="L664" i="4"/>
  <c r="L665" i="4"/>
  <c r="L666" i="4"/>
  <c r="L667" i="4"/>
  <c r="L668" i="4"/>
  <c r="L669" i="4"/>
  <c r="L670" i="4"/>
  <c r="L671" i="4"/>
  <c r="L672" i="4"/>
  <c r="L673" i="4"/>
  <c r="L674" i="4"/>
  <c r="L675" i="4"/>
  <c r="M675" i="4" s="1"/>
  <c r="L676" i="4"/>
  <c r="M676" i="4" s="1"/>
  <c r="L677" i="4"/>
  <c r="L678" i="4"/>
  <c r="L679" i="4"/>
  <c r="L680" i="4"/>
  <c r="L681" i="4"/>
  <c r="L682" i="4"/>
  <c r="L683" i="4"/>
  <c r="L684" i="4"/>
  <c r="L685" i="4"/>
  <c r="L686" i="4"/>
  <c r="L687" i="4"/>
  <c r="L688" i="4"/>
  <c r="L689" i="4"/>
  <c r="L690" i="4"/>
  <c r="L691" i="4"/>
  <c r="M691" i="4" s="1"/>
  <c r="L692" i="4"/>
  <c r="M692" i="4" s="1"/>
  <c r="L693" i="4"/>
  <c r="L694" i="4"/>
  <c r="L695" i="4"/>
  <c r="L696" i="4"/>
  <c r="L697" i="4"/>
  <c r="L698" i="4"/>
  <c r="L699" i="4"/>
  <c r="L700" i="4"/>
  <c r="L701" i="4"/>
  <c r="L702" i="4"/>
  <c r="L703" i="4"/>
  <c r="L704" i="4"/>
  <c r="L705" i="4"/>
  <c r="L706" i="4"/>
  <c r="L707" i="4"/>
  <c r="M707" i="4" s="1"/>
  <c r="L708" i="4"/>
  <c r="M708" i="4" s="1"/>
  <c r="L709" i="4"/>
  <c r="L710" i="4"/>
  <c r="L711" i="4"/>
  <c r="L712" i="4"/>
  <c r="L713" i="4"/>
  <c r="L714" i="4"/>
  <c r="L715" i="4"/>
  <c r="L716" i="4"/>
  <c r="L717" i="4"/>
  <c r="L718" i="4"/>
  <c r="L719" i="4"/>
  <c r="L720" i="4"/>
  <c r="L721" i="4"/>
  <c r="L722" i="4"/>
  <c r="L723" i="4"/>
  <c r="M723" i="4" s="1"/>
  <c r="L724" i="4"/>
  <c r="M724" i="4" s="1"/>
  <c r="L725" i="4"/>
  <c r="L726" i="4"/>
  <c r="L727" i="4"/>
  <c r="L728" i="4"/>
  <c r="L729" i="4"/>
  <c r="L730" i="4"/>
  <c r="L731" i="4"/>
  <c r="L732" i="4"/>
  <c r="L733" i="4"/>
  <c r="L734" i="4"/>
  <c r="L735" i="4"/>
  <c r="L736" i="4"/>
  <c r="L737" i="4"/>
  <c r="L738" i="4"/>
  <c r="L739" i="4"/>
  <c r="M739" i="4" s="1"/>
  <c r="L740" i="4"/>
  <c r="L741" i="4"/>
  <c r="L742" i="4"/>
  <c r="L743" i="4"/>
  <c r="L744" i="4"/>
  <c r="L745" i="4"/>
  <c r="L746" i="4"/>
  <c r="L747" i="4"/>
  <c r="L748" i="4"/>
  <c r="L749" i="4"/>
  <c r="L750" i="4"/>
  <c r="L751" i="4"/>
  <c r="L752" i="4"/>
  <c r="L753" i="4"/>
  <c r="L754" i="4"/>
  <c r="L755" i="4"/>
  <c r="M755" i="4" s="1"/>
  <c r="L756" i="4"/>
  <c r="M756" i="4" s="1"/>
  <c r="L757" i="4"/>
  <c r="L758" i="4"/>
  <c r="L759" i="4"/>
  <c r="L760" i="4"/>
  <c r="L761" i="4"/>
  <c r="L762" i="4"/>
  <c r="L763" i="4"/>
  <c r="L764" i="4"/>
  <c r="L765" i="4"/>
  <c r="L766" i="4"/>
  <c r="L767" i="4"/>
  <c r="L768" i="4"/>
  <c r="L769" i="4"/>
  <c r="L770" i="4"/>
  <c r="L771" i="4"/>
  <c r="M771" i="4" s="1"/>
  <c r="L772" i="4"/>
  <c r="M772" i="4" s="1"/>
  <c r="L773" i="4"/>
  <c r="L774" i="4"/>
  <c r="L775" i="4"/>
  <c r="L776" i="4"/>
  <c r="L777" i="4"/>
  <c r="L778" i="4"/>
  <c r="L779" i="4"/>
  <c r="L780" i="4"/>
  <c r="L781" i="4"/>
  <c r="L782" i="4"/>
  <c r="L783" i="4"/>
  <c r="L784" i="4"/>
  <c r="L785" i="4"/>
  <c r="L786" i="4"/>
  <c r="L787" i="4"/>
  <c r="M787" i="4" s="1"/>
  <c r="L788" i="4"/>
  <c r="L789" i="4"/>
  <c r="L790" i="4"/>
  <c r="L791" i="4"/>
  <c r="L792" i="4"/>
  <c r="L793" i="4"/>
  <c r="L794" i="4"/>
  <c r="L795" i="4"/>
  <c r="L796" i="4"/>
  <c r="L797" i="4"/>
  <c r="L798" i="4"/>
  <c r="L799" i="4"/>
  <c r="L800" i="4"/>
  <c r="L801" i="4"/>
  <c r="L802" i="4"/>
  <c r="L803" i="4"/>
  <c r="M803" i="4" s="1"/>
  <c r="L804" i="4"/>
  <c r="L805" i="4"/>
  <c r="L806" i="4"/>
  <c r="L807" i="4"/>
  <c r="L808" i="4"/>
  <c r="L809" i="4"/>
  <c r="L810" i="4"/>
  <c r="L811" i="4"/>
  <c r="L812" i="4"/>
  <c r="L813" i="4"/>
  <c r="L814" i="4"/>
  <c r="L815" i="4"/>
  <c r="L816" i="4"/>
  <c r="L817" i="4"/>
  <c r="L818" i="4"/>
  <c r="L819" i="4"/>
  <c r="M819" i="4" s="1"/>
  <c r="L820" i="4"/>
  <c r="L821" i="4"/>
  <c r="L822" i="4"/>
  <c r="L823" i="4"/>
  <c r="L824" i="4"/>
  <c r="L825" i="4"/>
  <c r="L826" i="4"/>
  <c r="L827" i="4"/>
  <c r="L828" i="4"/>
  <c r="L829" i="4"/>
  <c r="L830" i="4"/>
  <c r="L831" i="4"/>
  <c r="L832" i="4"/>
  <c r="L833" i="4"/>
  <c r="L834" i="4"/>
  <c r="L835" i="4"/>
  <c r="M835" i="4" s="1"/>
  <c r="L836" i="4"/>
  <c r="L837" i="4"/>
  <c r="L838" i="4"/>
  <c r="L839" i="4"/>
  <c r="L840" i="4"/>
  <c r="L841" i="4"/>
  <c r="L842" i="4"/>
  <c r="L843" i="4"/>
  <c r="L844" i="4"/>
  <c r="L845" i="4"/>
  <c r="L846" i="4"/>
  <c r="L847" i="4"/>
  <c r="L848" i="4"/>
  <c r="L849" i="4"/>
  <c r="L850" i="4"/>
  <c r="L851" i="4"/>
  <c r="M851" i="4" s="1"/>
  <c r="L852" i="4"/>
  <c r="L853" i="4"/>
  <c r="L854" i="4"/>
  <c r="L855" i="4"/>
  <c r="L856" i="4"/>
  <c r="L857" i="4"/>
  <c r="L858" i="4"/>
  <c r="L859" i="4"/>
  <c r="L860" i="4"/>
  <c r="L861" i="4"/>
  <c r="L862" i="4"/>
  <c r="L863" i="4"/>
  <c r="L864" i="4"/>
  <c r="L865" i="4"/>
  <c r="L866" i="4"/>
  <c r="L867" i="4"/>
  <c r="M867" i="4" s="1"/>
  <c r="L868" i="4"/>
  <c r="L869" i="4"/>
  <c r="L870" i="4"/>
  <c r="L871" i="4"/>
  <c r="L872" i="4"/>
  <c r="L873" i="4"/>
  <c r="L874" i="4"/>
  <c r="L875" i="4"/>
  <c r="L876" i="4"/>
  <c r="L877" i="4"/>
  <c r="L878" i="4"/>
  <c r="L879" i="4"/>
  <c r="L880" i="4"/>
  <c r="L881" i="4"/>
  <c r="L882" i="4"/>
  <c r="L883" i="4"/>
  <c r="M883" i="4" s="1"/>
  <c r="L884" i="4"/>
  <c r="L885" i="4"/>
  <c r="L886" i="4"/>
  <c r="L887" i="4"/>
  <c r="L888" i="4"/>
  <c r="L889" i="4"/>
  <c r="L890" i="4"/>
  <c r="L891" i="4"/>
  <c r="L892" i="4"/>
  <c r="L893" i="4"/>
  <c r="L894" i="4"/>
  <c r="L895" i="4"/>
  <c r="L896" i="4"/>
  <c r="L897" i="4"/>
  <c r="L898" i="4"/>
  <c r="L899" i="4"/>
  <c r="M899" i="4" s="1"/>
  <c r="L900" i="4"/>
  <c r="L901" i="4"/>
  <c r="L902" i="4"/>
  <c r="L903" i="4"/>
  <c r="L904" i="4"/>
  <c r="L905" i="4"/>
  <c r="L906" i="4"/>
  <c r="L907" i="4"/>
  <c r="L908" i="4"/>
  <c r="L909" i="4"/>
  <c r="L910" i="4"/>
  <c r="L911" i="4"/>
  <c r="L912" i="4"/>
  <c r="L913" i="4"/>
  <c r="L914" i="4"/>
  <c r="L915" i="4"/>
  <c r="M915" i="4" s="1"/>
  <c r="L916" i="4"/>
  <c r="L917" i="4"/>
  <c r="L918" i="4"/>
  <c r="L919" i="4"/>
  <c r="L920" i="4"/>
  <c r="L921" i="4"/>
  <c r="L922" i="4"/>
  <c r="L923" i="4"/>
  <c r="L924" i="4"/>
  <c r="L925" i="4"/>
  <c r="L926" i="4"/>
  <c r="L927" i="4"/>
  <c r="L928" i="4"/>
  <c r="L929" i="4"/>
  <c r="L930" i="4"/>
  <c r="L931" i="4"/>
  <c r="M931" i="4" s="1"/>
  <c r="L932" i="4"/>
  <c r="L933" i="4"/>
  <c r="L934" i="4"/>
  <c r="L935" i="4"/>
  <c r="L936" i="4"/>
  <c r="L937" i="4"/>
  <c r="L938" i="4"/>
  <c r="L939" i="4"/>
  <c r="L940" i="4"/>
  <c r="L941" i="4"/>
  <c r="L942" i="4"/>
  <c r="L943" i="4"/>
  <c r="L944" i="4"/>
  <c r="L945" i="4"/>
  <c r="L946" i="4"/>
  <c r="L947" i="4"/>
  <c r="M947" i="4" s="1"/>
  <c r="L948" i="4"/>
  <c r="L949" i="4"/>
  <c r="L950" i="4"/>
  <c r="L951" i="4"/>
  <c r="L952" i="4"/>
  <c r="L953" i="4"/>
  <c r="L954" i="4"/>
  <c r="L955" i="4"/>
  <c r="L956" i="4"/>
  <c r="L957" i="4"/>
  <c r="L958" i="4"/>
  <c r="L959" i="4"/>
  <c r="L960" i="4"/>
  <c r="L961" i="4"/>
  <c r="L962" i="4"/>
  <c r="L963" i="4"/>
  <c r="M963" i="4" s="1"/>
  <c r="L964" i="4"/>
  <c r="L965" i="4"/>
  <c r="L966" i="4"/>
  <c r="L967" i="4"/>
  <c r="L968" i="4"/>
  <c r="L969" i="4"/>
  <c r="L970" i="4"/>
  <c r="L971" i="4"/>
  <c r="L972" i="4"/>
  <c r="L973" i="4"/>
  <c r="L974" i="4"/>
  <c r="L975" i="4"/>
  <c r="L976" i="4"/>
  <c r="L977" i="4"/>
  <c r="L978" i="4"/>
  <c r="L979" i="4"/>
  <c r="M979" i="4" s="1"/>
  <c r="L980" i="4"/>
  <c r="L981" i="4"/>
  <c r="L982" i="4"/>
  <c r="L983" i="4"/>
  <c r="L984" i="4"/>
  <c r="L985" i="4"/>
  <c r="L986" i="4"/>
  <c r="L987" i="4"/>
  <c r="L988" i="4"/>
  <c r="L989" i="4"/>
  <c r="L990" i="4"/>
  <c r="L991" i="4"/>
  <c r="L992" i="4"/>
  <c r="L993" i="4"/>
  <c r="L994" i="4"/>
  <c r="L995" i="4"/>
  <c r="M995" i="4" s="1"/>
  <c r="L996" i="4"/>
  <c r="L997" i="4"/>
  <c r="L998" i="4"/>
  <c r="L999" i="4"/>
  <c r="L1000" i="4"/>
  <c r="L1001" i="4"/>
  <c r="J2" i="4"/>
  <c r="I2" i="4"/>
  <c r="K2" i="4"/>
  <c r="L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G2"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3" i="4"/>
  <c r="F4" i="4"/>
  <c r="F5" i="4"/>
  <c r="F6" i="4"/>
  <c r="F7" i="4"/>
  <c r="F8" i="4"/>
  <c r="F9" i="4"/>
  <c r="F10" i="4"/>
  <c r="F11" i="4"/>
  <c r="F12" i="4"/>
  <c r="F13" i="4"/>
  <c r="F14" i="4"/>
  <c r="F2" i="4"/>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2" i="2"/>
  <c r="M996" i="4" l="1"/>
  <c r="M980" i="4"/>
  <c r="M964" i="4"/>
  <c r="M948" i="4"/>
  <c r="M932" i="4"/>
  <c r="M916" i="4"/>
  <c r="M900" i="4"/>
  <c r="M884" i="4"/>
  <c r="M868" i="4"/>
  <c r="M852" i="4"/>
  <c r="M836" i="4"/>
  <c r="M820" i="4"/>
  <c r="M804" i="4"/>
  <c r="M788" i="4"/>
  <c r="M740" i="4"/>
  <c r="M999" i="4"/>
  <c r="M983" i="4"/>
  <c r="M967" i="4"/>
  <c r="M951" i="4"/>
  <c r="M935" i="4"/>
  <c r="M919" i="4"/>
  <c r="M903" i="4"/>
  <c r="M887" i="4"/>
  <c r="M871" i="4"/>
  <c r="M855" i="4"/>
  <c r="M839" i="4"/>
  <c r="M823" i="4"/>
  <c r="M807" i="4"/>
  <c r="M791" i="4"/>
  <c r="M775" i="4"/>
  <c r="M759" i="4"/>
  <c r="M743" i="4"/>
  <c r="M727" i="4"/>
  <c r="M711" i="4"/>
  <c r="M695" i="4"/>
  <c r="M679" i="4"/>
  <c r="M663" i="4"/>
  <c r="M647" i="4"/>
  <c r="M631" i="4"/>
  <c r="M615" i="4"/>
  <c r="M599" i="4"/>
  <c r="M583" i="4"/>
  <c r="M567" i="4"/>
  <c r="M551" i="4"/>
  <c r="M535" i="4"/>
  <c r="M519" i="4"/>
  <c r="M503" i="4"/>
  <c r="M487" i="4"/>
  <c r="M471" i="4"/>
  <c r="M455" i="4"/>
  <c r="M439" i="4"/>
  <c r="M423" i="4"/>
  <c r="M407" i="4"/>
  <c r="M391" i="4"/>
  <c r="M375" i="4"/>
  <c r="M359" i="4"/>
  <c r="M343" i="4"/>
  <c r="M327" i="4"/>
  <c r="M311" i="4"/>
  <c r="M295" i="4"/>
  <c r="M279" i="4"/>
  <c r="M263" i="4"/>
  <c r="M247" i="4"/>
  <c r="M231" i="4"/>
  <c r="M215" i="4"/>
  <c r="M199" i="4"/>
  <c r="M183" i="4"/>
  <c r="M167" i="4"/>
  <c r="M151" i="4"/>
  <c r="M135" i="4"/>
  <c r="M119" i="4"/>
  <c r="M103" i="4"/>
  <c r="M87" i="4"/>
  <c r="M71" i="4"/>
  <c r="M55" i="4"/>
  <c r="M39" i="4"/>
  <c r="M23" i="4"/>
  <c r="M7" i="4"/>
  <c r="M52" i="4"/>
  <c r="M36" i="4"/>
  <c r="M20" i="4"/>
  <c r="M4" i="4"/>
  <c r="M2" i="4"/>
  <c r="M741" i="4"/>
  <c r="M725" i="4"/>
  <c r="M709" i="4"/>
  <c r="M693" i="4"/>
  <c r="M677" i="4"/>
  <c r="M661" i="4"/>
  <c r="M645" i="4"/>
  <c r="M613" i="4"/>
  <c r="M597" i="4"/>
  <c r="M581" i="4"/>
  <c r="M565" i="4"/>
  <c r="M549" i="4"/>
  <c r="M533" i="4"/>
  <c r="M517" i="4"/>
  <c r="M501" i="4"/>
  <c r="M485" i="4"/>
  <c r="M469" i="4"/>
  <c r="M453" i="4"/>
  <c r="M437" i="4"/>
  <c r="M421" i="4"/>
  <c r="M405" i="4"/>
  <c r="M389" i="4"/>
  <c r="M373" i="4"/>
  <c r="M357" i="4"/>
  <c r="M341" i="4"/>
  <c r="M325" i="4"/>
  <c r="M309" i="4"/>
  <c r="M293" i="4"/>
  <c r="M277" i="4"/>
  <c r="M261" i="4"/>
  <c r="M245" i="4"/>
  <c r="M229" i="4"/>
  <c r="M213" i="4"/>
  <c r="M197" i="4"/>
  <c r="M181" i="4"/>
  <c r="M165" i="4"/>
  <c r="M149" i="4"/>
  <c r="M133" i="4"/>
  <c r="M117" i="4"/>
  <c r="M101" i="4"/>
  <c r="M85" i="4"/>
  <c r="M69" i="4"/>
  <c r="M53" i="4"/>
  <c r="M37" i="4"/>
  <c r="M21" i="4"/>
  <c r="M5" i="4"/>
  <c r="M1001" i="4"/>
  <c r="M985" i="4"/>
  <c r="M969" i="4"/>
  <c r="M953" i="4"/>
  <c r="M937" i="4"/>
  <c r="M921" i="4"/>
  <c r="M905" i="4"/>
  <c r="M889" i="4"/>
  <c r="M873" i="4"/>
  <c r="M857" i="4"/>
  <c r="M841" i="4"/>
  <c r="M825" i="4"/>
  <c r="M809" i="4"/>
  <c r="M793" i="4"/>
  <c r="M777" i="4"/>
  <c r="M761" i="4"/>
  <c r="M745" i="4"/>
  <c r="M729" i="4"/>
  <c r="M713" i="4"/>
  <c r="M697" i="4"/>
  <c r="M681" i="4"/>
  <c r="M665" i="4"/>
  <c r="M649" i="4"/>
  <c r="M633" i="4"/>
  <c r="M617" i="4"/>
  <c r="M601" i="4"/>
  <c r="M585" i="4"/>
  <c r="M569" i="4"/>
  <c r="M553" i="4"/>
  <c r="M537" i="4"/>
  <c r="M521" i="4"/>
  <c r="M505" i="4"/>
  <c r="M489" i="4"/>
  <c r="M473" i="4"/>
  <c r="M457" i="4"/>
  <c r="M441" i="4"/>
  <c r="M425" i="4"/>
  <c r="M409" i="4"/>
  <c r="M393" i="4"/>
  <c r="M377" i="4"/>
  <c r="M361" i="4"/>
  <c r="M345" i="4"/>
  <c r="M329" i="4"/>
  <c r="M313" i="4"/>
  <c r="M297" i="4"/>
  <c r="M281" i="4"/>
  <c r="M265" i="4"/>
  <c r="M249" i="4"/>
  <c r="M233" i="4"/>
  <c r="M217" i="4"/>
  <c r="M201" i="4"/>
  <c r="M185" i="4"/>
  <c r="M169" i="4"/>
  <c r="M153" i="4"/>
  <c r="M137" i="4"/>
  <c r="M121" i="4"/>
  <c r="M105" i="4"/>
  <c r="M89" i="4"/>
  <c r="M73" i="4"/>
  <c r="M57" i="4"/>
  <c r="M41" i="4"/>
  <c r="M25" i="4"/>
  <c r="M9" i="4"/>
  <c r="M1000" i="4"/>
  <c r="M984" i="4"/>
  <c r="M968" i="4"/>
  <c r="M952" i="4"/>
  <c r="M936" i="4"/>
  <c r="M920" i="4"/>
  <c r="M904" i="4"/>
  <c r="M888" i="4"/>
  <c r="M872" i="4"/>
  <c r="M856" i="4"/>
  <c r="M840" i="4"/>
  <c r="M824" i="4"/>
  <c r="M808" i="4"/>
  <c r="M792" i="4"/>
  <c r="M776" i="4"/>
  <c r="M760" i="4"/>
  <c r="M744" i="4"/>
  <c r="M728" i="4"/>
  <c r="M712" i="4"/>
  <c r="M696" i="4"/>
  <c r="M680" i="4"/>
  <c r="M664" i="4"/>
  <c r="M648" i="4"/>
  <c r="M632" i="4"/>
  <c r="M616" i="4"/>
  <c r="M600" i="4"/>
  <c r="M584" i="4"/>
  <c r="M568" i="4"/>
  <c r="M552" i="4"/>
  <c r="M536" i="4"/>
  <c r="M520" i="4"/>
  <c r="M504" i="4"/>
  <c r="M488" i="4"/>
  <c r="M472" i="4"/>
  <c r="M456" i="4"/>
  <c r="M440" i="4"/>
  <c r="M424" i="4"/>
  <c r="M408" i="4"/>
  <c r="M392" i="4"/>
  <c r="M376" i="4"/>
  <c r="M360" i="4"/>
  <c r="M344" i="4"/>
  <c r="M328" i="4"/>
  <c r="M312" i="4"/>
  <c r="M296" i="4"/>
  <c r="M280" i="4"/>
  <c r="M264" i="4"/>
  <c r="M248" i="4"/>
  <c r="M232" i="4"/>
  <c r="M216" i="4"/>
  <c r="M200" i="4"/>
  <c r="M184" i="4"/>
  <c r="M168" i="4"/>
  <c r="M152" i="4"/>
  <c r="M136" i="4"/>
  <c r="M120" i="4"/>
  <c r="M104" i="4"/>
  <c r="M88" i="4"/>
  <c r="M72" i="4"/>
  <c r="M56" i="4"/>
  <c r="M40" i="4"/>
  <c r="M24" i="4"/>
  <c r="M8" i="4"/>
  <c r="M991" i="4"/>
  <c r="M975" i="4"/>
  <c r="M943" i="4"/>
  <c r="M911" i="4"/>
  <c r="M895" i="4"/>
  <c r="M879" i="4"/>
  <c r="M863" i="4"/>
  <c r="M847" i="4"/>
  <c r="M831" i="4"/>
  <c r="M815" i="4"/>
  <c r="M799" i="4"/>
  <c r="M783" i="4"/>
  <c r="M767" i="4"/>
  <c r="M751" i="4"/>
  <c r="M735" i="4"/>
  <c r="M719" i="4"/>
  <c r="M703" i="4"/>
  <c r="M687" i="4"/>
  <c r="M671" i="4"/>
  <c r="M655" i="4"/>
  <c r="M639" i="4"/>
  <c r="M623" i="4"/>
  <c r="M607" i="4"/>
  <c r="M591" i="4"/>
  <c r="M559" i="4"/>
  <c r="M543" i="4"/>
  <c r="M527" i="4"/>
  <c r="M511" i="4"/>
  <c r="M495" i="4"/>
  <c r="M479" i="4"/>
  <c r="M463" i="4"/>
  <c r="M447" i="4"/>
  <c r="M431" i="4"/>
  <c r="M415" i="4"/>
  <c r="M399" i="4"/>
  <c r="M383" i="4"/>
  <c r="M367" i="4"/>
  <c r="M351" i="4"/>
  <c r="M335" i="4"/>
  <c r="M319" i="4"/>
  <c r="M303" i="4"/>
  <c r="M287" i="4"/>
  <c r="M271" i="4"/>
  <c r="M255" i="4"/>
  <c r="M239" i="4"/>
  <c r="M223" i="4"/>
  <c r="M207" i="4"/>
  <c r="M191" i="4"/>
  <c r="M175" i="4"/>
  <c r="M159" i="4"/>
  <c r="M143" i="4"/>
  <c r="M127" i="4"/>
  <c r="M111" i="4"/>
  <c r="M95" i="4"/>
  <c r="M79" i="4"/>
  <c r="M63" i="4"/>
  <c r="M47" i="4"/>
  <c r="M31" i="4"/>
  <c r="M15" i="4"/>
  <c r="M575" i="4"/>
  <c r="M927" i="4"/>
  <c r="M959" i="4"/>
  <c r="M997" i="4"/>
  <c r="M981" i="4"/>
  <c r="M965" i="4"/>
  <c r="M949" i="4"/>
  <c r="M933" i="4"/>
  <c r="M917" i="4"/>
  <c r="M901" i="4"/>
  <c r="M885" i="4"/>
  <c r="M869" i="4"/>
  <c r="M853" i="4"/>
  <c r="M837" i="4"/>
  <c r="M821" i="4"/>
  <c r="M805" i="4"/>
  <c r="M789" i="4"/>
  <c r="M773" i="4"/>
  <c r="M757" i="4"/>
  <c r="M629" i="4"/>
  <c r="M977" i="4"/>
  <c r="M961" i="4"/>
  <c r="M945" i="4"/>
  <c r="M929" i="4"/>
  <c r="M897" i="4"/>
  <c r="M881" i="4"/>
  <c r="M865" i="4"/>
  <c r="M849" i="4"/>
  <c r="M833" i="4"/>
  <c r="M801" i="4"/>
  <c r="M721" i="4"/>
  <c r="M989" i="4"/>
  <c r="M973" i="4"/>
  <c r="M957" i="4"/>
  <c r="M941" i="4"/>
  <c r="M925" i="4"/>
  <c r="M909" i="4"/>
  <c r="M893" i="4"/>
  <c r="M877" i="4"/>
  <c r="M861" i="4"/>
  <c r="M845" i="4"/>
  <c r="M829" i="4"/>
  <c r="M813" i="4"/>
  <c r="M797" i="4"/>
  <c r="M781" i="4"/>
  <c r="M765" i="4"/>
  <c r="M749" i="4"/>
  <c r="M733" i="4"/>
  <c r="M717" i="4"/>
  <c r="M701" i="4"/>
  <c r="M685" i="4"/>
  <c r="M669" i="4"/>
  <c r="M653" i="4"/>
  <c r="M637" i="4"/>
  <c r="M621" i="4"/>
  <c r="M605" i="4"/>
  <c r="M589" i="4"/>
  <c r="M573" i="4"/>
  <c r="M557" i="4"/>
  <c r="M541" i="4"/>
  <c r="M525" i="4"/>
  <c r="M509" i="4"/>
  <c r="M493" i="4"/>
  <c r="M994" i="4"/>
  <c r="M978" i="4"/>
  <c r="M962" i="4"/>
  <c r="M946" i="4"/>
  <c r="M930" i="4"/>
  <c r="M914" i="4"/>
  <c r="M898" i="4"/>
  <c r="M882" i="4"/>
  <c r="M866" i="4"/>
  <c r="M850" i="4"/>
  <c r="M834" i="4"/>
  <c r="M818" i="4"/>
  <c r="M802" i="4"/>
  <c r="M786" i="4"/>
  <c r="M770" i="4"/>
  <c r="M754" i="4"/>
  <c r="M738" i="4"/>
  <c r="M722" i="4"/>
  <c r="M706" i="4"/>
  <c r="M690" i="4"/>
  <c r="M674" i="4"/>
  <c r="M658" i="4"/>
  <c r="M642" i="4"/>
  <c r="M626" i="4"/>
  <c r="M610" i="4"/>
  <c r="M594" i="4"/>
  <c r="M578" i="4"/>
  <c r="M562" i="4"/>
  <c r="M546" i="4"/>
  <c r="M530" i="4"/>
  <c r="M514" i="4"/>
  <c r="M498" i="4"/>
  <c r="M482" i="4"/>
  <c r="M466" i="4"/>
  <c r="M450" i="4"/>
  <c r="M434" i="4"/>
  <c r="M418" i="4"/>
  <c r="M402" i="4"/>
  <c r="M386" i="4"/>
  <c r="M370" i="4"/>
  <c r="M354" i="4"/>
  <c r="M338" i="4"/>
  <c r="M322" i="4"/>
  <c r="M306" i="4"/>
  <c r="M290" i="4"/>
  <c r="M274" i="4"/>
  <c r="M258" i="4"/>
  <c r="M242" i="4"/>
  <c r="M226" i="4"/>
  <c r="M210" i="4"/>
  <c r="M194" i="4"/>
  <c r="M178" i="4"/>
  <c r="M162" i="4"/>
  <c r="M146" i="4"/>
  <c r="M130" i="4"/>
  <c r="M114" i="4"/>
  <c r="M98" i="4"/>
  <c r="M82" i="4"/>
  <c r="M66" i="4"/>
  <c r="M50" i="4"/>
  <c r="M34" i="4"/>
  <c r="M18" i="4"/>
  <c r="M785" i="4"/>
  <c r="M769" i="4"/>
  <c r="M705" i="4"/>
  <c r="M689" i="4"/>
  <c r="M673" i="4"/>
  <c r="M641" i="4"/>
  <c r="M625" i="4"/>
  <c r="M609" i="4"/>
  <c r="M593" i="4"/>
  <c r="M577" i="4"/>
  <c r="M545" i="4"/>
  <c r="M529" i="4"/>
  <c r="M513" i="4"/>
  <c r="M465" i="4"/>
  <c r="M449" i="4"/>
  <c r="M433" i="4"/>
  <c r="M417" i="4"/>
  <c r="M385" i="4"/>
  <c r="M369" i="4"/>
  <c r="M353" i="4"/>
  <c r="M337" i="4"/>
  <c r="M321" i="4"/>
  <c r="M289" i="4"/>
  <c r="M273" i="4"/>
  <c r="M257" i="4"/>
  <c r="M209" i="4"/>
  <c r="M193" i="4"/>
  <c r="M177" i="4"/>
  <c r="M161" i="4"/>
  <c r="M129" i="4"/>
  <c r="M113" i="4"/>
  <c r="M97" i="4"/>
  <c r="M81" i="4"/>
  <c r="M33" i="4"/>
  <c r="M17" i="4"/>
  <c r="M976" i="4"/>
  <c r="M960" i="4"/>
  <c r="M944" i="4"/>
  <c r="M896" i="4"/>
  <c r="M880" i="4"/>
  <c r="M864" i="4"/>
  <c r="M848" i="4"/>
  <c r="M816" i="4"/>
  <c r="M800" i="4"/>
  <c r="M784" i="4"/>
  <c r="M768" i="4"/>
  <c r="M752" i="4"/>
  <c r="M720" i="4"/>
  <c r="M704" i="4"/>
  <c r="M688" i="4"/>
  <c r="M640" i="4"/>
  <c r="M624" i="4"/>
  <c r="M608" i="4"/>
  <c r="M592" i="4"/>
  <c r="M560" i="4"/>
  <c r="M544" i="4"/>
  <c r="M528" i="4"/>
  <c r="M512" i="4"/>
  <c r="M496" i="4"/>
  <c r="M464" i="4"/>
  <c r="M448" i="4"/>
  <c r="M432" i="4"/>
  <c r="M384" i="4"/>
  <c r="M368" i="4"/>
  <c r="M352" i="4"/>
  <c r="M336" i="4"/>
  <c r="M304" i="4"/>
  <c r="M288" i="4"/>
  <c r="M272" i="4"/>
  <c r="M256" i="4"/>
  <c r="M240" i="4"/>
  <c r="M208" i="4"/>
  <c r="M192" i="4"/>
  <c r="M176" i="4"/>
  <c r="M128" i="4"/>
  <c r="M112" i="4"/>
  <c r="M96" i="4"/>
  <c r="M80" i="4"/>
  <c r="M48" i="4"/>
  <c r="M32" i="4"/>
  <c r="M16" i="4"/>
  <c r="M990" i="4"/>
  <c r="M974" i="4"/>
  <c r="M958" i="4"/>
  <c r="M942" i="4"/>
  <c r="M926" i="4"/>
  <c r="M894" i="4"/>
  <c r="M878" i="4"/>
  <c r="M862" i="4"/>
  <c r="M814" i="4"/>
  <c r="M798" i="4"/>
  <c r="M782" i="4"/>
  <c r="M766" i="4"/>
  <c r="M734" i="4"/>
  <c r="M718" i="4"/>
  <c r="M702" i="4"/>
  <c r="M686" i="4"/>
  <c r="M670" i="4"/>
  <c r="M638" i="4"/>
  <c r="M622" i="4"/>
  <c r="M606" i="4"/>
  <c r="M558" i="4"/>
  <c r="M542" i="4"/>
  <c r="M526" i="4"/>
  <c r="M510" i="4"/>
  <c r="M478" i="4"/>
  <c r="M462" i="4"/>
  <c r="M446" i="4"/>
  <c r="M430" i="4"/>
  <c r="M414" i="4"/>
  <c r="M382" i="4"/>
  <c r="M366" i="4"/>
  <c r="M350" i="4"/>
  <c r="M302" i="4"/>
  <c r="M286" i="4"/>
  <c r="M270" i="4"/>
  <c r="M254" i="4"/>
  <c r="M222" i="4"/>
  <c r="M206" i="4"/>
  <c r="M190" i="4"/>
  <c r="M174" i="4"/>
  <c r="M158" i="4"/>
  <c r="M126" i="4"/>
  <c r="M110" i="4"/>
  <c r="M94" i="4"/>
  <c r="M46" i="4"/>
  <c r="M30" i="4"/>
  <c r="M14" i="4"/>
  <c r="M988" i="4"/>
  <c r="M972" i="4"/>
  <c r="M956" i="4"/>
  <c r="M940" i="4"/>
  <c r="M924" i="4"/>
  <c r="M908" i="4"/>
  <c r="M892" i="4"/>
  <c r="M876" i="4"/>
  <c r="M860" i="4"/>
  <c r="M844" i="4"/>
  <c r="M828" i="4"/>
  <c r="M812" i="4"/>
  <c r="M796" i="4"/>
  <c r="M780" i="4"/>
  <c r="M764" i="4"/>
  <c r="M748" i="4"/>
  <c r="M732" i="4"/>
  <c r="M716" i="4"/>
  <c r="M700" i="4"/>
  <c r="M684" i="4"/>
  <c r="M668" i="4"/>
  <c r="M652" i="4"/>
  <c r="M636" i="4"/>
  <c r="M620" i="4"/>
  <c r="M604" i="4"/>
  <c r="M588" i="4"/>
  <c r="M572" i="4"/>
  <c r="M556" i="4"/>
  <c r="M540" i="4"/>
  <c r="M524" i="4"/>
  <c r="M508" i="4"/>
  <c r="M492" i="4"/>
  <c r="M476" i="4"/>
  <c r="M460" i="4"/>
  <c r="M444" i="4"/>
  <c r="M428" i="4"/>
  <c r="M412" i="4"/>
  <c r="M396" i="4"/>
  <c r="M380" i="4"/>
  <c r="M364" i="4"/>
  <c r="M348" i="4"/>
  <c r="M332" i="4"/>
  <c r="M316" i="4"/>
  <c r="M300" i="4"/>
  <c r="M284" i="4"/>
  <c r="M268" i="4"/>
  <c r="M252" i="4"/>
  <c r="M236" i="4"/>
  <c r="M220" i="4"/>
  <c r="M204" i="4"/>
  <c r="M188" i="4"/>
  <c r="M172" i="4"/>
  <c r="M156" i="4"/>
  <c r="M140" i="4"/>
  <c r="M124" i="4"/>
  <c r="M108" i="4"/>
  <c r="M92" i="4"/>
  <c r="M76" i="4"/>
  <c r="M60" i="4"/>
  <c r="M44" i="4"/>
  <c r="M28" i="4"/>
  <c r="M12" i="4"/>
  <c r="M477" i="4"/>
  <c r="M461" i="4"/>
  <c r="M413" i="4"/>
  <c r="M381" i="4"/>
  <c r="M365" i="4"/>
  <c r="M333" i="4"/>
  <c r="M301" i="4"/>
  <c r="M269" i="4"/>
  <c r="M253" i="4"/>
  <c r="M221" i="4"/>
  <c r="M205" i="4"/>
  <c r="M189" i="4"/>
  <c r="M157" i="4"/>
  <c r="M125" i="4"/>
  <c r="M93" i="4"/>
  <c r="M61" i="4"/>
  <c r="M45" i="4"/>
  <c r="M29" i="4"/>
  <c r="M987" i="4"/>
  <c r="M971" i="4"/>
  <c r="M955" i="4"/>
  <c r="M939" i="4"/>
  <c r="M923" i="4"/>
  <c r="M907" i="4"/>
  <c r="M891" i="4"/>
  <c r="M875" i="4"/>
  <c r="M859" i="4"/>
  <c r="M843" i="4"/>
  <c r="M827" i="4"/>
  <c r="M811" i="4"/>
  <c r="M795" i="4"/>
  <c r="M779" i="4"/>
  <c r="M763" i="4"/>
  <c r="M747" i="4"/>
  <c r="M731" i="4"/>
  <c r="M715" i="4"/>
  <c r="M699" i="4"/>
  <c r="M683" i="4"/>
  <c r="M667" i="4"/>
  <c r="M651" i="4"/>
  <c r="M635" i="4"/>
  <c r="M619" i="4"/>
  <c r="M603" i="4"/>
  <c r="M587" i="4"/>
  <c r="M571" i="4"/>
  <c r="M555" i="4"/>
  <c r="M539" i="4"/>
  <c r="M523" i="4"/>
  <c r="M507" i="4"/>
  <c r="M491" i="4"/>
  <c r="M475" i="4"/>
  <c r="M459" i="4"/>
  <c r="M443" i="4"/>
  <c r="M427" i="4"/>
  <c r="M411" i="4"/>
  <c r="M395" i="4"/>
  <c r="M379" i="4"/>
  <c r="M363" i="4"/>
  <c r="M347" i="4"/>
  <c r="M331" i="4"/>
  <c r="M315" i="4"/>
  <c r="M299" i="4"/>
  <c r="M283" i="4"/>
  <c r="M267" i="4"/>
  <c r="M251" i="4"/>
  <c r="M235" i="4"/>
  <c r="M219" i="4"/>
  <c r="M203" i="4"/>
  <c r="M187" i="4"/>
  <c r="M171" i="4"/>
  <c r="M155" i="4"/>
  <c r="M139" i="4"/>
  <c r="M123" i="4"/>
  <c r="M107" i="4"/>
  <c r="M91" i="4"/>
  <c r="M75" i="4"/>
  <c r="M59" i="4"/>
  <c r="M43" i="4"/>
  <c r="M27" i="4"/>
  <c r="M11" i="4"/>
  <c r="M445" i="4"/>
  <c r="M429" i="4"/>
  <c r="M397" i="4"/>
  <c r="M349" i="4"/>
  <c r="M317" i="4"/>
  <c r="M285" i="4"/>
  <c r="M237" i="4"/>
  <c r="M173" i="4"/>
  <c r="M141" i="4"/>
  <c r="M109" i="4"/>
  <c r="M77" i="4"/>
  <c r="M13" i="4"/>
  <c r="M986" i="4"/>
  <c r="M970" i="4"/>
  <c r="M954" i="4"/>
  <c r="M938" i="4"/>
  <c r="M922" i="4"/>
  <c r="M906" i="4"/>
  <c r="M890" i="4"/>
  <c r="M874" i="4"/>
  <c r="M858" i="4"/>
  <c r="M842" i="4"/>
  <c r="M826" i="4"/>
  <c r="M810" i="4"/>
  <c r="M794" i="4"/>
  <c r="M778" i="4"/>
  <c r="M762" i="4"/>
  <c r="M746" i="4"/>
  <c r="M730" i="4"/>
  <c r="M714" i="4"/>
  <c r="M698" i="4"/>
  <c r="M682" i="4"/>
  <c r="M666" i="4"/>
  <c r="M650" i="4"/>
  <c r="M634" i="4"/>
  <c r="M618" i="4"/>
  <c r="M602" i="4"/>
  <c r="M586" i="4"/>
  <c r="M570" i="4"/>
  <c r="M554" i="4"/>
  <c r="M538" i="4"/>
  <c r="M522" i="4"/>
  <c r="M506" i="4"/>
  <c r="M490" i="4"/>
  <c r="M474" i="4"/>
  <c r="M458" i="4"/>
  <c r="M442" i="4"/>
  <c r="M426" i="4"/>
  <c r="M410" i="4"/>
  <c r="M394" i="4"/>
  <c r="M378" i="4"/>
  <c r="M362" i="4"/>
  <c r="M346" i="4"/>
  <c r="M330" i="4"/>
  <c r="M314" i="4"/>
  <c r="M298" i="4"/>
  <c r="M282" i="4"/>
  <c r="M266" i="4"/>
  <c r="M250" i="4"/>
  <c r="M234" i="4"/>
  <c r="M218" i="4"/>
  <c r="M202" i="4"/>
  <c r="M186" i="4"/>
  <c r="M170" i="4"/>
  <c r="M154" i="4"/>
  <c r="M138" i="4"/>
  <c r="M122" i="4"/>
  <c r="M106" i="4"/>
  <c r="M90" i="4"/>
  <c r="M74" i="4"/>
  <c r="M58" i="4"/>
  <c r="M42" i="4"/>
  <c r="M26" i="4"/>
  <c r="M10" i="4"/>
  <c r="M998" i="4"/>
  <c r="M982" i="4"/>
  <c r="M966" i="4"/>
  <c r="M950" i="4"/>
  <c r="M934" i="4"/>
  <c r="M918" i="4"/>
  <c r="M902" i="4"/>
  <c r="M886" i="4"/>
  <c r="M870" i="4"/>
  <c r="M854" i="4"/>
  <c r="M838" i="4"/>
  <c r="M822" i="4"/>
  <c r="M806" i="4"/>
  <c r="M790" i="4"/>
  <c r="M774" i="4"/>
  <c r="M758" i="4"/>
  <c r="M742" i="4"/>
  <c r="M726" i="4"/>
  <c r="M710" i="4"/>
  <c r="M694" i="4"/>
  <c r="M678" i="4"/>
  <c r="M662" i="4"/>
  <c r="M646" i="4"/>
  <c r="M630" i="4"/>
  <c r="M614" i="4"/>
  <c r="M598" i="4"/>
  <c r="M582" i="4"/>
  <c r="M566" i="4"/>
  <c r="M550" i="4"/>
  <c r="M534" i="4"/>
  <c r="M518" i="4"/>
  <c r="M502" i="4"/>
  <c r="M486" i="4"/>
  <c r="M470" i="4"/>
  <c r="M454" i="4"/>
  <c r="M438" i="4"/>
  <c r="M422" i="4"/>
  <c r="M406" i="4"/>
  <c r="M390" i="4"/>
  <c r="M374" i="4"/>
  <c r="M358" i="4"/>
  <c r="M342" i="4"/>
  <c r="M326" i="4"/>
  <c r="M310" i="4"/>
  <c r="M294" i="4"/>
  <c r="M278" i="4"/>
  <c r="M262" i="4"/>
  <c r="M246" i="4"/>
  <c r="M230" i="4"/>
  <c r="M214" i="4"/>
  <c r="M198" i="4"/>
  <c r="M182" i="4"/>
  <c r="M166" i="4"/>
  <c r="M150" i="4"/>
  <c r="M134" i="4"/>
  <c r="M118" i="4"/>
  <c r="M102" i="4"/>
  <c r="M86" i="4"/>
  <c r="M70" i="4"/>
  <c r="M54" i="4"/>
  <c r="M38" i="4"/>
  <c r="M22" i="4"/>
  <c r="M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566CAF-4ADF-4AF2-A5BD-562085EEB0F6}" keepAlive="1" name="Query - a" description="Connection to the 'a' query in the workbook." type="5" refreshedVersion="0" background="1">
    <dbPr connection="Provider=Microsoft.Mashup.OleDb.1;Data Source=$Workbook$;Location=a;Extended Properties=&quot;&quot;" command="SELECT * FROM [a]"/>
  </connection>
</connections>
</file>

<file path=xl/sharedStrings.xml><?xml version="1.0" encoding="utf-8"?>
<sst xmlns="http://schemas.openxmlformats.org/spreadsheetml/2006/main" count="11135" uniqueCount="6996">
  <si>
    <t>Customer ID</t>
  </si>
  <si>
    <t>Customer Name</t>
  </si>
  <si>
    <t>Email</t>
  </si>
  <si>
    <t>Phone Number</t>
  </si>
  <si>
    <t>Address Line 1</t>
  </si>
  <si>
    <t>City</t>
  </si>
  <si>
    <t>Country</t>
  </si>
  <si>
    <t>Postcode</t>
  </si>
  <si>
    <t>Membership</t>
  </si>
  <si>
    <t>CUST-1000</t>
  </si>
  <si>
    <t>CUST-1001</t>
  </si>
  <si>
    <t>CUST-1002</t>
  </si>
  <si>
    <t>CUST-1003</t>
  </si>
  <si>
    <t>CUST-1004</t>
  </si>
  <si>
    <t>CUST-1005</t>
  </si>
  <si>
    <t>CUST-1006</t>
  </si>
  <si>
    <t>CUST-1007</t>
  </si>
  <si>
    <t>CUST-1008</t>
  </si>
  <si>
    <t>CUST-1009</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</si>
  <si>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</si>
  <si>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</si>
  <si>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</si>
  <si>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</si>
  <si>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</si>
  <si>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</si>
  <si>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</si>
  <si>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</si>
  <si>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</si>
  <si>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</si>
  <si>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</si>
  <si>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</si>
  <si>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</si>
  <si>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</si>
  <si>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</si>
  <si>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</si>
  <si>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</si>
  <si>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</si>
  <si>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</si>
  <si>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</si>
  <si>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</si>
  <si>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</si>
  <si>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</si>
  <si>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</si>
  <si>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</si>
  <si>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</si>
  <si>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</si>
  <si>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</si>
  <si>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</si>
  <si>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</si>
  <si>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</si>
  <si>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</si>
  <si>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</si>
  <si>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</si>
  <si>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</si>
  <si>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</si>
  <si>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</si>
  <si>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</si>
  <si>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</si>
  <si>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</si>
  <si>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</si>
  <si>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</si>
  <si>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</si>
  <si>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</si>
  <si>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</si>
  <si>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</si>
  <si>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</si>
  <si>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</si>
  <si>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</si>
  <si>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</si>
  <si>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</si>
  <si>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</si>
  <si>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</si>
  <si>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</si>
  <si>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</si>
  <si>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</si>
  <si>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</si>
  <si>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</si>
  <si>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</si>
  <si>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</si>
  <si>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</si>
  <si>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</si>
  <si>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</si>
  <si>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</si>
  <si>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</si>
  <si>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</si>
  <si>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</si>
  <si>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</si>
  <si>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</si>
  <si>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</si>
  <si>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</si>
  <si>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</si>
  <si>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</si>
  <si>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</si>
  <si>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</si>
  <si>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</si>
  <si>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</si>
  <si>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</si>
  <si>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</si>
  <si>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</si>
  <si>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</si>
  <si>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</si>
  <si>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</si>
  <si>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</si>
  <si>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</si>
  <si>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</si>
  <si>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</si>
  <si>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</si>
  <si>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</si>
  <si>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</si>
  <si>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</si>
  <si>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</si>
  <si>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</si>
  <si>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</si>
  <si>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</si>
  <si>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</si>
  <si>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</si>
  <si>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</si>
  <si>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</si>
  <si>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</si>
  <si>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</si>
  <si>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</si>
  <si>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</si>
  <si>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</si>
  <si>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</si>
  <si>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</si>
  <si>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</si>
  <si>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</si>
  <si>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</si>
  <si>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</si>
  <si>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</si>
  <si>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</si>
  <si>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</si>
  <si>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</si>
  <si>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</si>
  <si>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</si>
  <si>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</si>
  <si>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</si>
  <si>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</si>
  <si>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</si>
  <si>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</si>
  <si>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</si>
  <si>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</si>
  <si>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</si>
  <si>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</si>
  <si>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</si>
  <si>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</si>
  <si>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</si>
  <si>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</si>
  <si>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</si>
  <si>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</si>
  <si>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</si>
  <si>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</si>
  <si>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</si>
  <si>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</si>
  <si>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</si>
  <si>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</si>
  <si>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</si>
  <si>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</si>
  <si>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</si>
  <si>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CUST-1150</t>
  </si>
  <si>
    <t>CUST-1151</t>
  </si>
  <si>
    <t>CUST-1152</t>
  </si>
  <si>
    <t>CUST-1153</t>
  </si>
  <si>
    <t>CUST-1154</t>
  </si>
  <si>
    <t>CUST-1155</t>
  </si>
  <si>
    <t>CUST-1156</t>
  </si>
  <si>
    <t>CUST-1157</t>
  </si>
  <si>
    <t>CUST-1158</t>
  </si>
  <si>
    <t>CUST-1159</t>
  </si>
  <si>
    <t>CUST-1160</t>
  </si>
  <si>
    <t>CUST-1161</t>
  </si>
  <si>
    <t>CUST-1162</t>
  </si>
  <si>
    <t>CUST-1163</t>
  </si>
  <si>
    <t>CUST-1164</t>
  </si>
  <si>
    <t>CUST-1165</t>
  </si>
  <si>
    <t>CUST-1166</t>
  </si>
  <si>
    <t>CUST-1167</t>
  </si>
  <si>
    <t>CUST-1168</t>
  </si>
  <si>
    <t>CUST-1169</t>
  </si>
  <si>
    <t>CUST-1170</t>
  </si>
  <si>
    <t>CUST-1171</t>
  </si>
  <si>
    <t>CUST-1172</t>
  </si>
  <si>
    <t>CUST-1173</t>
  </si>
  <si>
    <t>CUST-1174</t>
  </si>
  <si>
    <t>CUST-1175</t>
  </si>
  <si>
    <t>CUST-1176</t>
  </si>
  <si>
    <t>CUST-1177</t>
  </si>
  <si>
    <t>CUST-1178</t>
  </si>
  <si>
    <t>CUST-1179</t>
  </si>
  <si>
    <t>CUST-1180</t>
  </si>
  <si>
    <t>CUST-1181</t>
  </si>
  <si>
    <t>CUST-1182</t>
  </si>
  <si>
    <t>CUST-1183</t>
  </si>
  <si>
    <t>CUST-1184</t>
  </si>
  <si>
    <t>CUST-1185</t>
  </si>
  <si>
    <t>CUST-1186</t>
  </si>
  <si>
    <t>CUST-1187</t>
  </si>
  <si>
    <t>CUST-1188</t>
  </si>
  <si>
    <t>CUST-1189</t>
  </si>
  <si>
    <t>CUST-1190</t>
  </si>
  <si>
    <t>CUST-1191</t>
  </si>
  <si>
    <t>CUST-1192</t>
  </si>
  <si>
    <t>CUST-1193</t>
  </si>
  <si>
    <t>CUST-1194</t>
  </si>
  <si>
    <t>CUST-1195</t>
  </si>
  <si>
    <t>CUST-1196</t>
  </si>
  <si>
    <t>CUST-1197</t>
  </si>
  <si>
    <t>CUST-1198</t>
  </si>
  <si>
    <t>CUST-1199</t>
  </si>
  <si>
    <t>CUST-1200</t>
  </si>
  <si>
    <t>CUST-1201</t>
  </si>
  <si>
    <t>CUST-1202</t>
  </si>
  <si>
    <t>CUST-1203</t>
  </si>
  <si>
    <t>CUST-1204</t>
  </si>
  <si>
    <t>CUST-1205</t>
  </si>
  <si>
    <t>CUST-1206</t>
  </si>
  <si>
    <t>CUST-1207</t>
  </si>
  <si>
    <t>CUST-1208</t>
  </si>
  <si>
    <t>CUST-1209</t>
  </si>
  <si>
    <t>CUST-1210</t>
  </si>
  <si>
    <t>CUST-1211</t>
  </si>
  <si>
    <t>CUST-1212</t>
  </si>
  <si>
    <t>CUST-1213</t>
  </si>
  <si>
    <t>CUST-1214</t>
  </si>
  <si>
    <t>CUST-1215</t>
  </si>
  <si>
    <t>CUST-1216</t>
  </si>
  <si>
    <t>CUST-1217</t>
  </si>
  <si>
    <t>CUST-1218</t>
  </si>
  <si>
    <t>CUST-1219</t>
  </si>
  <si>
    <t>CUST-1220</t>
  </si>
  <si>
    <t>CUST-1221</t>
  </si>
  <si>
    <t>CUST-1222</t>
  </si>
  <si>
    <t>CUST-1223</t>
  </si>
  <si>
    <t>CUST-1224</t>
  </si>
  <si>
    <t>CUST-1225</t>
  </si>
  <si>
    <t>CUST-1226</t>
  </si>
  <si>
    <t>CUST-1227</t>
  </si>
  <si>
    <t>CUST-1228</t>
  </si>
  <si>
    <t>CUST-1229</t>
  </si>
  <si>
    <t>CUST-1230</t>
  </si>
  <si>
    <t>CUST-1231</t>
  </si>
  <si>
    <t>CUST-1232</t>
  </si>
  <si>
    <t>CUST-1233</t>
  </si>
  <si>
    <t>CUST-1234</t>
  </si>
  <si>
    <t>CUST-1235</t>
  </si>
  <si>
    <t>CUST-1236</t>
  </si>
  <si>
    <t>CUST-1237</t>
  </si>
  <si>
    <t>CUST-1238</t>
  </si>
  <si>
    <t>CUST-1239</t>
  </si>
  <si>
    <t>CUST-1240</t>
  </si>
  <si>
    <t>CUST-1241</t>
  </si>
  <si>
    <t>CUST-1242</t>
  </si>
  <si>
    <t>CUST-1243</t>
  </si>
  <si>
    <t>CUST-1244</t>
  </si>
  <si>
    <t>CUST-1245</t>
  </si>
  <si>
    <t>CUST-1246</t>
  </si>
  <si>
    <t>CUST-1247</t>
  </si>
  <si>
    <t>CUST-1248</t>
  </si>
  <si>
    <t>CUST-1249</t>
  </si>
  <si>
    <t>CUST-1250</t>
  </si>
  <si>
    <t>CUST-1251</t>
  </si>
  <si>
    <t>CUST-1252</t>
  </si>
  <si>
    <t>CUST-1253</t>
  </si>
  <si>
    <t>CUST-1254</t>
  </si>
  <si>
    <t>CUST-1255</t>
  </si>
  <si>
    <t>CUST-1256</t>
  </si>
  <si>
    <t>CUST-1257</t>
  </si>
  <si>
    <t>CUST-1258</t>
  </si>
  <si>
    <t>CUST-1259</t>
  </si>
  <si>
    <t>CUST-1260</t>
  </si>
  <si>
    <t>CUST-1261</t>
  </si>
  <si>
    <t>CUST-1262</t>
  </si>
  <si>
    <t>CUST-1263</t>
  </si>
  <si>
    <t>CUST-1264</t>
  </si>
  <si>
    <t>CUST-1265</t>
  </si>
  <si>
    <t>CUST-1266</t>
  </si>
  <si>
    <t>CUST-1267</t>
  </si>
  <si>
    <t>CUST-1268</t>
  </si>
  <si>
    <t>CUST-1269</t>
  </si>
  <si>
    <t>CUST-1270</t>
  </si>
  <si>
    <t>CUST-1271</t>
  </si>
  <si>
    <t>CUST-1272</t>
  </si>
  <si>
    <t>CUST-1273</t>
  </si>
  <si>
    <t>CUST-1274</t>
  </si>
  <si>
    <t>CUST-1275</t>
  </si>
  <si>
    <t>CUST-1276</t>
  </si>
  <si>
    <t>CUST-1277</t>
  </si>
  <si>
    <t>CUST-1278</t>
  </si>
  <si>
    <t>CUST-1279</t>
  </si>
  <si>
    <t>CUST-1280</t>
  </si>
  <si>
    <t>CUST-1281</t>
  </si>
  <si>
    <t>CUST-1282</t>
  </si>
  <si>
    <t>CUST-1283</t>
  </si>
  <si>
    <t>CUST-1284</t>
  </si>
  <si>
    <t>CUST-1285</t>
  </si>
  <si>
    <t>CUST-1286</t>
  </si>
  <si>
    <t>CUST-1287</t>
  </si>
  <si>
    <t>CUST-1288</t>
  </si>
  <si>
    <t>CUST-1289</t>
  </si>
  <si>
    <t>CUST-1290</t>
  </si>
  <si>
    <t>CUST-1291</t>
  </si>
  <si>
    <t>CUST-1292</t>
  </si>
  <si>
    <t>CUST-1293</t>
  </si>
  <si>
    <t>CUST-1294</t>
  </si>
  <si>
    <t>CUST-1295</t>
  </si>
  <si>
    <t>CUST-1296</t>
  </si>
  <si>
    <t>CUST-1297</t>
  </si>
  <si>
    <t>CUST-1298</t>
  </si>
  <si>
    <t>CUST-1299</t>
  </si>
  <si>
    <t>CUST-1300</t>
  </si>
  <si>
    <t>CUST-1301</t>
  </si>
  <si>
    <t>CUST-1302</t>
  </si>
  <si>
    <t>CUST-1303</t>
  </si>
  <si>
    <t>CUST-1304</t>
  </si>
  <si>
    <t>CUST-1305</t>
  </si>
  <si>
    <t>CUST-1306</t>
  </si>
  <si>
    <t>CUST-1307</t>
  </si>
  <si>
    <t>CUST-1308</t>
  </si>
  <si>
    <t>CUST-1309</t>
  </si>
  <si>
    <t>CUST-1310</t>
  </si>
  <si>
    <t>CUST-1311</t>
  </si>
  <si>
    <t>CUST-1312</t>
  </si>
  <si>
    <t>CUST-1313</t>
  </si>
  <si>
    <t>CUST-1314</t>
  </si>
  <si>
    <t>CUST-1315</t>
  </si>
  <si>
    <t>CUST-1316</t>
  </si>
  <si>
    <t>CUST-1317</t>
  </si>
  <si>
    <t>CUST-1318</t>
  </si>
  <si>
    <t>CUST-1319</t>
  </si>
  <si>
    <t>CUST-1320</t>
  </si>
  <si>
    <t>CUST-1321</t>
  </si>
  <si>
    <t>CUST-1322</t>
  </si>
  <si>
    <t>CUST-1323</t>
  </si>
  <si>
    <t>CUST-1324</t>
  </si>
  <si>
    <t>CUST-1325</t>
  </si>
  <si>
    <t>CUST-1326</t>
  </si>
  <si>
    <t>CUST-1327</t>
  </si>
  <si>
    <t>CUST-1328</t>
  </si>
  <si>
    <t>CUST-1329</t>
  </si>
  <si>
    <t>CUST-1330</t>
  </si>
  <si>
    <t>CUST-1331</t>
  </si>
  <si>
    <t>CUST-1332</t>
  </si>
  <si>
    <t>CUST-1333</t>
  </si>
  <si>
    <t>CUST-1334</t>
  </si>
  <si>
    <t>CUST-1335</t>
  </si>
  <si>
    <t>CUST-1336</t>
  </si>
  <si>
    <t>CUST-1337</t>
  </si>
  <si>
    <t>CUST-1338</t>
  </si>
  <si>
    <t>CUST-1339</t>
  </si>
  <si>
    <t>CUST-1340</t>
  </si>
  <si>
    <t>CUST-1341</t>
  </si>
  <si>
    <t>CUST-1342</t>
  </si>
  <si>
    <t>CUST-1343</t>
  </si>
  <si>
    <t>CUST-1344</t>
  </si>
  <si>
    <t>CUST-1345</t>
  </si>
  <si>
    <t>CUST-1346</t>
  </si>
  <si>
    <t>CUST-1347</t>
  </si>
  <si>
    <t>CUST-1348</t>
  </si>
  <si>
    <t>CUST-1349</t>
  </si>
  <si>
    <t>CUST-1350</t>
  </si>
  <si>
    <t>CUST-1351</t>
  </si>
  <si>
    <t>CUST-1352</t>
  </si>
  <si>
    <t>CUST-1353</t>
  </si>
  <si>
    <t>CUST-1354</t>
  </si>
  <si>
    <t>CUST-1355</t>
  </si>
  <si>
    <t>CUST-1356</t>
  </si>
  <si>
    <t>CUST-1357</t>
  </si>
  <si>
    <t>CUST-1358</t>
  </si>
  <si>
    <t>CUST-1359</t>
  </si>
  <si>
    <t>CUST-1360</t>
  </si>
  <si>
    <t>CUST-1361</t>
  </si>
  <si>
    <t>CUST-1362</t>
  </si>
  <si>
    <t>CUST-1363</t>
  </si>
  <si>
    <t>CUST-1364</t>
  </si>
  <si>
    <t>CUST-1365</t>
  </si>
  <si>
    <t>CUST-1366</t>
  </si>
  <si>
    <t>CUST-1367</t>
  </si>
  <si>
    <t>CUST-1368</t>
  </si>
  <si>
    <t>CUST-1369</t>
  </si>
  <si>
    <t>CUST-1370</t>
  </si>
  <si>
    <t>CUST-1371</t>
  </si>
  <si>
    <t>CUST-1372</t>
  </si>
  <si>
    <t>CUST-1373</t>
  </si>
  <si>
    <t>CUST-1374</t>
  </si>
  <si>
    <t>CUST-1375</t>
  </si>
  <si>
    <t>CUST-1376</t>
  </si>
  <si>
    <t>CUST-1377</t>
  </si>
  <si>
    <t>CUST-1378</t>
  </si>
  <si>
    <t>CUST-1379</t>
  </si>
  <si>
    <t>CUST-1380</t>
  </si>
  <si>
    <t>CUST-1381</t>
  </si>
  <si>
    <t>CUST-1382</t>
  </si>
  <si>
    <t>CUST-1383</t>
  </si>
  <si>
    <t>CUST-1384</t>
  </si>
  <si>
    <t>CUST-1385</t>
  </si>
  <si>
    <t>CUST-1386</t>
  </si>
  <si>
    <t>CUST-1387</t>
  </si>
  <si>
    <t>CUST-1388</t>
  </si>
  <si>
    <t>CUST-1389</t>
  </si>
  <si>
    <t>CUST-1390</t>
  </si>
  <si>
    <t>CUST-1391</t>
  </si>
  <si>
    <t>CUST-1392</t>
  </si>
  <si>
    <t>CUST-1393</t>
  </si>
  <si>
    <t>CUST-1394</t>
  </si>
  <si>
    <t>CUST-1395</t>
  </si>
  <si>
    <t>CUST-1396</t>
  </si>
  <si>
    <t>CUST-1397</t>
  </si>
  <si>
    <t>CUST-1398</t>
  </si>
  <si>
    <t>CUST-1399</t>
  </si>
  <si>
    <t>CUST-1400</t>
  </si>
  <si>
    <t>CUST-1401</t>
  </si>
  <si>
    <t>CUST-1402</t>
  </si>
  <si>
    <t>CUST-1403</t>
  </si>
  <si>
    <t>CUST-1404</t>
  </si>
  <si>
    <t>CUST-1405</t>
  </si>
  <si>
    <t>CUST-1406</t>
  </si>
  <si>
    <t>CUST-1407</t>
  </si>
  <si>
    <t>CUST-1408</t>
  </si>
  <si>
    <t>CUST-1409</t>
  </si>
  <si>
    <t>CUST-1410</t>
  </si>
  <si>
    <t>CUST-1411</t>
  </si>
  <si>
    <t>CUST-1412</t>
  </si>
  <si>
    <t>CUST-1413</t>
  </si>
  <si>
    <t>CUST-1414</t>
  </si>
  <si>
    <t>CUST-1415</t>
  </si>
  <si>
    <t>CUST-1416</t>
  </si>
  <si>
    <t>CUST-1417</t>
  </si>
  <si>
    <t>CUST-1418</t>
  </si>
  <si>
    <t>CUST-1419</t>
  </si>
  <si>
    <t>CUST-1420</t>
  </si>
  <si>
    <t>CUST-1421</t>
  </si>
  <si>
    <t>CUST-1422</t>
  </si>
  <si>
    <t>CUST-1423</t>
  </si>
  <si>
    <t>CUST-1424</t>
  </si>
  <si>
    <t>CUST-1425</t>
  </si>
  <si>
    <t>CUST-1426</t>
  </si>
  <si>
    <t>CUST-1427</t>
  </si>
  <si>
    <t>CUST-1428</t>
  </si>
  <si>
    <t>CUST-1429</t>
  </si>
  <si>
    <t>CUST-1430</t>
  </si>
  <si>
    <t>CUST-1431</t>
  </si>
  <si>
    <t>CUST-1432</t>
  </si>
  <si>
    <t>CUST-1433</t>
  </si>
  <si>
    <t>CUST-1434</t>
  </si>
  <si>
    <t>CUST-1435</t>
  </si>
  <si>
    <t>CUST-1436</t>
  </si>
  <si>
    <t>CUST-1437</t>
  </si>
  <si>
    <t>CUST-1438</t>
  </si>
  <si>
    <t>CUST-1439</t>
  </si>
  <si>
    <t>CUST-1440</t>
  </si>
  <si>
    <t>CUST-1441</t>
  </si>
  <si>
    <t>CUST-1442</t>
  </si>
  <si>
    <t>CUST-1443</t>
  </si>
  <si>
    <t>CUST-1444</t>
  </si>
  <si>
    <t>CUST-1445</t>
  </si>
  <si>
    <t>CUST-1446</t>
  </si>
  <si>
    <t>CUST-1447</t>
  </si>
  <si>
    <t>CUST-1448</t>
  </si>
  <si>
    <t>CUST-1449</t>
  </si>
  <si>
    <t>CUST-1450</t>
  </si>
  <si>
    <t>CUST-1451</t>
  </si>
  <si>
    <t>CUST-1452</t>
  </si>
  <si>
    <t>CUST-1453</t>
  </si>
  <si>
    <t>CUST-1454</t>
  </si>
  <si>
    <t>CUST-1455</t>
  </si>
  <si>
    <t>CUST-1456</t>
  </si>
  <si>
    <t>CUST-1457</t>
  </si>
  <si>
    <t>CUST-1458</t>
  </si>
  <si>
    <t>CUST-1459</t>
  </si>
  <si>
    <t>CUST-1460</t>
  </si>
  <si>
    <t>CUST-1461</t>
  </si>
  <si>
    <t>CUST-1462</t>
  </si>
  <si>
    <t>CUST-1463</t>
  </si>
  <si>
    <t>CUST-1464</t>
  </si>
  <si>
    <t>CUST-1465</t>
  </si>
  <si>
    <t>CUST-1466</t>
  </si>
  <si>
    <t>CUST-1467</t>
  </si>
  <si>
    <t>CUST-1468</t>
  </si>
  <si>
    <t>CUST-1469</t>
  </si>
  <si>
    <t>CUST-1470</t>
  </si>
  <si>
    <t>CUST-1471</t>
  </si>
  <si>
    <t>CUST-1472</t>
  </si>
  <si>
    <t>CUST-1473</t>
  </si>
  <si>
    <t>CUST-1474</t>
  </si>
  <si>
    <t>CUST-1475</t>
  </si>
  <si>
    <t>CUST-1476</t>
  </si>
  <si>
    <t>CUST-1477</t>
  </si>
  <si>
    <t>CUST-1478</t>
  </si>
  <si>
    <t>CUST-1479</t>
  </si>
  <si>
    <t>CUST-1480</t>
  </si>
  <si>
    <t>CUST-1481</t>
  </si>
  <si>
    <t>CUST-1482</t>
  </si>
  <si>
    <t>CUST-1483</t>
  </si>
  <si>
    <t>CUST-1484</t>
  </si>
  <si>
    <t>CUST-1485</t>
  </si>
  <si>
    <t>CUST-1486</t>
  </si>
  <si>
    <t>CUST-1487</t>
  </si>
  <si>
    <t>CUST-1488</t>
  </si>
  <si>
    <t>CUST-1489</t>
  </si>
  <si>
    <t>CUST-1490</t>
  </si>
  <si>
    <t>CUST-1491</t>
  </si>
  <si>
    <t>CUST-1492</t>
  </si>
  <si>
    <t>CUST-1493</t>
  </si>
  <si>
    <t>CUST-1494</t>
  </si>
  <si>
    <t>CUST-1495</t>
  </si>
  <si>
    <t>CUST-1496</t>
  </si>
  <si>
    <t>CUST-1497</t>
  </si>
  <si>
    <t>CUST-1498</t>
  </si>
  <si>
    <t>CUST-1499</t>
  </si>
  <si>
    <t>CUST-1500</t>
  </si>
  <si>
    <t>CUST-1501</t>
  </si>
  <si>
    <t>CUST-1502</t>
  </si>
  <si>
    <t>CUST-1503</t>
  </si>
  <si>
    <t>CUST-1504</t>
  </si>
  <si>
    <t>CUST-1505</t>
  </si>
  <si>
    <t>CUST-1506</t>
  </si>
  <si>
    <t>CUST-1507</t>
  </si>
  <si>
    <t>CUST-1508</t>
  </si>
  <si>
    <t>CUST-1509</t>
  </si>
  <si>
    <t>CUST-1510</t>
  </si>
  <si>
    <t>CUST-1511</t>
  </si>
  <si>
    <t>CUST-1512</t>
  </si>
  <si>
    <t>CUST-1513</t>
  </si>
  <si>
    <t>CUST-1514</t>
  </si>
  <si>
    <t>CUST-1515</t>
  </si>
  <si>
    <t>CUST-1516</t>
  </si>
  <si>
    <t>CUST-1517</t>
  </si>
  <si>
    <t>CUST-1518</t>
  </si>
  <si>
    <t>CUST-1519</t>
  </si>
  <si>
    <t>CUST-1520</t>
  </si>
  <si>
    <t>CUST-1521</t>
  </si>
  <si>
    <t>CUST-1522</t>
  </si>
  <si>
    <t>CUST-1523</t>
  </si>
  <si>
    <t>CUST-1524</t>
  </si>
  <si>
    <t>CUST-1525</t>
  </si>
  <si>
    <t>CUST-1526</t>
  </si>
  <si>
    <t>CUST-1527</t>
  </si>
  <si>
    <t>CUST-1528</t>
  </si>
  <si>
    <t>CUST-1529</t>
  </si>
  <si>
    <t>CUST-1530</t>
  </si>
  <si>
    <t>CUST-1531</t>
  </si>
  <si>
    <t>CUST-1532</t>
  </si>
  <si>
    <t>CUST-1533</t>
  </si>
  <si>
    <t>CUST-1534</t>
  </si>
  <si>
    <t>CUST-1535</t>
  </si>
  <si>
    <t>CUST-1536</t>
  </si>
  <si>
    <t>CUST-1537</t>
  </si>
  <si>
    <t>CUST-1538</t>
  </si>
  <si>
    <t>CUST-1539</t>
  </si>
  <si>
    <t>CUST-1540</t>
  </si>
  <si>
    <t>CUST-1541</t>
  </si>
  <si>
    <t>CUST-1542</t>
  </si>
  <si>
    <t>CUST-1543</t>
  </si>
  <si>
    <t>CUST-1544</t>
  </si>
  <si>
    <t>CUST-1545</t>
  </si>
  <si>
    <t>CUST-1546</t>
  </si>
  <si>
    <t>CUST-1547</t>
  </si>
  <si>
    <t>CUST-1548</t>
  </si>
  <si>
    <t>CUST-1549</t>
  </si>
  <si>
    <t>CUST-1550</t>
  </si>
  <si>
    <t>CUST-1551</t>
  </si>
  <si>
    <t>CUST-1552</t>
  </si>
  <si>
    <t>CUST-1553</t>
  </si>
  <si>
    <t>CUST-1554</t>
  </si>
  <si>
    <t>CUST-1555</t>
  </si>
  <si>
    <t>CUST-1556</t>
  </si>
  <si>
    <t>CUST-1557</t>
  </si>
  <si>
    <t>CUST-1558</t>
  </si>
  <si>
    <t>CUST-1559</t>
  </si>
  <si>
    <t>CUST-1560</t>
  </si>
  <si>
    <t>CUST-1561</t>
  </si>
  <si>
    <t>CUST-1562</t>
  </si>
  <si>
    <t>CUST-1563</t>
  </si>
  <si>
    <t>CUST-1564</t>
  </si>
  <si>
    <t>CUST-1565</t>
  </si>
  <si>
    <t>CUST-1566</t>
  </si>
  <si>
    <t>CUST-1567</t>
  </si>
  <si>
    <t>CUST-1568</t>
  </si>
  <si>
    <t>CUST-1569</t>
  </si>
  <si>
    <t>CUST-1570</t>
  </si>
  <si>
    <t>CUST-1571</t>
  </si>
  <si>
    <t>CUST-1572</t>
  </si>
  <si>
    <t>CUST-1573</t>
  </si>
  <si>
    <t>CUST-1574</t>
  </si>
  <si>
    <t>CUST-1575</t>
  </si>
  <si>
    <t>CUST-1576</t>
  </si>
  <si>
    <t>CUST-1577</t>
  </si>
  <si>
    <t>CUST-1578</t>
  </si>
  <si>
    <t>CUST-1579</t>
  </si>
  <si>
    <t>CUST-1580</t>
  </si>
  <si>
    <t>CUST-1581</t>
  </si>
  <si>
    <t>CUST-1582</t>
  </si>
  <si>
    <t>CUST-1583</t>
  </si>
  <si>
    <t>CUST-1584</t>
  </si>
  <si>
    <t>CUST-1585</t>
  </si>
  <si>
    <t>CUST-1586</t>
  </si>
  <si>
    <t>CUST-1587</t>
  </si>
  <si>
    <t>CUST-1588</t>
  </si>
  <si>
    <t>CUST-1589</t>
  </si>
  <si>
    <t>CUST-1590</t>
  </si>
  <si>
    <t>CUST-1591</t>
  </si>
  <si>
    <t>CUST-1592</t>
  </si>
  <si>
    <t>CUST-1593</t>
  </si>
  <si>
    <t>CUST-1594</t>
  </si>
  <si>
    <t>CUST-1595</t>
  </si>
  <si>
    <t>CUST-1596</t>
  </si>
  <si>
    <t>CUST-1597</t>
  </si>
  <si>
    <t>CUST-1598</t>
  </si>
  <si>
    <t>CUST-1599</t>
  </si>
  <si>
    <t>CUST-1600</t>
  </si>
  <si>
    <t>CUST-1601</t>
  </si>
  <si>
    <t>CUST-1602</t>
  </si>
  <si>
    <t>CUST-1603</t>
  </si>
  <si>
    <t>CUST-1604</t>
  </si>
  <si>
    <t>CUST-1605</t>
  </si>
  <si>
    <t>CUST-1606</t>
  </si>
  <si>
    <t>CUST-1607</t>
  </si>
  <si>
    <t>CUST-1608</t>
  </si>
  <si>
    <t>CUST-1609</t>
  </si>
  <si>
    <t>CUST-1610</t>
  </si>
  <si>
    <t>CUST-1611</t>
  </si>
  <si>
    <t>CUST-1612</t>
  </si>
  <si>
    <t>CUST-1613</t>
  </si>
  <si>
    <t>CUST-1614</t>
  </si>
  <si>
    <t>CUST-1615</t>
  </si>
  <si>
    <t>CUST-1616</t>
  </si>
  <si>
    <t>CUST-1617</t>
  </si>
  <si>
    <t>CUST-1618</t>
  </si>
  <si>
    <t>CUST-1619</t>
  </si>
  <si>
    <t>CUST-1620</t>
  </si>
  <si>
    <t>CUST-1621</t>
  </si>
  <si>
    <t>CUST-1622</t>
  </si>
  <si>
    <t>CUST-1623</t>
  </si>
  <si>
    <t>CUST-1624</t>
  </si>
  <si>
    <t>CUST-1625</t>
  </si>
  <si>
    <t>CUST-1626</t>
  </si>
  <si>
    <t>CUST-1627</t>
  </si>
  <si>
    <t>CUST-1628</t>
  </si>
  <si>
    <t>CUST-1629</t>
  </si>
  <si>
    <t>CUST-1630</t>
  </si>
  <si>
    <t>CUST-1631</t>
  </si>
  <si>
    <t>CUST-1632</t>
  </si>
  <si>
    <t>CUST-1633</t>
  </si>
  <si>
    <t>CUST-1634</t>
  </si>
  <si>
    <t>CUST-1635</t>
  </si>
  <si>
    <t>CUST-1636</t>
  </si>
  <si>
    <t>CUST-1637</t>
  </si>
  <si>
    <t>CUST-1638</t>
  </si>
  <si>
    <t>CUST-1639</t>
  </si>
  <si>
    <t>CUST-1640</t>
  </si>
  <si>
    <t>CUST-1641</t>
  </si>
  <si>
    <t>CUST-1642</t>
  </si>
  <si>
    <t>CUST-1643</t>
  </si>
  <si>
    <t>CUST-1644</t>
  </si>
  <si>
    <t>CUST-1645</t>
  </si>
  <si>
    <t>CUST-1646</t>
  </si>
  <si>
    <t>CUST-1647</t>
  </si>
  <si>
    <t>CUST-1648</t>
  </si>
  <si>
    <t>CUST-1649</t>
  </si>
  <si>
    <t>CUST-1650</t>
  </si>
  <si>
    <t>CUST-1651</t>
  </si>
  <si>
    <t>CUST-1652</t>
  </si>
  <si>
    <t>CUST-1653</t>
  </si>
  <si>
    <t>CUST-1654</t>
  </si>
  <si>
    <t>CUST-1655</t>
  </si>
  <si>
    <t>CUST-1656</t>
  </si>
  <si>
    <t>CUST-1657</t>
  </si>
  <si>
    <t>CUST-1658</t>
  </si>
  <si>
    <t>CUST-1659</t>
  </si>
  <si>
    <t>CUST-1660</t>
  </si>
  <si>
    <t>CUST-1661</t>
  </si>
  <si>
    <t>CUST-1662</t>
  </si>
  <si>
    <t>CUST-1663</t>
  </si>
  <si>
    <t>CUST-1664</t>
  </si>
  <si>
    <t>CUST-1665</t>
  </si>
  <si>
    <t>CUST-1666</t>
  </si>
  <si>
    <t>CUST-1667</t>
  </si>
  <si>
    <t>CUST-1668</t>
  </si>
  <si>
    <t>CUST-1669</t>
  </si>
  <si>
    <t>CUST-1670</t>
  </si>
  <si>
    <t>CUST-1671</t>
  </si>
  <si>
    <t>CUST-1672</t>
  </si>
  <si>
    <t>CUST-1673</t>
  </si>
  <si>
    <t>CUST-1674</t>
  </si>
  <si>
    <t>CUST-1675</t>
  </si>
  <si>
    <t>CUST-1676</t>
  </si>
  <si>
    <t>CUST-1677</t>
  </si>
  <si>
    <t>CUST-1678</t>
  </si>
  <si>
    <t>CUST-1679</t>
  </si>
  <si>
    <t>CUST-1680</t>
  </si>
  <si>
    <t>CUST-1681</t>
  </si>
  <si>
    <t>CUST-1682</t>
  </si>
  <si>
    <t>CUST-1683</t>
  </si>
  <si>
    <t>CUST-1684</t>
  </si>
  <si>
    <t>CUST-1685</t>
  </si>
  <si>
    <t>CUST-1686</t>
  </si>
  <si>
    <t>CUST-1687</t>
  </si>
  <si>
    <t>CUST-1688</t>
  </si>
  <si>
    <t>CUST-1689</t>
  </si>
  <si>
    <t>CUST-1690</t>
  </si>
  <si>
    <t>CUST-1691</t>
  </si>
  <si>
    <t>CUST-1692</t>
  </si>
  <si>
    <t>CUST-1693</t>
  </si>
  <si>
    <t>CUST-1694</t>
  </si>
  <si>
    <t>CUST-1695</t>
  </si>
  <si>
    <t>CUST-1696</t>
  </si>
  <si>
    <t>CUST-1697</t>
  </si>
  <si>
    <t>CUST-1698</t>
  </si>
  <si>
    <t>CUST-1699</t>
  </si>
  <si>
    <t>CUST-1700</t>
  </si>
  <si>
    <t>CUST-1701</t>
  </si>
  <si>
    <t>CUST-1702</t>
  </si>
  <si>
    <t>CUST-1703</t>
  </si>
  <si>
    <t>CUST-1704</t>
  </si>
  <si>
    <t>CUST-1705</t>
  </si>
  <si>
    <t>CUST-1706</t>
  </si>
  <si>
    <t>CUST-1707</t>
  </si>
  <si>
    <t>CUST-1708</t>
  </si>
  <si>
    <t>CUST-1709</t>
  </si>
  <si>
    <t>CUST-1710</t>
  </si>
  <si>
    <t>CUST-1711</t>
  </si>
  <si>
    <t>CUST-1712</t>
  </si>
  <si>
    <t>CUST-1713</t>
  </si>
  <si>
    <t>CUST-1714</t>
  </si>
  <si>
    <t>CUST-1715</t>
  </si>
  <si>
    <t>CUST-1716</t>
  </si>
  <si>
    <t>CUST-1717</t>
  </si>
  <si>
    <t>CUST-1718</t>
  </si>
  <si>
    <t>CUST-1719</t>
  </si>
  <si>
    <t>CUST-1720</t>
  </si>
  <si>
    <t>CUST-1721</t>
  </si>
  <si>
    <t>CUST-1722</t>
  </si>
  <si>
    <t>CUST-1723</t>
  </si>
  <si>
    <t>CUST-1724</t>
  </si>
  <si>
    <t>CUST-1725</t>
  </si>
  <si>
    <t>CUST-1726</t>
  </si>
  <si>
    <t>CUST-1727</t>
  </si>
  <si>
    <t>CUST-1728</t>
  </si>
  <si>
    <t>CUST-1729</t>
  </si>
  <si>
    <t>CUST-1730</t>
  </si>
  <si>
    <t>CUST-1731</t>
  </si>
  <si>
    <t>CUST-1732</t>
  </si>
  <si>
    <t>CUST-1733</t>
  </si>
  <si>
    <t>CUST-1734</t>
  </si>
  <si>
    <t>CUST-1735</t>
  </si>
  <si>
    <t>CUST-1736</t>
  </si>
  <si>
    <t>CUST-1737</t>
  </si>
  <si>
    <t>CUST-1738</t>
  </si>
  <si>
    <t>CUST-1739</t>
  </si>
  <si>
    <t>CUST-1740</t>
  </si>
  <si>
    <t>CUST-1741</t>
  </si>
  <si>
    <t>CUST-1742</t>
  </si>
  <si>
    <t>CUST-1743</t>
  </si>
  <si>
    <t>CUST-1744</t>
  </si>
  <si>
    <t>CUST-1745</t>
  </si>
  <si>
    <t>CUST-1746</t>
  </si>
  <si>
    <t>CUST-1747</t>
  </si>
  <si>
    <t>CUST-1748</t>
  </si>
  <si>
    <t>CUST-1749</t>
  </si>
  <si>
    <t>CUST-1750</t>
  </si>
  <si>
    <t>CUST-1751</t>
  </si>
  <si>
    <t>CUST-1752</t>
  </si>
  <si>
    <t>CUST-1753</t>
  </si>
  <si>
    <t>CUST-1754</t>
  </si>
  <si>
    <t>CUST-1755</t>
  </si>
  <si>
    <t>CUST-1756</t>
  </si>
  <si>
    <t>CUST-1757</t>
  </si>
  <si>
    <t>CUST-1758</t>
  </si>
  <si>
    <t>CUST-1759</t>
  </si>
  <si>
    <t>CUST-1760</t>
  </si>
  <si>
    <t>CUST-1761</t>
  </si>
  <si>
    <t>CUST-1762</t>
  </si>
  <si>
    <t>CUST-1763</t>
  </si>
  <si>
    <t>CUST-1764</t>
  </si>
  <si>
    <t>CUST-1765</t>
  </si>
  <si>
    <t>CUST-1766</t>
  </si>
  <si>
    <t>CUST-1767</t>
  </si>
  <si>
    <t>CUST-1768</t>
  </si>
  <si>
    <t>CUST-1769</t>
  </si>
  <si>
    <t>CUST-1770</t>
  </si>
  <si>
    <t>CUST-1771</t>
  </si>
  <si>
    <t>CUST-1772</t>
  </si>
  <si>
    <t>CUST-1773</t>
  </si>
  <si>
    <t>CUST-1774</t>
  </si>
  <si>
    <t>CUST-1775</t>
  </si>
  <si>
    <t>CUST-1776</t>
  </si>
  <si>
    <t>CUST-1777</t>
  </si>
  <si>
    <t>CUST-1778</t>
  </si>
  <si>
    <t>CUST-1779</t>
  </si>
  <si>
    <t>CUST-1780</t>
  </si>
  <si>
    <t>CUST-1781</t>
  </si>
  <si>
    <t>CUST-1782</t>
  </si>
  <si>
    <t>CUST-1783</t>
  </si>
  <si>
    <t>CUST-1784</t>
  </si>
  <si>
    <t>CUST-1785</t>
  </si>
  <si>
    <t>CUST-1786</t>
  </si>
  <si>
    <t>CUST-1787</t>
  </si>
  <si>
    <t>CUST-1788</t>
  </si>
  <si>
    <t>CUST-1789</t>
  </si>
  <si>
    <t>CUST-1790</t>
  </si>
  <si>
    <t>CUST-1791</t>
  </si>
  <si>
    <t>CUST-1792</t>
  </si>
  <si>
    <t>CUST-1793</t>
  </si>
  <si>
    <t>CUST-1794</t>
  </si>
  <si>
    <t>CUST-1795</t>
  </si>
  <si>
    <t>CUST-1796</t>
  </si>
  <si>
    <t>CUST-1797</t>
  </si>
  <si>
    <t>CUST-1798</t>
  </si>
  <si>
    <t>CUST-1799</t>
  </si>
  <si>
    <t>CUST-1800</t>
  </si>
  <si>
    <t>CUST-1801</t>
  </si>
  <si>
    <t>CUST-1802</t>
  </si>
  <si>
    <t>CUST-1803</t>
  </si>
  <si>
    <t>CUST-1804</t>
  </si>
  <si>
    <t>CUST-1805</t>
  </si>
  <si>
    <t>CUST-1806</t>
  </si>
  <si>
    <t>CUST-1807</t>
  </si>
  <si>
    <t>CUST-1808</t>
  </si>
  <si>
    <t>CUST-1809</t>
  </si>
  <si>
    <t>CUST-1810</t>
  </si>
  <si>
    <t>CUST-1811</t>
  </si>
  <si>
    <t>CUST-1812</t>
  </si>
  <si>
    <t>CUST-1813</t>
  </si>
  <si>
    <t>CUST-1814</t>
  </si>
  <si>
    <t>CUST-1815</t>
  </si>
  <si>
    <t>CUST-1816</t>
  </si>
  <si>
    <t>CUST-1817</t>
  </si>
  <si>
    <t>CUST-1818</t>
  </si>
  <si>
    <t>CUST-1819</t>
  </si>
  <si>
    <t>CUST-1820</t>
  </si>
  <si>
    <t>CUST-1821</t>
  </si>
  <si>
    <t>CUST-1822</t>
  </si>
  <si>
    <t>CUST-1823</t>
  </si>
  <si>
    <t>CUST-1824</t>
  </si>
  <si>
    <t>CUST-1825</t>
  </si>
  <si>
    <t>CUST-1826</t>
  </si>
  <si>
    <t>CUST-1827</t>
  </si>
  <si>
    <t>CUST-1828</t>
  </si>
  <si>
    <t>CUST-1829</t>
  </si>
  <si>
    <t>CUST-1830</t>
  </si>
  <si>
    <t>CUST-1831</t>
  </si>
  <si>
    <t>CUST-1832</t>
  </si>
  <si>
    <t>CUST-1833</t>
  </si>
  <si>
    <t>CUST-1834</t>
  </si>
  <si>
    <t>CUST-1835</t>
  </si>
  <si>
    <t>CUST-1836</t>
  </si>
  <si>
    <t>CUST-1837</t>
  </si>
  <si>
    <t>CUST-1838</t>
  </si>
  <si>
    <t>CUST-1839</t>
  </si>
  <si>
    <t>CUST-1840</t>
  </si>
  <si>
    <t>CUST-1841</t>
  </si>
  <si>
    <t>CUST-1842</t>
  </si>
  <si>
    <t>CUST-1843</t>
  </si>
  <si>
    <t>CUST-1844</t>
  </si>
  <si>
    <t>CUST-1845</t>
  </si>
  <si>
    <t>CUST-1846</t>
  </si>
  <si>
    <t>CUST-1847</t>
  </si>
  <si>
    <t>CUST-1848</t>
  </si>
  <si>
    <t>CUST-1849</t>
  </si>
  <si>
    <t>CUST-1850</t>
  </si>
  <si>
    <t>CUST-1851</t>
  </si>
  <si>
    <t>CUST-1852</t>
  </si>
  <si>
    <t>CUST-1853</t>
  </si>
  <si>
    <t>CUST-1854</t>
  </si>
  <si>
    <t>CUST-1855</t>
  </si>
  <si>
    <t>CUST-1856</t>
  </si>
  <si>
    <t>CUST-1857</t>
  </si>
  <si>
    <t>CUST-1858</t>
  </si>
  <si>
    <t>CUST-1859</t>
  </si>
  <si>
    <t>CUST-1860</t>
  </si>
  <si>
    <t>CUST-1861</t>
  </si>
  <si>
    <t>CUST-1862</t>
  </si>
  <si>
    <t>CUST-1863</t>
  </si>
  <si>
    <t>CUST-1864</t>
  </si>
  <si>
    <t>CUST-1865</t>
  </si>
  <si>
    <t>CUST-1866</t>
  </si>
  <si>
    <t>CUST-1867</t>
  </si>
  <si>
    <t>CUST-1868</t>
  </si>
  <si>
    <t>CUST-1869</t>
  </si>
  <si>
    <t>CUST-1870</t>
  </si>
  <si>
    <t>CUST-1871</t>
  </si>
  <si>
    <t>CUST-1872</t>
  </si>
  <si>
    <t>CUST-1873</t>
  </si>
  <si>
    <t>CUST-1874</t>
  </si>
  <si>
    <t>CUST-1875</t>
  </si>
  <si>
    <t>CUST-1876</t>
  </si>
  <si>
    <t>CUST-1877</t>
  </si>
  <si>
    <t>CUST-1878</t>
  </si>
  <si>
    <t>CUST-1879</t>
  </si>
  <si>
    <t>CUST-1880</t>
  </si>
  <si>
    <t>CUST-1881</t>
  </si>
  <si>
    <t>CUST-1882</t>
  </si>
  <si>
    <t>CUST-1883</t>
  </si>
  <si>
    <t>CUST-1884</t>
  </si>
  <si>
    <t>CUST-1885</t>
  </si>
  <si>
    <t>CUST-1886</t>
  </si>
  <si>
    <t>CUST-1887</t>
  </si>
  <si>
    <t>CUST-1888</t>
  </si>
  <si>
    <t>CUST-1889</t>
  </si>
  <si>
    <t>CUST-1890</t>
  </si>
  <si>
    <t>CUST-1891</t>
  </si>
  <si>
    <t>CUST-1892</t>
  </si>
  <si>
    <t>CUST-1893</t>
  </si>
  <si>
    <t>CUST-1894</t>
  </si>
  <si>
    <t>CUST-1895</t>
  </si>
  <si>
    <t>CUST-1896</t>
  </si>
  <si>
    <t>CUST-1897</t>
  </si>
  <si>
    <t>CUST-1898</t>
  </si>
  <si>
    <t>CUST-1899</t>
  </si>
  <si>
    <t>CUST-1900</t>
  </si>
  <si>
    <t>CUST-1901</t>
  </si>
  <si>
    <t>CUST-1902</t>
  </si>
  <si>
    <t>CUST-1903</t>
  </si>
  <si>
    <t>CUST-1904</t>
  </si>
  <si>
    <t>CUST-1905</t>
  </si>
  <si>
    <t>CUST-1906</t>
  </si>
  <si>
    <t>CUST-1907</t>
  </si>
  <si>
    <t>CUST-1908</t>
  </si>
  <si>
    <t>CUST-1909</t>
  </si>
  <si>
    <t>CUST-1910</t>
  </si>
  <si>
    <t>CUST-1911</t>
  </si>
  <si>
    <t>CUST-1912</t>
  </si>
  <si>
    <t>CUST-1913</t>
  </si>
  <si>
    <t>CUST-1914</t>
  </si>
  <si>
    <t>CUST-1915</t>
  </si>
  <si>
    <t>CUST-1916</t>
  </si>
  <si>
    <t>CUST-1917</t>
  </si>
  <si>
    <t>CUST-1918</t>
  </si>
  <si>
    <t>CUST-1919</t>
  </si>
  <si>
    <t>CUST-1920</t>
  </si>
  <si>
    <t>CUST-1921</t>
  </si>
  <si>
    <t>CUST-1922</t>
  </si>
  <si>
    <t>CUST-1923</t>
  </si>
  <si>
    <t>CUST-1924</t>
  </si>
  <si>
    <t>CUST-1925</t>
  </si>
  <si>
    <t>CUST-1926</t>
  </si>
  <si>
    <t>CUST-1927</t>
  </si>
  <si>
    <t>CUST-1928</t>
  </si>
  <si>
    <t>CUST-1929</t>
  </si>
  <si>
    <t>CUST-1930</t>
  </si>
  <si>
    <t>CUST-1931</t>
  </si>
  <si>
    <t>CUST-1932</t>
  </si>
  <si>
    <t>CUST-1933</t>
  </si>
  <si>
    <t>CUST-1934</t>
  </si>
  <si>
    <t>CUST-1935</t>
  </si>
  <si>
    <t>CUST-1936</t>
  </si>
  <si>
    <t>CUST-1937</t>
  </si>
  <si>
    <t>CUST-1938</t>
  </si>
  <si>
    <t>CUST-1939</t>
  </si>
  <si>
    <t>CUST-1940</t>
  </si>
  <si>
    <t>CUST-1941</t>
  </si>
  <si>
    <t>CUST-1942</t>
  </si>
  <si>
    <t>CUST-1943</t>
  </si>
  <si>
    <t>CUST-1944</t>
  </si>
  <si>
    <t>CUST-1945</t>
  </si>
  <si>
    <t>CUST-1946</t>
  </si>
  <si>
    <t>CUST-1947</t>
  </si>
  <si>
    <t>CUST-1948</t>
  </si>
  <si>
    <t>CUST-1949</t>
  </si>
  <si>
    <t>CUST-1950</t>
  </si>
  <si>
    <t>CUST-1951</t>
  </si>
  <si>
    <t>CUST-1952</t>
  </si>
  <si>
    <t>CUST-1953</t>
  </si>
  <si>
    <t>CUST-1954</t>
  </si>
  <si>
    <t>CUST-1955</t>
  </si>
  <si>
    <t>CUST-1956</t>
  </si>
  <si>
    <t>CUST-1957</t>
  </si>
  <si>
    <t>CUST-1958</t>
  </si>
  <si>
    <t>CUST-1959</t>
  </si>
  <si>
    <t>CUST-1960</t>
  </si>
  <si>
    <t>CUST-1961</t>
  </si>
  <si>
    <t>CUST-1962</t>
  </si>
  <si>
    <t>CUST-1963</t>
  </si>
  <si>
    <t>CUST-1964</t>
  </si>
  <si>
    <t>CUST-1965</t>
  </si>
  <si>
    <t>CUST-1966</t>
  </si>
  <si>
    <t>CUST-1967</t>
  </si>
  <si>
    <t>CUST-1968</t>
  </si>
  <si>
    <t>CUST-1969</t>
  </si>
  <si>
    <t>CUST-1970</t>
  </si>
  <si>
    <t>CUST-1971</t>
  </si>
  <si>
    <t>CUST-1972</t>
  </si>
  <si>
    <t>CUST-1973</t>
  </si>
  <si>
    <t>CUST-1974</t>
  </si>
  <si>
    <t>CUST-1975</t>
  </si>
  <si>
    <t>CUST-1976</t>
  </si>
  <si>
    <t>CUST-1977</t>
  </si>
  <si>
    <t>CUST-1978</t>
  </si>
  <si>
    <t>CUST-1979</t>
  </si>
  <si>
    <t>CUST-1980</t>
  </si>
  <si>
    <t>CUST-1981</t>
  </si>
  <si>
    <t>CUST-1982</t>
  </si>
  <si>
    <t>CUST-1983</t>
  </si>
  <si>
    <t>CUST-1984</t>
  </si>
  <si>
    <t>CUST-1985</t>
  </si>
  <si>
    <t>CUST-1986</t>
  </si>
  <si>
    <t>CUST-1987</t>
  </si>
  <si>
    <t>CUST-1988</t>
  </si>
  <si>
    <t>CUST-1989</t>
  </si>
  <si>
    <t>CUST-1990</t>
  </si>
  <si>
    <t>CUST-1991</t>
  </si>
  <si>
    <t>CUST-1992</t>
  </si>
  <si>
    <t>CUST-1993</t>
  </si>
  <si>
    <t>CUST-1994</t>
  </si>
  <si>
    <t>CUST-1995</t>
  </si>
  <si>
    <t>CUST-1996</t>
  </si>
  <si>
    <t>CUST-1997</t>
  </si>
  <si>
    <t>CUST-1998</t>
  </si>
  <si>
    <t>CUST-1999</t>
  </si>
  <si>
    <t>Megan Price</t>
  </si>
  <si>
    <t>Ryan Chen</t>
  </si>
  <si>
    <t>Angela Richardson</t>
  </si>
  <si>
    <t>Christopher Thompson</t>
  </si>
  <si>
    <t>Christine Murray</t>
  </si>
  <si>
    <t>Jonathan Pugh</t>
  </si>
  <si>
    <t>Matthew Atkins</t>
  </si>
  <si>
    <t>Samuel Gray</t>
  </si>
  <si>
    <t>Matthew Lee</t>
  </si>
  <si>
    <t>Jessica Short</t>
  </si>
  <si>
    <t>Andrea Pearson</t>
  </si>
  <si>
    <t>Robert Fisher</t>
  </si>
  <si>
    <t>Cynthia Cortez</t>
  </si>
  <si>
    <t>Heather Smith</t>
  </si>
  <si>
    <t>Mr. Wesley Franco</t>
  </si>
  <si>
    <t>Matthew King</t>
  </si>
  <si>
    <t>Daniel Sanford</t>
  </si>
  <si>
    <t>April Evans</t>
  </si>
  <si>
    <t>Amy Shah</t>
  </si>
  <si>
    <t>Angela Blair</t>
  </si>
  <si>
    <t>Diana Johnson</t>
  </si>
  <si>
    <t>Ryan Mahoney</t>
  </si>
  <si>
    <t>Brian Ford</t>
  </si>
  <si>
    <t>Robert Robinson</t>
  </si>
  <si>
    <t>Joy Graves</t>
  </si>
  <si>
    <t>Tammy Wilson DDS</t>
  </si>
  <si>
    <t>Allison Jacobson</t>
  </si>
  <si>
    <t>Carrie Pugh</t>
  </si>
  <si>
    <t>Emily Jackson</t>
  </si>
  <si>
    <t>Mary Henderson</t>
  </si>
  <si>
    <t>Darlene Allen</t>
  </si>
  <si>
    <t>Lisa Gross</t>
  </si>
  <si>
    <t>Ralph Roberts</t>
  </si>
  <si>
    <t>Alan Townsend</t>
  </si>
  <si>
    <t>Debbie Poole</t>
  </si>
  <si>
    <t>Jay Houston</t>
  </si>
  <si>
    <t>Chad Kirk</t>
  </si>
  <si>
    <t>Karen Lawson</t>
  </si>
  <si>
    <t>Michelle Price</t>
  </si>
  <si>
    <t>Kelsey Mayer</t>
  </si>
  <si>
    <t>Teresa Young</t>
  </si>
  <si>
    <t>Trevor Mccormick</t>
  </si>
  <si>
    <t>Steven Kelly</t>
  </si>
  <si>
    <t>Jonathan Harris</t>
  </si>
  <si>
    <t>Tammy Hutchinson</t>
  </si>
  <si>
    <t>Richard Robinson</t>
  </si>
  <si>
    <t>Reginald Mendez</t>
  </si>
  <si>
    <t>Kimberly Carroll</t>
  </si>
  <si>
    <t>Tyrone Warren</t>
  </si>
  <si>
    <t>Kristina Hensley</t>
  </si>
  <si>
    <t>Wanda Johnson</t>
  </si>
  <si>
    <t>Christine Hanna</t>
  </si>
  <si>
    <t>Jason Sanchez</t>
  </si>
  <si>
    <t>Steven Howard</t>
  </si>
  <si>
    <t>Daniel Lee</t>
  </si>
  <si>
    <t>Chad Rosario</t>
  </si>
  <si>
    <t>Thomas French</t>
  </si>
  <si>
    <t>Michael Woodward</t>
  </si>
  <si>
    <t>Carl Scott</t>
  </si>
  <si>
    <t>Susan Hall</t>
  </si>
  <si>
    <t>Tammy Young</t>
  </si>
  <si>
    <t>Jessica Williams</t>
  </si>
  <si>
    <t>Amy Cole</t>
  </si>
  <si>
    <t>Jennifer Chase</t>
  </si>
  <si>
    <t>James Garcia</t>
  </si>
  <si>
    <t>Jonathan Thompson</t>
  </si>
  <si>
    <t>Amy Green</t>
  </si>
  <si>
    <t>Robert Campbell</t>
  </si>
  <si>
    <t>Ashley Howe</t>
  </si>
  <si>
    <t>Diane Henderson</t>
  </si>
  <si>
    <t>David Peterson</t>
  </si>
  <si>
    <t>Christina Williamson</t>
  </si>
  <si>
    <t>Glenda Rice</t>
  </si>
  <si>
    <t>Katie Johnson</t>
  </si>
  <si>
    <t>David Harper</t>
  </si>
  <si>
    <t>Robert Gallegos MD</t>
  </si>
  <si>
    <t>Audrey Jones</t>
  </si>
  <si>
    <t>Dana Bender</t>
  </si>
  <si>
    <t>Louis Taylor</t>
  </si>
  <si>
    <t>Kyle Holt</t>
  </si>
  <si>
    <t>Andrea Taylor MD</t>
  </si>
  <si>
    <t>Michelle Drake</t>
  </si>
  <si>
    <t>Elizabeth Morgan</t>
  </si>
  <si>
    <t>Kevin Porter</t>
  </si>
  <si>
    <t>Evan Sanchez</t>
  </si>
  <si>
    <t>Ashley Henderson</t>
  </si>
  <si>
    <t>Melanie Wilson</t>
  </si>
  <si>
    <t>Michelle Harris</t>
  </si>
  <si>
    <t>Michael Hall</t>
  </si>
  <si>
    <t>Victor Cox</t>
  </si>
  <si>
    <t>Maria Hernandez</t>
  </si>
  <si>
    <t>Steven Howell</t>
  </si>
  <si>
    <t>Angel Wolf</t>
  </si>
  <si>
    <t>Joseph Browning</t>
  </si>
  <si>
    <t>Scott Wilson</t>
  </si>
  <si>
    <t>Alexa Steele</t>
  </si>
  <si>
    <t>David Harris</t>
  </si>
  <si>
    <t>Jeremy Robles DVM</t>
  </si>
  <si>
    <t>Reginald Mullins</t>
  </si>
  <si>
    <t>Taylor Mosley MD</t>
  </si>
  <si>
    <t>Amy Harris</t>
  </si>
  <si>
    <t>James Parsons</t>
  </si>
  <si>
    <t>Thomas Robinson</t>
  </si>
  <si>
    <t>Vincent Rodriguez</t>
  </si>
  <si>
    <t>Mary Gross</t>
  </si>
  <si>
    <t>Lindsay Vasquez</t>
  </si>
  <si>
    <t>Rick Gibson</t>
  </si>
  <si>
    <t>Lisa Martin</t>
  </si>
  <si>
    <t>Diane Walker</t>
  </si>
  <si>
    <t>Frank Walker</t>
  </si>
  <si>
    <t>Jennifer Green</t>
  </si>
  <si>
    <t>Scott Reyes</t>
  </si>
  <si>
    <t>Sally Stone</t>
  </si>
  <si>
    <t>Mr. Thomas Tanner</t>
  </si>
  <si>
    <t>Frank Smith</t>
  </si>
  <si>
    <t>Laura Yu</t>
  </si>
  <si>
    <t>Sharon Morgan</t>
  </si>
  <si>
    <t>Ashley Ferguson</t>
  </si>
  <si>
    <t>David Quinn</t>
  </si>
  <si>
    <t>Abigail Barnett</t>
  </si>
  <si>
    <t>Ernest Davis</t>
  </si>
  <si>
    <t>Michelle Curtis</t>
  </si>
  <si>
    <t>Craig Graham</t>
  </si>
  <si>
    <t>Tanya Williams</t>
  </si>
  <si>
    <t>Kara Smith</t>
  </si>
  <si>
    <t>Casey Collins</t>
  </si>
  <si>
    <t>Patrick Henson</t>
  </si>
  <si>
    <t>Joshua Martin</t>
  </si>
  <si>
    <t>Lisa Orozco</t>
  </si>
  <si>
    <t>Robert Lee</t>
  </si>
  <si>
    <t>Gary Walker</t>
  </si>
  <si>
    <t>Frederick Robinson</t>
  </si>
  <si>
    <t>Stephen Campbell</t>
  </si>
  <si>
    <t>Tina Murphy</t>
  </si>
  <si>
    <t>Brian Burton</t>
  </si>
  <si>
    <t>Wendy Cunningham</t>
  </si>
  <si>
    <t>Jason Young</t>
  </si>
  <si>
    <t>Denise Lyons</t>
  </si>
  <si>
    <t>Jodi Ortiz</t>
  </si>
  <si>
    <t>Kimberly Bell</t>
  </si>
  <si>
    <t>Taylor Mcpherson</t>
  </si>
  <si>
    <t>Kelly Kelly</t>
  </si>
  <si>
    <t>Chase Hammond</t>
  </si>
  <si>
    <t>Heidi Harrington</t>
  </si>
  <si>
    <t>Robert Williams</t>
  </si>
  <si>
    <t>Monica Garcia</t>
  </si>
  <si>
    <t>James Dickson</t>
  </si>
  <si>
    <t>Jennifer Martinez</t>
  </si>
  <si>
    <t>Wanda Allen</t>
  </si>
  <si>
    <t>Kelly Harrington</t>
  </si>
  <si>
    <t>Austin Robertson</t>
  </si>
  <si>
    <t>Daniel Olsen</t>
  </si>
  <si>
    <t>Sean Hancock</t>
  </si>
  <si>
    <t>Carrie Benitez</t>
  </si>
  <si>
    <t>Michelle Bentley</t>
  </si>
  <si>
    <t>Steven Young</t>
  </si>
  <si>
    <t>Justin Kelly</t>
  </si>
  <si>
    <t>Scott Holden</t>
  </si>
  <si>
    <t>Michelle Wagner</t>
  </si>
  <si>
    <t>Carl Smith</t>
  </si>
  <si>
    <t>Paula Duncan</t>
  </si>
  <si>
    <t>Jeremy Carter</t>
  </si>
  <si>
    <t>Charles Armstrong</t>
  </si>
  <si>
    <t>Rachel Lowery</t>
  </si>
  <si>
    <t>Timothy Herman</t>
  </si>
  <si>
    <t>Brian Wright</t>
  </si>
  <si>
    <t>Tara White</t>
  </si>
  <si>
    <t>Rebecca Conway</t>
  </si>
  <si>
    <t>Jennifer Jones</t>
  </si>
  <si>
    <t>Randy Cameron</t>
  </si>
  <si>
    <t>Alex Jones</t>
  </si>
  <si>
    <t>Sean Johnson</t>
  </si>
  <si>
    <t>Alexander Spence</t>
  </si>
  <si>
    <t>Daniel Orozco</t>
  </si>
  <si>
    <t>Lisa Lee</t>
  </si>
  <si>
    <t>Carolyn Young</t>
  </si>
  <si>
    <t>Steven Foster</t>
  </si>
  <si>
    <t>Sonia Mejia</t>
  </si>
  <si>
    <t>John Velazquez</t>
  </si>
  <si>
    <t>Whitney Avila</t>
  </si>
  <si>
    <t>Nicole George</t>
  </si>
  <si>
    <t>William Williams</t>
  </si>
  <si>
    <t>James Bean</t>
  </si>
  <si>
    <t>Carl Hawkins</t>
  </si>
  <si>
    <t>Patrick Rodriguez</t>
  </si>
  <si>
    <t>Robin Ramirez</t>
  </si>
  <si>
    <t>Debbie King</t>
  </si>
  <si>
    <t>James Flores</t>
  </si>
  <si>
    <t>Melissa Gibson</t>
  </si>
  <si>
    <t>David Wyatt</t>
  </si>
  <si>
    <t>April Bennett</t>
  </si>
  <si>
    <t>Seth Phillips</t>
  </si>
  <si>
    <t>Kyle Johnson</t>
  </si>
  <si>
    <t>Mary Collins</t>
  </si>
  <si>
    <t>Michelle Davis</t>
  </si>
  <si>
    <t>Janice Melton</t>
  </si>
  <si>
    <t>Joyce Lawson</t>
  </si>
  <si>
    <t>Kristin Fowler</t>
  </si>
  <si>
    <t>Rebecca Wade</t>
  </si>
  <si>
    <t>Debra Harris</t>
  </si>
  <si>
    <t>Amy Brown</t>
  </si>
  <si>
    <t>Eric Wilson</t>
  </si>
  <si>
    <t>Collin Williams</t>
  </si>
  <si>
    <t>Krystal Scott</t>
  </si>
  <si>
    <t>Heather Mccarty</t>
  </si>
  <si>
    <t>Edward Williams</t>
  </si>
  <si>
    <t>Keith Smith</t>
  </si>
  <si>
    <t>Kimberly Charles</t>
  </si>
  <si>
    <t>Chelsea Travis</t>
  </si>
  <si>
    <t>Jesus Davis</t>
  </si>
  <si>
    <t>Shawn Smith</t>
  </si>
  <si>
    <t>Gabrielle Rodriguez</t>
  </si>
  <si>
    <t>Megan Conley</t>
  </si>
  <si>
    <t>John Garcia</t>
  </si>
  <si>
    <t>Caleb Andersen</t>
  </si>
  <si>
    <t>Abigail Mckay</t>
  </si>
  <si>
    <t>Sabrina Day</t>
  </si>
  <si>
    <t>Sally Nguyen</t>
  </si>
  <si>
    <t>Danielle Howell</t>
  </si>
  <si>
    <t>Daniel Jenkins</t>
  </si>
  <si>
    <t>Daniel Brown</t>
  </si>
  <si>
    <t>Jamie Kerr</t>
  </si>
  <si>
    <t>Christina Davis</t>
  </si>
  <si>
    <t>Cindy James</t>
  </si>
  <si>
    <t>Jean Black</t>
  </si>
  <si>
    <t>Deanna Durham</t>
  </si>
  <si>
    <t>Joanna Jackson</t>
  </si>
  <si>
    <t>Justin Garcia</t>
  </si>
  <si>
    <t>Tiffany Taylor</t>
  </si>
  <si>
    <t>George Johns</t>
  </si>
  <si>
    <t>Samantha Parker</t>
  </si>
  <si>
    <t>Chad Parker</t>
  </si>
  <si>
    <t>Corey Rivera</t>
  </si>
  <si>
    <t>Anthony Smith</t>
  </si>
  <si>
    <t>Kayla Fleming</t>
  </si>
  <si>
    <t>Nathan Sheppard</t>
  </si>
  <si>
    <t>Debra Diaz</t>
  </si>
  <si>
    <t>Kevin Zimmerman</t>
  </si>
  <si>
    <t>Dr. Joyce Logan</t>
  </si>
  <si>
    <t>Cynthia Richardson</t>
  </si>
  <si>
    <t>Xavier Dawson</t>
  </si>
  <si>
    <t>Krystal Holmes</t>
  </si>
  <si>
    <t>Eddie Morrison</t>
  </si>
  <si>
    <t>Tyler Clay</t>
  </si>
  <si>
    <t>Derek Castillo</t>
  </si>
  <si>
    <t>Jimmy Sherman</t>
  </si>
  <si>
    <t>Kathy Harris</t>
  </si>
  <si>
    <t>John Williams</t>
  </si>
  <si>
    <t>Victoria Burnett</t>
  </si>
  <si>
    <t>Gregory Bell</t>
  </si>
  <si>
    <t>Joanne Hamilton</t>
  </si>
  <si>
    <t>Anthony Wilkerson</t>
  </si>
  <si>
    <t>Holly Perry</t>
  </si>
  <si>
    <t>Megan Poole</t>
  </si>
  <si>
    <t>Adam Miller</t>
  </si>
  <si>
    <t>Courtney Cooper</t>
  </si>
  <si>
    <t>Andrea Perkins</t>
  </si>
  <si>
    <t>Crystal Beck</t>
  </si>
  <si>
    <t>Ann Moore</t>
  </si>
  <si>
    <t>Tiffany Lee</t>
  </si>
  <si>
    <t>Tonya Flores</t>
  </si>
  <si>
    <t>Timothy Charles</t>
  </si>
  <si>
    <t>Austin Bullock</t>
  </si>
  <si>
    <t>Courtney Heath</t>
  </si>
  <si>
    <t>Ashley Willis</t>
  </si>
  <si>
    <t>Bethany Allen MD</t>
  </si>
  <si>
    <t>Steven Harris</t>
  </si>
  <si>
    <t>Samantha Moses</t>
  </si>
  <si>
    <t>Sherri Barnett</t>
  </si>
  <si>
    <t>Jeffrey Pena</t>
  </si>
  <si>
    <t>James Parker</t>
  </si>
  <si>
    <t>Bethany Johnston</t>
  </si>
  <si>
    <t>Darryl Hernandez</t>
  </si>
  <si>
    <t>Kathleen Moore</t>
  </si>
  <si>
    <t>Sheila Mason</t>
  </si>
  <si>
    <t>Jessica Lopez</t>
  </si>
  <si>
    <t>Monica Steele</t>
  </si>
  <si>
    <t>Kyle Haynes</t>
  </si>
  <si>
    <t>David Wilcox</t>
  </si>
  <si>
    <t>Thomas Woods</t>
  </si>
  <si>
    <t>Leslie Barker</t>
  </si>
  <si>
    <t>Daniel Kidd</t>
  </si>
  <si>
    <t>Alicia Hubbard</t>
  </si>
  <si>
    <t>Andre Clark</t>
  </si>
  <si>
    <t>Dawn Rivera</t>
  </si>
  <si>
    <t>Brandon Wiley Jr.</t>
  </si>
  <si>
    <t>Michael Kramer</t>
  </si>
  <si>
    <t>Dr. Amanda Griffin</t>
  </si>
  <si>
    <t>Mrs. Jennifer Blackwell PhD</t>
  </si>
  <si>
    <t>Nicole Schneider</t>
  </si>
  <si>
    <t>Ryan Hayes</t>
  </si>
  <si>
    <t>Derek Lewis</t>
  </si>
  <si>
    <t>John Yoder</t>
  </si>
  <si>
    <t>James Berry</t>
  </si>
  <si>
    <t>Melinda Stanton</t>
  </si>
  <si>
    <t>Lori Hernandez</t>
  </si>
  <si>
    <t>Andrea Mccoy</t>
  </si>
  <si>
    <t>Angelica Gross</t>
  </si>
  <si>
    <t>Joy Nguyen</t>
  </si>
  <si>
    <t>Stephen Gomez</t>
  </si>
  <si>
    <t>Jennifer Harris</t>
  </si>
  <si>
    <t>Daniel Ware</t>
  </si>
  <si>
    <t>Jessica Atkins</t>
  </si>
  <si>
    <t>Justin Finley</t>
  </si>
  <si>
    <t>Tracy Porter</t>
  </si>
  <si>
    <t>Melanie Little</t>
  </si>
  <si>
    <t>Lisa Pruitt</t>
  </si>
  <si>
    <t>Kyle Wiley</t>
  </si>
  <si>
    <t>Bruce Wagner</t>
  </si>
  <si>
    <t>Jeffrey Fox</t>
  </si>
  <si>
    <t>Nancy Rodriguez</t>
  </si>
  <si>
    <t>David Johnson</t>
  </si>
  <si>
    <t>Stacey Miller</t>
  </si>
  <si>
    <t>John Burton</t>
  </si>
  <si>
    <t>Nicholas Cunningham</t>
  </si>
  <si>
    <t>Diana Carpenter</t>
  </si>
  <si>
    <t>Tyler Robinson</t>
  </si>
  <si>
    <t>Carl Dyer</t>
  </si>
  <si>
    <t>Joshua Garner</t>
  </si>
  <si>
    <t>Nicole Robinson</t>
  </si>
  <si>
    <t>Brandi Ryan</t>
  </si>
  <si>
    <t>Angela Bernard</t>
  </si>
  <si>
    <t>Matthew Gill MD</t>
  </si>
  <si>
    <t>Deborah French</t>
  </si>
  <si>
    <t>Reginald Johnson</t>
  </si>
  <si>
    <t>John Nelson</t>
  </si>
  <si>
    <t>Joshua Kim</t>
  </si>
  <si>
    <t>Todd Turner</t>
  </si>
  <si>
    <t>Judy Moore</t>
  </si>
  <si>
    <t>Tracy Lang</t>
  </si>
  <si>
    <t>Barbara Gonzalez</t>
  </si>
  <si>
    <t>Angela Peters</t>
  </si>
  <si>
    <t>Richard Willis</t>
  </si>
  <si>
    <t>Christopher Monroe</t>
  </si>
  <si>
    <t>Elizabeth Sherman</t>
  </si>
  <si>
    <t>Tyler Diaz</t>
  </si>
  <si>
    <t>Amber Collier</t>
  </si>
  <si>
    <t>Stephanie Gallagher</t>
  </si>
  <si>
    <t>Lauren Johnson</t>
  </si>
  <si>
    <t>April James</t>
  </si>
  <si>
    <t>Francisco White</t>
  </si>
  <si>
    <t>Melissa Smith</t>
  </si>
  <si>
    <t>Raven Velazquez</t>
  </si>
  <si>
    <t>Todd Griffith</t>
  </si>
  <si>
    <t>Alice Weaver</t>
  </si>
  <si>
    <t>John Chandler</t>
  </si>
  <si>
    <t>Anthony Johnson</t>
  </si>
  <si>
    <t>Jacob Richmond</t>
  </si>
  <si>
    <t>Brian Warren</t>
  </si>
  <si>
    <t>April Murphy</t>
  </si>
  <si>
    <t>Derrick Carter</t>
  </si>
  <si>
    <t>James Bradford</t>
  </si>
  <si>
    <t>Ronnie Conley</t>
  </si>
  <si>
    <t>Tanya Barker</t>
  </si>
  <si>
    <t>James Wells</t>
  </si>
  <si>
    <t>John Mitchell</t>
  </si>
  <si>
    <t>Kathryn Wheeler</t>
  </si>
  <si>
    <t>Steven Farley</t>
  </si>
  <si>
    <t>Jennifer Valencia</t>
  </si>
  <si>
    <t>Isabella Cruz</t>
  </si>
  <si>
    <t>Deborah Hernandez</t>
  </si>
  <si>
    <t>Stefanie Norris</t>
  </si>
  <si>
    <t>Eric Andrews</t>
  </si>
  <si>
    <t>Jamie Rivera</t>
  </si>
  <si>
    <t>Tiffany Estrada</t>
  </si>
  <si>
    <t>Roger Hart</t>
  </si>
  <si>
    <t>Crystal Hancock</t>
  </si>
  <si>
    <t>Nancy Frazier</t>
  </si>
  <si>
    <t>Jeffrey Luna</t>
  </si>
  <si>
    <t>Ronald Conner</t>
  </si>
  <si>
    <t>Samantha Lawson</t>
  </si>
  <si>
    <t>Richard Wright</t>
  </si>
  <si>
    <t>Erin Davis</t>
  </si>
  <si>
    <t>Kelly Watson</t>
  </si>
  <si>
    <t>Christopher Meyer</t>
  </si>
  <si>
    <t>Willie Phillips</t>
  </si>
  <si>
    <t>Ashley Brown</t>
  </si>
  <si>
    <t>Brett Ponce</t>
  </si>
  <si>
    <t>Dr. Emily Boyle</t>
  </si>
  <si>
    <t>Victor Ortiz</t>
  </si>
  <si>
    <t>Andrew Mendoza</t>
  </si>
  <si>
    <t>Tiffany Martinez</t>
  </si>
  <si>
    <t>John Cole</t>
  </si>
  <si>
    <t>Ryan Scott</t>
  </si>
  <si>
    <t>Thomas Bryant</t>
  </si>
  <si>
    <t>Briana Carlson</t>
  </si>
  <si>
    <t>Mark Becker MD</t>
  </si>
  <si>
    <t>Darrell Morales</t>
  </si>
  <si>
    <t>Brian Smith</t>
  </si>
  <si>
    <t>Brian Gray</t>
  </si>
  <si>
    <t>Christopher Gaines</t>
  </si>
  <si>
    <t>Cynthia Jones</t>
  </si>
  <si>
    <t>Jennifer Cruz</t>
  </si>
  <si>
    <t>Johnny Cantrell</t>
  </si>
  <si>
    <t>Jeffrey Harrell</t>
  </si>
  <si>
    <t>Pamela Foster</t>
  </si>
  <si>
    <t>Theresa Parsons</t>
  </si>
  <si>
    <t>Tristan Hughes</t>
  </si>
  <si>
    <t>Lynn King</t>
  </si>
  <si>
    <t>Patrick Carpenter</t>
  </si>
  <si>
    <t>Sean Reyes</t>
  </si>
  <si>
    <t>Sharon Gill</t>
  </si>
  <si>
    <t>Michael Mason</t>
  </si>
  <si>
    <t>Tyler Soto</t>
  </si>
  <si>
    <t>Tiffany Mcmillan</t>
  </si>
  <si>
    <t>Sarah Walton</t>
  </si>
  <si>
    <t>Tonya Richardson</t>
  </si>
  <si>
    <t>Christopher Walker</t>
  </si>
  <si>
    <t>Xavier York</t>
  </si>
  <si>
    <t>Ricardo Glenn MD</t>
  </si>
  <si>
    <t>Margaret Wade</t>
  </si>
  <si>
    <t>Tamara Lewis</t>
  </si>
  <si>
    <t>Jared Williams</t>
  </si>
  <si>
    <t>Mr. Dylan Edwards</t>
  </si>
  <si>
    <t>Samuel Henry</t>
  </si>
  <si>
    <t>Timothy Ellis</t>
  </si>
  <si>
    <t>Pamela Obrien</t>
  </si>
  <si>
    <t>Keith Clark</t>
  </si>
  <si>
    <t>Allen Camacho</t>
  </si>
  <si>
    <t>Ashley Smith</t>
  </si>
  <si>
    <t>Logan Davis</t>
  </si>
  <si>
    <t>Joshua Townsend</t>
  </si>
  <si>
    <t>Angela Garcia</t>
  </si>
  <si>
    <t>Jessica Wallace</t>
  </si>
  <si>
    <t>Gerald Walker</t>
  </si>
  <si>
    <t>Judy Williams</t>
  </si>
  <si>
    <t>Sean Martinez</t>
  </si>
  <si>
    <t>Kyle Rodriguez</t>
  </si>
  <si>
    <t>Jacob Gibbs</t>
  </si>
  <si>
    <t>Justin Smith</t>
  </si>
  <si>
    <t>Hannah Ryan</t>
  </si>
  <si>
    <t>Stephen Smith</t>
  </si>
  <si>
    <t>Christian Wiley</t>
  </si>
  <si>
    <t>Alicia Newton</t>
  </si>
  <si>
    <t>Bruce Flores</t>
  </si>
  <si>
    <t>Amy Woodard</t>
  </si>
  <si>
    <t>Jonathon Scott</t>
  </si>
  <si>
    <t>Brittany Houston</t>
  </si>
  <si>
    <t>Brenda Allen</t>
  </si>
  <si>
    <t>Elizabeth Ortiz</t>
  </si>
  <si>
    <t>Eduardo Wilson</t>
  </si>
  <si>
    <t>Matthew Oneill</t>
  </si>
  <si>
    <t>Rebecca Bowman</t>
  </si>
  <si>
    <t>Angela Baker</t>
  </si>
  <si>
    <t>Edward Ward DDS</t>
  </si>
  <si>
    <t>Rachel Rios</t>
  </si>
  <si>
    <t>Mark Steele</t>
  </si>
  <si>
    <t>Kimberly Ritter</t>
  </si>
  <si>
    <t>Evelyn Kelley</t>
  </si>
  <si>
    <t>Frederick Kim</t>
  </si>
  <si>
    <t>Barry Powell</t>
  </si>
  <si>
    <t>Sean Smith</t>
  </si>
  <si>
    <t>Cassidy Nguyen</t>
  </si>
  <si>
    <t>Christine Smith</t>
  </si>
  <si>
    <t>David Wu</t>
  </si>
  <si>
    <t>Michael Moses</t>
  </si>
  <si>
    <t>Todd Norris</t>
  </si>
  <si>
    <t>Courtney Foster</t>
  </si>
  <si>
    <t>Seth Cain</t>
  </si>
  <si>
    <t>Beverly Hall DDS</t>
  </si>
  <si>
    <t>Samuel Hoffman</t>
  </si>
  <si>
    <t>David Manning</t>
  </si>
  <si>
    <t>Steven Porter</t>
  </si>
  <si>
    <t>Kyle Baker</t>
  </si>
  <si>
    <t>Sarah Marquez</t>
  </si>
  <si>
    <t>Jason Monroe</t>
  </si>
  <si>
    <t>Tiffany Cox</t>
  </si>
  <si>
    <t>Sara Vega</t>
  </si>
  <si>
    <t>Kurt Watson</t>
  </si>
  <si>
    <t>Jessica Newman</t>
  </si>
  <si>
    <t>Jacqueline Parker</t>
  </si>
  <si>
    <t>Christopher Byrd</t>
  </si>
  <si>
    <t>James Miranda</t>
  </si>
  <si>
    <t>Stephanie Jackson</t>
  </si>
  <si>
    <t>Tracy Glass</t>
  </si>
  <si>
    <t>Anthony Lewis</t>
  </si>
  <si>
    <t>Thomas Johnson</t>
  </si>
  <si>
    <t>David Wilson</t>
  </si>
  <si>
    <t>Julie Nelson</t>
  </si>
  <si>
    <t>Christopher Mcclain</t>
  </si>
  <si>
    <t>Ryan Mason</t>
  </si>
  <si>
    <t>Rebecca Rodriguez</t>
  </si>
  <si>
    <t>Rhonda Kennedy</t>
  </si>
  <si>
    <t>Melissa Franklin</t>
  </si>
  <si>
    <t>Nicholas Humphrey</t>
  </si>
  <si>
    <t>Vincent Wood</t>
  </si>
  <si>
    <t>Donald Moore</t>
  </si>
  <si>
    <t>Danny Johnson</t>
  </si>
  <si>
    <t>Amanda Smith</t>
  </si>
  <si>
    <t>John Strickland</t>
  </si>
  <si>
    <t>Maria Stout</t>
  </si>
  <si>
    <t>Christopher Bailey</t>
  </si>
  <si>
    <t>Teresa Fuentes</t>
  </si>
  <si>
    <t>Christopher Burnett</t>
  </si>
  <si>
    <t>Thomas Gilbert</t>
  </si>
  <si>
    <t>Karen Gibson</t>
  </si>
  <si>
    <t>Monique Richards</t>
  </si>
  <si>
    <t>Jose Williams</t>
  </si>
  <si>
    <t>Thomas Smith</t>
  </si>
  <si>
    <t>Wendy Gonzalez</t>
  </si>
  <si>
    <t>Theodore Robinson PhD</t>
  </si>
  <si>
    <t>Cheryl Donaldson</t>
  </si>
  <si>
    <t>Kristina Lopez</t>
  </si>
  <si>
    <t>Charles Phillips</t>
  </si>
  <si>
    <t>Elaine Fisher</t>
  </si>
  <si>
    <t>Jeremiah Anthony</t>
  </si>
  <si>
    <t>Nancy Macdonald</t>
  </si>
  <si>
    <t>Rhonda Phillips</t>
  </si>
  <si>
    <t>Michelle Costa</t>
  </si>
  <si>
    <t>Tina Rodriguez MD</t>
  </si>
  <si>
    <t>Victor Rodriguez</t>
  </si>
  <si>
    <t>Kyle Ware</t>
  </si>
  <si>
    <t>Jenna Reed MD</t>
  </si>
  <si>
    <t>Tracy Choi</t>
  </si>
  <si>
    <t>Samuel Cummings</t>
  </si>
  <si>
    <t>Troy Gallegos</t>
  </si>
  <si>
    <t>Jonathan Robinson</t>
  </si>
  <si>
    <t>Mark Hunter</t>
  </si>
  <si>
    <t>Robert Huerta</t>
  </si>
  <si>
    <t>Mr. Michael Palmer</t>
  </si>
  <si>
    <t>Heather Anthony</t>
  </si>
  <si>
    <t>Jason Holmes</t>
  </si>
  <si>
    <t>Tim Lester</t>
  </si>
  <si>
    <t>Thomas Hunter</t>
  </si>
  <si>
    <t>Stephen Christensen</t>
  </si>
  <si>
    <t>Alexandra Torres</t>
  </si>
  <si>
    <t>David Oneal</t>
  </si>
  <si>
    <t>Mr. Cody Ray</t>
  </si>
  <si>
    <t>Jeffrey Rios</t>
  </si>
  <si>
    <t>Cassandra Lucas</t>
  </si>
  <si>
    <t>Christopher Robinson</t>
  </si>
  <si>
    <t>Roger Garcia</t>
  </si>
  <si>
    <t>Daniel Ellis</t>
  </si>
  <si>
    <t>Wesley Brady</t>
  </si>
  <si>
    <t>Ricky Lee Jr.</t>
  </si>
  <si>
    <t>Ann Russo</t>
  </si>
  <si>
    <t>Jake Jensen</t>
  </si>
  <si>
    <t>Monica Jones</t>
  </si>
  <si>
    <t>Jessica Baker</t>
  </si>
  <si>
    <t>Eric Johnson</t>
  </si>
  <si>
    <t>Margaret Snyder</t>
  </si>
  <si>
    <t>Robert Rivera</t>
  </si>
  <si>
    <t>Mckenzie Lee</t>
  </si>
  <si>
    <t>Kimberly Turner</t>
  </si>
  <si>
    <t>Zachary Ramirez</t>
  </si>
  <si>
    <t>Tracy Carr</t>
  </si>
  <si>
    <t>Alvin Haynes</t>
  </si>
  <si>
    <t>Mrs. Hannah Bell DDS</t>
  </si>
  <si>
    <t>Heidi Clarke</t>
  </si>
  <si>
    <t>Ashlee Thomas</t>
  </si>
  <si>
    <t>Tara Hernandez</t>
  </si>
  <si>
    <t>Kenneth Brown</t>
  </si>
  <si>
    <t>Julie Holmes</t>
  </si>
  <si>
    <t>Denise Ortega</t>
  </si>
  <si>
    <t>Eileen Anderson</t>
  </si>
  <si>
    <t>Victoria Mitchell</t>
  </si>
  <si>
    <t>Lindsey Farmer</t>
  </si>
  <si>
    <t>Timothy Vazquez</t>
  </si>
  <si>
    <t>Ruben Oliver</t>
  </si>
  <si>
    <t>Ashley Thomas</t>
  </si>
  <si>
    <t>Patrick Gonzalez</t>
  </si>
  <si>
    <t>David Foster</t>
  </si>
  <si>
    <t>Christopher Taylor</t>
  </si>
  <si>
    <t>Tracy Campbell</t>
  </si>
  <si>
    <t>Catherine Gonzalez</t>
  </si>
  <si>
    <t>Hannah Fields</t>
  </si>
  <si>
    <t>Alexis Navarro</t>
  </si>
  <si>
    <t>Kevin Douglas</t>
  </si>
  <si>
    <t>Daniel Li</t>
  </si>
  <si>
    <t>Nancy Wells</t>
  </si>
  <si>
    <t>Dylan Bell</t>
  </si>
  <si>
    <t>Gary Page</t>
  </si>
  <si>
    <t>Derek Jones</t>
  </si>
  <si>
    <t>Ronnie Torres</t>
  </si>
  <si>
    <t>Collin Hunt</t>
  </si>
  <si>
    <t>Michael Lam</t>
  </si>
  <si>
    <t>Lori Taylor</t>
  </si>
  <si>
    <t>Sean Miller</t>
  </si>
  <si>
    <t>David Johnston</t>
  </si>
  <si>
    <t>April Espinoza</t>
  </si>
  <si>
    <t>Michael Hartman</t>
  </si>
  <si>
    <t>William Miller</t>
  </si>
  <si>
    <t>Marie Peterson</t>
  </si>
  <si>
    <t>Nicholas Powell</t>
  </si>
  <si>
    <t>Dr. Gabriel Nichols</t>
  </si>
  <si>
    <t>Ms. Amanda Hayes</t>
  </si>
  <si>
    <t>Tammy Nelson</t>
  </si>
  <si>
    <t>Dr. John Doyle</t>
  </si>
  <si>
    <t>Jeffrey Petersen</t>
  </si>
  <si>
    <t>Amanda Flores</t>
  </si>
  <si>
    <t>Mark Turner</t>
  </si>
  <si>
    <t>James Meyer</t>
  </si>
  <si>
    <t>Tiffany Fields</t>
  </si>
  <si>
    <t>Jeff Garcia</t>
  </si>
  <si>
    <t>Joseph Brock</t>
  </si>
  <si>
    <t>Breanna Phillips</t>
  </si>
  <si>
    <t>Dr. Tony Dawson DVM</t>
  </si>
  <si>
    <t>Angela Guzman MD</t>
  </si>
  <si>
    <t>Rodney Scott</t>
  </si>
  <si>
    <t>Jasmine Hall</t>
  </si>
  <si>
    <t>Julie Salazar</t>
  </si>
  <si>
    <t>Willie Smith</t>
  </si>
  <si>
    <t>Priscilla Montgomery</t>
  </si>
  <si>
    <t>Connie Hall</t>
  </si>
  <si>
    <t>Edward Taylor</t>
  </si>
  <si>
    <t>Megan Washington</t>
  </si>
  <si>
    <t>Pamela West</t>
  </si>
  <si>
    <t>Karina Ramirez</t>
  </si>
  <si>
    <t>Ashley Davila</t>
  </si>
  <si>
    <t>Frederick Clark</t>
  </si>
  <si>
    <t>Sean Frey</t>
  </si>
  <si>
    <t>Dan Holland</t>
  </si>
  <si>
    <t>Robert Johnson</t>
  </si>
  <si>
    <t>Megan Williams</t>
  </si>
  <si>
    <t>Thomas Wilson</t>
  </si>
  <si>
    <t>Cody Bradley</t>
  </si>
  <si>
    <t>Michael Frazier</t>
  </si>
  <si>
    <t>Pamela Davis</t>
  </si>
  <si>
    <t>Christina Rubio</t>
  </si>
  <si>
    <t>Michael Kennedy</t>
  </si>
  <si>
    <t>Karen Martinez</t>
  </si>
  <si>
    <t>Melissa Miller</t>
  </si>
  <si>
    <t>Janet Hensley</t>
  </si>
  <si>
    <t>James Waller</t>
  </si>
  <si>
    <t>Mr. David Ellison PhD</t>
  </si>
  <si>
    <t>Patrick Graham</t>
  </si>
  <si>
    <t>Misty Webster</t>
  </si>
  <si>
    <t>Patrick Jenkins</t>
  </si>
  <si>
    <t>Adam Bennett MD</t>
  </si>
  <si>
    <t>Melissa Moore</t>
  </si>
  <si>
    <t>Melanie Newton</t>
  </si>
  <si>
    <t>Timothy Davis</t>
  </si>
  <si>
    <t>Richard Blevins</t>
  </si>
  <si>
    <t>Peter George</t>
  </si>
  <si>
    <t>Katherine Dunn</t>
  </si>
  <si>
    <t>Charles Martinez</t>
  </si>
  <si>
    <t>Cory Jordan DVM</t>
  </si>
  <si>
    <t>Jessica Pierce PhD</t>
  </si>
  <si>
    <t>Rebecca Jacobs</t>
  </si>
  <si>
    <t>Matthew Bell</t>
  </si>
  <si>
    <t>Logan Harris</t>
  </si>
  <si>
    <t>Megan Brock</t>
  </si>
  <si>
    <t>Hannah Mitchell</t>
  </si>
  <si>
    <t>Steve Campos</t>
  </si>
  <si>
    <t>David Thompson</t>
  </si>
  <si>
    <t>Anthony Flores</t>
  </si>
  <si>
    <t>Thomas Davis</t>
  </si>
  <si>
    <t>Yolanda Williams</t>
  </si>
  <si>
    <t>Michelle Berry</t>
  </si>
  <si>
    <t>Nancy Davis</t>
  </si>
  <si>
    <t>Patrick Gould</t>
  </si>
  <si>
    <t>Monica Hess</t>
  </si>
  <si>
    <t>John Brown</t>
  </si>
  <si>
    <t>Elizabeth Jones</t>
  </si>
  <si>
    <t>Brad Woodward</t>
  </si>
  <si>
    <t>Sandra Wright</t>
  </si>
  <si>
    <t>Mrs. Amber Gilmore</t>
  </si>
  <si>
    <t>Katherine Kennedy</t>
  </si>
  <si>
    <t>Mary Erickson</t>
  </si>
  <si>
    <t>Jeremy Johnson</t>
  </si>
  <si>
    <t>Joseph Sanchez</t>
  </si>
  <si>
    <t>Debra White</t>
  </si>
  <si>
    <t>Veronica Johnson</t>
  </si>
  <si>
    <t>Karen Ramos</t>
  </si>
  <si>
    <t>John Mclean</t>
  </si>
  <si>
    <t>Gene Ross</t>
  </si>
  <si>
    <t>Mike Ray</t>
  </si>
  <si>
    <t>Sherry Sanchez</t>
  </si>
  <si>
    <t>Matthew Frederick</t>
  </si>
  <si>
    <t>Beverly Wright</t>
  </si>
  <si>
    <t>Courtney Baxter</t>
  </si>
  <si>
    <t>William Peterson</t>
  </si>
  <si>
    <t>Alexandra Smith</t>
  </si>
  <si>
    <t>Frank Rice</t>
  </si>
  <si>
    <t>Caitlin Goodman</t>
  </si>
  <si>
    <t>Brian Harmon</t>
  </si>
  <si>
    <t>Jessica Gonzalez</t>
  </si>
  <si>
    <t>Mark Wright</t>
  </si>
  <si>
    <t>Monica Ortega</t>
  </si>
  <si>
    <t>Barry Douglas</t>
  </si>
  <si>
    <t>Donald Lucero MD</t>
  </si>
  <si>
    <t>Eric Coffey</t>
  </si>
  <si>
    <t>Yvonne Frost</t>
  </si>
  <si>
    <t>Jeanette Bailey</t>
  </si>
  <si>
    <t>Elizabeth Jackson</t>
  </si>
  <si>
    <t>Margaret Harrington</t>
  </si>
  <si>
    <t>Karen Sanford</t>
  </si>
  <si>
    <t>Julie Rush</t>
  </si>
  <si>
    <t>Daniel Webster</t>
  </si>
  <si>
    <t>Anthony Russo</t>
  </si>
  <si>
    <t>James Jones</t>
  </si>
  <si>
    <t>William Guzman</t>
  </si>
  <si>
    <t>Jennifer Holland</t>
  </si>
  <si>
    <t>Kelly Jones</t>
  </si>
  <si>
    <t>Zachary Jones</t>
  </si>
  <si>
    <t>Andrew Myers</t>
  </si>
  <si>
    <t>Douglas Jones MD</t>
  </si>
  <si>
    <t>Christine Jones</t>
  </si>
  <si>
    <t>Charlene Soto</t>
  </si>
  <si>
    <t>Joshua Lewis</t>
  </si>
  <si>
    <t>Laura Fisher</t>
  </si>
  <si>
    <t>Barry Jarvis</t>
  </si>
  <si>
    <t>Kristina Hale</t>
  </si>
  <si>
    <t>Jennifer Parker</t>
  </si>
  <si>
    <t>Shirley Owen</t>
  </si>
  <si>
    <t>Matthew Randall</t>
  </si>
  <si>
    <t>Kevin Saunders</t>
  </si>
  <si>
    <t>Dr. David Chapman MD</t>
  </si>
  <si>
    <t>Michael Hatfield</t>
  </si>
  <si>
    <t>Nicholas Ramsey</t>
  </si>
  <si>
    <t>Rebecca Morris</t>
  </si>
  <si>
    <t>Kimberly Fletcher</t>
  </si>
  <si>
    <t>Jonathan Ward</t>
  </si>
  <si>
    <t>Gerald Estes</t>
  </si>
  <si>
    <t>Eric Drake</t>
  </si>
  <si>
    <t>Jacob Lawrence</t>
  </si>
  <si>
    <t>Greg Adams</t>
  </si>
  <si>
    <t>Shawn Davis</t>
  </si>
  <si>
    <t>Alexis Green</t>
  </si>
  <si>
    <t>Paula Chavez</t>
  </si>
  <si>
    <t>Corey Edwards</t>
  </si>
  <si>
    <t>Debbie Johnson</t>
  </si>
  <si>
    <t>Sean Heath</t>
  </si>
  <si>
    <t>Catherine Carney</t>
  </si>
  <si>
    <t>Sean Jordan</t>
  </si>
  <si>
    <t>Justin Schultz</t>
  </si>
  <si>
    <t>Julia Hanson</t>
  </si>
  <si>
    <t>Pedro Wang</t>
  </si>
  <si>
    <t>Johnny Campbell</t>
  </si>
  <si>
    <t>Mark Myers</t>
  </si>
  <si>
    <t>Evan Lyons</t>
  </si>
  <si>
    <t>Megan Oconnor</t>
  </si>
  <si>
    <t>Albert Duke</t>
  </si>
  <si>
    <t>Peggy Shepherd</t>
  </si>
  <si>
    <t>Kim Fox</t>
  </si>
  <si>
    <t>Melissa Luna</t>
  </si>
  <si>
    <t>Alejandra Winters</t>
  </si>
  <si>
    <t>Jessica Jenkins</t>
  </si>
  <si>
    <t>Stephen Scott</t>
  </si>
  <si>
    <t>Kenneth Ayers</t>
  </si>
  <si>
    <t>Charles Floyd</t>
  </si>
  <si>
    <t>Michael Hunter</t>
  </si>
  <si>
    <t>Robert Patton</t>
  </si>
  <si>
    <t>Karen Gonzalez MD</t>
  </si>
  <si>
    <t>Travis Hernandez</t>
  </si>
  <si>
    <t>Mrs. Crystal Vargas</t>
  </si>
  <si>
    <t>Lisa Aguilar</t>
  </si>
  <si>
    <t>Anita Johnson</t>
  </si>
  <si>
    <t>Lauren Hammond</t>
  </si>
  <si>
    <t>John Hoffman</t>
  </si>
  <si>
    <t>Megan Stewart</t>
  </si>
  <si>
    <t>Matthew Bowers</t>
  </si>
  <si>
    <t>John Hunter MD</t>
  </si>
  <si>
    <t>Michael Mitchell</t>
  </si>
  <si>
    <t>Dale Bruce</t>
  </si>
  <si>
    <t>Brandon Foster</t>
  </si>
  <si>
    <t>Gerald Price</t>
  </si>
  <si>
    <t>Pamela Smith</t>
  </si>
  <si>
    <t>Janice Robinson</t>
  </si>
  <si>
    <t>Jill Vincent</t>
  </si>
  <si>
    <t>Megan Johnson</t>
  </si>
  <si>
    <t>Stephanie Allen</t>
  </si>
  <si>
    <t>Sarah Hernandez</t>
  </si>
  <si>
    <t>John Floyd</t>
  </si>
  <si>
    <t>Kathryn Graham</t>
  </si>
  <si>
    <t>Michele Brown</t>
  </si>
  <si>
    <t>Patrick Ortega</t>
  </si>
  <si>
    <t>Joseph Parrish</t>
  </si>
  <si>
    <t>Matthew Bates</t>
  </si>
  <si>
    <t>Mr. Gary Ellis DVM</t>
  </si>
  <si>
    <t>Olivia Allen</t>
  </si>
  <si>
    <t>Elizabeth Wright MD</t>
  </si>
  <si>
    <t>Sarah Arroyo</t>
  </si>
  <si>
    <t>Stephanie Rose</t>
  </si>
  <si>
    <t>Michael Aguilar</t>
  </si>
  <si>
    <t>Emily Barron</t>
  </si>
  <si>
    <t>William Taylor</t>
  </si>
  <si>
    <t>Christopher Frost</t>
  </si>
  <si>
    <t>Joseph Kaiser</t>
  </si>
  <si>
    <t>Dave Conley</t>
  </si>
  <si>
    <t>Edward Arnold</t>
  </si>
  <si>
    <t>Mark Brown</t>
  </si>
  <si>
    <t>Autumn Riley</t>
  </si>
  <si>
    <t>Samantha Bennett</t>
  </si>
  <si>
    <t>Mathew Moore</t>
  </si>
  <si>
    <t>Patrick Woods</t>
  </si>
  <si>
    <t>Joshua Bruce</t>
  </si>
  <si>
    <t>Cory Hall</t>
  </si>
  <si>
    <t>Roger Kidd</t>
  </si>
  <si>
    <t>Eric Morgan</t>
  </si>
  <si>
    <t>Francis Richardson</t>
  </si>
  <si>
    <t>Dominique Bolton</t>
  </si>
  <si>
    <t>Theresa Harrell</t>
  </si>
  <si>
    <t>Cassie Scott</t>
  </si>
  <si>
    <t>Michael Robertson</t>
  </si>
  <si>
    <t>John Schmidt</t>
  </si>
  <si>
    <t>Alice Hunt</t>
  </si>
  <si>
    <t>Jonathan Turner</t>
  </si>
  <si>
    <t>Tina Graham</t>
  </si>
  <si>
    <t>Emma Powell</t>
  </si>
  <si>
    <t>Jeffery Gordon</t>
  </si>
  <si>
    <t>Brandon Clark</t>
  </si>
  <si>
    <t>Sheryl Robinson</t>
  </si>
  <si>
    <t>James Gomez</t>
  </si>
  <si>
    <t>Penny Bell</t>
  </si>
  <si>
    <t>Michael Warren</t>
  </si>
  <si>
    <t>Michele Miranda</t>
  </si>
  <si>
    <t>Kathleen Wright</t>
  </si>
  <si>
    <t>Haley Bryant</t>
  </si>
  <si>
    <t>Deanna Quinn DDS</t>
  </si>
  <si>
    <t>Leonard Simpson</t>
  </si>
  <si>
    <t>Kristi Stewart</t>
  </si>
  <si>
    <t>Brian Carpenter</t>
  </si>
  <si>
    <t>Keith Colon</t>
  </si>
  <si>
    <t>Katherine Dennis</t>
  </si>
  <si>
    <t>Robert Garcia</t>
  </si>
  <si>
    <t>Heather Williams</t>
  </si>
  <si>
    <t>Alexander Smith</t>
  </si>
  <si>
    <t>April Young</t>
  </si>
  <si>
    <t>Kimberly Sims</t>
  </si>
  <si>
    <t>Joshua Campbell</t>
  </si>
  <si>
    <t>Stephanie Cross</t>
  </si>
  <si>
    <t>Lisa Brooks</t>
  </si>
  <si>
    <t>Robert Li</t>
  </si>
  <si>
    <t>Whitney Anderson</t>
  </si>
  <si>
    <t>Brian Cameron</t>
  </si>
  <si>
    <t>Jeffrey Campos</t>
  </si>
  <si>
    <t>Tyler Valenzuela</t>
  </si>
  <si>
    <t>Veronica Gray</t>
  </si>
  <si>
    <t>Wesley Williams</t>
  </si>
  <si>
    <t>Jeffrey Long</t>
  </si>
  <si>
    <t>Matthew Cortez</t>
  </si>
  <si>
    <t>Brian Freeman</t>
  </si>
  <si>
    <t>Danielle Harrison</t>
  </si>
  <si>
    <t>Jason Taylor</t>
  </si>
  <si>
    <t>Danielle Montgomery</t>
  </si>
  <si>
    <t>Kathleen Perry</t>
  </si>
  <si>
    <t>Chad Banks</t>
  </si>
  <si>
    <t>Raven Abbott</t>
  </si>
  <si>
    <t>Henry Hernandez</t>
  </si>
  <si>
    <t>Michael Greer</t>
  </si>
  <si>
    <t>Ricky Burton</t>
  </si>
  <si>
    <t>Louis Williams</t>
  </si>
  <si>
    <t>Timothy Young</t>
  </si>
  <si>
    <t>James Johnson</t>
  </si>
  <si>
    <t>Eric Alvarez</t>
  </si>
  <si>
    <t>Hannah Taylor</t>
  </si>
  <si>
    <t>Erik Rodriguez</t>
  </si>
  <si>
    <t>William Roberts</t>
  </si>
  <si>
    <t>Jennifer Davis</t>
  </si>
  <si>
    <t>Melissa Patterson</t>
  </si>
  <si>
    <t>Jonathan Jimenez</t>
  </si>
  <si>
    <t>Diane Foley</t>
  </si>
  <si>
    <t>Latoya Cox</t>
  </si>
  <si>
    <t>David Hayes Jr.</t>
  </si>
  <si>
    <t>James Moore</t>
  </si>
  <si>
    <t>Kathleen Dawson</t>
  </si>
  <si>
    <t>Jeffrey Dixon</t>
  </si>
  <si>
    <t>Laura Vargas</t>
  </si>
  <si>
    <t>Holly Price</t>
  </si>
  <si>
    <t>Christopher Lee</t>
  </si>
  <si>
    <t>Mrs. Jennifer Trujillo</t>
  </si>
  <si>
    <t>Sonya Gaines DVM</t>
  </si>
  <si>
    <t>Sarah Lucas</t>
  </si>
  <si>
    <t>Lee Bernard</t>
  </si>
  <si>
    <t>Dana Velez</t>
  </si>
  <si>
    <t>Duane Forbes</t>
  </si>
  <si>
    <t>Sonya Sanchez</t>
  </si>
  <si>
    <t>Joseph Hernandez</t>
  </si>
  <si>
    <t>Paul Ryan</t>
  </si>
  <si>
    <t>Nicole Peterson</t>
  </si>
  <si>
    <t>Gary Freeman</t>
  </si>
  <si>
    <t>Richard Scott</t>
  </si>
  <si>
    <t>Rhonda Lutz</t>
  </si>
  <si>
    <t>Susan Morgan</t>
  </si>
  <si>
    <t>Emily Castillo</t>
  </si>
  <si>
    <t>Ashley Holmes</t>
  </si>
  <si>
    <t>Tamara Joyce</t>
  </si>
  <si>
    <t>Julie Bird</t>
  </si>
  <si>
    <t>Mary Black</t>
  </si>
  <si>
    <t>Brittany Evans</t>
  </si>
  <si>
    <t>Robert Koch</t>
  </si>
  <si>
    <t>Nancy Williams</t>
  </si>
  <si>
    <t>Susan Solomon</t>
  </si>
  <si>
    <t>Erica Lambert</t>
  </si>
  <si>
    <t>Andrea Martinez</t>
  </si>
  <si>
    <t>Jerry Miller</t>
  </si>
  <si>
    <t>Jennifer Miller</t>
  </si>
  <si>
    <t>Victoria Harrell</t>
  </si>
  <si>
    <t>Michael Brown</t>
  </si>
  <si>
    <t>Patricia Cooper</t>
  </si>
  <si>
    <t>Autumn Andrade</t>
  </si>
  <si>
    <t>Pamela Jensen</t>
  </si>
  <si>
    <t>Rodney Henson</t>
  </si>
  <si>
    <t>Jesse Dickson</t>
  </si>
  <si>
    <t>Lori Acevedo</t>
  </si>
  <si>
    <t>Katie Hughes</t>
  </si>
  <si>
    <t>Erica Bryant</t>
  </si>
  <si>
    <t>Pamela Werner</t>
  </si>
  <si>
    <t>Leah Cameron</t>
  </si>
  <si>
    <t>Kristin Huang</t>
  </si>
  <si>
    <t>Bradley Mcneil</t>
  </si>
  <si>
    <t>Jeffery Gonzales</t>
  </si>
  <si>
    <t>Paul Turner</t>
  </si>
  <si>
    <t>Rebecca Nolan</t>
  </si>
  <si>
    <t>Bradley Williams</t>
  </si>
  <si>
    <t>Kelli Villa</t>
  </si>
  <si>
    <t>Gregory Hamilton</t>
  </si>
  <si>
    <t>Carrie Valdez</t>
  </si>
  <si>
    <t>Debra Salas</t>
  </si>
  <si>
    <t>Lisa Young</t>
  </si>
  <si>
    <t>Brandy Robinson</t>
  </si>
  <si>
    <t>Lauren Collins</t>
  </si>
  <si>
    <t>Samantha Lee</t>
  </si>
  <si>
    <t>Stacy Lane</t>
  </si>
  <si>
    <t>Henry Smith</t>
  </si>
  <si>
    <t>Susan Ramos</t>
  </si>
  <si>
    <t>Julie James</t>
  </si>
  <si>
    <t>David Bell</t>
  </si>
  <si>
    <t>Katherine Crawford</t>
  </si>
  <si>
    <t>Kim King</t>
  </si>
  <si>
    <t>Ashlee Watts</t>
  </si>
  <si>
    <t>Shawn Espinoza</t>
  </si>
  <si>
    <t>Maria Taylor</t>
  </si>
  <si>
    <t>Lonnie Solis</t>
  </si>
  <si>
    <t>Robert Harmon</t>
  </si>
  <si>
    <t>Emily Davis</t>
  </si>
  <si>
    <t>Robert Martinez</t>
  </si>
  <si>
    <t>Tiffany Snow</t>
  </si>
  <si>
    <t>David Taylor</t>
  </si>
  <si>
    <t>Joseph Williams</t>
  </si>
  <si>
    <t>Brittany Fox</t>
  </si>
  <si>
    <t>Jonathan Kemp</t>
  </si>
  <si>
    <t>Adam Carroll</t>
  </si>
  <si>
    <t>Julie Graham</t>
  </si>
  <si>
    <t>Sherri Wallace</t>
  </si>
  <si>
    <t>Seth Fleming</t>
  </si>
  <si>
    <t>Erika Black</t>
  </si>
  <si>
    <t>Jacob Joyce</t>
  </si>
  <si>
    <t>Nancy Miller</t>
  </si>
  <si>
    <t>Jason Anderson</t>
  </si>
  <si>
    <t>Michael Davis</t>
  </si>
  <si>
    <t>Allen Mckenzie</t>
  </si>
  <si>
    <t>Isabel Krueger</t>
  </si>
  <si>
    <t>Randy Parker</t>
  </si>
  <si>
    <t>Jill Allen</t>
  </si>
  <si>
    <t>Daniel Nunez</t>
  </si>
  <si>
    <t>Dennis Landry</t>
  </si>
  <si>
    <t>Barbara Rivera</t>
  </si>
  <si>
    <t>Ralph Smith</t>
  </si>
  <si>
    <t>Charles Robinson III</t>
  </si>
  <si>
    <t>Rhonda Harris</t>
  </si>
  <si>
    <t>Richard Jensen</t>
  </si>
  <si>
    <t>Frank Washington</t>
  </si>
  <si>
    <t>Carla Farley</t>
  </si>
  <si>
    <t>Joseph Wood</t>
  </si>
  <si>
    <t>Nicholas Barker IV</t>
  </si>
  <si>
    <t>Amber Lee</t>
  </si>
  <si>
    <t>Patricia Rowe</t>
  </si>
  <si>
    <t>Todd Malone MD</t>
  </si>
  <si>
    <t>Danielle Rose</t>
  </si>
  <si>
    <t>Alexis Williams</t>
  </si>
  <si>
    <t>Carlos Johns</t>
  </si>
  <si>
    <t>Ashley Carson</t>
  </si>
  <si>
    <t>Melissa Cunningham</t>
  </si>
  <si>
    <t>Kristopher Mayo</t>
  </si>
  <si>
    <t>Ashley Prince</t>
  </si>
  <si>
    <t>Amanda Bridges</t>
  </si>
  <si>
    <t>Brittany Mcclain</t>
  </si>
  <si>
    <t>Nicole Powell</t>
  </si>
  <si>
    <t>Walter Andrews</t>
  </si>
  <si>
    <t>Jessica Guzman</t>
  </si>
  <si>
    <t>Kevin Foley</t>
  </si>
  <si>
    <t>Scott Guzman</t>
  </si>
  <si>
    <t>Nina Griffin</t>
  </si>
  <si>
    <t>Michael Gentry</t>
  </si>
  <si>
    <t>Adam Green</t>
  </si>
  <si>
    <t>Thomas Rice</t>
  </si>
  <si>
    <t>Matthew Olson</t>
  </si>
  <si>
    <t>Micheal Fields</t>
  </si>
  <si>
    <t>Daniel Davis</t>
  </si>
  <si>
    <t>Tyler Riley</t>
  </si>
  <si>
    <t>Kathleen Ward</t>
  </si>
  <si>
    <t>Clayton Smith</t>
  </si>
  <si>
    <t>Melanie Gonzalez</t>
  </si>
  <si>
    <t>John Sexton</t>
  </si>
  <si>
    <t>Sarah Palmer</t>
  </si>
  <si>
    <t>Robert Clark</t>
  </si>
  <si>
    <t>Molly Murphy</t>
  </si>
  <si>
    <t>Charles James</t>
  </si>
  <si>
    <t>Kristin Bryant</t>
  </si>
  <si>
    <t>Timothy Smith</t>
  </si>
  <si>
    <t>Mr. John Higgins</t>
  </si>
  <si>
    <t>Gregory Willis</t>
  </si>
  <si>
    <t>4357708530</t>
  </si>
  <si>
    <t>684-197-6840x41461</t>
  </si>
  <si>
    <t>684-393-1386x18942</t>
  </si>
  <si>
    <t>+1-419-425-5528x67376</t>
  </si>
  <si>
    <t>+1-796-414-5916</t>
  </si>
  <si>
    <t>180-825-3043x683</t>
  </si>
  <si>
    <t>970-410-1097x72254</t>
  </si>
  <si>
    <t>299-249-0207x217</t>
  </si>
  <si>
    <t>+1-568-379-2151x3856</t>
  </si>
  <si>
    <t>+1-082-818-5561x29723</t>
  </si>
  <si>
    <t>(909)329-3808</t>
  </si>
  <si>
    <t>+1-835-298-1671x182</t>
  </si>
  <si>
    <t>(701)372-5713x05989</t>
  </si>
  <si>
    <t>+1-186-784-4302x0192</t>
  </si>
  <si>
    <t>929.705.7233</t>
  </si>
  <si>
    <t>882.228.2624x30143</t>
  </si>
  <si>
    <t>+1-981-395-9906x62000</t>
  </si>
  <si>
    <t>001-614-930-5079x9310</t>
  </si>
  <si>
    <t>001-270-796-5336x1740</t>
  </si>
  <si>
    <t>(093)573-9896x0586</t>
  </si>
  <si>
    <t>7852067379</t>
  </si>
  <si>
    <t>162-793-6324x826</t>
  </si>
  <si>
    <t>001-422-806-2348x235</t>
  </si>
  <si>
    <t>(914)794-1016</t>
  </si>
  <si>
    <t>7408691341</t>
  </si>
  <si>
    <t>3703091177</t>
  </si>
  <si>
    <t>919.051.9384</t>
  </si>
  <si>
    <t>001-941-727-8193x460</t>
  </si>
  <si>
    <t>849.283.0323x3980</t>
  </si>
  <si>
    <t>(375)099-0600x73843</t>
  </si>
  <si>
    <t>8650703143</t>
  </si>
  <si>
    <t>(875)387-0799x84370</t>
  </si>
  <si>
    <t>140-425-2005x135</t>
  </si>
  <si>
    <t>477-438-5300x10412</t>
  </si>
  <si>
    <t>647-221-5843</t>
  </si>
  <si>
    <t>(592)614-3496</t>
  </si>
  <si>
    <t>+1-054-520-8135x80562</t>
  </si>
  <si>
    <t>023-966-1854</t>
  </si>
  <si>
    <t>(955)315-7547x83795</t>
  </si>
  <si>
    <t>+1-053-286-4121</t>
  </si>
  <si>
    <t>(925)323-5524x659</t>
  </si>
  <si>
    <t>071-498-9221x264</t>
  </si>
  <si>
    <t>878.262.3316</t>
  </si>
  <si>
    <t>+1-289-794-6631x9524</t>
  </si>
  <si>
    <t>(362)494-5431x728</t>
  </si>
  <si>
    <t>941.876.3226</t>
  </si>
  <si>
    <t>001-521-803-3882x729</t>
  </si>
  <si>
    <t>001-373-078-9820</t>
  </si>
  <si>
    <t>001-167-601-7828x85344</t>
  </si>
  <si>
    <t>(316)328-1653x355</t>
  </si>
  <si>
    <t>209-433-4586x46693</t>
  </si>
  <si>
    <t>(637)762-3746</t>
  </si>
  <si>
    <t>001-278-674-5942</t>
  </si>
  <si>
    <t>4918167301</t>
  </si>
  <si>
    <t>(565)559-0053x166</t>
  </si>
  <si>
    <t>384-663-0833</t>
  </si>
  <si>
    <t>734-714-2609</t>
  </si>
  <si>
    <t>001-164-504-0374</t>
  </si>
  <si>
    <t>+1-698-334-4905</t>
  </si>
  <si>
    <t>+1-135-979-9387x6650</t>
  </si>
  <si>
    <t>667-406-6585x141</t>
  </si>
  <si>
    <t>001-782-129-4720</t>
  </si>
  <si>
    <t>495-255-8344x244</t>
  </si>
  <si>
    <t>140.337.3947x58013</t>
  </si>
  <si>
    <t>(377)567-9717x154</t>
  </si>
  <si>
    <t>+1-123-533-6154</t>
  </si>
  <si>
    <t>+1-088-504-6201x45639</t>
  </si>
  <si>
    <t>715.447.7496x36673</t>
  </si>
  <si>
    <t>917.145.3509</t>
  </si>
  <si>
    <t>+1-716-738-6773x66507</t>
  </si>
  <si>
    <t>+1-220-881-4979x575</t>
  </si>
  <si>
    <t>446-874-0685x9046</t>
  </si>
  <si>
    <t>+1-601-111-8077x597</t>
  </si>
  <si>
    <t>(629)848-1560</t>
  </si>
  <si>
    <t>001-543-198-9545x21232</t>
  </si>
  <si>
    <t>383-059-3965x6820</t>
  </si>
  <si>
    <t>618-334-8697x89413</t>
  </si>
  <si>
    <t>+1-261-698-1187</t>
  </si>
  <si>
    <t>339-890-1988x9090</t>
  </si>
  <si>
    <t>(507)656-4852x7917</t>
  </si>
  <si>
    <t>406-466-0794</t>
  </si>
  <si>
    <t>830-271-2828x77530</t>
  </si>
  <si>
    <t>981-204-9494</t>
  </si>
  <si>
    <t>894-095-0197</t>
  </si>
  <si>
    <t>680.262.1034x9307</t>
  </si>
  <si>
    <t>(254)913-1460</t>
  </si>
  <si>
    <t>001-616-652-9425</t>
  </si>
  <si>
    <t>008.048.1281x24831</t>
  </si>
  <si>
    <t>271.376.6620</t>
  </si>
  <si>
    <t>2320416084</t>
  </si>
  <si>
    <t>711-484-3031x89424</t>
  </si>
  <si>
    <t>380.573.1945x62069</t>
  </si>
  <si>
    <t>594.762.4940x2335</t>
  </si>
  <si>
    <t>+1-485-950-7997</t>
  </si>
  <si>
    <t>+1-241-222-6385x370</t>
  </si>
  <si>
    <t>882.503.7634x958</t>
  </si>
  <si>
    <t>078-802-5341</t>
  </si>
  <si>
    <t>606-410-7884x119</t>
  </si>
  <si>
    <t>918.774.3134x038</t>
  </si>
  <si>
    <t>001-580-108-8146x54657</t>
  </si>
  <si>
    <t>618.958.3304</t>
  </si>
  <si>
    <t>258.495.0862</t>
  </si>
  <si>
    <t>001-765-384-6080x34644</t>
  </si>
  <si>
    <t>001-745-287-1259x44142</t>
  </si>
  <si>
    <t>988.789.8937</t>
  </si>
  <si>
    <t>599.087.2254x97454</t>
  </si>
  <si>
    <t>(614)749-3454x089</t>
  </si>
  <si>
    <t>(511)801-5137</t>
  </si>
  <si>
    <t>(793)764-6483x836</t>
  </si>
  <si>
    <t>153.550.3863</t>
  </si>
  <si>
    <t>753.940.4068x41149</t>
  </si>
  <si>
    <t>9943211330</t>
  </si>
  <si>
    <t>0758362397</t>
  </si>
  <si>
    <t>548-272-9026</t>
  </si>
  <si>
    <t>177.483.2532x7877</t>
  </si>
  <si>
    <t>001-663-226-0976x0174</t>
  </si>
  <si>
    <t>(425)147-3053x29750</t>
  </si>
  <si>
    <t>(267)745-3723</t>
  </si>
  <si>
    <t>+1-862-465-3982x474</t>
  </si>
  <si>
    <t>736.880.6963x25725</t>
  </si>
  <si>
    <t>707.016.3822</t>
  </si>
  <si>
    <t>(627)387-4200x14133</t>
  </si>
  <si>
    <t>080.603.2968x167</t>
  </si>
  <si>
    <t>4755501850</t>
  </si>
  <si>
    <t>001-947-517-7571</t>
  </si>
  <si>
    <t>(736)116-4975x7351</t>
  </si>
  <si>
    <t>945-696-5169x784</t>
  </si>
  <si>
    <t>629-542-9583x006</t>
  </si>
  <si>
    <t>(451)468-0680x94306</t>
  </si>
  <si>
    <t>030-935-7508</t>
  </si>
  <si>
    <t>202-778-8283x410</t>
  </si>
  <si>
    <t>+1-460-742-3932x1605</t>
  </si>
  <si>
    <t>679-793-9570x322</t>
  </si>
  <si>
    <t>858-965-4512</t>
  </si>
  <si>
    <t>+1-685-530-6856x1666</t>
  </si>
  <si>
    <t>372-098-0708x1992</t>
  </si>
  <si>
    <t>411.803.4984x22418</t>
  </si>
  <si>
    <t>146.666.8924x862</t>
  </si>
  <si>
    <t>+1-300-505-1418</t>
  </si>
  <si>
    <t>+1-398-253-1581x1457</t>
  </si>
  <si>
    <t>845-394-5757x2731</t>
  </si>
  <si>
    <t>940-908-8150</t>
  </si>
  <si>
    <t>(518)373-0238</t>
  </si>
  <si>
    <t>837.727.1876x882</t>
  </si>
  <si>
    <t>001-399-634-8685</t>
  </si>
  <si>
    <t>001-904-806-2831x31253</t>
  </si>
  <si>
    <t>062.628.1736x62618</t>
  </si>
  <si>
    <t>001-755-495-2370x86314</t>
  </si>
  <si>
    <t>106-176-6106x372</t>
  </si>
  <si>
    <t>001-867-135-0410x340</t>
  </si>
  <si>
    <t>(985)243-9481x338</t>
  </si>
  <si>
    <t>(456)400-3793x543</t>
  </si>
  <si>
    <t>887.971.3623</t>
  </si>
  <si>
    <t>+1-717-344-7139x79745</t>
  </si>
  <si>
    <t>001-438-419-3169</t>
  </si>
  <si>
    <t>(661)771-7468</t>
  </si>
  <si>
    <t>357.635.3959x678</t>
  </si>
  <si>
    <t>(353)364-5142x012</t>
  </si>
  <si>
    <t>6651825761</t>
  </si>
  <si>
    <t>957-825-3557</t>
  </si>
  <si>
    <t>048-217-0902x6576</t>
  </si>
  <si>
    <t>(272)831-3539x90107</t>
  </si>
  <si>
    <t>(419)828-3340</t>
  </si>
  <si>
    <t>501-901-5928x6765</t>
  </si>
  <si>
    <t>(790)274-3353x913</t>
  </si>
  <si>
    <t>655-747-6589</t>
  </si>
  <si>
    <t>(258)917-5462x2489</t>
  </si>
  <si>
    <t>001-170-832-5924</t>
  </si>
  <si>
    <t>(628)890-4344x698</t>
  </si>
  <si>
    <t>001-048-641-6703x1873</t>
  </si>
  <si>
    <t>405-571-1091x063</t>
  </si>
  <si>
    <t>370-144-2919x2801</t>
  </si>
  <si>
    <t>001-735-849-1171x0905</t>
  </si>
  <si>
    <t>+1-841-737-1185</t>
  </si>
  <si>
    <t>001-517-152-5362x0639</t>
  </si>
  <si>
    <t>(945)761-0964x91766</t>
  </si>
  <si>
    <t>463.194.4445</t>
  </si>
  <si>
    <t>7874540732</t>
  </si>
  <si>
    <t>3702805896</t>
  </si>
  <si>
    <t>+1-157-804-9971</t>
  </si>
  <si>
    <t>115.114.6116x17222</t>
  </si>
  <si>
    <t>001-913-162-4675x631</t>
  </si>
  <si>
    <t>595-074-0289</t>
  </si>
  <si>
    <t>256.193.0008x82024</t>
  </si>
  <si>
    <t>+1-380-168-6905x08040</t>
  </si>
  <si>
    <t>001-004-622-4529x1314</t>
  </si>
  <si>
    <t>738.696.5656</t>
  </si>
  <si>
    <t>(626)601-8942x760</t>
  </si>
  <si>
    <t>981-156-4682</t>
  </si>
  <si>
    <t>001-265-457-9656x23825</t>
  </si>
  <si>
    <t>001-426-733-9959x1938</t>
  </si>
  <si>
    <t>8470810604</t>
  </si>
  <si>
    <t>001-647-475-6883x17952</t>
  </si>
  <si>
    <t>385.757.4616</t>
  </si>
  <si>
    <t>001-726-148-4711x76453</t>
  </si>
  <si>
    <t>657-553-7171</t>
  </si>
  <si>
    <t>+1-270-713-4871x9316</t>
  </si>
  <si>
    <t>479.078.9593x727</t>
  </si>
  <si>
    <t>362-498-5301</t>
  </si>
  <si>
    <t>566.570.3068x91289</t>
  </si>
  <si>
    <t>(818)441-8658x001</t>
  </si>
  <si>
    <t>001-345-939-9962x1942</t>
  </si>
  <si>
    <t>197.707.5632</t>
  </si>
  <si>
    <t>0177986868</t>
  </si>
  <si>
    <t>721.146.7250x435</t>
  </si>
  <si>
    <t>316-978-7109x42849</t>
  </si>
  <si>
    <t>(386)070-2181x02770</t>
  </si>
  <si>
    <t>001-128-948-6588x0084</t>
  </si>
  <si>
    <t>001-481-108-9856x32495</t>
  </si>
  <si>
    <t>001-019-614-4018</t>
  </si>
  <si>
    <t>(026)532-1469x90510</t>
  </si>
  <si>
    <t>8726242122</t>
  </si>
  <si>
    <t>+1-733-267-3881x37799</t>
  </si>
  <si>
    <t>001-641-344-4106x999</t>
  </si>
  <si>
    <t>142.847.6316</t>
  </si>
  <si>
    <t>(635)549-3610</t>
  </si>
  <si>
    <t>001-064-839-7230x80858</t>
  </si>
  <si>
    <t>897-156-3359</t>
  </si>
  <si>
    <t>+1-887-866-9716x257</t>
  </si>
  <si>
    <t>463-757-8970</t>
  </si>
  <si>
    <t>338.714.5512x60785</t>
  </si>
  <si>
    <t>764-316-8888</t>
  </si>
  <si>
    <t>657-381-8284x26235</t>
  </si>
  <si>
    <t>675.557.2137x918</t>
  </si>
  <si>
    <t>+1-426-536-1446x791</t>
  </si>
  <si>
    <t>+1-843-610-1398x67137</t>
  </si>
  <si>
    <t>001-326-095-7670x87634</t>
  </si>
  <si>
    <t>951.767.6677</t>
  </si>
  <si>
    <t>+1-795-477-0527x299</t>
  </si>
  <si>
    <t>(183)336-9484x89826</t>
  </si>
  <si>
    <t>962-607-7684x5888</t>
  </si>
  <si>
    <t>788-778-7697x03065</t>
  </si>
  <si>
    <t>+1-057-701-3113x57327</t>
  </si>
  <si>
    <t>001-432-093-3525</t>
  </si>
  <si>
    <t>+1-780-150-5654x0510</t>
  </si>
  <si>
    <t>7371859370</t>
  </si>
  <si>
    <t>001-218-964-7987x2606</t>
  </si>
  <si>
    <t>+1-359-206-7813</t>
  </si>
  <si>
    <t>(052)505-1663</t>
  </si>
  <si>
    <t>+1-666-752-0799x082</t>
  </si>
  <si>
    <t>817-854-2735x0183</t>
  </si>
  <si>
    <t>(432)284-0000x02223</t>
  </si>
  <si>
    <t>+1-973-296-5477x1246</t>
  </si>
  <si>
    <t>267.821.7495</t>
  </si>
  <si>
    <t>(643)737-6979</t>
  </si>
  <si>
    <t>136.538.6722x75248</t>
  </si>
  <si>
    <t>415.760.2891</t>
  </si>
  <si>
    <t>001-386-045-7656x8226</t>
  </si>
  <si>
    <t>561.479.4892x957</t>
  </si>
  <si>
    <t>546-286-6311</t>
  </si>
  <si>
    <t>+1-392-553-4344x9015</t>
  </si>
  <si>
    <t>+1-302-287-9611x57179</t>
  </si>
  <si>
    <t>762-053-8708x37400</t>
  </si>
  <si>
    <t>(608)625-8494</t>
  </si>
  <si>
    <t>6941164883</t>
  </si>
  <si>
    <t>838.733.7030</t>
  </si>
  <si>
    <t>437-236-8751x74383</t>
  </si>
  <si>
    <t>(981)317-1237</t>
  </si>
  <si>
    <t>+1-948-043-0984x274</t>
  </si>
  <si>
    <t>667-824-8526x0797</t>
  </si>
  <si>
    <t>+1-513-293-2141x11923</t>
  </si>
  <si>
    <t>985.177.9916</t>
  </si>
  <si>
    <t>002.865.3041x72652</t>
  </si>
  <si>
    <t>377.948.4993</t>
  </si>
  <si>
    <t>3574114303</t>
  </si>
  <si>
    <t>531-361-3899x31322</t>
  </si>
  <si>
    <t>+1-615-829-3724x5458</t>
  </si>
  <si>
    <t>569-070-8479x684</t>
  </si>
  <si>
    <t>021.412.6977</t>
  </si>
  <si>
    <t>891-751-5134</t>
  </si>
  <si>
    <t>001-155-198-7540x838</t>
  </si>
  <si>
    <t>001-166-738-5571x51742</t>
  </si>
  <si>
    <t>467.481.2535</t>
  </si>
  <si>
    <t>156-921-7869x788</t>
  </si>
  <si>
    <t>(025)812-8078</t>
  </si>
  <si>
    <t>001-848-166-0953x22154</t>
  </si>
  <si>
    <t>764-081-7081</t>
  </si>
  <si>
    <t>(370)905-6259x2392</t>
  </si>
  <si>
    <t>001-895-930-8896</t>
  </si>
  <si>
    <t>591-612-1938x7908</t>
  </si>
  <si>
    <t>046.993.1801</t>
  </si>
  <si>
    <t>3449651140</t>
  </si>
  <si>
    <t>486.496.8639x0933</t>
  </si>
  <si>
    <t>+1-644-836-8100x018</t>
  </si>
  <si>
    <t>001-694-356-6508x37457</t>
  </si>
  <si>
    <t>018.532.5953x287</t>
  </si>
  <si>
    <t>474-796-5851</t>
  </si>
  <si>
    <t>001-494-983-3666</t>
  </si>
  <si>
    <t>+1-171-824-5504x154</t>
  </si>
  <si>
    <t>414-213-9160</t>
  </si>
  <si>
    <t>6661896462</t>
  </si>
  <si>
    <t>(379)076-1014</t>
  </si>
  <si>
    <t>(813)941-3279</t>
  </si>
  <si>
    <t>(030)025-4543x26165</t>
  </si>
  <si>
    <t>019.658.3621x18352</t>
  </si>
  <si>
    <t>160-162-6738x10759</t>
  </si>
  <si>
    <t>(472)581-0689x91032</t>
  </si>
  <si>
    <t>329.278.4574x7914</t>
  </si>
  <si>
    <t>6511598081</t>
  </si>
  <si>
    <t>001-555-705-1806x88402</t>
  </si>
  <si>
    <t>(428)169-0262x79681</t>
  </si>
  <si>
    <t>001-527-006-3215x1727</t>
  </si>
  <si>
    <t>3794458666</t>
  </si>
  <si>
    <t>562-693-9991</t>
  </si>
  <si>
    <t>+1-536-187-9646x3876</t>
  </si>
  <si>
    <t>+1-095-993-3999x04849</t>
  </si>
  <si>
    <t>001-451-480-1424x9168</t>
  </si>
  <si>
    <t>665-262-8800</t>
  </si>
  <si>
    <t>(261)690-3323</t>
  </si>
  <si>
    <t>(121)033-7327</t>
  </si>
  <si>
    <t>854.238.2615x82044</t>
  </si>
  <si>
    <t>178.223.9033x1012</t>
  </si>
  <si>
    <t>836.994.4431</t>
  </si>
  <si>
    <t>352-648-7577x2356</t>
  </si>
  <si>
    <t>665-147-3609</t>
  </si>
  <si>
    <t>(432)414-4870x75639</t>
  </si>
  <si>
    <t>387.909.0203</t>
  </si>
  <si>
    <t>624.849.3733x541</t>
  </si>
  <si>
    <t>600.183.7769x7516</t>
  </si>
  <si>
    <t>704.771.5017x6498</t>
  </si>
  <si>
    <t>202.058.7431</t>
  </si>
  <si>
    <t>(750)631-2423x1598</t>
  </si>
  <si>
    <t>863-652-2361</t>
  </si>
  <si>
    <t>836.775.4638x1788</t>
  </si>
  <si>
    <t>9067322806</t>
  </si>
  <si>
    <t>(424)296-0687x61525</t>
  </si>
  <si>
    <t>+1-897-971-7447x18540</t>
  </si>
  <si>
    <t>+1-330-545-8666</t>
  </si>
  <si>
    <t>201-658-4942</t>
  </si>
  <si>
    <t>(011)106-3059x344</t>
  </si>
  <si>
    <t>(635)347-4592x0650</t>
  </si>
  <si>
    <t>(676)431-9477x8915</t>
  </si>
  <si>
    <t>(028)417-9649x625</t>
  </si>
  <si>
    <t>(859)148-3266</t>
  </si>
  <si>
    <t>(038)463-8677x01444</t>
  </si>
  <si>
    <t>242.902.1470x1497</t>
  </si>
  <si>
    <t>006.208.6083x83384</t>
  </si>
  <si>
    <t>001-324-421-3781x023</t>
  </si>
  <si>
    <t>195.696.0355x7920</t>
  </si>
  <si>
    <t>533-147-1458</t>
  </si>
  <si>
    <t>478-794-0838x6383</t>
  </si>
  <si>
    <t>808.644.5861</t>
  </si>
  <si>
    <t>555.610.7929</t>
  </si>
  <si>
    <t>001-658-553-1193x6344</t>
  </si>
  <si>
    <t>974-705-7741</t>
  </si>
  <si>
    <t>1879880290</t>
  </si>
  <si>
    <t>+1-109-183-2535</t>
  </si>
  <si>
    <t>001.590.5579x9144</t>
  </si>
  <si>
    <t>500-184-8187x66577</t>
  </si>
  <si>
    <t>977.007.2763x7654</t>
  </si>
  <si>
    <t>+1-876-788-2696x70100</t>
  </si>
  <si>
    <t>803.065.9708x139</t>
  </si>
  <si>
    <t>+1-171-373-2732x882</t>
  </si>
  <si>
    <t>+1-305-956-6859x7097</t>
  </si>
  <si>
    <t>230.904.1325</t>
  </si>
  <si>
    <t>(058)027-2637x502</t>
  </si>
  <si>
    <t>0962337365</t>
  </si>
  <si>
    <t>001-924-346-6239</t>
  </si>
  <si>
    <t>(969)408-0691x537</t>
  </si>
  <si>
    <t>3388327607</t>
  </si>
  <si>
    <t>6749045848</t>
  </si>
  <si>
    <t>001-296-029-4692x9576</t>
  </si>
  <si>
    <t>450-368-9955x9369</t>
  </si>
  <si>
    <t>+1-953-450-0923x17756</t>
  </si>
  <si>
    <t>(937)894-1280</t>
  </si>
  <si>
    <t>827.792.4402x78020</t>
  </si>
  <si>
    <t>001-253-673-7109x27396</t>
  </si>
  <si>
    <t>(627)637-5227</t>
  </si>
  <si>
    <t>+1-164-939-3228x508</t>
  </si>
  <si>
    <t>(168)495-5397x1861</t>
  </si>
  <si>
    <t>137-633-0618</t>
  </si>
  <si>
    <t>+1-290-856-2318x964</t>
  </si>
  <si>
    <t>+1-777-419-0439</t>
  </si>
  <si>
    <t>621.264.6066x04641</t>
  </si>
  <si>
    <t>(057)920-7948x094</t>
  </si>
  <si>
    <t>7632779141</t>
  </si>
  <si>
    <t>905.961.0424x7660</t>
  </si>
  <si>
    <t>(036)688-8222</t>
  </si>
  <si>
    <t>+1-753-096-5832x41953</t>
  </si>
  <si>
    <t>+1-351-085-4522</t>
  </si>
  <si>
    <t>001-867-381-7485x41521</t>
  </si>
  <si>
    <t>811.641.7598x93184</t>
  </si>
  <si>
    <t>407.541.7150</t>
  </si>
  <si>
    <t>182-888-1217x502</t>
  </si>
  <si>
    <t>001-063-835-1973x703</t>
  </si>
  <si>
    <t>(443)840-2484</t>
  </si>
  <si>
    <t>(452)284-0209</t>
  </si>
  <si>
    <t>154.614.9670x736</t>
  </si>
  <si>
    <t>+1-119-037-1264</t>
  </si>
  <si>
    <t>132.906.0425x1249</t>
  </si>
  <si>
    <t>180.412.7673</t>
  </si>
  <si>
    <t>(703)973-1916</t>
  </si>
  <si>
    <t>+1-010-583-6476x91608</t>
  </si>
  <si>
    <t>428.084.0548x035</t>
  </si>
  <si>
    <t>169.334.0084</t>
  </si>
  <si>
    <t>446.248.6178</t>
  </si>
  <si>
    <t>375-034-1317</t>
  </si>
  <si>
    <t>1833958193</t>
  </si>
  <si>
    <t>001-173-058-4400x16398</t>
  </si>
  <si>
    <t>990-581-4447</t>
  </si>
  <si>
    <t>(457)684-5311</t>
  </si>
  <si>
    <t>+1-428-478-3196x601</t>
  </si>
  <si>
    <t>001-372-532-3257x674</t>
  </si>
  <si>
    <t>664.012.7935</t>
  </si>
  <si>
    <t>001-917-502-5129</t>
  </si>
  <si>
    <t>(150)650-2580x3668</t>
  </si>
  <si>
    <t>330-423-0869</t>
  </si>
  <si>
    <t>899-628-4580x5025</t>
  </si>
  <si>
    <t>200.150.7876</t>
  </si>
  <si>
    <t>8100264424</t>
  </si>
  <si>
    <t>7995514798</t>
  </si>
  <si>
    <t>+1-161-112-6329</t>
  </si>
  <si>
    <t>4554889761</t>
  </si>
  <si>
    <t>+1-991-548-8252</t>
  </si>
  <si>
    <t>778-008-6962</t>
  </si>
  <si>
    <t>001-237-726-6182</t>
  </si>
  <si>
    <t>001-347-995-8498</t>
  </si>
  <si>
    <t>9326080084</t>
  </si>
  <si>
    <t>733-006-8548x1151</t>
  </si>
  <si>
    <t>163.413.8580x16315</t>
  </si>
  <si>
    <t>(235)841-1253x546</t>
  </si>
  <si>
    <t>+1-676-942-0616</t>
  </si>
  <si>
    <t>+1-089-457-5672x350</t>
  </si>
  <si>
    <t>(667)838-8562x4200</t>
  </si>
  <si>
    <t>911-067-7769</t>
  </si>
  <si>
    <t>001-349-956-2667x0004</t>
  </si>
  <si>
    <t>901.200.1416x38907</t>
  </si>
  <si>
    <t>2662425844</t>
  </si>
  <si>
    <t>+1-035-919-7869x4293</t>
  </si>
  <si>
    <t>(153)760-1572x509</t>
  </si>
  <si>
    <t>040.505.7477x3365</t>
  </si>
  <si>
    <t>(841)505-5440x020</t>
  </si>
  <si>
    <t>+1-540-337-4229x17350</t>
  </si>
  <si>
    <t>977.155.8804</t>
  </si>
  <si>
    <t>+1-606-276-4939x43092</t>
  </si>
  <si>
    <t>+1-159-622-6649x5899</t>
  </si>
  <si>
    <t>175-182-4111</t>
  </si>
  <si>
    <t>651.873.6818x614</t>
  </si>
  <si>
    <t>001-338-105-4936</t>
  </si>
  <si>
    <t>821-502-0862</t>
  </si>
  <si>
    <t>001-475-280-5609x785</t>
  </si>
  <si>
    <t>136.002.6239</t>
  </si>
  <si>
    <t>177.602.6999x93438</t>
  </si>
  <si>
    <t>940-137-0402x51877</t>
  </si>
  <si>
    <t>(045)282-2956x55979</t>
  </si>
  <si>
    <t>+1-082-764-1070x76054</t>
  </si>
  <si>
    <t>305.547.0989x49055</t>
  </si>
  <si>
    <t>(984)306-6715</t>
  </si>
  <si>
    <t>+1-434-549-0638x0493</t>
  </si>
  <si>
    <t>673.172.6775x16875</t>
  </si>
  <si>
    <t>857.479.0456x073</t>
  </si>
  <si>
    <t>(642)395-2664x3344</t>
  </si>
  <si>
    <t>001-263-701-3024</t>
  </si>
  <si>
    <t>117.604.7889</t>
  </si>
  <si>
    <t>+1-424-394-1588x9556</t>
  </si>
  <si>
    <t>+1-988-200-4946x51278</t>
  </si>
  <si>
    <t>001-526-651-8424x34596</t>
  </si>
  <si>
    <t>+1-407-554-4032x0800</t>
  </si>
  <si>
    <t>3307219973</t>
  </si>
  <si>
    <t>+1-643-315-8947x4373</t>
  </si>
  <si>
    <t>+1-058-632-2109x169</t>
  </si>
  <si>
    <t>+1-684-936-3278</t>
  </si>
  <si>
    <t>+1-863-791-1058x814</t>
  </si>
  <si>
    <t>+1-569-368-0406</t>
  </si>
  <si>
    <t>203.529.7287</t>
  </si>
  <si>
    <t>641-893-4194</t>
  </si>
  <si>
    <t>241-604-8713x3149</t>
  </si>
  <si>
    <t>509-029-7944x75111</t>
  </si>
  <si>
    <t>001-774-206-7059x3853</t>
  </si>
  <si>
    <t>(734)386-1904</t>
  </si>
  <si>
    <t>+1-941-542-5241</t>
  </si>
  <si>
    <t>510.546.1548x5804</t>
  </si>
  <si>
    <t>847-543-6549x852</t>
  </si>
  <si>
    <t>372.365.9923x1092</t>
  </si>
  <si>
    <t>(675)723-9408x909</t>
  </si>
  <si>
    <t>(386)333-5031</t>
  </si>
  <si>
    <t>518.165.6236x62799</t>
  </si>
  <si>
    <t>307.016.2813</t>
  </si>
  <si>
    <t>003-765-9431</t>
  </si>
  <si>
    <t>(363)855-8104x961</t>
  </si>
  <si>
    <t>029-397-6067</t>
  </si>
  <si>
    <t>001-681-522-1687x41050</t>
  </si>
  <si>
    <t>+1-454-714-7989x1299</t>
  </si>
  <si>
    <t>(318)974-7349</t>
  </si>
  <si>
    <t>405.856.4424</t>
  </si>
  <si>
    <t>053.806.5882</t>
  </si>
  <si>
    <t>625.084.6396x4672</t>
  </si>
  <si>
    <t>274-633-7846x3519</t>
  </si>
  <si>
    <t>+1-991-962-5999x4565</t>
  </si>
  <si>
    <t>557.668.0113x02584</t>
  </si>
  <si>
    <t>001-179-317-5863</t>
  </si>
  <si>
    <t>936.014.3881x48589</t>
  </si>
  <si>
    <t>001-998-456-3296x474</t>
  </si>
  <si>
    <t>8482027431</t>
  </si>
  <si>
    <t>822-796-1228</t>
  </si>
  <si>
    <t>+1-052-084-2894</t>
  </si>
  <si>
    <t>890-418-8129</t>
  </si>
  <si>
    <t>001-934-554-7813x715</t>
  </si>
  <si>
    <t>277-813-1364x7972</t>
  </si>
  <si>
    <t>495-565-4612x2347</t>
  </si>
  <si>
    <t>+1-698-617-0901x693</t>
  </si>
  <si>
    <t>256.527.6262x5745</t>
  </si>
  <si>
    <t>001-006-407-3633</t>
  </si>
  <si>
    <t>943-362-0584x13003</t>
  </si>
  <si>
    <t>631.368.4492x6354</t>
  </si>
  <si>
    <t>079-215-9038</t>
  </si>
  <si>
    <t>(296)144-0335x49453</t>
  </si>
  <si>
    <t>986-210-6357x360</t>
  </si>
  <si>
    <t>+1-079-203-1428x3649</t>
  </si>
  <si>
    <t>172.570.1287x79149</t>
  </si>
  <si>
    <t>001-469-363-4177x290</t>
  </si>
  <si>
    <t>001-724-154-4130x1376</t>
  </si>
  <si>
    <t>726.513.1757</t>
  </si>
  <si>
    <t>5744186219</t>
  </si>
  <si>
    <t>869-759-5240</t>
  </si>
  <si>
    <t>939-128-5497</t>
  </si>
  <si>
    <t>+1-402-125-4337x9013</t>
  </si>
  <si>
    <t>001-272-595-0837</t>
  </si>
  <si>
    <t>639-954-2900</t>
  </si>
  <si>
    <t>678-562-6275x3346</t>
  </si>
  <si>
    <t>209.924.6012</t>
  </si>
  <si>
    <t>001-261-345-3411x6467</t>
  </si>
  <si>
    <t>001-196-973-1275x7876</t>
  </si>
  <si>
    <t>001-048-296-3451x8956</t>
  </si>
  <si>
    <t>008-398-1529</t>
  </si>
  <si>
    <t>001-232-110-1955</t>
  </si>
  <si>
    <t>843-854-5194</t>
  </si>
  <si>
    <t>108.963.1454</t>
  </si>
  <si>
    <t>947.704.0166x297</t>
  </si>
  <si>
    <t>810.442.0862</t>
  </si>
  <si>
    <t>713.034.1636x543</t>
  </si>
  <si>
    <t>001-833-734-0348x946</t>
  </si>
  <si>
    <t>(004)093-0994x2562</t>
  </si>
  <si>
    <t>+1-177-041-8229</t>
  </si>
  <si>
    <t>001-848-371-5498x9987</t>
  </si>
  <si>
    <t>001-780-516-4028x61685</t>
  </si>
  <si>
    <t>033-493-0334</t>
  </si>
  <si>
    <t>001-671-588-6175x2782</t>
  </si>
  <si>
    <t>423.254.5619</t>
  </si>
  <si>
    <t>(736)142-4791x391</t>
  </si>
  <si>
    <t>+1-578-020-7409</t>
  </si>
  <si>
    <t>0222699819</t>
  </si>
  <si>
    <t>+1-792-726-1731x5843</t>
  </si>
  <si>
    <t>+1-128-824-7795x6691</t>
  </si>
  <si>
    <t>5881790069</t>
  </si>
  <si>
    <t>(496)381-5899x5280</t>
  </si>
  <si>
    <t>723-096-2898</t>
  </si>
  <si>
    <t>869-087-8119x40798</t>
  </si>
  <si>
    <t>001-092-956-7962x560</t>
  </si>
  <si>
    <t>279-997-8982</t>
  </si>
  <si>
    <t>001-708-164-6885</t>
  </si>
  <si>
    <t>712.821.5414x30655</t>
  </si>
  <si>
    <t>372-737-2501x71314</t>
  </si>
  <si>
    <t>(127)398-8776</t>
  </si>
  <si>
    <t>001-001-830-4553x781</t>
  </si>
  <si>
    <t>354-569-8069x598</t>
  </si>
  <si>
    <t>788-511-5344</t>
  </si>
  <si>
    <t>292.441.7387x220</t>
  </si>
  <si>
    <t>1750762304</t>
  </si>
  <si>
    <t>+1-011-277-2656x544</t>
  </si>
  <si>
    <t>(504)821-5289x4838</t>
  </si>
  <si>
    <t>001-396-638-3596</t>
  </si>
  <si>
    <t>650.157.1508</t>
  </si>
  <si>
    <t>001-826-390-1440</t>
  </si>
  <si>
    <t>2570334422</t>
  </si>
  <si>
    <t>770.249.0578x739</t>
  </si>
  <si>
    <t>033.108.5667</t>
  </si>
  <si>
    <t>674-121-7980</t>
  </si>
  <si>
    <t>123.823.3853x516</t>
  </si>
  <si>
    <t>(405)146-0166</t>
  </si>
  <si>
    <t>(988)570-5253</t>
  </si>
  <si>
    <t>609-377-0818x520</t>
  </si>
  <si>
    <t>525-656-6100</t>
  </si>
  <si>
    <t>3345977825</t>
  </si>
  <si>
    <t>017.374.1393x35246</t>
  </si>
  <si>
    <t>459-549-1844x1155</t>
  </si>
  <si>
    <t>001-432-803-2818x10889</t>
  </si>
  <si>
    <t>062.841.4750x90073</t>
  </si>
  <si>
    <t>+1-994-987-6886</t>
  </si>
  <si>
    <t>122-172-2938x79708</t>
  </si>
  <si>
    <t>226-037-4591</t>
  </si>
  <si>
    <t>242.399.8035x7916</t>
  </si>
  <si>
    <t>(740)121-1275x2197</t>
  </si>
  <si>
    <t>+1-751-293-1222</t>
  </si>
  <si>
    <t>832.558.5013x4466</t>
  </si>
  <si>
    <t>(058)892-8760x66575</t>
  </si>
  <si>
    <t>640-950-1971</t>
  </si>
  <si>
    <t>317-520-7927x08190</t>
  </si>
  <si>
    <t>001-548-268-4944x9523</t>
  </si>
  <si>
    <t>599.842.9738x640</t>
  </si>
  <si>
    <t>001-920-422-2091x4802</t>
  </si>
  <si>
    <t>(819)593-0747x84916</t>
  </si>
  <si>
    <t>(364)017-8644x5042</t>
  </si>
  <si>
    <t>883-148-5817</t>
  </si>
  <si>
    <t>(339)913-6213</t>
  </si>
  <si>
    <t>(461)735-0508</t>
  </si>
  <si>
    <t>757-048-4678x126</t>
  </si>
  <si>
    <t>+1-162-871-8511</t>
  </si>
  <si>
    <t>371-147-9349x72302</t>
  </si>
  <si>
    <t>001-361-633-3491x2055</t>
  </si>
  <si>
    <t>(879)498-8270</t>
  </si>
  <si>
    <t>(317)431-1929x49255</t>
  </si>
  <si>
    <t>2661451285</t>
  </si>
  <si>
    <t>004-891-3118x16475</t>
  </si>
  <si>
    <t>001-181-135-4014x7806</t>
  </si>
  <si>
    <t>4315061804</t>
  </si>
  <si>
    <t>423.160.3158x634</t>
  </si>
  <si>
    <t>9129761789</t>
  </si>
  <si>
    <t>436.371.6204</t>
  </si>
  <si>
    <t>538-740-2009</t>
  </si>
  <si>
    <t>+1-157-880-1210x775</t>
  </si>
  <si>
    <t>+1-314-832-5480x078</t>
  </si>
  <si>
    <t>821-739-7282x78703</t>
  </si>
  <si>
    <t>001-866-832-7280x531</t>
  </si>
  <si>
    <t>0306742971</t>
  </si>
  <si>
    <t>001-063-607-7989x810</t>
  </si>
  <si>
    <t>715-335-7131x88215</t>
  </si>
  <si>
    <t>291.100.0034x540</t>
  </si>
  <si>
    <t>225.825.3540x532</t>
  </si>
  <si>
    <t>465-494-8201x52177</t>
  </si>
  <si>
    <t>465.982.1480x36716</t>
  </si>
  <si>
    <t>+1-519-997-4938x506</t>
  </si>
  <si>
    <t>3008594829</t>
  </si>
  <si>
    <t>(909)301-9214</t>
  </si>
  <si>
    <t>(033)134-2300</t>
  </si>
  <si>
    <t>(902)032-9905x085</t>
  </si>
  <si>
    <t>721.383.0017</t>
  </si>
  <si>
    <t>494.109.7358x933</t>
  </si>
  <si>
    <t>3089562354</t>
  </si>
  <si>
    <t>494.289.8077</t>
  </si>
  <si>
    <t>(773)357-4708x9850</t>
  </si>
  <si>
    <t>804.941.5944</t>
  </si>
  <si>
    <t>113-159-5118</t>
  </si>
  <si>
    <t>001-935-123-4996x889</t>
  </si>
  <si>
    <t>001-468-998-1573x5430</t>
  </si>
  <si>
    <t>4571347734</t>
  </si>
  <si>
    <t>(863)329-3788</t>
  </si>
  <si>
    <t>(058)586-9296x964</t>
  </si>
  <si>
    <t>(939)842-6990</t>
  </si>
  <si>
    <t>001-987-116-3152x76062</t>
  </si>
  <si>
    <t>001-269-359-9414x811</t>
  </si>
  <si>
    <t>004.883.3784</t>
  </si>
  <si>
    <t>590.624.5974x28595</t>
  </si>
  <si>
    <t>+1-341-933-8444x02219</t>
  </si>
  <si>
    <t>7592334775</t>
  </si>
  <si>
    <t>(837)466-5867x4311</t>
  </si>
  <si>
    <t>+1-718-019-5160x2072</t>
  </si>
  <si>
    <t>(404)620-9726</t>
  </si>
  <si>
    <t>001-433-547-1838x585</t>
  </si>
  <si>
    <t>(487)084-3441x63084</t>
  </si>
  <si>
    <t>512.646.3060x791</t>
  </si>
  <si>
    <t>664-455-7393x7385</t>
  </si>
  <si>
    <t>087-740-7292</t>
  </si>
  <si>
    <t>8928973482</t>
  </si>
  <si>
    <t>434.530.2305</t>
  </si>
  <si>
    <t>+1-993-763-5150x3387</t>
  </si>
  <si>
    <t>249-568-7759x14516</t>
  </si>
  <si>
    <t>326-361-8651</t>
  </si>
  <si>
    <t>+1-717-785-1751x471</t>
  </si>
  <si>
    <t>881-840-0299</t>
  </si>
  <si>
    <t>001-163-354-0758x097</t>
  </si>
  <si>
    <t>3796301022</t>
  </si>
  <si>
    <t>128.047.3217x03737</t>
  </si>
  <si>
    <t>184-687-8979x72117</t>
  </si>
  <si>
    <t>227.719.6640x669</t>
  </si>
  <si>
    <t>+1-749-347-5072x0287</t>
  </si>
  <si>
    <t>126.899.9627</t>
  </si>
  <si>
    <t>001-390-656-6550x843</t>
  </si>
  <si>
    <t>897.947.3260x2303</t>
  </si>
  <si>
    <t>638-372-5961</t>
  </si>
  <si>
    <t>+1-892-307-2769x424</t>
  </si>
  <si>
    <t>(993)179-6157x7313</t>
  </si>
  <si>
    <t>+1-053-340-0330x7056</t>
  </si>
  <si>
    <t>8301936449</t>
  </si>
  <si>
    <t>001-030-393-8968x218</t>
  </si>
  <si>
    <t>0457614250</t>
  </si>
  <si>
    <t>001-101-624-4896x14901</t>
  </si>
  <si>
    <t>001-229-972-4542x2708</t>
  </si>
  <si>
    <t>989-399-1508x0884</t>
  </si>
  <si>
    <t>078.002.4515</t>
  </si>
  <si>
    <t>312.060.5858x28468</t>
  </si>
  <si>
    <t>9474890487</t>
  </si>
  <si>
    <t>1640426962</t>
  </si>
  <si>
    <t>001-193-555-8284x186</t>
  </si>
  <si>
    <t>523-729-7195x0833</t>
  </si>
  <si>
    <t>540-624-1478</t>
  </si>
  <si>
    <t>001-567-788-2265x0290</t>
  </si>
  <si>
    <t>+1-294-829-9471</t>
  </si>
  <si>
    <t>(710)618-5706</t>
  </si>
  <si>
    <t>001-370-811-9160x52888</t>
  </si>
  <si>
    <t>+1-082-905-8832x54414</t>
  </si>
  <si>
    <t>(191)090-3364</t>
  </si>
  <si>
    <t>+1-680-404-0409x08413</t>
  </si>
  <si>
    <t>001-534-006-5267x3817</t>
  </si>
  <si>
    <t>813-121-3694x16517</t>
  </si>
  <si>
    <t>199.757.6469</t>
  </si>
  <si>
    <t>138-977-9278x510</t>
  </si>
  <si>
    <t>200.668.3073</t>
  </si>
  <si>
    <t>8062920300</t>
  </si>
  <si>
    <t>025.814.4228</t>
  </si>
  <si>
    <t>0376828646</t>
  </si>
  <si>
    <t>(102)003-8359</t>
  </si>
  <si>
    <t>855-163-0793x81469</t>
  </si>
  <si>
    <t>001-020-713-0663x21681</t>
  </si>
  <si>
    <t>935-864-0863x907</t>
  </si>
  <si>
    <t>(237)223-1146x86610</t>
  </si>
  <si>
    <t>+1-243-097-6736x0996</t>
  </si>
  <si>
    <t>504-711-8574</t>
  </si>
  <si>
    <t>4987459482</t>
  </si>
  <si>
    <t>089.539.7657</t>
  </si>
  <si>
    <t>413-597-3176x480</t>
  </si>
  <si>
    <t>+1-883-372-2332x8889</t>
  </si>
  <si>
    <t>150.707.5581x5842</t>
  </si>
  <si>
    <t>001-651-172-9284x208</t>
  </si>
  <si>
    <t>001-324-248-8036x429</t>
  </si>
  <si>
    <t>426-602-6704x99004</t>
  </si>
  <si>
    <t>+1-369-099-9769x987</t>
  </si>
  <si>
    <t>224.328.2497x94526</t>
  </si>
  <si>
    <t>001-214-241-5217x017</t>
  </si>
  <si>
    <t>001-301-683-9043x1283</t>
  </si>
  <si>
    <t>(259)151-3573x37571</t>
  </si>
  <si>
    <t>031.048.8924</t>
  </si>
  <si>
    <t>001-077-063-0662x420</t>
  </si>
  <si>
    <t>1565815817</t>
  </si>
  <si>
    <t>+1-070-330-2478</t>
  </si>
  <si>
    <t>706.631.9868x1120</t>
  </si>
  <si>
    <t>001-672-407-0431x627</t>
  </si>
  <si>
    <t>246-940-0678</t>
  </si>
  <si>
    <t>0532110838</t>
  </si>
  <si>
    <t>829-497-4411</t>
  </si>
  <si>
    <t>014.495.0117x789</t>
  </si>
  <si>
    <t>691.647.8225</t>
  </si>
  <si>
    <t>341.764.6978x69208</t>
  </si>
  <si>
    <t>(704)380-0640</t>
  </si>
  <si>
    <t>771.772.5874</t>
  </si>
  <si>
    <t>015.554.9036</t>
  </si>
  <si>
    <t>+1-063-455-4191x7934</t>
  </si>
  <si>
    <t>841-266-2575x689</t>
  </si>
  <si>
    <t>+1-021-531-1288</t>
  </si>
  <si>
    <t>001-983-437-1193</t>
  </si>
  <si>
    <t>813.518.1292x90220</t>
  </si>
  <si>
    <t>+1-185-747-0000x875</t>
  </si>
  <si>
    <t>001-688-363-9232</t>
  </si>
  <si>
    <t>+1-912-970-3892</t>
  </si>
  <si>
    <t>(344)251-5056x4683</t>
  </si>
  <si>
    <t>281.333.9316x89529</t>
  </si>
  <si>
    <t>+1-749-434-2276x101</t>
  </si>
  <si>
    <t>779-465-1460x360</t>
  </si>
  <si>
    <t>394-738-1521x1309</t>
  </si>
  <si>
    <t>001-983-834-2536x86304</t>
  </si>
  <si>
    <t>001-212-354-2977x426</t>
  </si>
  <si>
    <t>(843)994-1159x61790</t>
  </si>
  <si>
    <t>(504)399-0531</t>
  </si>
  <si>
    <t>554.020.7310</t>
  </si>
  <si>
    <t>(338)702-5651</t>
  </si>
  <si>
    <t>208-797-4907</t>
  </si>
  <si>
    <t>001-415-712-2488x243</t>
  </si>
  <si>
    <t>489-682-8635x7593</t>
  </si>
  <si>
    <t>001-794-159-6840x91460</t>
  </si>
  <si>
    <t>084.769.9053</t>
  </si>
  <si>
    <t>+1-182-989-3341x0267</t>
  </si>
  <si>
    <t>+1-753-181-2304x9669</t>
  </si>
  <si>
    <t>674.448.3481x905</t>
  </si>
  <si>
    <t>872.373.4915x5433</t>
  </si>
  <si>
    <t>+1-194-187-3256x34312</t>
  </si>
  <si>
    <t>+1-360-338-7221</t>
  </si>
  <si>
    <t>013-781-2594x1291</t>
  </si>
  <si>
    <t>482.633.9815x8134</t>
  </si>
  <si>
    <t>+1-648-022-8356x246</t>
  </si>
  <si>
    <t>924-004-6838</t>
  </si>
  <si>
    <t>001-620-907-9930x10162</t>
  </si>
  <si>
    <t>1754924874</t>
  </si>
  <si>
    <t>001-590-008-2143x16152</t>
  </si>
  <si>
    <t>+1-556-406-2603</t>
  </si>
  <si>
    <t>203-480-6659x50588</t>
  </si>
  <si>
    <t>232-997-9791x1287</t>
  </si>
  <si>
    <t>+1-648-700-0057x866</t>
  </si>
  <si>
    <t>801.240.8813x4151</t>
  </si>
  <si>
    <t>639.391.9001x52888</t>
  </si>
  <si>
    <t>4964145738</t>
  </si>
  <si>
    <t>558.779.9278x9160</t>
  </si>
  <si>
    <t>(592)761-4562</t>
  </si>
  <si>
    <t>+1-935-248-6098x87596</t>
  </si>
  <si>
    <t>(024)577-8001x56511</t>
  </si>
  <si>
    <t>+1-248-707-9590x17287</t>
  </si>
  <si>
    <t>(024)403-2755x659</t>
  </si>
  <si>
    <t>078.476.6339</t>
  </si>
  <si>
    <t>774-751-4520</t>
  </si>
  <si>
    <t>518.958.7739x8655</t>
  </si>
  <si>
    <t>001-816-206-7283x93747</t>
  </si>
  <si>
    <t>613.927.8977x863</t>
  </si>
  <si>
    <t>919.733.6102x348</t>
  </si>
  <si>
    <t>068-792-5429x32183</t>
  </si>
  <si>
    <t>394-222-9901x56996</t>
  </si>
  <si>
    <t>519.393.4356x309</t>
  </si>
  <si>
    <t>(020)048-6094x955</t>
  </si>
  <si>
    <t>0793616023</t>
  </si>
  <si>
    <t>+1-751-003-3114x4935</t>
  </si>
  <si>
    <t>(940)887-4250x195</t>
  </si>
  <si>
    <t>+1-959-741-2302x49371</t>
  </si>
  <si>
    <t>(195)185-4661x546</t>
  </si>
  <si>
    <t>(166)756-1320</t>
  </si>
  <si>
    <t>422-038-3953</t>
  </si>
  <si>
    <t>001-726-386-3709</t>
  </si>
  <si>
    <t>648-330-3520x69313</t>
  </si>
  <si>
    <t>015.563.3948x8969</t>
  </si>
  <si>
    <t>001-928-719-1770</t>
  </si>
  <si>
    <t>9001203450</t>
  </si>
  <si>
    <t>+1-080-985-8652x41082</t>
  </si>
  <si>
    <t>529.031.9437</t>
  </si>
  <si>
    <t>749-126-7061</t>
  </si>
  <si>
    <t>1015654825</t>
  </si>
  <si>
    <t>678.310.5091</t>
  </si>
  <si>
    <t>372.703.9594x1572</t>
  </si>
  <si>
    <t>330-556-4720x1950</t>
  </si>
  <si>
    <t>+1-933-990-6933x596</t>
  </si>
  <si>
    <t>(121)836-2174x0904</t>
  </si>
  <si>
    <t>(509)365-6434x7419</t>
  </si>
  <si>
    <t>001-569-935-3660</t>
  </si>
  <si>
    <t>(856)167-0190</t>
  </si>
  <si>
    <t>(857)192-5862</t>
  </si>
  <si>
    <t>062.661.2869x0570</t>
  </si>
  <si>
    <t>039-598-3530x52775</t>
  </si>
  <si>
    <t>344.964.9197x46449</t>
  </si>
  <si>
    <t>(095)196-6022</t>
  </si>
  <si>
    <t>130.848.1268x65480</t>
  </si>
  <si>
    <t>788.859.1374x50180</t>
  </si>
  <si>
    <t>(482)571-9391x82820</t>
  </si>
  <si>
    <t>(387)482-0860x11648</t>
  </si>
  <si>
    <t>885-315-0053x0367</t>
  </si>
  <si>
    <t>420-180-9607</t>
  </si>
  <si>
    <t>+1-736-976-2592x7398</t>
  </si>
  <si>
    <t>659-024-1861</t>
  </si>
  <si>
    <t>890.464.6118</t>
  </si>
  <si>
    <t>912.450.5337</t>
  </si>
  <si>
    <t>835-047-2156x177</t>
  </si>
  <si>
    <t>274-184-6494x1789</t>
  </si>
  <si>
    <t>381.029.7423x0288</t>
  </si>
  <si>
    <t>+1-098-531-8257x1063</t>
  </si>
  <si>
    <t>991.380.4424</t>
  </si>
  <si>
    <t>001-209-489-3974</t>
  </si>
  <si>
    <t>(803)360-5849x360</t>
  </si>
  <si>
    <t>(357)549-6263x5449</t>
  </si>
  <si>
    <t>5733060536</t>
  </si>
  <si>
    <t>512-317-2936x36301</t>
  </si>
  <si>
    <t>(162)247-0573x393</t>
  </si>
  <si>
    <t>3734520148</t>
  </si>
  <si>
    <t>001-877-935-9738x821</t>
  </si>
  <si>
    <t>+1-571-006-0035x74431</t>
  </si>
  <si>
    <t>(602)273-1147x6388</t>
  </si>
  <si>
    <t>+1-681-798-1838x5918</t>
  </si>
  <si>
    <t>001-518-064-3730x4108</t>
  </si>
  <si>
    <t>001-704-991-9293x3420</t>
  </si>
  <si>
    <t>(505)732-3997</t>
  </si>
  <si>
    <t>+1-490-896-0765x08811</t>
  </si>
  <si>
    <t>287.288.6340x212</t>
  </si>
  <si>
    <t>001-984-936-9520x3558</t>
  </si>
  <si>
    <t>+1-226-783-1796x766</t>
  </si>
  <si>
    <t>001-870-839-2946x29576</t>
  </si>
  <si>
    <t>(401)394-7171x7365</t>
  </si>
  <si>
    <t>001-387-844-5155x7483</t>
  </si>
  <si>
    <t>670-284-6361x84683</t>
  </si>
  <si>
    <t>+1-948-044-6266</t>
  </si>
  <si>
    <t>+1-225-412-6125x27801</t>
  </si>
  <si>
    <t>001-769-351-7180x006</t>
  </si>
  <si>
    <t>518.534.6243x92011</t>
  </si>
  <si>
    <t>+1-353-171-5036x8393</t>
  </si>
  <si>
    <t>(494)078-6861x6601</t>
  </si>
  <si>
    <t>(564)678-2035x23121</t>
  </si>
  <si>
    <t>097-112-8507x835</t>
  </si>
  <si>
    <t>(676)361-5161</t>
  </si>
  <si>
    <t>+1-463-821-8994x370</t>
  </si>
  <si>
    <t>001-272-668-3428x38104</t>
  </si>
  <si>
    <t>001-212-019-2326x39712</t>
  </si>
  <si>
    <t>001-722-857-4388</t>
  </si>
  <si>
    <t>326.045.3078</t>
  </si>
  <si>
    <t>001-262-460-8884x0524</t>
  </si>
  <si>
    <t>+1-626-805-5840x2018</t>
  </si>
  <si>
    <t>941.718.0610</t>
  </si>
  <si>
    <t>171.309.9559x59009</t>
  </si>
  <si>
    <t>+1-499-374-2857x2765</t>
  </si>
  <si>
    <t>448-640-9056x9543</t>
  </si>
  <si>
    <t>001-471-316-0905x11716</t>
  </si>
  <si>
    <t>6676742177</t>
  </si>
  <si>
    <t>800-481-5943</t>
  </si>
  <si>
    <t>(963)405-6341</t>
  </si>
  <si>
    <t>+1-884-473-3465</t>
  </si>
  <si>
    <t>903.466.8258x13250</t>
  </si>
  <si>
    <t>395.640.8545x9703</t>
  </si>
  <si>
    <t>888.405.3676x755</t>
  </si>
  <si>
    <t>001-266-377-0251x2288</t>
  </si>
  <si>
    <t>001-063-362-3311</t>
  </si>
  <si>
    <t>487.098.1785</t>
  </si>
  <si>
    <t>130-604-5708</t>
  </si>
  <si>
    <t>(809)559-0209</t>
  </si>
  <si>
    <t>909-015-2000</t>
  </si>
  <si>
    <t>(892)234-0451</t>
  </si>
  <si>
    <t>708-995-7329</t>
  </si>
  <si>
    <t>605.785.1078x18645</t>
  </si>
  <si>
    <t>5700464274</t>
  </si>
  <si>
    <t>+1-543-249-4066x9655</t>
  </si>
  <si>
    <t>861-346-6924</t>
  </si>
  <si>
    <t>093-267-8697</t>
  </si>
  <si>
    <t>(533)145-1059x0899</t>
  </si>
  <si>
    <t>(518)011-0237x06613</t>
  </si>
  <si>
    <t>(578)461-3476x35017</t>
  </si>
  <si>
    <t>(914)479-2067</t>
  </si>
  <si>
    <t>612-736-7913x220</t>
  </si>
  <si>
    <t>(802)083-6111x43825</t>
  </si>
  <si>
    <t>001-964-403-0185</t>
  </si>
  <si>
    <t>212-846-2496</t>
  </si>
  <si>
    <t>120.297.7607x699</t>
  </si>
  <si>
    <t>062.323.7911x57082</t>
  </si>
  <si>
    <t>275-278-1647x579</t>
  </si>
  <si>
    <t>243-995-5650x8645</t>
  </si>
  <si>
    <t>7244754153</t>
  </si>
  <si>
    <t>414-028-6270x349</t>
  </si>
  <si>
    <t>337.484.4543x250</t>
  </si>
  <si>
    <t>001-906-148-3517x129</t>
  </si>
  <si>
    <t>(860)890-1512</t>
  </si>
  <si>
    <t>309.271.9243x290</t>
  </si>
  <si>
    <t>438.557.8042x4257</t>
  </si>
  <si>
    <t>001-642-936-1220x8265</t>
  </si>
  <si>
    <t>3107543414</t>
  </si>
  <si>
    <t>001-644-560-2935x665</t>
  </si>
  <si>
    <t>(188)752-1260</t>
  </si>
  <si>
    <t>679.228.7211</t>
  </si>
  <si>
    <t>4582843162</t>
  </si>
  <si>
    <t>(609)834-0623x77222</t>
  </si>
  <si>
    <t>+1-213-410-4701x378</t>
  </si>
  <si>
    <t>697.385.8012x9121</t>
  </si>
  <si>
    <t>(084)755-0985x670</t>
  </si>
  <si>
    <t>358-306-3319x4581</t>
  </si>
  <si>
    <t>3012916142</t>
  </si>
  <si>
    <t>320.537.9289x210</t>
  </si>
  <si>
    <t>(742)263-4350x124</t>
  </si>
  <si>
    <t>001-403-540-9135</t>
  </si>
  <si>
    <t>+1-260-981-4610x66819</t>
  </si>
  <si>
    <t>303-791-1769x231</t>
  </si>
  <si>
    <t>217-971-6350x68574</t>
  </si>
  <si>
    <t>001-812-068-3580x9834</t>
  </si>
  <si>
    <t>(097)144-0802</t>
  </si>
  <si>
    <t>+1-275-840-6941</t>
  </si>
  <si>
    <t>001-326-616-9451x415</t>
  </si>
  <si>
    <t>(528)589-0375</t>
  </si>
  <si>
    <t>(972)157-2990</t>
  </si>
  <si>
    <t>305.799.4244</t>
  </si>
  <si>
    <t>129.963.8899x079</t>
  </si>
  <si>
    <t>+1-952-785-4719x7517</t>
  </si>
  <si>
    <t>688-007-2443x1536</t>
  </si>
  <si>
    <t>385-110-2645</t>
  </si>
  <si>
    <t>772-874-4831x9889</t>
  </si>
  <si>
    <t>(457)122-5683</t>
  </si>
  <si>
    <t>(907)291-7349</t>
  </si>
  <si>
    <t>710.011.1374x30940</t>
  </si>
  <si>
    <t>(697)842-1883</t>
  </si>
  <si>
    <t>001-221-143-5332x649</t>
  </si>
  <si>
    <t>001-349-255-8006x4041</t>
  </si>
  <si>
    <t>(355)936-2297</t>
  </si>
  <si>
    <t>001-119-997-4154x4140</t>
  </si>
  <si>
    <t>(844)055-5776x60000</t>
  </si>
  <si>
    <t>(852)771-3514</t>
  </si>
  <si>
    <t>708-107-3689x03817</t>
  </si>
  <si>
    <t>(500)704-8820x93760</t>
  </si>
  <si>
    <t>6425940264</t>
  </si>
  <si>
    <t>689.978.6843x8311</t>
  </si>
  <si>
    <t>+1-656-379-7056x14950</t>
  </si>
  <si>
    <t>3698134941</t>
  </si>
  <si>
    <t>(825)726-3846</t>
  </si>
  <si>
    <t>(051)140-0355x9742</t>
  </si>
  <si>
    <t>845.598.9320</t>
  </si>
  <si>
    <t>+1-421-764-2174x4315</t>
  </si>
  <si>
    <t>001-415-585-2228x1317</t>
  </si>
  <si>
    <t>+1-856-505-1985x9529</t>
  </si>
  <si>
    <t>239.686.6175x33439</t>
  </si>
  <si>
    <t>(988)988-6551</t>
  </si>
  <si>
    <t>001-426-413-1107</t>
  </si>
  <si>
    <t>9243252243</t>
  </si>
  <si>
    <t>443-050-8511</t>
  </si>
  <si>
    <t>+1-943-788-6718x7012</t>
  </si>
  <si>
    <t>001-423-868-0027</t>
  </si>
  <si>
    <t>284-602-9256</t>
  </si>
  <si>
    <t>7812479492</t>
  </si>
  <si>
    <t>+1-805-114-3988x5987</t>
  </si>
  <si>
    <t>078.796.8628</t>
  </si>
  <si>
    <t>+1-838-865-9692x4003</t>
  </si>
  <si>
    <t>001-994-325-2658x57548</t>
  </si>
  <si>
    <t>8263268077</t>
  </si>
  <si>
    <t>069.151.5183x41600</t>
  </si>
  <si>
    <t>252.419.4037x415</t>
  </si>
  <si>
    <t>647.501.9097</t>
  </si>
  <si>
    <t>999-204-4357x29701</t>
  </si>
  <si>
    <t>2125162544</t>
  </si>
  <si>
    <t>307-055-8284</t>
  </si>
  <si>
    <t>196-552-4206</t>
  </si>
  <si>
    <t>(711)941-0373</t>
  </si>
  <si>
    <t>866.175.2038</t>
  </si>
  <si>
    <t>(950)226-1275x1962</t>
  </si>
  <si>
    <t>(974)175-3023x1107</t>
  </si>
  <si>
    <t>620-658-9681x4719</t>
  </si>
  <si>
    <t>26236 Brown Crossroad</t>
  </si>
  <si>
    <t>437 Jessica Burg</t>
  </si>
  <si>
    <t>858 Erin Locks</t>
  </si>
  <si>
    <t>5445 Benjamin Corners</t>
  </si>
  <si>
    <t>2131 Peter Trace Apt. 151</t>
  </si>
  <si>
    <t>8898 Kevin Meadow Suite 630</t>
  </si>
  <si>
    <t>54935 Lopez Landing Suite 129</t>
  </si>
  <si>
    <t>5520 Robert Skyway Apt. 860</t>
  </si>
  <si>
    <t>5235 Washington Turnpike</t>
  </si>
  <si>
    <t>910 Wolfe Rue Apt. 097</t>
  </si>
  <si>
    <t>59285 Davis Views Apt. 797</t>
  </si>
  <si>
    <t>2786 Caleb Junction</t>
  </si>
  <si>
    <t>8840 Torres Hollow</t>
  </si>
  <si>
    <t>145 Catherine Spurs</t>
  </si>
  <si>
    <t>711 Ray Plains Apt. 907</t>
  </si>
  <si>
    <t>9594 Oliver Ranch</t>
  </si>
  <si>
    <t>69222 Darren Village Apt. 156</t>
  </si>
  <si>
    <t>8621 Henry Freeway</t>
  </si>
  <si>
    <t>40295 Hunt Bypass</t>
  </si>
  <si>
    <t>68946 Andre Inlet</t>
  </si>
  <si>
    <t>40082 Schneider Path</t>
  </si>
  <si>
    <t>143 Beth Stravenue</t>
  </si>
  <si>
    <t>64312 Fry River</t>
  </si>
  <si>
    <t>9196 Brenda Terrace Suite 812</t>
  </si>
  <si>
    <t>41527 Ramirez Squares Apt. 733</t>
  </si>
  <si>
    <t>937 Phillip Stravenue</t>
  </si>
  <si>
    <t>881 Zhang Mill</t>
  </si>
  <si>
    <t>6692 Daugherty Pine</t>
  </si>
  <si>
    <t>12120 Gibson Mountains</t>
  </si>
  <si>
    <t>0288 Brown Mall</t>
  </si>
  <si>
    <t>8492 Ashley Skyway</t>
  </si>
  <si>
    <t>75310 Jennifer Mall</t>
  </si>
  <si>
    <t>09933 Miller Village Suite 217</t>
  </si>
  <si>
    <t>012 Noble Tunnel</t>
  </si>
  <si>
    <t>35757 Nguyen Meadows Apt. 473</t>
  </si>
  <si>
    <t>74883 Samuel Drives</t>
  </si>
  <si>
    <t>922 Simmons Land Apt. 608</t>
  </si>
  <si>
    <t>223 Alexandria Mission Suite 651</t>
  </si>
  <si>
    <t>59023 Phillips Ranch</t>
  </si>
  <si>
    <t>4694 Victoria Terrace Apt. 263</t>
  </si>
  <si>
    <t>942 Tina Canyon Suite 183</t>
  </si>
  <si>
    <t>41595 Jason Ridges</t>
  </si>
  <si>
    <t>265 Mcknight Street</t>
  </si>
  <si>
    <t>7532 Frye Prairie</t>
  </si>
  <si>
    <t>7179 Mercado Fields Apt. 389</t>
  </si>
  <si>
    <t>698 Marsh Camp Apt. 563</t>
  </si>
  <si>
    <t>43997 Amanda Port</t>
  </si>
  <si>
    <t>465 David Underpass Suite 586</t>
  </si>
  <si>
    <t>688 Wilson Corner</t>
  </si>
  <si>
    <t>787 Jacqueline Curve</t>
  </si>
  <si>
    <t>943 Bridget Circle</t>
  </si>
  <si>
    <t>9514 Hogan Plaza</t>
  </si>
  <si>
    <t>12107 Joseph Circles</t>
  </si>
  <si>
    <t>4168 Michelle Mountain Apt. 901</t>
  </si>
  <si>
    <t>0104 Yvette Stream</t>
  </si>
  <si>
    <t>4339 Billy Junctions</t>
  </si>
  <si>
    <t>98669 Jackson Estate Suite 916</t>
  </si>
  <si>
    <t>787 Washington Station Suite 911</t>
  </si>
  <si>
    <t>9264 Hill Place Suite 718</t>
  </si>
  <si>
    <t>02897 David Square</t>
  </si>
  <si>
    <t>61558 Mary Trail</t>
  </si>
  <si>
    <t>917 Lee Passage Apt. 770</t>
  </si>
  <si>
    <t>920 Donna Expressway Apt. 904</t>
  </si>
  <si>
    <t>409 Perez Pass</t>
  </si>
  <si>
    <t>3619 Andrews Valley</t>
  </si>
  <si>
    <t>42045 Mitchell Inlet Apt. 725</t>
  </si>
  <si>
    <t>344 Wilson Pines</t>
  </si>
  <si>
    <t>4451 Gibbs Overpass</t>
  </si>
  <si>
    <t>32690 Stephenson Mills</t>
  </si>
  <si>
    <t>6078 Jacobs Lane</t>
  </si>
  <si>
    <t>3490 Blake Isle</t>
  </si>
  <si>
    <t>00994 Robinson Creek</t>
  </si>
  <si>
    <t>75358 Potts Plaza Apt. 706</t>
  </si>
  <si>
    <t>3039 Riddle Lane</t>
  </si>
  <si>
    <t>8234 Guzman Summit</t>
  </si>
  <si>
    <t>050 Amanda Creek Apt. 771</t>
  </si>
  <si>
    <t>256 Joshua Curve Suite 725</t>
  </si>
  <si>
    <t>387 Krista Turnpike Apt. 695</t>
  </si>
  <si>
    <t>9890 Jose Summit Apt. 715</t>
  </si>
  <si>
    <t>30223 Edward Plaza</t>
  </si>
  <si>
    <t>8805 Atkinson Ramp Apt. 258</t>
  </si>
  <si>
    <t>548 Megan Ports</t>
  </si>
  <si>
    <t>23154 West Trail Suite 803</t>
  </si>
  <si>
    <t>56881 Castillo Forest Apt. 276</t>
  </si>
  <si>
    <t>59562 Michael Expressway Apt. 502</t>
  </si>
  <si>
    <t>096 Yoder Meadow Suite 349</t>
  </si>
  <si>
    <t>3761 Lisa Centers</t>
  </si>
  <si>
    <t>833 Walker Plaza</t>
  </si>
  <si>
    <t>42417 Taylor Hills</t>
  </si>
  <si>
    <t>1312 Evans Port Apt. 684</t>
  </si>
  <si>
    <t>935 Austin Lodge Apt. 089</t>
  </si>
  <si>
    <t>181 Leonard Views Suite 166</t>
  </si>
  <si>
    <t>12371 Chung Shore Suite 446</t>
  </si>
  <si>
    <t>263 Cohen Mews</t>
  </si>
  <si>
    <t>7476 William Plains</t>
  </si>
  <si>
    <t>32568 Arias Crest Apt. 821</t>
  </si>
  <si>
    <t>41503 Landry Roads Suite 139</t>
  </si>
  <si>
    <t>196 Diana Land Suite 219</t>
  </si>
  <si>
    <t>6651 Richard Squares Apt. 528</t>
  </si>
  <si>
    <t>474 Elizabeth Spring Suite 328</t>
  </si>
  <si>
    <t>154 Bryant Ranch Apt. 848</t>
  </si>
  <si>
    <t>3550 Melanie Villages Apt. 673</t>
  </si>
  <si>
    <t>13657 Amy Knolls Apt. 953</t>
  </si>
  <si>
    <t>61185 Martin Mountain Suite 110</t>
  </si>
  <si>
    <t>765 Dwayne Stream Apt. 276</t>
  </si>
  <si>
    <t>2519 Tran Key Apt. 724</t>
  </si>
  <si>
    <t>64034 Joseph Wells Apt. 198</t>
  </si>
  <si>
    <t>26230 Nelson Roads Apt. 692</t>
  </si>
  <si>
    <t>9343 Renee Falls Apt. 817</t>
  </si>
  <si>
    <t>432 Melissa Place Suite 918</t>
  </si>
  <si>
    <t>760 Perez Hollow</t>
  </si>
  <si>
    <t>54491 Matthew Divide</t>
  </si>
  <si>
    <t>264 Sarah Common Suite 229</t>
  </si>
  <si>
    <t>448 Tammie Fords</t>
  </si>
  <si>
    <t>76367 Matthew Canyon Apt. 879</t>
  </si>
  <si>
    <t>4320 Lori Causeway Suite 705</t>
  </si>
  <si>
    <t>53951 Wong Tunnel Apt. 765</t>
  </si>
  <si>
    <t>988 Alexander Avenue Suite 158</t>
  </si>
  <si>
    <t>23129 Davis Villages Apt. 660</t>
  </si>
  <si>
    <t>44883 Isabella Stravenue</t>
  </si>
  <si>
    <t>54939 Shannon Turnpike Suite 464</t>
  </si>
  <si>
    <t>1957 Santiago Forge</t>
  </si>
  <si>
    <t>64849 Scott Ranch Apt. 357</t>
  </si>
  <si>
    <t>22059 Perry Crescent Apt. 810</t>
  </si>
  <si>
    <t>72666 Owens Loop</t>
  </si>
  <si>
    <t>76064 Jennifer Canyon Suite 087</t>
  </si>
  <si>
    <t>4870 Shaffer Bridge Suite 001</t>
  </si>
  <si>
    <t>1892 Krause Place Apt. 236</t>
  </si>
  <si>
    <t>41715 Kimberly Shores Apt. 442</t>
  </si>
  <si>
    <t>353 Claudia Spur Suite 006</t>
  </si>
  <si>
    <t>013 Stephen Summit Apt. 944</t>
  </si>
  <si>
    <t>472 Jenkins Vista Apt. 026</t>
  </si>
  <si>
    <t>9316 Robert Overpass Suite 585</t>
  </si>
  <si>
    <t>35412 Lyons Orchard Suite 467</t>
  </si>
  <si>
    <t>357 Simmons Wall Suite 985</t>
  </si>
  <si>
    <t>1966 Jacob View</t>
  </si>
  <si>
    <t>908 Garza Islands Suite 726</t>
  </si>
  <si>
    <t>3784 Merritt Causeway Suite 947</t>
  </si>
  <si>
    <t>7415 Mclean Village</t>
  </si>
  <si>
    <t>9836 Collins Valleys</t>
  </si>
  <si>
    <t>55631 Wright Street Apt. 854</t>
  </si>
  <si>
    <t>108 Warner Keys</t>
  </si>
  <si>
    <t>78474 Kaiser Cliffs</t>
  </si>
  <si>
    <t>23091 Michael Summit Apt. 831</t>
  </si>
  <si>
    <t>93428 Regina Fork</t>
  </si>
  <si>
    <t>0181 Cox Junction</t>
  </si>
  <si>
    <t>493 Wells Lodge</t>
  </si>
  <si>
    <t>7660 Schwartz Corner Apt. 095</t>
  </si>
  <si>
    <t>2623 Christopher Loaf Apt. 313</t>
  </si>
  <si>
    <t>3122 Guerrero Port Apt. 935</t>
  </si>
  <si>
    <t>492 Miller Junctions Apt. 424</t>
  </si>
  <si>
    <t>95536 Linda Coves</t>
  </si>
  <si>
    <t>687 Butler Streets Apt. 296</t>
  </si>
  <si>
    <t>965 Peter Oval</t>
  </si>
  <si>
    <t>94469 Elizabeth Ways</t>
  </si>
  <si>
    <t>4560 Miller Forks</t>
  </si>
  <si>
    <t>95344 Prince Villages</t>
  </si>
  <si>
    <t>265 Burch Turnpike Suite 046</t>
  </si>
  <si>
    <t>747 Myers Plains Suite 770</t>
  </si>
  <si>
    <t>07172 Edward Ports Apt. 890</t>
  </si>
  <si>
    <t>0425 Cannon Trace Apt. 438</t>
  </si>
  <si>
    <t>663 Joseph Ports</t>
  </si>
  <si>
    <t>19263 Foster Center</t>
  </si>
  <si>
    <t>9957 Steven Harbor Apt. 623</t>
  </si>
  <si>
    <t>9388 Perez Mill</t>
  </si>
  <si>
    <t>4204 Nathaniel Isle Apt. 587</t>
  </si>
  <si>
    <t>719 Jones Flat Apt. 092</t>
  </si>
  <si>
    <t>4375 William Glen</t>
  </si>
  <si>
    <t>77339 Hernandez Lakes</t>
  </si>
  <si>
    <t>3584 Hines Streets Apt. 731</t>
  </si>
  <si>
    <t>7586 Deborah Mews</t>
  </si>
  <si>
    <t>0725 Brandon Harbor Apt. 753</t>
  </si>
  <si>
    <t>1517 Michael Crest</t>
  </si>
  <si>
    <t>69393 Yvonne Walk Suite 848</t>
  </si>
  <si>
    <t>10880 Guerrero Mountain Suite 281</t>
  </si>
  <si>
    <t>580 Allen Skyway Suite 747</t>
  </si>
  <si>
    <t>68830 Roth Junctions Apt. 870</t>
  </si>
  <si>
    <t>053 Jennifer Path</t>
  </si>
  <si>
    <t>0825 Michael Streets</t>
  </si>
  <si>
    <t>97679 Haynes Radial Apt. 395</t>
  </si>
  <si>
    <t>633 Jeffrey Expressway</t>
  </si>
  <si>
    <t>547 Hunt Pike Suite 554</t>
  </si>
  <si>
    <t>0556 Bennett Creek Suite 572</t>
  </si>
  <si>
    <t>35980 Larson Vista</t>
  </si>
  <si>
    <t>5914 Karen Unions Suite 262</t>
  </si>
  <si>
    <t>7726 Melinda Lodge</t>
  </si>
  <si>
    <t>897 Anthony Way Suite 030</t>
  </si>
  <si>
    <t>119 Mendoza Freeway</t>
  </si>
  <si>
    <t>0426 William Mount</t>
  </si>
  <si>
    <t>7053 Amanda Ramp Apt. 484</t>
  </si>
  <si>
    <t>0894 Matthew Ramp Apt. 461</t>
  </si>
  <si>
    <t>214 Penny Walk Apt. 037</t>
  </si>
  <si>
    <t>45910 Cook Knolls Apt. 691</t>
  </si>
  <si>
    <t>663 Patterson Light</t>
  </si>
  <si>
    <t>2001 Charles Vista Suite 160</t>
  </si>
  <si>
    <t>8097 Benjamin Coves</t>
  </si>
  <si>
    <t>6279 Garrett Grove</t>
  </si>
  <si>
    <t>6743 Crystal Centers</t>
  </si>
  <si>
    <t>825 Victoria Track Suite 164</t>
  </si>
  <si>
    <t>64466 Johnson Glens Apt. 274</t>
  </si>
  <si>
    <t>546 Crawford Plaza</t>
  </si>
  <si>
    <t>8114 Rose Port Suite 250</t>
  </si>
  <si>
    <t>0880 Case Trail Apt. 860</t>
  </si>
  <si>
    <t>390 Smith Square</t>
  </si>
  <si>
    <t>32329 Wheeler Loaf</t>
  </si>
  <si>
    <t>759 Carrie Junction Suite 968</t>
  </si>
  <si>
    <t>64594 George Knoll</t>
  </si>
  <si>
    <t>67341 David Mountain Suite 808</t>
  </si>
  <si>
    <t>7985 Kelly Route Apt. 198</t>
  </si>
  <si>
    <t>847 Bruce Skyway</t>
  </si>
  <si>
    <t>12452 Jerry Extensions Apt. 200</t>
  </si>
  <si>
    <t>94458 Mike Squares</t>
  </si>
  <si>
    <t>2055 Trujillo Mountains Apt. 014</t>
  </si>
  <si>
    <t>44020 Joshua Passage Suite 794</t>
  </si>
  <si>
    <t>13188 Jennifer Circle</t>
  </si>
  <si>
    <t>150 Amanda Wall</t>
  </si>
  <si>
    <t>854 Allen Walks</t>
  </si>
  <si>
    <t>0717 Richard Manors Suite 297</t>
  </si>
  <si>
    <t>427 Douglas Highway Apt. 776</t>
  </si>
  <si>
    <t>3323 Moore Forks Apt. 709</t>
  </si>
  <si>
    <t>4726 Perkins Estate</t>
  </si>
  <si>
    <t>0095 Jennifer Mews</t>
  </si>
  <si>
    <t>2587 Smith Corners Apt. 087</t>
  </si>
  <si>
    <t>2606 Terry Square Apt. 253</t>
  </si>
  <si>
    <t>760 Kennedy Forest</t>
  </si>
  <si>
    <t>214 Lewis Mission</t>
  </si>
  <si>
    <t>99039 Dyer Roads Apt. 465</t>
  </si>
  <si>
    <t>435 Dana Fork</t>
  </si>
  <si>
    <t>8740 Ashlee Harbors Suite 115</t>
  </si>
  <si>
    <t>1293 Mcbride Court</t>
  </si>
  <si>
    <t>170 Griffith Trafficway Suite 306</t>
  </si>
  <si>
    <t>8092 Travis Springs Suite 765</t>
  </si>
  <si>
    <t>4547 Rebecca Junctions Suite 035</t>
  </si>
  <si>
    <t>5239 Lauren Throughway</t>
  </si>
  <si>
    <t>11246 Hayes Ville</t>
  </si>
  <si>
    <t>10980 Ashley Underpass Suite 946</t>
  </si>
  <si>
    <t>97163 Michael Path Apt. 614</t>
  </si>
  <si>
    <t>879 Richard Plaza Apt. 928</t>
  </si>
  <si>
    <t>87953 Martinez Trafficway Apt. 358</t>
  </si>
  <si>
    <t>352 Anderson Fields Apt. 404</t>
  </si>
  <si>
    <t>844 Diaz Forks Suite 244</t>
  </si>
  <si>
    <t>0396 Adam Lock Suite 797</t>
  </si>
  <si>
    <t>0554 Michelle Spring Suite 581</t>
  </si>
  <si>
    <t>0949 Gonzalez Overpass</t>
  </si>
  <si>
    <t>882 Raymond Route Apt. 187</t>
  </si>
  <si>
    <t>55585 Juan Forest Suite 185</t>
  </si>
  <si>
    <t>070 Jones Hills Suite 442</t>
  </si>
  <si>
    <t>04332 James Isle</t>
  </si>
  <si>
    <t>8524 Liu Mill Apt. 919</t>
  </si>
  <si>
    <t>77980 Mcguire Inlet</t>
  </si>
  <si>
    <t>3805 Christopher Villages Suite 816</t>
  </si>
  <si>
    <t>623 Stephanie Cliffs</t>
  </si>
  <si>
    <t>7999 Fisher Summit Suite 348</t>
  </si>
  <si>
    <t>8209 Cook Passage Apt. 364</t>
  </si>
  <si>
    <t>24801 David Cove Apt. 070</t>
  </si>
  <si>
    <t>3696 Fischer River Apt. 590</t>
  </si>
  <si>
    <t>3159 Taylor Ranch</t>
  </si>
  <si>
    <t>52785 Kevin Glen Suite 130</t>
  </si>
  <si>
    <t>415 Hammond Plain Suite 455</t>
  </si>
  <si>
    <t>203 Bowen Route Apt. 128</t>
  </si>
  <si>
    <t>41917 Santos Flat</t>
  </si>
  <si>
    <t>86048 Kelly Route Suite 783</t>
  </si>
  <si>
    <t>65835 Lee Lodge</t>
  </si>
  <si>
    <t>044 Kelly Place Suite 446</t>
  </si>
  <si>
    <t>426 Patricia Ferry Suite 671</t>
  </si>
  <si>
    <t>901 Clinton Manors</t>
  </si>
  <si>
    <t>94838 Torres Mountains Suite 834</t>
  </si>
  <si>
    <t>205 Smith Keys</t>
  </si>
  <si>
    <t>408 Gregory Ferry Suite 450</t>
  </si>
  <si>
    <t>4614 Rachel Lake Suite 377</t>
  </si>
  <si>
    <t>8366 Lori Locks Suite 265</t>
  </si>
  <si>
    <t>250 Neal Forest</t>
  </si>
  <si>
    <t>737 Timothy Drive</t>
  </si>
  <si>
    <t>16075 Scott Villages Suite 000</t>
  </si>
  <si>
    <t>821 Charles Trafficway Apt. 919</t>
  </si>
  <si>
    <t>44614 Shaw Row</t>
  </si>
  <si>
    <t>84479 Lopez Turnpike</t>
  </si>
  <si>
    <t>9295 Mary Bridge</t>
  </si>
  <si>
    <t>4049 Karl Villages Suite 294</t>
  </si>
  <si>
    <t>7898 Sheryl Mountains Apt. 819</t>
  </si>
  <si>
    <t>0863 Graves Ridges Apt. 747</t>
  </si>
  <si>
    <t>2573 Kayla Flat</t>
  </si>
  <si>
    <t>59699 Kent Rapids</t>
  </si>
  <si>
    <t>057 Tina Street Suite 070</t>
  </si>
  <si>
    <t>841 Alexa Club</t>
  </si>
  <si>
    <t>682 Gonzales Neck</t>
  </si>
  <si>
    <t>1772 Duncan Drive Apt. 805</t>
  </si>
  <si>
    <t>959 Welch Shores</t>
  </si>
  <si>
    <t>9514 Pierce Corners Apt. 230</t>
  </si>
  <si>
    <t>6708 Shelly Orchard Apt. 815</t>
  </si>
  <si>
    <t>32423 Harrison Key</t>
  </si>
  <si>
    <t>48033 Jennifer Divide Apt. 099</t>
  </si>
  <si>
    <t>35291 Acosta Lake</t>
  </si>
  <si>
    <t>50641 Rhonda Villages</t>
  </si>
  <si>
    <t>02536 Daniel Walk Apt. 654</t>
  </si>
  <si>
    <t>3988 Wilson Ferry Suite 673</t>
  </si>
  <si>
    <t>5641 Jennifer Way Suite 492</t>
  </si>
  <si>
    <t>216 Jared Stravenue Apt. 190</t>
  </si>
  <si>
    <t>9503 Rivera Trace Suite 962</t>
  </si>
  <si>
    <t>748 Baker Greens Apt. 950</t>
  </si>
  <si>
    <t>847 Patricia Spurs</t>
  </si>
  <si>
    <t>521 Norman Drive</t>
  </si>
  <si>
    <t>94345 Vasquez Mission</t>
  </si>
  <si>
    <t>3195 Potter Mills Suite 175</t>
  </si>
  <si>
    <t>116 Brooke Stream</t>
  </si>
  <si>
    <t>920 Michele Haven</t>
  </si>
  <si>
    <t>9612 Dennis Overpass</t>
  </si>
  <si>
    <t>5935 Galvan Courts Suite 396</t>
  </si>
  <si>
    <t>9209 Willis Village Apt. 617</t>
  </si>
  <si>
    <t>5789 Rebecca Stream</t>
  </si>
  <si>
    <t>4267 Brady Mount Apt. 070</t>
  </si>
  <si>
    <t>2096 Nguyen Run Suite 181</t>
  </si>
  <si>
    <t>47053 Bates Valleys Apt. 117</t>
  </si>
  <si>
    <t>860 Matthew Junctions</t>
  </si>
  <si>
    <t>600 Sherri Mountain Apt. 760</t>
  </si>
  <si>
    <t>803 Smith Valley</t>
  </si>
  <si>
    <t>945 Todd Forge</t>
  </si>
  <si>
    <t>7969 Thomas Mission Apt. 128</t>
  </si>
  <si>
    <t>396 Connie Forges Apt. 426</t>
  </si>
  <si>
    <t>182 Jaclyn Mountains Apt. 771</t>
  </si>
  <si>
    <t>27388 Conway Fall</t>
  </si>
  <si>
    <t>7682 White Spurs</t>
  </si>
  <si>
    <t>578 Brooks Extension</t>
  </si>
  <si>
    <t>23101 Anderson Street Suite 735</t>
  </si>
  <si>
    <t>9316 Matthew Prairie Apt. 697</t>
  </si>
  <si>
    <t>4382 Gabriel Street</t>
  </si>
  <si>
    <t>572 Jennifer Ranch Apt. 528</t>
  </si>
  <si>
    <t>2384 Caleb Forges</t>
  </si>
  <si>
    <t>58492 Ashley Rest Apt. 212</t>
  </si>
  <si>
    <t>011 Cindy Loaf Suite 795</t>
  </si>
  <si>
    <t>8181 Khan Bypass</t>
  </si>
  <si>
    <t>7651 Moore Cove Apt. 780</t>
  </si>
  <si>
    <t>3249 Megan Plaza Suite 673</t>
  </si>
  <si>
    <t>200 Kaiser Prairie</t>
  </si>
  <si>
    <t>8560 David Fork</t>
  </si>
  <si>
    <t>962 Freeman Vista</t>
  </si>
  <si>
    <t>802 Samuel Cliff Apt. 025</t>
  </si>
  <si>
    <t>421 Mary Wall Apt. 266</t>
  </si>
  <si>
    <t>3793 Bishop Spurs Suite 702</t>
  </si>
  <si>
    <t>5822 Eric Lake</t>
  </si>
  <si>
    <t>22147 Lauren Ridge Apt. 334</t>
  </si>
  <si>
    <t>2524 Hubbard Inlet</t>
  </si>
  <si>
    <t>245 Douglas Plains</t>
  </si>
  <si>
    <t>687 Wolf Walk Apt. 766</t>
  </si>
  <si>
    <t>848 Megan Shoals</t>
  </si>
  <si>
    <t>4400 Mcdonald Mews Suite 683</t>
  </si>
  <si>
    <t>6203 Fox Row Apt. 935</t>
  </si>
  <si>
    <t>516 Linda Walks</t>
  </si>
  <si>
    <t>02671 Tina Glen</t>
  </si>
  <si>
    <t>1941 Navarro View</t>
  </si>
  <si>
    <t>9164 Victoria Ports</t>
  </si>
  <si>
    <t>38605 Gray Unions</t>
  </si>
  <si>
    <t>60205 Pena Park Apt. 074</t>
  </si>
  <si>
    <t>7621 Cordova Meadows</t>
  </si>
  <si>
    <t>254 Garcia Fields</t>
  </si>
  <si>
    <t>614 Rachel Streets</t>
  </si>
  <si>
    <t>811 Jennifer Brook Suite 407</t>
  </si>
  <si>
    <t>104 Dunn Park Apt. 709</t>
  </si>
  <si>
    <t>3480 Harris Isle Suite 274</t>
  </si>
  <si>
    <t>77703 Richard Crest Suite 119</t>
  </si>
  <si>
    <t>984 Robert Highway Suite 581</t>
  </si>
  <si>
    <t>03789 Ruben Prairie Suite 938</t>
  </si>
  <si>
    <t>062 Wanda Coves</t>
  </si>
  <si>
    <t>224 Joshua Forge</t>
  </si>
  <si>
    <t>655 Hamilton Dale Apt. 875</t>
  </si>
  <si>
    <t>54511 Rice Curve</t>
  </si>
  <si>
    <t>275 Jason Glen</t>
  </si>
  <si>
    <t>940 Hickman Forest</t>
  </si>
  <si>
    <t>13731 Villa Keys</t>
  </si>
  <si>
    <t>662 Molly Forge</t>
  </si>
  <si>
    <t>4326 Anderson Haven Apt. 608</t>
  </si>
  <si>
    <t>849 Lindsay Spring</t>
  </si>
  <si>
    <t>58485 Sherry Green</t>
  </si>
  <si>
    <t>373 Louis Underpass</t>
  </si>
  <si>
    <t>71063 Allen Islands Suite 716</t>
  </si>
  <si>
    <t>9802 Patricia Land Apt. 998</t>
  </si>
  <si>
    <t>164 Ramirez Tunnel</t>
  </si>
  <si>
    <t>36436 Connor Viaduct</t>
  </si>
  <si>
    <t>015 Christina Extension</t>
  </si>
  <si>
    <t>769 Janet Harbor</t>
  </si>
  <si>
    <t>254 Hayes Harbors Apt. 152</t>
  </si>
  <si>
    <t>2009 Miller Square</t>
  </si>
  <si>
    <t>3547 Anthony Lights</t>
  </si>
  <si>
    <t>7255 Armstrong Lake Suite 278</t>
  </si>
  <si>
    <t>1890 Anthony Coves Suite 262</t>
  </si>
  <si>
    <t>2549 Smith Lodge</t>
  </si>
  <si>
    <t>97614 Anderson Stream</t>
  </si>
  <si>
    <t>122 Brown Port</t>
  </si>
  <si>
    <t>74115 Tapia Drive</t>
  </si>
  <si>
    <t>057 Choi Mills</t>
  </si>
  <si>
    <t>89010 Randall Harbor</t>
  </si>
  <si>
    <t>77429 Rebecca Meadow Suite 192</t>
  </si>
  <si>
    <t>1647 Figueroa Lodge</t>
  </si>
  <si>
    <t>0896 Kevin Pass</t>
  </si>
  <si>
    <t>7252 Williams Bypass</t>
  </si>
  <si>
    <t>656 Samuel Dam</t>
  </si>
  <si>
    <t>961 Daniel Branch</t>
  </si>
  <si>
    <t>757 Joshua Meadows</t>
  </si>
  <si>
    <t>860 Matthew Ramp Suite 384</t>
  </si>
  <si>
    <t>5204 Russo Island Apt. 175</t>
  </si>
  <si>
    <t>8971 Michele Estate</t>
  </si>
  <si>
    <t>9340 Jennifer Mews Suite 320</t>
  </si>
  <si>
    <t>35637 Crystal Divide Apt. 623</t>
  </si>
  <si>
    <t>6445 Samantha Island Apt. 329</t>
  </si>
  <si>
    <t>731 Mills Road</t>
  </si>
  <si>
    <t>301 Baker View</t>
  </si>
  <si>
    <t>227 Bryce Ports</t>
  </si>
  <si>
    <t>4448 James Field Apt. 650</t>
  </si>
  <si>
    <t>017 Armstrong Walk Apt. 168</t>
  </si>
  <si>
    <t>80015 Holt Radial</t>
  </si>
  <si>
    <t>9097 Miller Port Suite 045</t>
  </si>
  <si>
    <t>2725 Morse Club</t>
  </si>
  <si>
    <t>520 Cummings Islands Apt. 440</t>
  </si>
  <si>
    <t>8205 Jose Stream Suite 260</t>
  </si>
  <si>
    <t>864 Blankenship Streets</t>
  </si>
  <si>
    <t>296 Baker Knolls Apt. 611</t>
  </si>
  <si>
    <t>56836 Patrick View Suite 991</t>
  </si>
  <si>
    <t>9273 Stephens Meadows Suite 721</t>
  </si>
  <si>
    <t>165 Wagner Isle</t>
  </si>
  <si>
    <t>639 Jennifer Drives</t>
  </si>
  <si>
    <t>2226 Miller Groves</t>
  </si>
  <si>
    <t>2619 Katherine Estates Suite 910</t>
  </si>
  <si>
    <t>8565 Dawn Drive</t>
  </si>
  <si>
    <t>789 Jason Ports Apt. 297</t>
  </si>
  <si>
    <t>57733 Grant Squares Apt. 163</t>
  </si>
  <si>
    <t>770 Silva Via Apt. 194</t>
  </si>
  <si>
    <t>874 Catherine Cove Apt. 408</t>
  </si>
  <si>
    <t>561 Michelle Circle</t>
  </si>
  <si>
    <t>29111 Derrick Union Suite 420</t>
  </si>
  <si>
    <t>6863 Gutierrez Orchard</t>
  </si>
  <si>
    <t>9537 Ramos Forest Suite 453</t>
  </si>
  <si>
    <t>75266 Davis Plains</t>
  </si>
  <si>
    <t>250 Williamson Row Apt. 897</t>
  </si>
  <si>
    <t>1314 Walker Wall Suite 360</t>
  </si>
  <si>
    <t>16829 Smith Keys</t>
  </si>
  <si>
    <t>8297 Joseph Harbors Apt. 801</t>
  </si>
  <si>
    <t>2483 Wilson Gardens Suite 923</t>
  </si>
  <si>
    <t>206 Edward Ferry</t>
  </si>
  <si>
    <t>769 Pham Spur Suite 532</t>
  </si>
  <si>
    <t>401 Jasmine Shores</t>
  </si>
  <si>
    <t>24089 Garcia Wells Apt. 009</t>
  </si>
  <si>
    <t>03062 Rachel Crescent Apt. 179</t>
  </si>
  <si>
    <t>51099 Gregory Gateway Suite 264</t>
  </si>
  <si>
    <t>00959 Booth Crescent</t>
  </si>
  <si>
    <t>162 Rodriguez Hills Suite 428</t>
  </si>
  <si>
    <t>9433 Lloyd Union Apt. 562</t>
  </si>
  <si>
    <t>1900 Sara Circles Suite 125</t>
  </si>
  <si>
    <t>5484 Molly Glen</t>
  </si>
  <si>
    <t>9305 Christina Crossroad</t>
  </si>
  <si>
    <t>9395 Danielle Drive Apt. 551</t>
  </si>
  <si>
    <t>9699 Robert Hill</t>
  </si>
  <si>
    <t>8447 Juan Junctions</t>
  </si>
  <si>
    <t>21786 Tran Garden</t>
  </si>
  <si>
    <t>035 Tonya Heights</t>
  </si>
  <si>
    <t>77448 Hudson Field</t>
  </si>
  <si>
    <t>583 White Mall</t>
  </si>
  <si>
    <t>8272 Vincent Brook Apt. 455</t>
  </si>
  <si>
    <t>30780 Kelly Plains Suite 902</t>
  </si>
  <si>
    <t>0809 Daniel Burg Apt. 907</t>
  </si>
  <si>
    <t>9880 Guzman Inlet</t>
  </si>
  <si>
    <t>709 Foster Course Apt. 653</t>
  </si>
  <si>
    <t>86467 Brian Rue</t>
  </si>
  <si>
    <t>31949 Marshall Prairie</t>
  </si>
  <si>
    <t>90018 Rhonda Canyon Apt. 325</t>
  </si>
  <si>
    <t>2981 Morris Estates Apt. 826</t>
  </si>
  <si>
    <t>11699 David Lock</t>
  </si>
  <si>
    <t>864 Stevenson Drive Suite 550</t>
  </si>
  <si>
    <t>019 James Pass Apt. 509</t>
  </si>
  <si>
    <t>681 James Locks</t>
  </si>
  <si>
    <t>21650 Suzanne Mall</t>
  </si>
  <si>
    <t>705 Patricia Keys Suite 056</t>
  </si>
  <si>
    <t>1931 Jenkins Rest</t>
  </si>
  <si>
    <t>929 Mark Glen Apt. 918</t>
  </si>
  <si>
    <t>7695 April Road</t>
  </si>
  <si>
    <t>596 Michele Bridge Apt. 942</t>
  </si>
  <si>
    <t>82171 Pearson Court</t>
  </si>
  <si>
    <t>73653 Sara Garden</t>
  </si>
  <si>
    <t>071 Buck Trace</t>
  </si>
  <si>
    <t>6238 Brown Mission</t>
  </si>
  <si>
    <t>017 Ryan Summit</t>
  </si>
  <si>
    <t>329 Berry Hollow Suite 857</t>
  </si>
  <si>
    <t>96319 Becker Mall</t>
  </si>
  <si>
    <t>03027 Shepherd Unions</t>
  </si>
  <si>
    <t>805 Robert Stravenue Suite 649</t>
  </si>
  <si>
    <t>50063 Lawson Isle</t>
  </si>
  <si>
    <t>18007 Schmitt Row</t>
  </si>
  <si>
    <t>6725 Conley Lodge Apt. 978</t>
  </si>
  <si>
    <t>192 Sara Roads</t>
  </si>
  <si>
    <t>477 Smith Mountains</t>
  </si>
  <si>
    <t>612 Cohen Wall</t>
  </si>
  <si>
    <t>22108 Brittany Shoal</t>
  </si>
  <si>
    <t>41454 Bond Cliff Apt. 912</t>
  </si>
  <si>
    <t>733 Mark Drives Suite 243</t>
  </si>
  <si>
    <t>662 Brent Lane</t>
  </si>
  <si>
    <t>559 Miranda Drive Suite 461</t>
  </si>
  <si>
    <t>0582 Jordan Landing</t>
  </si>
  <si>
    <t>85159 Owens Locks Suite 501</t>
  </si>
  <si>
    <t>278 Shane Street</t>
  </si>
  <si>
    <t>1450 Soto Parks Apt. 803</t>
  </si>
  <si>
    <t>872 Anthony Turnpike</t>
  </si>
  <si>
    <t>257 Gray Fields</t>
  </si>
  <si>
    <t>911 Troy Estates Suite 222</t>
  </si>
  <si>
    <t>44247 Clark Harbor Suite 245</t>
  </si>
  <si>
    <t>80696 Christina Spurs Apt. 489</t>
  </si>
  <si>
    <t>5111 James Bridge Apt. 442</t>
  </si>
  <si>
    <t>00755 Charles Squares Apt. 795</t>
  </si>
  <si>
    <t>772 Herrera Plaza</t>
  </si>
  <si>
    <t>305 Brown Rue</t>
  </si>
  <si>
    <t>4806 Murphy Mountain Suite 996</t>
  </si>
  <si>
    <t>40458 Wilkins Rapids Suite 467</t>
  </si>
  <si>
    <t>87597 Washington Trace Suite 424</t>
  </si>
  <si>
    <t>918 Annette Tunnel Suite 418</t>
  </si>
  <si>
    <t>195 Carr Roads</t>
  </si>
  <si>
    <t>57703 Wood Extensions</t>
  </si>
  <si>
    <t>685 Tiffany Rapid Apt. 320</t>
  </si>
  <si>
    <t>437 Peters Stream Apt. 811</t>
  </si>
  <si>
    <t>4619 Johnson Bridge Suite 327</t>
  </si>
  <si>
    <t>06407 Heather Mission</t>
  </si>
  <si>
    <t>92076 Gray Mountains</t>
  </si>
  <si>
    <t>47818 Meghan Flat</t>
  </si>
  <si>
    <t>710 Luis Rapids Suite 912</t>
  </si>
  <si>
    <t>53812 Julie Lakes Suite 800</t>
  </si>
  <si>
    <t>4372 Ryan Isle Apt. 077</t>
  </si>
  <si>
    <t>5653 Martin Causeway Apt. 922</t>
  </si>
  <si>
    <t>697 Cox Lake Apt. 895</t>
  </si>
  <si>
    <t>832 Daniels Manors</t>
  </si>
  <si>
    <t>1512 Myers Plains Apt. 108</t>
  </si>
  <si>
    <t>616 Benjamin Pass</t>
  </si>
  <si>
    <t>56268 Gonzalez Rest</t>
  </si>
  <si>
    <t>48907 Cruz Valley</t>
  </si>
  <si>
    <t>607 Michael Plains Apt. 978</t>
  </si>
  <si>
    <t>006 Edwards Parkway</t>
  </si>
  <si>
    <t>987 Tina Mews</t>
  </si>
  <si>
    <t>08121 Sarah Lakes Suite 786</t>
  </si>
  <si>
    <t>5677 Lara Villages</t>
  </si>
  <si>
    <t>28753 Anna Drive</t>
  </si>
  <si>
    <t>533 Cordova Course</t>
  </si>
  <si>
    <t>862 Lisa Forges Apt. 386</t>
  </si>
  <si>
    <t>845 Sullivan Plains Suite 072</t>
  </si>
  <si>
    <t>644 Seth Haven</t>
  </si>
  <si>
    <t>03712 Dudley Prairie Apt. 234</t>
  </si>
  <si>
    <t>883 Lyons Lodge</t>
  </si>
  <si>
    <t>4514 Krista Forges Apt. 885</t>
  </si>
  <si>
    <t>54987 Myers Stravenue Suite 250</t>
  </si>
  <si>
    <t>899 Christopher Plains Apt. 828</t>
  </si>
  <si>
    <t>794 Foster Court Suite 786</t>
  </si>
  <si>
    <t>439 Lara Mall Suite 405</t>
  </si>
  <si>
    <t>979 Melissa Shore</t>
  </si>
  <si>
    <t>9842 Matthew Drives Apt. 103</t>
  </si>
  <si>
    <t>3571 Denise Viaduct Apt. 022</t>
  </si>
  <si>
    <t>371 Jeremy Forks Apt. 293</t>
  </si>
  <si>
    <t>1402 Hamilton Hills</t>
  </si>
  <si>
    <t>4581 Oliver Junctions</t>
  </si>
  <si>
    <t>77889 Martha Courts</t>
  </si>
  <si>
    <t>44939 Lee Courts</t>
  </si>
  <si>
    <t>8668 Monica Heights Suite 520</t>
  </si>
  <si>
    <t>1634 Pamela Crossing</t>
  </si>
  <si>
    <t>51778 Richard Wall Apt. 664</t>
  </si>
  <si>
    <t>382 Lindsay Plain Apt. 122</t>
  </si>
  <si>
    <t>982 Mendoza Ports Suite 195</t>
  </si>
  <si>
    <t>161 Dunn Knolls Apt. 511</t>
  </si>
  <si>
    <t>9079 Patrick Lake Suite 047</t>
  </si>
  <si>
    <t>2719 Martin Freeway Apt. 406</t>
  </si>
  <si>
    <t>08662 Matthew Fort</t>
  </si>
  <si>
    <t>1960 Stewart Unions</t>
  </si>
  <si>
    <t>21374 Howard Coves</t>
  </si>
  <si>
    <t>32673 Beck Key Suite 833</t>
  </si>
  <si>
    <t>330 Erika Crossing</t>
  </si>
  <si>
    <t>09657 Amanda Brooks Apt. 381</t>
  </si>
  <si>
    <t>000 Julie Estates Apt. 721</t>
  </si>
  <si>
    <t>38256 Smith Shoals</t>
  </si>
  <si>
    <t>64323 Taylor Overpass Suite 603</t>
  </si>
  <si>
    <t>714 James Forest Apt. 828</t>
  </si>
  <si>
    <t>8898 Gonzales Ramp Apt. 922</t>
  </si>
  <si>
    <t>760 Edward Mountains Apt. 860</t>
  </si>
  <si>
    <t>2022 Amber Squares Suite 989</t>
  </si>
  <si>
    <t>5194 Wendy Gardens Apt. 541</t>
  </si>
  <si>
    <t>2447 Bobby Mountain Apt. 298</t>
  </si>
  <si>
    <t>760 Johnson Roads</t>
  </si>
  <si>
    <t>81216 Daniel Parkway</t>
  </si>
  <si>
    <t>7792 Henderson Terrace Suite 429</t>
  </si>
  <si>
    <t>8945 Howard Heights Suite 483</t>
  </si>
  <si>
    <t>6955 Smith Road Apt. 344</t>
  </si>
  <si>
    <t>9235 Mary Brooks</t>
  </si>
  <si>
    <t>6313 Jesse Causeway Suite 196</t>
  </si>
  <si>
    <t>67465 Pierce Courts Suite 985</t>
  </si>
  <si>
    <t>4699 Salas Streets Suite 064</t>
  </si>
  <si>
    <t>118 Ramirez Shoals</t>
  </si>
  <si>
    <t>1413 Nicole Shoal Apt. 330</t>
  </si>
  <si>
    <t>7635 Kaufman Turnpike Apt. 924</t>
  </si>
  <si>
    <t>87773 Christopher Ville</t>
  </si>
  <si>
    <t>79635 Gentry Field</t>
  </si>
  <si>
    <t>666 Martin Manor</t>
  </si>
  <si>
    <t>1543 Mendoza Loop Suite 815</t>
  </si>
  <si>
    <t>7501 Carlson Cove Suite 774</t>
  </si>
  <si>
    <t>0301 Paul Spur Apt. 571</t>
  </si>
  <si>
    <t>96908 Sharon Common</t>
  </si>
  <si>
    <t>1019 Melvin Corners Suite 344</t>
  </si>
  <si>
    <t>17130 Jennifer Brook</t>
  </si>
  <si>
    <t>9019 Clarke Groves Apt. 809</t>
  </si>
  <si>
    <t>99559 Strickland Union</t>
  </si>
  <si>
    <t>25851 Harrison Bypass</t>
  </si>
  <si>
    <t>68553 Christopher Manors Apt. 482</t>
  </si>
  <si>
    <t>67123 Rhodes Loop</t>
  </si>
  <si>
    <t>915 Nicholas Parkway</t>
  </si>
  <si>
    <t>7691 Guerra Ferry Suite 441</t>
  </si>
  <si>
    <t>949 Gibson Lake Apt. 568</t>
  </si>
  <si>
    <t>51404 Christian Islands</t>
  </si>
  <si>
    <t>0375 Carl Mountains</t>
  </si>
  <si>
    <t>16666 Carlson Summit</t>
  </si>
  <si>
    <t>55150 Brady Summit</t>
  </si>
  <si>
    <t>46339 Tina Inlet</t>
  </si>
  <si>
    <t>1503 Keller Stravenue</t>
  </si>
  <si>
    <t>7108 Jackson Unions Suite 478</t>
  </si>
  <si>
    <t>6655 Karen Wells</t>
  </si>
  <si>
    <t>52965 Dixon Road</t>
  </si>
  <si>
    <t>70754 Jasmine Roads Suite 620</t>
  </si>
  <si>
    <t>7027 Mike Branch</t>
  </si>
  <si>
    <t>8830 Mccoy Valleys Suite 839</t>
  </si>
  <si>
    <t>1502 Roy Oval</t>
  </si>
  <si>
    <t>4313 Mcdonald Key</t>
  </si>
  <si>
    <t>733 Jones Springs</t>
  </si>
  <si>
    <t>70938 Taylor Pine</t>
  </si>
  <si>
    <t>7365 Nancy Glens Suite 202</t>
  </si>
  <si>
    <t>72377 Brooks Lane Suite 169</t>
  </si>
  <si>
    <t>83280 Hutchinson Estates Apt. 773</t>
  </si>
  <si>
    <t>804 Crawford Village</t>
  </si>
  <si>
    <t>8779 John Point Apt. 352</t>
  </si>
  <si>
    <t>0977 Amanda Gardens</t>
  </si>
  <si>
    <t>281 Ashley Crossing</t>
  </si>
  <si>
    <t>98042 Michael Extensions Suite 619</t>
  </si>
  <si>
    <t>325 Collins Branch Apt. 719</t>
  </si>
  <si>
    <t>885 Mia Motorway Apt. 878</t>
  </si>
  <si>
    <t>1742 Lyons Landing</t>
  </si>
  <si>
    <t>01479 Eric River Apt. 171</t>
  </si>
  <si>
    <t>222 Lance Shore</t>
  </si>
  <si>
    <t>167 John Trafficway Suite 794</t>
  </si>
  <si>
    <t>0564 Walter Land</t>
  </si>
  <si>
    <t>674 Kelly Place</t>
  </si>
  <si>
    <t>4755 Michelle Forge Apt. 312</t>
  </si>
  <si>
    <t>281 Williams Plaza Suite 956</t>
  </si>
  <si>
    <t>2651 Watson Forges</t>
  </si>
  <si>
    <t>13008 Cunningham Drives Apt. 077</t>
  </si>
  <si>
    <t>473 Christine Lake Apt. 946</t>
  </si>
  <si>
    <t>9853 Angela Pike Apt. 863</t>
  </si>
  <si>
    <t>5436 Horton Valley Suite 710</t>
  </si>
  <si>
    <t>83325 Johnson Streets Apt. 998</t>
  </si>
  <si>
    <t>16644 Bradley Station</t>
  </si>
  <si>
    <t>61410 Lori Loaf</t>
  </si>
  <si>
    <t>289 Joel Cliff Suite 611</t>
  </si>
  <si>
    <t>022 Ball Rapid Apt. 956</t>
  </si>
  <si>
    <t>2756 Lauren Villages</t>
  </si>
  <si>
    <t>2134 Wendy Loaf</t>
  </si>
  <si>
    <t>4030 Leah Overpass</t>
  </si>
  <si>
    <t>351 Lauren Path Suite 947</t>
  </si>
  <si>
    <t>703 Graham Square Suite 751</t>
  </si>
  <si>
    <t>4268 Ashley Ville</t>
  </si>
  <si>
    <t>996 Alexander Motorway</t>
  </si>
  <si>
    <t>48207 David Forge Apt. 015</t>
  </si>
  <si>
    <t>60344 Christian Prairie Apt. 156</t>
  </si>
  <si>
    <t>51574 Graham Burgs</t>
  </si>
  <si>
    <t>61092 Mario Drive Apt. 563</t>
  </si>
  <si>
    <t>8679 Brian Motorway</t>
  </si>
  <si>
    <t>6234 Barnes Viaduct Suite 674</t>
  </si>
  <si>
    <t>58952 Tammy Well</t>
  </si>
  <si>
    <t>5152 Watson Trail</t>
  </si>
  <si>
    <t>35385 Holmes Dale Suite 826</t>
  </si>
  <si>
    <t>86503 Gomez Islands Suite 224</t>
  </si>
  <si>
    <t>51252 Aguirre Landing Apt. 634</t>
  </si>
  <si>
    <t>66861 Vang Unions Suite 061</t>
  </si>
  <si>
    <t>46133 Andrew Coves Apt. 720</t>
  </si>
  <si>
    <t>82830 Emily Trail Suite 289</t>
  </si>
  <si>
    <t>6208 Eileen Avenue Apt. 953</t>
  </si>
  <si>
    <t>3288 Burton Keys Suite 511</t>
  </si>
  <si>
    <t>1659 James Inlet</t>
  </si>
  <si>
    <t>5803 Santiago Center Apt. 706</t>
  </si>
  <si>
    <t>3721 Cindy Rest Suite 944</t>
  </si>
  <si>
    <t>34764 Laura Mills</t>
  </si>
  <si>
    <t>448 Nicholas Meadow</t>
  </si>
  <si>
    <t>906 Hurst Row Suite 435</t>
  </si>
  <si>
    <t>055 Lori Cliff Apt. 303</t>
  </si>
  <si>
    <t>330 Salazar Path</t>
  </si>
  <si>
    <t>80693 Jamie Meadow</t>
  </si>
  <si>
    <t>921 Evans Land</t>
  </si>
  <si>
    <t>4715 Garcia Pike Apt. 252</t>
  </si>
  <si>
    <t>090 Wanda Mall</t>
  </si>
  <si>
    <t>4944 Anita Turnpike</t>
  </si>
  <si>
    <t>1485 Peggy Trail Apt. 710</t>
  </si>
  <si>
    <t>350 Nicholas Highway Apt. 241</t>
  </si>
  <si>
    <t>9925 Tiffany Mountain</t>
  </si>
  <si>
    <t>54946 Bailey Hill Apt. 579</t>
  </si>
  <si>
    <t>305 Laurie Landing Suite 026</t>
  </si>
  <si>
    <t>3125 Rachel Roads</t>
  </si>
  <si>
    <t>06893 Hunter Rest Suite 211</t>
  </si>
  <si>
    <t>7981 Kelly Mountain</t>
  </si>
  <si>
    <t>295 John Manor</t>
  </si>
  <si>
    <t>92321 Kenneth Lock</t>
  </si>
  <si>
    <t>52384 Kaitlyn Green Suite 186</t>
  </si>
  <si>
    <t>48675 Larson Canyon</t>
  </si>
  <si>
    <t>5926 Cruz Trace</t>
  </si>
  <si>
    <t>888 Susan Mountain</t>
  </si>
  <si>
    <t>47216 Williams Garden</t>
  </si>
  <si>
    <t>720 Sullivan Avenue</t>
  </si>
  <si>
    <t>23384 Meagan Prairie</t>
  </si>
  <si>
    <t>87740 Vega Springs Suite 875</t>
  </si>
  <si>
    <t>554 Goodwin Route Apt. 905</t>
  </si>
  <si>
    <t>459 Wright Overpass Suite 588</t>
  </si>
  <si>
    <t>1339 Vazquez Village Suite 350</t>
  </si>
  <si>
    <t>57513 Leah Pine</t>
  </si>
  <si>
    <t>3572 Robert Locks</t>
  </si>
  <si>
    <t>83276 Green Crest</t>
  </si>
  <si>
    <t>46102 Tamara Ville Suite 802</t>
  </si>
  <si>
    <t>092 Kyle Shoal Suite 376</t>
  </si>
  <si>
    <t>117 Terry Village</t>
  </si>
  <si>
    <t>153 Estrada Walks</t>
  </si>
  <si>
    <t>711 Jason Flats Suite 677</t>
  </si>
  <si>
    <t>57417 Kevin Plains Suite 847</t>
  </si>
  <si>
    <t>72956 Anna Forest</t>
  </si>
  <si>
    <t>3520 Acosta Coves Apt. 382</t>
  </si>
  <si>
    <t>58107 Michael Fort Suite 385</t>
  </si>
  <si>
    <t>621 Odonnell Forge</t>
  </si>
  <si>
    <t>1714 Denise Crossroad Apt. 197</t>
  </si>
  <si>
    <t>85200 Montgomery Divide</t>
  </si>
  <si>
    <t>5339 Chelsea Corner</t>
  </si>
  <si>
    <t>09235 Mejia Fort</t>
  </si>
  <si>
    <t>83507 Alicia Glens Apt. 664</t>
  </si>
  <si>
    <t>336 Kayla Bypass</t>
  </si>
  <si>
    <t>479 Kaylee Drive</t>
  </si>
  <si>
    <t>4019 Smith Creek</t>
  </si>
  <si>
    <t>2052 Noble Ranch Suite 088</t>
  </si>
  <si>
    <t>64562 Gonzalez Lodge Suite 610</t>
  </si>
  <si>
    <t>1161 Donald Divide</t>
  </si>
  <si>
    <t>446 Floyd Field</t>
  </si>
  <si>
    <t>7696 Carl Rapids</t>
  </si>
  <si>
    <t>907 Wilkins Mill</t>
  </si>
  <si>
    <t>14046 Schmitt Plains Suite 582</t>
  </si>
  <si>
    <t>32581 Monique Springs</t>
  </si>
  <si>
    <t>4050 Amanda Port Suite 948</t>
  </si>
  <si>
    <t>39800 James Views</t>
  </si>
  <si>
    <t>5348 Stacy Manors Apt. 459</t>
  </si>
  <si>
    <t>7663 Matthew Station</t>
  </si>
  <si>
    <t>82113 Williams Villages Apt. 239</t>
  </si>
  <si>
    <t>4863 Brian Island Suite 057</t>
  </si>
  <si>
    <t>602 Virginia Vista</t>
  </si>
  <si>
    <t>847 Anthony Estates</t>
  </si>
  <si>
    <t>2364 Annette Pike</t>
  </si>
  <si>
    <t>70673 Mary Freeway Suite 564</t>
  </si>
  <si>
    <t>947 Humphrey Wells Suite 381</t>
  </si>
  <si>
    <t>1095 Taylor Mill Apt. 980</t>
  </si>
  <si>
    <t>519 Natasha Mountain Suite 986</t>
  </si>
  <si>
    <t>037 Gray Road Suite 275</t>
  </si>
  <si>
    <t>58614 Michael Isle Suite 942</t>
  </si>
  <si>
    <t>47987 Robert Curve Apt. 599</t>
  </si>
  <si>
    <t>0519 Davis Burg Suite 798</t>
  </si>
  <si>
    <t>4184 Scott Terrace</t>
  </si>
  <si>
    <t>45628 Hensley Circle</t>
  </si>
  <si>
    <t>022 Timothy Overpass</t>
  </si>
  <si>
    <t>753 Burns Garden</t>
  </si>
  <si>
    <t>5462 Owen Field</t>
  </si>
  <si>
    <t>616 Tony Field</t>
  </si>
  <si>
    <t>74371 Long Shore</t>
  </si>
  <si>
    <t>9291 Melissa Manor</t>
  </si>
  <si>
    <t>44006 Joyce Wells Suite 992</t>
  </si>
  <si>
    <t>5879 Richardson Highway</t>
  </si>
  <si>
    <t>664 Jeffrey Highway</t>
  </si>
  <si>
    <t>05296 Martinez Shoals</t>
  </si>
  <si>
    <t>6364 Jesus Cliffs</t>
  </si>
  <si>
    <t>94942 Willis Parks</t>
  </si>
  <si>
    <t>001 Anthony Oval Suite 082</t>
  </si>
  <si>
    <t>756 Amber Port</t>
  </si>
  <si>
    <t>25298 Zavala Cliff Suite 001</t>
  </si>
  <si>
    <t>0444 Nichols Spur Apt. 271</t>
  </si>
  <si>
    <t>05762 Catherine Expressway</t>
  </si>
  <si>
    <t>34141 Cervantes Square Apt. 634</t>
  </si>
  <si>
    <t>874 Rowe Courts</t>
  </si>
  <si>
    <t>286 Lewis Union Suite 042</t>
  </si>
  <si>
    <t>5627 Coffey Rest Apt. 783</t>
  </si>
  <si>
    <t>1063 Taylor Isle</t>
  </si>
  <si>
    <t>8269 James Dale Suite 609</t>
  </si>
  <si>
    <t>484 Chad Mission</t>
  </si>
  <si>
    <t>8163 Jacob Avenue Suite 569</t>
  </si>
  <si>
    <t>4825 Ryan Villages</t>
  </si>
  <si>
    <t>063 Rodriguez Tunnel</t>
  </si>
  <si>
    <t>773 Jennifer Isle</t>
  </si>
  <si>
    <t>484 Blankenship Way Apt. 803</t>
  </si>
  <si>
    <t>81690 Elliott Wells</t>
  </si>
  <si>
    <t>46102 Cunningham Burg</t>
  </si>
  <si>
    <t>9392 Christopher Hollow</t>
  </si>
  <si>
    <t>328 Bruce Court Apt. 534</t>
  </si>
  <si>
    <t>6576 Peterson Stream</t>
  </si>
  <si>
    <t>25240 Melissa Knoll</t>
  </si>
  <si>
    <t>886 Allen Cape</t>
  </si>
  <si>
    <t>886 Miller Ramp Suite 220</t>
  </si>
  <si>
    <t>974 Cisneros Gardens</t>
  </si>
  <si>
    <t>63953 Harvey Point Apt. 227</t>
  </si>
  <si>
    <t>0690 Reynolds Corners</t>
  </si>
  <si>
    <t>58922 Rhonda Ridge Suite 405</t>
  </si>
  <si>
    <t>755 Burns Lake</t>
  </si>
  <si>
    <t>3601 Tyler Parks Apt. 550</t>
  </si>
  <si>
    <t>71897 Frazier Trafficway Apt. 205</t>
  </si>
  <si>
    <t>137 Sanders Corners</t>
  </si>
  <si>
    <t>84239 Roberson Terrace Suite 019</t>
  </si>
  <si>
    <t>1846 Cynthia Corners</t>
  </si>
  <si>
    <t>71990 John Inlet</t>
  </si>
  <si>
    <t>92081 Kristen Groves Suite 198</t>
  </si>
  <si>
    <t>881 Bray Ridges Suite 289</t>
  </si>
  <si>
    <t>10407 Potter Dale</t>
  </si>
  <si>
    <t>80164 Richard Well</t>
  </si>
  <si>
    <t>88335 Payne Pine Suite 543</t>
  </si>
  <si>
    <t>81124 Smith Plains</t>
  </si>
  <si>
    <t>4656 Moreno Crescent</t>
  </si>
  <si>
    <t>236 Martinez Brook</t>
  </si>
  <si>
    <t>0858 Bowers Manor Suite 410</t>
  </si>
  <si>
    <t>2559 Johnson Rest</t>
  </si>
  <si>
    <t>1448 Pennington Turnpike</t>
  </si>
  <si>
    <t>15258 Sparks Islands Apt. 678</t>
  </si>
  <si>
    <t>31237 Hall Prairie</t>
  </si>
  <si>
    <t>72760 Stephanie Wall</t>
  </si>
  <si>
    <t>00157 Garcia Station Apt. 996</t>
  </si>
  <si>
    <t>107 Rhonda Streets</t>
  </si>
  <si>
    <t>0193 Nicholas Common</t>
  </si>
  <si>
    <t>16944 Allison Green Suite 712</t>
  </si>
  <si>
    <t>287 Ricardo Islands Apt. 696</t>
  </si>
  <si>
    <t>0834 Hampton Plaza</t>
  </si>
  <si>
    <t>35967 James Loaf</t>
  </si>
  <si>
    <t>87855 Miller Stravenue Apt. 474</t>
  </si>
  <si>
    <t>3347 Kennedy Divide</t>
  </si>
  <si>
    <t>35602 Williams Loaf</t>
  </si>
  <si>
    <t>725 Jones Prairie Apt. 911</t>
  </si>
  <si>
    <t>40979 Rogers Trail</t>
  </si>
  <si>
    <t>1920 Buchanan Crossing Apt. 994</t>
  </si>
  <si>
    <t>3783 Henry Squares</t>
  </si>
  <si>
    <t>0969 Yang Dam Suite 604</t>
  </si>
  <si>
    <t>2891 Tonya Route</t>
  </si>
  <si>
    <t>63345 Jason Harbor Apt. 165</t>
  </si>
  <si>
    <t>2319 Webb Key</t>
  </si>
  <si>
    <t>1503 Daniel Turnpike</t>
  </si>
  <si>
    <t>6030 Sims Square Suite 144</t>
  </si>
  <si>
    <t>797 John Stream</t>
  </si>
  <si>
    <t>6874 White Street Suite 762</t>
  </si>
  <si>
    <t>9384 Curtis Forges Apt. 107</t>
  </si>
  <si>
    <t>535 Parrish Points Apt. 212</t>
  </si>
  <si>
    <t>661 Bailey Spring Suite 422</t>
  </si>
  <si>
    <t>537 Lee Shoals</t>
  </si>
  <si>
    <t>54811 Wolfe Drive</t>
  </si>
  <si>
    <t>6290 Gonzalez Lodge</t>
  </si>
  <si>
    <t>05451 Lauren Roads Suite 699</t>
  </si>
  <si>
    <t>87758 Stacy Rapid</t>
  </si>
  <si>
    <t>61591 Leslie Mission Suite 616</t>
  </si>
  <si>
    <t>756 White Shores</t>
  </si>
  <si>
    <t>587 Harris Well</t>
  </si>
  <si>
    <t>1325 Sabrina Lights</t>
  </si>
  <si>
    <t>3216 Tyler Via</t>
  </si>
  <si>
    <t>863 Combs Rest</t>
  </si>
  <si>
    <t>695 Alvarez Station Apt. 300</t>
  </si>
  <si>
    <t>163 Henderson Street Suite 419</t>
  </si>
  <si>
    <t>44345 Watson Mount Suite 133</t>
  </si>
  <si>
    <t>754 Howard Glens</t>
  </si>
  <si>
    <t>36748 Davis Spring Apt. 932</t>
  </si>
  <si>
    <t>0817 Whitehead Overpass Suite 504</t>
  </si>
  <si>
    <t>2278 Johnson Mission Apt. 064</t>
  </si>
  <si>
    <t>68650 Cheyenne Parks</t>
  </si>
  <si>
    <t>92215 Howell Green</t>
  </si>
  <si>
    <t>7563 Adam Prairie</t>
  </si>
  <si>
    <t>98320 Sean Lock</t>
  </si>
  <si>
    <t>05791 Albert Streets Apt. 839</t>
  </si>
  <si>
    <t>365 Robert Passage</t>
  </si>
  <si>
    <t>324 Joseph Landing</t>
  </si>
  <si>
    <t>396 Lewis Mount</t>
  </si>
  <si>
    <t>30488 Linda Drive</t>
  </si>
  <si>
    <t>84690 Lane Groves Suite 272</t>
  </si>
  <si>
    <t>325 Veronica Flats</t>
  </si>
  <si>
    <t>9382 Karen Land</t>
  </si>
  <si>
    <t>168 Baker Spurs Apt. 091</t>
  </si>
  <si>
    <t>244 Clayton Harbor</t>
  </si>
  <si>
    <t>71749 Joshua Trafficway Apt. 718</t>
  </si>
  <si>
    <t>936 Kevin Lake</t>
  </si>
  <si>
    <t>943 Burton Neck</t>
  </si>
  <si>
    <t>1876 Hammond Branch Apt. 290</t>
  </si>
  <si>
    <t>9880 Hernandez Street Apt. 457</t>
  </si>
  <si>
    <t>33119 Daniels Camp</t>
  </si>
  <si>
    <t>3398 Stacey Mountains Apt. 671</t>
  </si>
  <si>
    <t>686 Williamson Squares Apt. 317</t>
  </si>
  <si>
    <t>077 Mark Row Suite 158</t>
  </si>
  <si>
    <t>805 Angela Row</t>
  </si>
  <si>
    <t>93459 Lawrence Mountains</t>
  </si>
  <si>
    <t>4143 Wood Plains Apt. 395</t>
  </si>
  <si>
    <t>987 Young Field</t>
  </si>
  <si>
    <t>5773 Jefferson Plain Apt. 272</t>
  </si>
  <si>
    <t>191 Karen Corner Suite 157</t>
  </si>
  <si>
    <t>9809 Olson Mission</t>
  </si>
  <si>
    <t>62853 Rodriguez Plains</t>
  </si>
  <si>
    <t>284 Hernandez Stravenue</t>
  </si>
  <si>
    <t>895 Wright Turnpike</t>
  </si>
  <si>
    <t>466 Koch Fall Apt. 630</t>
  </si>
  <si>
    <t>618 Wilson Harbor Suite 122</t>
  </si>
  <si>
    <t>066 Booker Village Suite 469</t>
  </si>
  <si>
    <t>366 Katie Springs Suite 791</t>
  </si>
  <si>
    <t>88856 Alicia Fork</t>
  </si>
  <si>
    <t>93686 Figueroa Shores</t>
  </si>
  <si>
    <t>159 Dickson Lakes Apt. 809</t>
  </si>
  <si>
    <t>8872 Davis Roads Suite 936</t>
  </si>
  <si>
    <t>58302 Jill Causeway</t>
  </si>
  <si>
    <t>7411 Rogers Crest</t>
  </si>
  <si>
    <t>6277 Bradley Canyon</t>
  </si>
  <si>
    <t>476 Tammy Springs Suite 878</t>
  </si>
  <si>
    <t>199 Sandoval Crossroad</t>
  </si>
  <si>
    <t>4976 Danielle Burgs</t>
  </si>
  <si>
    <t>9194 Davis Path</t>
  </si>
  <si>
    <t>01863 Rogers Orchard</t>
  </si>
  <si>
    <t>22707 Carla Streets Apt. 462</t>
  </si>
  <si>
    <t>69118 Page Port Apt. 554</t>
  </si>
  <si>
    <t>8973 Houston Mount</t>
  </si>
  <si>
    <t>27117 Nguyen Spurs Suite 591</t>
  </si>
  <si>
    <t>23619 Kristin Estate</t>
  </si>
  <si>
    <t>722 Kerr Forge</t>
  </si>
  <si>
    <t>533 Marcus Path</t>
  </si>
  <si>
    <t>09556 Curtis Meadow</t>
  </si>
  <si>
    <t>14570 Jimmy Well</t>
  </si>
  <si>
    <t>0339 Sellers Village Suite 276</t>
  </si>
  <si>
    <t>17301 Fox Highway Suite 170</t>
  </si>
  <si>
    <t>35431 Bradford Cove</t>
  </si>
  <si>
    <t>6266 Michael Garden</t>
  </si>
  <si>
    <t>06212 Chen Meadow</t>
  </si>
  <si>
    <t>36305 Arroyo Station Suite 641</t>
  </si>
  <si>
    <t>1965 Alexandra Falls Suite 156</t>
  </si>
  <si>
    <t>47790 Graham Stream Apt. 081</t>
  </si>
  <si>
    <t>897 John Loaf Suite 493</t>
  </si>
  <si>
    <t>75142 Mike Street</t>
  </si>
  <si>
    <t>14102 Nathaniel Route</t>
  </si>
  <si>
    <t>96228 Rodriguez Street</t>
  </si>
  <si>
    <t>887 Sanford Flat</t>
  </si>
  <si>
    <t>862 Kevin Hollow Suite 881</t>
  </si>
  <si>
    <t>01194 Kristen Plain Apt. 792</t>
  </si>
  <si>
    <t>6570 Patterson Forges</t>
  </si>
  <si>
    <t>305 Mcdaniel Lights</t>
  </si>
  <si>
    <t>06267 Vasquez Track</t>
  </si>
  <si>
    <t>27593 Johnson Forks</t>
  </si>
  <si>
    <t>27764 Jessica Port</t>
  </si>
  <si>
    <t>10691 Richard Neck</t>
  </si>
  <si>
    <t>40882 Stephanie Locks Suite 090</t>
  </si>
  <si>
    <t>6045 Cox Mountain Suite 030</t>
  </si>
  <si>
    <t>879 Manning Roads Suite 359</t>
  </si>
  <si>
    <t>74423 Kristina Green</t>
  </si>
  <si>
    <t>2814 John Pines</t>
  </si>
  <si>
    <t>34948 Hardy Centers</t>
  </si>
  <si>
    <t>807 Daniel Ville</t>
  </si>
  <si>
    <t>21177 Williams Isle Apt. 615</t>
  </si>
  <si>
    <t>92896 David Crest</t>
  </si>
  <si>
    <t>38045 Heather Skyway</t>
  </si>
  <si>
    <t>373 Krause Walks Apt. 901</t>
  </si>
  <si>
    <t>82154 Mitchell Circle Suite 749</t>
  </si>
  <si>
    <t>349 Gabriel Walks Apt. 544</t>
  </si>
  <si>
    <t>1687 Richard Plain</t>
  </si>
  <si>
    <t>7657 Lance Center</t>
  </si>
  <si>
    <t>3404 Miller Inlet Suite 529</t>
  </si>
  <si>
    <t>0334 Anderson Estate</t>
  </si>
  <si>
    <t>8143 Schmidt Underpass Apt. 085</t>
  </si>
  <si>
    <t>08136 Ball Ridge</t>
  </si>
  <si>
    <t>976 Lori Course</t>
  </si>
  <si>
    <t>868 Susan Forge Suite 259</t>
  </si>
  <si>
    <t>17849 Butler Falls</t>
  </si>
  <si>
    <t>3097 Noble Lodge</t>
  </si>
  <si>
    <t>8373 Christopher Hollow Suite 701</t>
  </si>
  <si>
    <t>0183 Stewart Village</t>
  </si>
  <si>
    <t>2681 Joseph Roads</t>
  </si>
  <si>
    <t>91887 Robert Forge</t>
  </si>
  <si>
    <t>153 Vargas Views Suite 021</t>
  </si>
  <si>
    <t>159 Janet Spur Apt. 378</t>
  </si>
  <si>
    <t>0836 Brianna Parkways</t>
  </si>
  <si>
    <t>6571 Mary Harbor Apt. 667</t>
  </si>
  <si>
    <t>4973 Joshua Freeway</t>
  </si>
  <si>
    <t>659 Patterson Centers</t>
  </si>
  <si>
    <t>43412 Daniel Burg Apt. 479</t>
  </si>
  <si>
    <t>960 Brooks Terrace</t>
  </si>
  <si>
    <t>3947 Alvarez Parkway Apt. 201</t>
  </si>
  <si>
    <t>803 White Road</t>
  </si>
  <si>
    <t>53805 Tate Shore</t>
  </si>
  <si>
    <t>85033 Stephanie Throughway</t>
  </si>
  <si>
    <t>479 James Ports</t>
  </si>
  <si>
    <t>6123 Tyler Burg</t>
  </si>
  <si>
    <t>316 Michael Village</t>
  </si>
  <si>
    <t>8154 Robin Lakes Apt. 527</t>
  </si>
  <si>
    <t>275 Vincent Streets Apt. 017</t>
  </si>
  <si>
    <t>9815 Torres Dale</t>
  </si>
  <si>
    <t>29428 Leach Islands Apt. 622</t>
  </si>
  <si>
    <t>22989 Best Dale</t>
  </si>
  <si>
    <t>14460 Tina Forks</t>
  </si>
  <si>
    <t>4404 Nathan Springs Apt. 960</t>
  </si>
  <si>
    <t>617 Smith Island</t>
  </si>
  <si>
    <t>4967 Henderson Plaza</t>
  </si>
  <si>
    <t>1708 Maldonado Grove</t>
  </si>
  <si>
    <t>192 Goodman Mountain</t>
  </si>
  <si>
    <t>191 Phillip Plaza</t>
  </si>
  <si>
    <t>38841 Carolyn Stravenue</t>
  </si>
  <si>
    <t>735 Matthew Stream Suite 323</t>
  </si>
  <si>
    <t>6968 Erica Extensions Apt. 923</t>
  </si>
  <si>
    <t>016 Samuel Lodge Suite 103</t>
  </si>
  <si>
    <t>79612 Jennifer Squares</t>
  </si>
  <si>
    <t>315 Hansen Crest</t>
  </si>
  <si>
    <t>New Melissa</t>
  </si>
  <si>
    <t>Williamston</t>
  </si>
  <si>
    <t>West Brendaberg</t>
  </si>
  <si>
    <t>East Richardhaven</t>
  </si>
  <si>
    <t>West Shawnchester</t>
  </si>
  <si>
    <t>Sonyachester</t>
  </si>
  <si>
    <t>Benjaminfurt</t>
  </si>
  <si>
    <t>Piercemouth</t>
  </si>
  <si>
    <t>Schneiderchester</t>
  </si>
  <si>
    <t>Brownberg</t>
  </si>
  <si>
    <t>North Jenniferhaven</t>
  </si>
  <si>
    <t>Kimberlystad</t>
  </si>
  <si>
    <t>Rowlandland</t>
  </si>
  <si>
    <t>Durhamburgh</t>
  </si>
  <si>
    <t>Shannonmouth</t>
  </si>
  <si>
    <t>Port Paul</t>
  </si>
  <si>
    <t>West Ann</t>
  </si>
  <si>
    <t>Garnerton</t>
  </si>
  <si>
    <t>Stephanieburgh</t>
  </si>
  <si>
    <t>West Sara</t>
  </si>
  <si>
    <t>Jacobbury</t>
  </si>
  <si>
    <t>Danielton</t>
  </si>
  <si>
    <t>Michelleshire</t>
  </si>
  <si>
    <t>Shawnbury</t>
  </si>
  <si>
    <t>Jeremiahtown</t>
  </si>
  <si>
    <t>East Sheila</t>
  </si>
  <si>
    <t>North Nathan</t>
  </si>
  <si>
    <t>North Carrie</t>
  </si>
  <si>
    <t>Coopershire</t>
  </si>
  <si>
    <t>Mitchellton</t>
  </si>
  <si>
    <t>Jerryville</t>
  </si>
  <si>
    <t>South Kathyport</t>
  </si>
  <si>
    <t>North Coryport</t>
  </si>
  <si>
    <t>Manningport</t>
  </si>
  <si>
    <t>Weisschester</t>
  </si>
  <si>
    <t>Alexanderhaven</t>
  </si>
  <si>
    <t>North Alexanderberg</t>
  </si>
  <si>
    <t>Seanville</t>
  </si>
  <si>
    <t>Port Clayton</t>
  </si>
  <si>
    <t>Port Shannonland</t>
  </si>
  <si>
    <t>Lake Travisfort</t>
  </si>
  <si>
    <t>Port Dianeton</t>
  </si>
  <si>
    <t>Lake Joshua</t>
  </si>
  <si>
    <t>Lake Saraton</t>
  </si>
  <si>
    <t>Armstrongtown</t>
  </si>
  <si>
    <t>Parkerport</t>
  </si>
  <si>
    <t>Tiffanyberg</t>
  </si>
  <si>
    <t>South Alyssafort</t>
  </si>
  <si>
    <t>Christinemouth</t>
  </si>
  <si>
    <t>Farleyton</t>
  </si>
  <si>
    <t>New Christie</t>
  </si>
  <si>
    <t>North Jonathan</t>
  </si>
  <si>
    <t>South Rachel</t>
  </si>
  <si>
    <t>New Amanda</t>
  </si>
  <si>
    <t>Port Mitchellshire</t>
  </si>
  <si>
    <t>Clarkeborough</t>
  </si>
  <si>
    <t>New Ashley</t>
  </si>
  <si>
    <t>West Cheryl</t>
  </si>
  <si>
    <t>Michaelton</t>
  </si>
  <si>
    <t>Chanborough</t>
  </si>
  <si>
    <t>Anthonyfort</t>
  </si>
  <si>
    <t>West Nicholas</t>
  </si>
  <si>
    <t>Port Luis</t>
  </si>
  <si>
    <t>Brucemouth</t>
  </si>
  <si>
    <t>West Brandi</t>
  </si>
  <si>
    <t>New Caitlinborough</t>
  </si>
  <si>
    <t>West Hunterchester</t>
  </si>
  <si>
    <t>Lake Levistad</t>
  </si>
  <si>
    <t>Valdezchester</t>
  </si>
  <si>
    <t>Mccarthyview</t>
  </si>
  <si>
    <t>South Johntown</t>
  </si>
  <si>
    <t>Howeborough</t>
  </si>
  <si>
    <t>Howellport</t>
  </si>
  <si>
    <t>Amyton</t>
  </si>
  <si>
    <t>East Jamesland</t>
  </si>
  <si>
    <t>Johnsonstad</t>
  </si>
  <si>
    <t>Alexishaven</t>
  </si>
  <si>
    <t>Port Carriestad</t>
  </si>
  <si>
    <t>Port Richardside</t>
  </si>
  <si>
    <t>West Kathrynfurt</t>
  </si>
  <si>
    <t>New Robertborough</t>
  </si>
  <si>
    <t>Robertsonborough</t>
  </si>
  <si>
    <t>West Miguel</t>
  </si>
  <si>
    <t>South Alec</t>
  </si>
  <si>
    <t>Clarkborough</t>
  </si>
  <si>
    <t>Teresamouth</t>
  </si>
  <si>
    <t>Kevinport</t>
  </si>
  <si>
    <t>Escobarhaven</t>
  </si>
  <si>
    <t>Alexandermouth</t>
  </si>
  <si>
    <t>Leslieview</t>
  </si>
  <si>
    <t>Mcgeeland</t>
  </si>
  <si>
    <t>Wendystad</t>
  </si>
  <si>
    <t>Katieton</t>
  </si>
  <si>
    <t>Thomasbury</t>
  </si>
  <si>
    <t>Snyderland</t>
  </si>
  <si>
    <t>North Brianchester</t>
  </si>
  <si>
    <t>Port Robertside</t>
  </si>
  <si>
    <t>Mcgrathmouth</t>
  </si>
  <si>
    <t>Lake Katherinebury</t>
  </si>
  <si>
    <t>North Stevenside</t>
  </si>
  <si>
    <t>Teresabury</t>
  </si>
  <si>
    <t>Port Cheryl</t>
  </si>
  <si>
    <t>North Daniellechester</t>
  </si>
  <si>
    <t>Saraborough</t>
  </si>
  <si>
    <t>West Larryborough</t>
  </si>
  <si>
    <t>West Tracy</t>
  </si>
  <si>
    <t>New Debraland</t>
  </si>
  <si>
    <t>Carrollshire</t>
  </si>
  <si>
    <t>Lake Michaelfurt</t>
  </si>
  <si>
    <t>North Jennifer</t>
  </si>
  <si>
    <t>East Katherine</t>
  </si>
  <si>
    <t>Rodriguezburgh</t>
  </si>
  <si>
    <t>Port Megan</t>
  </si>
  <si>
    <t>Port Phillip</t>
  </si>
  <si>
    <t>West Sheryl</t>
  </si>
  <si>
    <t>Kellyville</t>
  </si>
  <si>
    <t>Stevenfort</t>
  </si>
  <si>
    <t>Loganchester</t>
  </si>
  <si>
    <t>West Amanda</t>
  </si>
  <si>
    <t>New Tina</t>
  </si>
  <si>
    <t>Franklinfort</t>
  </si>
  <si>
    <t>New Charlesport</t>
  </si>
  <si>
    <t>Turnershire</t>
  </si>
  <si>
    <t>Darrellburgh</t>
  </si>
  <si>
    <t>Lake Jamiehaven</t>
  </si>
  <si>
    <t>North Davidstad</t>
  </si>
  <si>
    <t>Morrisberg</t>
  </si>
  <si>
    <t>Port Douglas</t>
  </si>
  <si>
    <t>South Randybury</t>
  </si>
  <si>
    <t>Lake Heather</t>
  </si>
  <si>
    <t>South Annaton</t>
  </si>
  <si>
    <t>Robertsstad</t>
  </si>
  <si>
    <t>North Davidmouth</t>
  </si>
  <si>
    <t>East Christina</t>
  </si>
  <si>
    <t>Christensenborough</t>
  </si>
  <si>
    <t>Mistyshire</t>
  </si>
  <si>
    <t>Davidville</t>
  </si>
  <si>
    <t>Port Rose</t>
  </si>
  <si>
    <t>North Andre</t>
  </si>
  <si>
    <t>Lake Brittney</t>
  </si>
  <si>
    <t>Rachelborough</t>
  </si>
  <si>
    <t>Port Sheila</t>
  </si>
  <si>
    <t>Singletonstad</t>
  </si>
  <si>
    <t>Bookermouth</t>
  </si>
  <si>
    <t>Clarkside</t>
  </si>
  <si>
    <t>Bryanchester</t>
  </si>
  <si>
    <t>South Jamesside</t>
  </si>
  <si>
    <t>Lake Thomas</t>
  </si>
  <si>
    <t>Johnathanburgh</t>
  </si>
  <si>
    <t>Bartonport</t>
  </si>
  <si>
    <t>Russellmouth</t>
  </si>
  <si>
    <t>East Anthony</t>
  </si>
  <si>
    <t>Brookeshire</t>
  </si>
  <si>
    <t>Lake Sarahstad</t>
  </si>
  <si>
    <t>Kevinborough</t>
  </si>
  <si>
    <t>North Jessica</t>
  </si>
  <si>
    <t>Cordovamouth</t>
  </si>
  <si>
    <t>North Ashleefurt</t>
  </si>
  <si>
    <t>East Frederickside</t>
  </si>
  <si>
    <t>New Jamesview</t>
  </si>
  <si>
    <t>Cookfort</t>
  </si>
  <si>
    <t>West Ashley</t>
  </si>
  <si>
    <t>Adamsshire</t>
  </si>
  <si>
    <t>Lopezstad</t>
  </si>
  <si>
    <t>Scottbury</t>
  </si>
  <si>
    <t>South Colleen</t>
  </si>
  <si>
    <t>Austinmouth</t>
  </si>
  <si>
    <t>Jaredside</t>
  </si>
  <si>
    <t>Patrickhaven</t>
  </si>
  <si>
    <t>Laurabury</t>
  </si>
  <si>
    <t>Patriciabury</t>
  </si>
  <si>
    <t>East Danny</t>
  </si>
  <si>
    <t>North Melissa</t>
  </si>
  <si>
    <t>South Natalie</t>
  </si>
  <si>
    <t>Reginaville</t>
  </si>
  <si>
    <t>Port Kevintown</t>
  </si>
  <si>
    <t>East Anthonymouth</t>
  </si>
  <si>
    <t>Joyceshire</t>
  </si>
  <si>
    <t>Charlesmouth</t>
  </si>
  <si>
    <t>Henrymouth</t>
  </si>
  <si>
    <t>West Danielside</t>
  </si>
  <si>
    <t>Jennifermouth</t>
  </si>
  <si>
    <t>New Annamouth</t>
  </si>
  <si>
    <t>Angelaberg</t>
  </si>
  <si>
    <t>Hernandezfurt</t>
  </si>
  <si>
    <t>Jamesberg</t>
  </si>
  <si>
    <t>Elizabethfort</t>
  </si>
  <si>
    <t>New Stephaniechester</t>
  </si>
  <si>
    <t>Woodfurt</t>
  </si>
  <si>
    <t>Erinland</t>
  </si>
  <si>
    <t>New Marilynstad</t>
  </si>
  <si>
    <t>Geraldborough</t>
  </si>
  <si>
    <t>Trujillomouth</t>
  </si>
  <si>
    <t>Lake Deannahaven</t>
  </si>
  <si>
    <t>Thompsonmouth</t>
  </si>
  <si>
    <t>West Lisabury</t>
  </si>
  <si>
    <t>Katrinachester</t>
  </si>
  <si>
    <t>Burchfort</t>
  </si>
  <si>
    <t>Patriciafort</t>
  </si>
  <si>
    <t>Johnsonchester</t>
  </si>
  <si>
    <t>South Kimberly</t>
  </si>
  <si>
    <t>Jamesborough</t>
  </si>
  <si>
    <t>Port John</t>
  </si>
  <si>
    <t>Garciatown</t>
  </si>
  <si>
    <t>Port Marymouth</t>
  </si>
  <si>
    <t>North Matthewmouth</t>
  </si>
  <si>
    <t>South Lisa</t>
  </si>
  <si>
    <t>Lanceberg</t>
  </si>
  <si>
    <t>North Christine</t>
  </si>
  <si>
    <t>Lake Patriciatown</t>
  </si>
  <si>
    <t>West Elizabeth</t>
  </si>
  <si>
    <t>Baileybury</t>
  </si>
  <si>
    <t>Michelleview</t>
  </si>
  <si>
    <t>Stevensport</t>
  </si>
  <si>
    <t>West Paul</t>
  </si>
  <si>
    <t>Lake Emily</t>
  </si>
  <si>
    <t>New Shelbyville</t>
  </si>
  <si>
    <t>East Jasonburgh</t>
  </si>
  <si>
    <t>West Leemouth</t>
  </si>
  <si>
    <t>Cynthiaberg</t>
  </si>
  <si>
    <t>Robbinsland</t>
  </si>
  <si>
    <t>South Maryfort</t>
  </si>
  <si>
    <t>Olsonfurt</t>
  </si>
  <si>
    <t>East Sarahburgh</t>
  </si>
  <si>
    <t>Michellestad</t>
  </si>
  <si>
    <t>New Mariafurt</t>
  </si>
  <si>
    <t>North Marcus</t>
  </si>
  <si>
    <t>Samueltown</t>
  </si>
  <si>
    <t>East Christopher</t>
  </si>
  <si>
    <t>Lake Ashleyfort</t>
  </si>
  <si>
    <t>Scottland</t>
  </si>
  <si>
    <t>Stevensfort</t>
  </si>
  <si>
    <t>Lake Derrickport</t>
  </si>
  <si>
    <t>East Alexander</t>
  </si>
  <si>
    <t>Jodiside</t>
  </si>
  <si>
    <t>Quinnview</t>
  </si>
  <si>
    <t>South Nancy</t>
  </si>
  <si>
    <t>Olsenville</t>
  </si>
  <si>
    <t>Jacquelineshire</t>
  </si>
  <si>
    <t>East Jessicaport</t>
  </si>
  <si>
    <t>East Amandashire</t>
  </si>
  <si>
    <t>Lake Sarah</t>
  </si>
  <si>
    <t>Vangview</t>
  </si>
  <si>
    <t>Martinland</t>
  </si>
  <si>
    <t>North Julieburgh</t>
  </si>
  <si>
    <t>Jacksonfurt</t>
  </si>
  <si>
    <t>Anthonyburgh</t>
  </si>
  <si>
    <t>North Phillipmouth</t>
  </si>
  <si>
    <t>East Lauren</t>
  </si>
  <si>
    <t>Normanfurt</t>
  </si>
  <si>
    <t>Brownmouth</t>
  </si>
  <si>
    <t>West Terrishire</t>
  </si>
  <si>
    <t>West Maryland</t>
  </si>
  <si>
    <t>New Yeseniatown</t>
  </si>
  <si>
    <t>Port Waltertown</t>
  </si>
  <si>
    <t>Port Tiffanytown</t>
  </si>
  <si>
    <t>Brewerport</t>
  </si>
  <si>
    <t>New Micheleville</t>
  </si>
  <si>
    <t>Navarroberg</t>
  </si>
  <si>
    <t>New Mauricefort</t>
  </si>
  <si>
    <t>Rosalesfort</t>
  </si>
  <si>
    <t>Goodwinburgh</t>
  </si>
  <si>
    <t>Christopherhaven</t>
  </si>
  <si>
    <t>Breannafurt</t>
  </si>
  <si>
    <t>South Barbara</t>
  </si>
  <si>
    <t>West Brittany</t>
  </si>
  <si>
    <t>Elizabethmouth</t>
  </si>
  <si>
    <t>Daniellebury</t>
  </si>
  <si>
    <t>South Michaelton</t>
  </si>
  <si>
    <t>Charlesland</t>
  </si>
  <si>
    <t>New Tiffanyland</t>
  </si>
  <si>
    <t>West Anthonyborough</t>
  </si>
  <si>
    <t>Gonzalesberg</t>
  </si>
  <si>
    <t>North Richardberg</t>
  </si>
  <si>
    <t>South Jameston</t>
  </si>
  <si>
    <t>Tylerfort</t>
  </si>
  <si>
    <t>Grahamfort</t>
  </si>
  <si>
    <t>Christinestad</t>
  </si>
  <si>
    <t>Priceville</t>
  </si>
  <si>
    <t>North Terrihaven</t>
  </si>
  <si>
    <t>New Tinamouth</t>
  </si>
  <si>
    <t>North Erik</t>
  </si>
  <si>
    <t>North Emilyburgh</t>
  </si>
  <si>
    <t>North Angelafurt</t>
  </si>
  <si>
    <t>Campbellland</t>
  </si>
  <si>
    <t>Cervantesfort</t>
  </si>
  <si>
    <t>Davidport</t>
  </si>
  <si>
    <t>South Jacobville</t>
  </si>
  <si>
    <t>Kimchester</t>
  </si>
  <si>
    <t>Debbieville</t>
  </si>
  <si>
    <t>Antoniofurt</t>
  </si>
  <si>
    <t>Morristown</t>
  </si>
  <si>
    <t>East Larry</t>
  </si>
  <si>
    <t>West Christopher</t>
  </si>
  <si>
    <t>Lake Elizabeth</t>
  </si>
  <si>
    <t>Hartville</t>
  </si>
  <si>
    <t>Port Cynthia</t>
  </si>
  <si>
    <t>Cruzfurt</t>
  </si>
  <si>
    <t>North William</t>
  </si>
  <si>
    <t>Stoneberg</t>
  </si>
  <si>
    <t>New James</t>
  </si>
  <si>
    <t>North Angela</t>
  </si>
  <si>
    <t>South Kelly</t>
  </si>
  <si>
    <t>East Joann</t>
  </si>
  <si>
    <t>Watersmouth</t>
  </si>
  <si>
    <t>New Amberborough</t>
  </si>
  <si>
    <t>Estradafort</t>
  </si>
  <si>
    <t>Butlerhaven</t>
  </si>
  <si>
    <t>Nicholasshire</t>
  </si>
  <si>
    <t>Randallbury</t>
  </si>
  <si>
    <t>Dannyview</t>
  </si>
  <si>
    <t>New Roberthaven</t>
  </si>
  <si>
    <t>Wrightbury</t>
  </si>
  <si>
    <t>Karafort</t>
  </si>
  <si>
    <t>Yatesport</t>
  </si>
  <si>
    <t>Port Jeffrey</t>
  </si>
  <si>
    <t>Elizabethport</t>
  </si>
  <si>
    <t>New Danielle</t>
  </si>
  <si>
    <t>Kelseyborough</t>
  </si>
  <si>
    <t>Henrystad</t>
  </si>
  <si>
    <t>South Mary</t>
  </si>
  <si>
    <t>Marcushaven</t>
  </si>
  <si>
    <t>Brittanyton</t>
  </si>
  <si>
    <t>Port Michael</t>
  </si>
  <si>
    <t>West Tonyfurt</t>
  </si>
  <si>
    <t>Amberside</t>
  </si>
  <si>
    <t>North Edwardhaven</t>
  </si>
  <si>
    <t>Duranborough</t>
  </si>
  <si>
    <t>East Anthonychester</t>
  </si>
  <si>
    <t>Port Kyleport</t>
  </si>
  <si>
    <t>North Gary</t>
  </si>
  <si>
    <t>Amandaborough</t>
  </si>
  <si>
    <t>Lake Joannaberg</t>
  </si>
  <si>
    <t>New Gabrielfort</t>
  </si>
  <si>
    <t>Lindsayborough</t>
  </si>
  <si>
    <t>East Andrew</t>
  </si>
  <si>
    <t>Port Emily</t>
  </si>
  <si>
    <t>Fordbury</t>
  </si>
  <si>
    <t>Micheleton</t>
  </si>
  <si>
    <t>Andreaburgh</t>
  </si>
  <si>
    <t>Joneschester</t>
  </si>
  <si>
    <t>Port Shane</t>
  </si>
  <si>
    <t>Mccoymouth</t>
  </si>
  <si>
    <t>Morrisside</t>
  </si>
  <si>
    <t>Brownbury</t>
  </si>
  <si>
    <t>Robertsonmouth</t>
  </si>
  <si>
    <t>Jackton</t>
  </si>
  <si>
    <t>South Stephanieville</t>
  </si>
  <si>
    <t>Haynesburgh</t>
  </si>
  <si>
    <t>Maldonadochester</t>
  </si>
  <si>
    <t>North Brian</t>
  </si>
  <si>
    <t>Meganton</t>
  </si>
  <si>
    <t>West Catherine</t>
  </si>
  <si>
    <t>Ellistown</t>
  </si>
  <si>
    <t>Vincentshire</t>
  </si>
  <si>
    <t>New Teresaborough</t>
  </si>
  <si>
    <t>Sextonland</t>
  </si>
  <si>
    <t>Lewisstad</t>
  </si>
  <si>
    <t>Joshuaville</t>
  </si>
  <si>
    <t>Wernerton</t>
  </si>
  <si>
    <t>South Laurenmouth</t>
  </si>
  <si>
    <t>East Nicholasfurt</t>
  </si>
  <si>
    <t>Michaelville</t>
  </si>
  <si>
    <t>North Jonathanmouth</t>
  </si>
  <si>
    <t>Port Daniellemouth</t>
  </si>
  <si>
    <t>Harrellstad</t>
  </si>
  <si>
    <t>North David</t>
  </si>
  <si>
    <t>Kempshire</t>
  </si>
  <si>
    <t>Liburgh</t>
  </si>
  <si>
    <t>East Tony</t>
  </si>
  <si>
    <t>Lake Charleston</t>
  </si>
  <si>
    <t>New Richardchester</t>
  </si>
  <si>
    <t>North James</t>
  </si>
  <si>
    <t>Joshuaburgh</t>
  </si>
  <si>
    <t>Coffeystad</t>
  </si>
  <si>
    <t>West Paulaton</t>
  </si>
  <si>
    <t>Shawstad</t>
  </si>
  <si>
    <t>North Aprilbury</t>
  </si>
  <si>
    <t>Myersshire</t>
  </si>
  <si>
    <t>Mitchellside</t>
  </si>
  <si>
    <t>Troyside</t>
  </si>
  <si>
    <t>Watsonbury</t>
  </si>
  <si>
    <t>Gallegosside</t>
  </si>
  <si>
    <t>Lake Annland</t>
  </si>
  <si>
    <t>Andrewmouth</t>
  </si>
  <si>
    <t>South Jonathan</t>
  </si>
  <si>
    <t>Smithport</t>
  </si>
  <si>
    <t>Port Laura</t>
  </si>
  <si>
    <t>Codyview</t>
  </si>
  <si>
    <t>Susanstad</t>
  </si>
  <si>
    <t>Grayton</t>
  </si>
  <si>
    <t>West Jacqueline</t>
  </si>
  <si>
    <t>Lake Bonnie</t>
  </si>
  <si>
    <t>Stephanieshire</t>
  </si>
  <si>
    <t>Samanthaberg</t>
  </si>
  <si>
    <t>New Kiaraport</t>
  </si>
  <si>
    <t>South Christopher</t>
  </si>
  <si>
    <t>Port Carlport</t>
  </si>
  <si>
    <t>East Sean</t>
  </si>
  <si>
    <t>New Crystalview</t>
  </si>
  <si>
    <t>Lake Robert</t>
  </si>
  <si>
    <t>Lauraside</t>
  </si>
  <si>
    <t>North Kaitlyntown</t>
  </si>
  <si>
    <t>West Justin</t>
  </si>
  <si>
    <t>Johnmouth</t>
  </si>
  <si>
    <t>Bishopton</t>
  </si>
  <si>
    <t>Mccartyfurt</t>
  </si>
  <si>
    <t>Daymouth</t>
  </si>
  <si>
    <t>Melissafurt</t>
  </si>
  <si>
    <t>Lake Linda</t>
  </si>
  <si>
    <t>Riceport</t>
  </si>
  <si>
    <t>Port Emilyfort</t>
  </si>
  <si>
    <t>Jamesfurt</t>
  </si>
  <si>
    <t>West Melissahaven</t>
  </si>
  <si>
    <t>Martinmouth</t>
  </si>
  <si>
    <t>East Jenniferbury</t>
  </si>
  <si>
    <t>East Amyville</t>
  </si>
  <si>
    <t>Patelburgh</t>
  </si>
  <si>
    <t>Gloriaport</t>
  </si>
  <si>
    <t>New Alexis</t>
  </si>
  <si>
    <t>West Jessicahaven</t>
  </si>
  <si>
    <t>Bruceside</t>
  </si>
  <si>
    <t>Bakerberg</t>
  </si>
  <si>
    <t>West Annshire</t>
  </si>
  <si>
    <t>Maryport</t>
  </si>
  <si>
    <t>Phillipburgh</t>
  </si>
  <si>
    <t>South John</t>
  </si>
  <si>
    <t>South Sandraview</t>
  </si>
  <si>
    <t>Campbellberg</t>
  </si>
  <si>
    <t>Wrightton</t>
  </si>
  <si>
    <t>New Dylan</t>
  </si>
  <si>
    <t>Raymondchester</t>
  </si>
  <si>
    <t>Rachelton</t>
  </si>
  <si>
    <t>Lake Keith</t>
  </si>
  <si>
    <t>East Brianville</t>
  </si>
  <si>
    <t>Lake Rachaelstad</t>
  </si>
  <si>
    <t>Lawrencemouth</t>
  </si>
  <si>
    <t>North Glennport</t>
  </si>
  <si>
    <t>Whiteheadmouth</t>
  </si>
  <si>
    <t>Herreraland</t>
  </si>
  <si>
    <t>New Christinefort</t>
  </si>
  <si>
    <t>South Laura</t>
  </si>
  <si>
    <t>Port Christine</t>
  </si>
  <si>
    <t>Brianton</t>
  </si>
  <si>
    <t>Keithville</t>
  </si>
  <si>
    <t>Nelsonland</t>
  </si>
  <si>
    <t>West Angela</t>
  </si>
  <si>
    <t>Webbton</t>
  </si>
  <si>
    <t>New Joseph</t>
  </si>
  <si>
    <t>South Brett</t>
  </si>
  <si>
    <t>West Ericton</t>
  </si>
  <si>
    <t>Taylorburgh</t>
  </si>
  <si>
    <t>West Danielfurt</t>
  </si>
  <si>
    <t>Grantfurt</t>
  </si>
  <si>
    <t>North Amyberg</t>
  </si>
  <si>
    <t>North Richardfort</t>
  </si>
  <si>
    <t>South Virginiaburgh</t>
  </si>
  <si>
    <t>Davischester</t>
  </si>
  <si>
    <t>West Morganview</t>
  </si>
  <si>
    <t>Port Erik</t>
  </si>
  <si>
    <t>West Mariaside</t>
  </si>
  <si>
    <t>West Antonio</t>
  </si>
  <si>
    <t>New Jonathanton</t>
  </si>
  <si>
    <t>Port Joshuastad</t>
  </si>
  <si>
    <t>East Taylor</t>
  </si>
  <si>
    <t>Port Jason</t>
  </si>
  <si>
    <t>Sandraside</t>
  </si>
  <si>
    <t>Mullinsstad</t>
  </si>
  <si>
    <t>Lake Maria</t>
  </si>
  <si>
    <t>Stevehaven</t>
  </si>
  <si>
    <t>New Christine</t>
  </si>
  <si>
    <t>East Jenna</t>
  </si>
  <si>
    <t>South Austinland</t>
  </si>
  <si>
    <t>Raymondport</t>
  </si>
  <si>
    <t>Amyville</t>
  </si>
  <si>
    <t>Jonesview</t>
  </si>
  <si>
    <t>Anthonyton</t>
  </si>
  <si>
    <t>Teresaville</t>
  </si>
  <si>
    <t>Lopezchester</t>
  </si>
  <si>
    <t>Myersfurt</t>
  </si>
  <si>
    <t>New Leviberg</t>
  </si>
  <si>
    <t>Caldwellfurt</t>
  </si>
  <si>
    <t>West Tamiburgh</t>
  </si>
  <si>
    <t>Port Tinahaven</t>
  </si>
  <si>
    <t>Port Sherry</t>
  </si>
  <si>
    <t>Thompsontown</t>
  </si>
  <si>
    <t>Port Tammyville</t>
  </si>
  <si>
    <t>West Stephanie</t>
  </si>
  <si>
    <t>North Brittany</t>
  </si>
  <si>
    <t>West Jessica</t>
  </si>
  <si>
    <t>North Heatherland</t>
  </si>
  <si>
    <t>New Timburgh</t>
  </si>
  <si>
    <t>Mariehaven</t>
  </si>
  <si>
    <t>Estradachester</t>
  </si>
  <si>
    <t>Evansstad</t>
  </si>
  <si>
    <t>Antonioton</t>
  </si>
  <si>
    <t>Port Aprilmouth</t>
  </si>
  <si>
    <t>West Bradleymouth</t>
  </si>
  <si>
    <t>Anthonychester</t>
  </si>
  <si>
    <t>Lake David</t>
  </si>
  <si>
    <t>North Scotttown</t>
  </si>
  <si>
    <t>East Carriefurt</t>
  </si>
  <si>
    <t>North Yolanda</t>
  </si>
  <si>
    <t>West Lee</t>
  </si>
  <si>
    <t>Mccoyview</t>
  </si>
  <si>
    <t>East Sabrinaport</t>
  </si>
  <si>
    <t>East Emily</t>
  </si>
  <si>
    <t>Jacksonfort</t>
  </si>
  <si>
    <t>Adkinsside</t>
  </si>
  <si>
    <t>East Hannahfurt</t>
  </si>
  <si>
    <t>North John</t>
  </si>
  <si>
    <t>South Destinyton</t>
  </si>
  <si>
    <t>Bishopfort</t>
  </si>
  <si>
    <t>Joshualand</t>
  </si>
  <si>
    <t>West Edwinmouth</t>
  </si>
  <si>
    <t>Lake Stephaniestad</t>
  </si>
  <si>
    <t>Grossburgh</t>
  </si>
  <si>
    <t>Chasebury</t>
  </si>
  <si>
    <t>Port Edwardfort</t>
  </si>
  <si>
    <t>Hendersonport</t>
  </si>
  <si>
    <t>Lake Loganfurt</t>
  </si>
  <si>
    <t>Danielstad</t>
  </si>
  <si>
    <t>Mendozaside</t>
  </si>
  <si>
    <t>Onealville</t>
  </si>
  <si>
    <t>North Tammyfort</t>
  </si>
  <si>
    <t>Mckenziemouth</t>
  </si>
  <si>
    <t>New Natasha</t>
  </si>
  <si>
    <t>Youngburgh</t>
  </si>
  <si>
    <t>East Heather</t>
  </si>
  <si>
    <t>West Markberg</t>
  </si>
  <si>
    <t>Nguyenberg</t>
  </si>
  <si>
    <t>Connieshire</t>
  </si>
  <si>
    <t>East Shawn</t>
  </si>
  <si>
    <t>South Michael</t>
  </si>
  <si>
    <t>Timothyshire</t>
  </si>
  <si>
    <t>East Manuel</t>
  </si>
  <si>
    <t>Lake Nicholasfort</t>
  </si>
  <si>
    <t>West Michaelmouth</t>
  </si>
  <si>
    <t>Kirkburgh</t>
  </si>
  <si>
    <t>Shawview</t>
  </si>
  <si>
    <t>South Toni</t>
  </si>
  <si>
    <t>South Patricia</t>
  </si>
  <si>
    <t>South Zachary</t>
  </si>
  <si>
    <t>Masonville</t>
  </si>
  <si>
    <t>Gonzalezfort</t>
  </si>
  <si>
    <t>Gomezview</t>
  </si>
  <si>
    <t>Hollandberg</t>
  </si>
  <si>
    <t>South Garrettport</t>
  </si>
  <si>
    <t>Mullenville</t>
  </si>
  <si>
    <t>Wagnerton</t>
  </si>
  <si>
    <t>East Robert</t>
  </si>
  <si>
    <t>Lake Monica</t>
  </si>
  <si>
    <t>Lake Adrian</t>
  </si>
  <si>
    <t>West Ricardomouth</t>
  </si>
  <si>
    <t>Port Ginabury</t>
  </si>
  <si>
    <t>Fryhaven</t>
  </si>
  <si>
    <t>East Thomas</t>
  </si>
  <si>
    <t>West Michaelburgh</t>
  </si>
  <si>
    <t>Port Elizabeth</t>
  </si>
  <si>
    <t>South Kathy</t>
  </si>
  <si>
    <t>Flemingmouth</t>
  </si>
  <si>
    <t>East Rogershire</t>
  </si>
  <si>
    <t>South Tammyburgh</t>
  </si>
  <si>
    <t>Thomasburgh</t>
  </si>
  <si>
    <t>South Emily</t>
  </si>
  <si>
    <t>East Melindaland</t>
  </si>
  <si>
    <t>Lisatown</t>
  </si>
  <si>
    <t>Lake Morganville</t>
  </si>
  <si>
    <t>Bruceshire</t>
  </si>
  <si>
    <t>Hicksville</t>
  </si>
  <si>
    <t>Randyberg</t>
  </si>
  <si>
    <t>Jessicahaven</t>
  </si>
  <si>
    <t>Beckfort</t>
  </si>
  <si>
    <t>Mcdowellmouth</t>
  </si>
  <si>
    <t>Wallaceburgh</t>
  </si>
  <si>
    <t>Benderland</t>
  </si>
  <si>
    <t>South Davidton</t>
  </si>
  <si>
    <t>Michaelfurt</t>
  </si>
  <si>
    <t>North Jody</t>
  </si>
  <si>
    <t>South Alex</t>
  </si>
  <si>
    <t>Mitchellburgh</t>
  </si>
  <si>
    <t>Bautistamouth</t>
  </si>
  <si>
    <t>South Richardshire</t>
  </si>
  <si>
    <t>Fernandeztown</t>
  </si>
  <si>
    <t>New Jill</t>
  </si>
  <si>
    <t>West Dylan</t>
  </si>
  <si>
    <t>Joshuaside</t>
  </si>
  <si>
    <t>West Tyler</t>
  </si>
  <si>
    <t>Keithstad</t>
  </si>
  <si>
    <t>West Jon</t>
  </si>
  <si>
    <t>New Anthonyfurt</t>
  </si>
  <si>
    <t>Christinefort</t>
  </si>
  <si>
    <t>North Justinview</t>
  </si>
  <si>
    <t>Millerport</t>
  </si>
  <si>
    <t>Davisstad</t>
  </si>
  <si>
    <t>East Kyle</t>
  </si>
  <si>
    <t>Cruzbury</t>
  </si>
  <si>
    <t>Medinaport</t>
  </si>
  <si>
    <t>Jeffmouth</t>
  </si>
  <si>
    <t>Micheletown</t>
  </si>
  <si>
    <t>East Kristinport</t>
  </si>
  <si>
    <t>East Cynthia</t>
  </si>
  <si>
    <t>North Mary</t>
  </si>
  <si>
    <t>West Juliemouth</t>
  </si>
  <si>
    <t>Donnafort</t>
  </si>
  <si>
    <t>West Toni</t>
  </si>
  <si>
    <t>Amandachester</t>
  </si>
  <si>
    <t>Michaelview</t>
  </si>
  <si>
    <t>Wuberg</t>
  </si>
  <si>
    <t>Elizabethbury</t>
  </si>
  <si>
    <t>Ramseybury</t>
  </si>
  <si>
    <t>Crystalside</t>
  </si>
  <si>
    <t>Coxville</t>
  </si>
  <si>
    <t>East Heidi</t>
  </si>
  <si>
    <t>West Jonathanmouth</t>
  </si>
  <si>
    <t>Wagnerville</t>
  </si>
  <si>
    <t>Benderbury</t>
  </si>
  <si>
    <t>New Carla</t>
  </si>
  <si>
    <t>Lake Crystal</t>
  </si>
  <si>
    <t>Port Russellland</t>
  </si>
  <si>
    <t>Ryanport</t>
  </si>
  <si>
    <t>Veronicamouth</t>
  </si>
  <si>
    <t>South Hannah</t>
  </si>
  <si>
    <t>East Stuart</t>
  </si>
  <si>
    <t>North Kenneth</t>
  </si>
  <si>
    <t>Davisberg</t>
  </si>
  <si>
    <t>Saraburgh</t>
  </si>
  <si>
    <t>Davidstad</t>
  </si>
  <si>
    <t>North Monica</t>
  </si>
  <si>
    <t>New Davidside</t>
  </si>
  <si>
    <t>Lowefurt</t>
  </si>
  <si>
    <t>East Codyport</t>
  </si>
  <si>
    <t>Port Karenchester</t>
  </si>
  <si>
    <t>North Brandon</t>
  </si>
  <si>
    <t>Spencefurt</t>
  </si>
  <si>
    <t>Courtneyport</t>
  </si>
  <si>
    <t>Sharontown</t>
  </si>
  <si>
    <t>Fischerport</t>
  </si>
  <si>
    <t>Ricardofurt</t>
  </si>
  <si>
    <t>New Cole</t>
  </si>
  <si>
    <t>East Erin</t>
  </si>
  <si>
    <t>Whiteton</t>
  </si>
  <si>
    <t>Franklinland</t>
  </si>
  <si>
    <t>Meredithmouth</t>
  </si>
  <si>
    <t>East Jasonhaven</t>
  </si>
  <si>
    <t>Vargaston</t>
  </si>
  <si>
    <t>Michaelmouth</t>
  </si>
  <si>
    <t>Terrymouth</t>
  </si>
  <si>
    <t>Port Donald</t>
  </si>
  <si>
    <t>Jasonville</t>
  </si>
  <si>
    <t>West Jennifer</t>
  </si>
  <si>
    <t>Hannahview</t>
  </si>
  <si>
    <t>South Brian</t>
  </si>
  <si>
    <t>Loganmouth</t>
  </si>
  <si>
    <t>North Patrick</t>
  </si>
  <si>
    <t>Port Mariah</t>
  </si>
  <si>
    <t>Catherinefurt</t>
  </si>
  <si>
    <t>Graymouth</t>
  </si>
  <si>
    <t>East Denise</t>
  </si>
  <si>
    <t>East Stevenland</t>
  </si>
  <si>
    <t>Port Christopherborough</t>
  </si>
  <si>
    <t>Erinhaven</t>
  </si>
  <si>
    <t>Lake John</t>
  </si>
  <si>
    <t>Powellburgh</t>
  </si>
  <si>
    <t>Rothburgh</t>
  </si>
  <si>
    <t>Jamesmouth</t>
  </si>
  <si>
    <t>West Jonathan</t>
  </si>
  <si>
    <t>Lauriefort</t>
  </si>
  <si>
    <t>West Deborah</t>
  </si>
  <si>
    <t>Evanburgh</t>
  </si>
  <si>
    <t>Lake Kellyshire</t>
  </si>
  <si>
    <t>Lorichester</t>
  </si>
  <si>
    <t>Lake Kristin</t>
  </si>
  <si>
    <t>Jasonside</t>
  </si>
  <si>
    <t>North Shelley</t>
  </si>
  <si>
    <t>West Reneetown</t>
  </si>
  <si>
    <t>Leslieland</t>
  </si>
  <si>
    <t>Lake Jeremy</t>
  </si>
  <si>
    <t>South Alexandra</t>
  </si>
  <si>
    <t>Lake Christopher</t>
  </si>
  <si>
    <t>Angelatown</t>
  </si>
  <si>
    <t>Port April</t>
  </si>
  <si>
    <t>Williambury</t>
  </si>
  <si>
    <t>North Kaylaburgh</t>
  </si>
  <si>
    <t>New Cheyennebury</t>
  </si>
  <si>
    <t>Lake Deniseberg</t>
  </si>
  <si>
    <t>Meyersmouth</t>
  </si>
  <si>
    <t>West Eric</t>
  </si>
  <si>
    <t>Smithton</t>
  </si>
  <si>
    <t>New Daniel</t>
  </si>
  <si>
    <t>Jadeborough</t>
  </si>
  <si>
    <t>Jenkinsstad</t>
  </si>
  <si>
    <t>Jessicabury</t>
  </si>
  <si>
    <t>West Annette</t>
  </si>
  <si>
    <t>Boothbury</t>
  </si>
  <si>
    <t>New Christopherfort</t>
  </si>
  <si>
    <t>Port Sarahmouth</t>
  </si>
  <si>
    <t>New Richard</t>
  </si>
  <si>
    <t>Lake James</t>
  </si>
  <si>
    <t>Wardbury</t>
  </si>
  <si>
    <t>West Tylerfort</t>
  </si>
  <si>
    <t>North Aprilshire</t>
  </si>
  <si>
    <t>Hernandezview</t>
  </si>
  <si>
    <t>Crystalland</t>
  </si>
  <si>
    <t>Lake Mathewborough</t>
  </si>
  <si>
    <t>Ramosmouth</t>
  </si>
  <si>
    <t>Port Mckenzieshire</t>
  </si>
  <si>
    <t>Raymouth</t>
  </si>
  <si>
    <t>Lake Sandraburgh</t>
  </si>
  <si>
    <t>New Linda</t>
  </si>
  <si>
    <t>South Teresafurt</t>
  </si>
  <si>
    <t>East Michelle</t>
  </si>
  <si>
    <t>North Angelaberg</t>
  </si>
  <si>
    <t>East Norman</t>
  </si>
  <si>
    <t>West Joeborough</t>
  </si>
  <si>
    <t>Port Jenna</t>
  </si>
  <si>
    <t>Maryland</t>
  </si>
  <si>
    <t>East Kayla</t>
  </si>
  <si>
    <t>Garcialand</t>
  </si>
  <si>
    <t>New Julieport</t>
  </si>
  <si>
    <t>New Victoria</t>
  </si>
  <si>
    <t>Clarkchester</t>
  </si>
  <si>
    <t>North Gina</t>
  </si>
  <si>
    <t>Port Courtneychester</t>
  </si>
  <si>
    <t>Gregoryburgh</t>
  </si>
  <si>
    <t>Mariaville</t>
  </si>
  <si>
    <t>Robertberg</t>
  </si>
  <si>
    <t>South Michellehaven</t>
  </si>
  <si>
    <t>North Benjaminhaven</t>
  </si>
  <si>
    <t>Collinshaven</t>
  </si>
  <si>
    <t>Ralphberg</t>
  </si>
  <si>
    <t>West Michelleberg</t>
  </si>
  <si>
    <t>Jeffersonfort</t>
  </si>
  <si>
    <t>East Kathleen</t>
  </si>
  <si>
    <t>Port Madison</t>
  </si>
  <si>
    <t>Derekport</t>
  </si>
  <si>
    <t>Rebeccaton</t>
  </si>
  <si>
    <t>Davidland</t>
  </si>
  <si>
    <t>Camposmouth</t>
  </si>
  <si>
    <t>Orrview</t>
  </si>
  <si>
    <t>West Timothy</t>
  </si>
  <si>
    <t>Veronicabury</t>
  </si>
  <si>
    <t>West Cassandramouth</t>
  </si>
  <si>
    <t>Jenkinstown</t>
  </si>
  <si>
    <t>Phillipsshire</t>
  </si>
  <si>
    <t>Caseybury</t>
  </si>
  <si>
    <t>Huffmanborough</t>
  </si>
  <si>
    <t>Ambertown</t>
  </si>
  <si>
    <t>Callahanshire</t>
  </si>
  <si>
    <t>Mccallberg</t>
  </si>
  <si>
    <t>Brownport</t>
  </si>
  <si>
    <t>New Carolineberg</t>
  </si>
  <si>
    <t>Davisport</t>
  </si>
  <si>
    <t>Petershire</t>
  </si>
  <si>
    <t>Lanetown</t>
  </si>
  <si>
    <t>New Christopher</t>
  </si>
  <si>
    <t>North Jill</t>
  </si>
  <si>
    <t>West Melissa</t>
  </si>
  <si>
    <t>East Phillip</t>
  </si>
  <si>
    <t>Lake Markton</t>
  </si>
  <si>
    <t>Millerfurt</t>
  </si>
  <si>
    <t>East Christophermouth</t>
  </si>
  <si>
    <t>East Dwayne</t>
  </si>
  <si>
    <t>Lake Tammy</t>
  </si>
  <si>
    <t>Newmanmouth</t>
  </si>
  <si>
    <t>Deborahbury</t>
  </si>
  <si>
    <t>North Christyshire</t>
  </si>
  <si>
    <t>Bushville</t>
  </si>
  <si>
    <t>Port Linda</t>
  </si>
  <si>
    <t>South Garyborough</t>
  </si>
  <si>
    <t>Curtisburgh</t>
  </si>
  <si>
    <t>Jimenezshire</t>
  </si>
  <si>
    <t>South Andrewhaven</t>
  </si>
  <si>
    <t>New Thomas</t>
  </si>
  <si>
    <t>Lake Michael</t>
  </si>
  <si>
    <t>East Jerry</t>
  </si>
  <si>
    <t>Aprilville</t>
  </si>
  <si>
    <t>Sallyberg</t>
  </si>
  <si>
    <t>South Josephborough</t>
  </si>
  <si>
    <t>Perezberg</t>
  </si>
  <si>
    <t>Donnaberg</t>
  </si>
  <si>
    <t>North Alisonview</t>
  </si>
  <si>
    <t>North Robert</t>
  </si>
  <si>
    <t>Kathrynhaven</t>
  </si>
  <si>
    <t>Riosfort</t>
  </si>
  <si>
    <t>Laurenchester</t>
  </si>
  <si>
    <t>North Oliviaside</t>
  </si>
  <si>
    <t>Aaronfort</t>
  </si>
  <si>
    <t>Glovertown</t>
  </si>
  <si>
    <t>East Wendy</t>
  </si>
  <si>
    <t>Johnside</t>
  </si>
  <si>
    <t>Keithton</t>
  </si>
  <si>
    <t>Charlesstad</t>
  </si>
  <si>
    <t>Derrickfurt</t>
  </si>
  <si>
    <t>Lake Mathew</t>
  </si>
  <si>
    <t>South Curtistown</t>
  </si>
  <si>
    <t>Thomasfort</t>
  </si>
  <si>
    <t>Loritown</t>
  </si>
  <si>
    <t>Rodriguezport</t>
  </si>
  <si>
    <t>North Samanthaville</t>
  </si>
  <si>
    <t>Allenstad</t>
  </si>
  <si>
    <t>East Joseph</t>
  </si>
  <si>
    <t>Bethanyville</t>
  </si>
  <si>
    <t>Gomezfurt</t>
  </si>
  <si>
    <t>Richardmouth</t>
  </si>
  <si>
    <t>East Jeffreystad</t>
  </si>
  <si>
    <t>Navarroview</t>
  </si>
  <si>
    <t>Brianview</t>
  </si>
  <si>
    <t>Dianeburgh</t>
  </si>
  <si>
    <t>Port Jessica</t>
  </si>
  <si>
    <t>Richardton</t>
  </si>
  <si>
    <t>Weaverchester</t>
  </si>
  <si>
    <t>Vaughnview</t>
  </si>
  <si>
    <t>North Rebecca</t>
  </si>
  <si>
    <t>Roberthaven</t>
  </si>
  <si>
    <t>North Mindy</t>
  </si>
  <si>
    <t>Lake Melissa</t>
  </si>
  <si>
    <t>Port Gilbertside</t>
  </si>
  <si>
    <t>Maddenhaven</t>
  </si>
  <si>
    <t>Lake Jason</t>
  </si>
  <si>
    <t>Port Donna</t>
  </si>
  <si>
    <t>Lake Charles</t>
  </si>
  <si>
    <t>Lake Pamelaville</t>
  </si>
  <si>
    <t>Lake Aaronborough</t>
  </si>
  <si>
    <t>South Robertbury</t>
  </si>
  <si>
    <t>Daughertychester</t>
  </si>
  <si>
    <t>Escobarport</t>
  </si>
  <si>
    <t>New Ronaldborough</t>
  </si>
  <si>
    <t>West Danielton</t>
  </si>
  <si>
    <t>Shannonland</t>
  </si>
  <si>
    <t>West Renee</t>
  </si>
  <si>
    <t>Montoyaburgh</t>
  </si>
  <si>
    <t>Lake Lawrenceton</t>
  </si>
  <si>
    <t>North Mikeburgh</t>
  </si>
  <si>
    <t>Katiehaven</t>
  </si>
  <si>
    <t>Chasehaven</t>
  </si>
  <si>
    <t>Port Stephen</t>
  </si>
  <si>
    <t>Juantown</t>
  </si>
  <si>
    <t>Charlesville</t>
  </si>
  <si>
    <t>Josephton</t>
  </si>
  <si>
    <t>East Mary</t>
  </si>
  <si>
    <t>Anneview</t>
  </si>
  <si>
    <t>Ericabury</t>
  </si>
  <si>
    <t>Wrightville</t>
  </si>
  <si>
    <t>Torresfort</t>
  </si>
  <si>
    <t>New Jeffrey</t>
  </si>
  <si>
    <t>Holtchester</t>
  </si>
  <si>
    <t>Garzaland</t>
  </si>
  <si>
    <t>Teresaport</t>
  </si>
  <si>
    <t>Richardport</t>
  </si>
  <si>
    <t>Port Katieshire</t>
  </si>
  <si>
    <t>South Jason</t>
  </si>
  <si>
    <t>Williamborough</t>
  </si>
  <si>
    <t>Lake Sharonville</t>
  </si>
  <si>
    <t>Port Erinberg</t>
  </si>
  <si>
    <t>South Kellyhaven</t>
  </si>
  <si>
    <t>Reneeville</t>
  </si>
  <si>
    <t>North Shelia</t>
  </si>
  <si>
    <t>North Christopher</t>
  </si>
  <si>
    <t>Lake Antonioview</t>
  </si>
  <si>
    <t>South Nicolestad</t>
  </si>
  <si>
    <t>North Davidfurt</t>
  </si>
  <si>
    <t>Walkerport</t>
  </si>
  <si>
    <t>West Kelsey</t>
  </si>
  <si>
    <t>New Anthony</t>
  </si>
  <si>
    <t>Katherinestad</t>
  </si>
  <si>
    <t>Keithside</t>
  </si>
  <si>
    <t>West Cynthia</t>
  </si>
  <si>
    <t>West Michellemouth</t>
  </si>
  <si>
    <t>South Taylor</t>
  </si>
  <si>
    <t>South Shanestad</t>
  </si>
  <si>
    <t>Port Alexberg</t>
  </si>
  <si>
    <t>West Courtney</t>
  </si>
  <si>
    <t>Carolport</t>
  </si>
  <si>
    <t>Jaclynberg</t>
  </si>
  <si>
    <t>Carlymouth</t>
  </si>
  <si>
    <t>Warrenland</t>
  </si>
  <si>
    <t>Christinaville</t>
  </si>
  <si>
    <t>Kennethfurt</t>
  </si>
  <si>
    <t>North Samanthafort</t>
  </si>
  <si>
    <t>North Coreyland</t>
  </si>
  <si>
    <t>Jenningsbury</t>
  </si>
  <si>
    <t>Smithmouth</t>
  </si>
  <si>
    <t>Collinsstad</t>
  </si>
  <si>
    <t>Smithfort</t>
  </si>
  <si>
    <t>North Michaelton</t>
  </si>
  <si>
    <t>Danielside</t>
  </si>
  <si>
    <t>Melindaton</t>
  </si>
  <si>
    <t>Makaylaborough</t>
  </si>
  <si>
    <t>New Taylorshire</t>
  </si>
  <si>
    <t>Guerrerobury</t>
  </si>
  <si>
    <t>Lake Kristintown</t>
  </si>
  <si>
    <t>Dawnborough</t>
  </si>
  <si>
    <t>East Patrick</t>
  </si>
  <si>
    <t>Libury</t>
  </si>
  <si>
    <t>Jacquelineborough</t>
  </si>
  <si>
    <t>Kiarahaven</t>
  </si>
  <si>
    <t>South Randy</t>
  </si>
  <si>
    <t>West Vanessa</t>
  </si>
  <si>
    <t>East Adrian</t>
  </si>
  <si>
    <t>Dwayneport</t>
  </si>
  <si>
    <t>Youngmouth</t>
  </si>
  <si>
    <t>West Andreashire</t>
  </si>
  <si>
    <t>Lake Anthony</t>
  </si>
  <si>
    <t>Sharonmouth</t>
  </si>
  <si>
    <t>West Tiffanytown</t>
  </si>
  <si>
    <t>Gainesborough</t>
  </si>
  <si>
    <t>West Hunterville</t>
  </si>
  <si>
    <t>New Nicole</t>
  </si>
  <si>
    <t>New Paigehaven</t>
  </si>
  <si>
    <t>Lonniefurt</t>
  </si>
  <si>
    <t>Valentinehaven</t>
  </si>
  <si>
    <t>Bowenburgh</t>
  </si>
  <si>
    <t>Joanport</t>
  </si>
  <si>
    <t>North Carlos</t>
  </si>
  <si>
    <t>Isabeltown</t>
  </si>
  <si>
    <t>East Melissaland</t>
  </si>
  <si>
    <t>Jacobborough</t>
  </si>
  <si>
    <t>New Bryan</t>
  </si>
  <si>
    <t>Davidtown</t>
  </si>
  <si>
    <t>Rebeccashire</t>
  </si>
  <si>
    <t>Ivanchester</t>
  </si>
  <si>
    <t>Spencerton</t>
  </si>
  <si>
    <t>East Carol</t>
  </si>
  <si>
    <t>Millerton</t>
  </si>
  <si>
    <t>West Jessestad</t>
  </si>
  <si>
    <t>Paulland</t>
  </si>
  <si>
    <t>North Brendahaven</t>
  </si>
  <si>
    <t>Bradleyshire</t>
  </si>
  <si>
    <t>Mandyfort</t>
  </si>
  <si>
    <t>South Cameronstad</t>
  </si>
  <si>
    <t>Comptonfort</t>
  </si>
  <si>
    <t>Port Jeffery</t>
  </si>
  <si>
    <t>Boydville</t>
  </si>
  <si>
    <t>Davidborough</t>
  </si>
  <si>
    <t>Kruegerborough</t>
  </si>
  <si>
    <t>Lake Kaylastad</t>
  </si>
  <si>
    <t>Richardshire</t>
  </si>
  <si>
    <t>East Zachary</t>
  </si>
  <si>
    <t>Port Cherylchester</t>
  </si>
  <si>
    <t>New Amychester</t>
  </si>
  <si>
    <t>North Brianshire</t>
  </si>
  <si>
    <t>Andrealand</t>
  </si>
  <si>
    <t>Port Dalton</t>
  </si>
  <si>
    <t>Thomashaven</t>
  </si>
  <si>
    <t>Greenside</t>
  </si>
  <si>
    <t>North Connie</t>
  </si>
  <si>
    <t>East Michaelburgh</t>
  </si>
  <si>
    <t>Lake Anthonyland</t>
  </si>
  <si>
    <t>Nielsenview</t>
  </si>
  <si>
    <t>East Samantha</t>
  </si>
  <si>
    <t>East Samanthatown</t>
  </si>
  <si>
    <t>Nelsonbury</t>
  </si>
  <si>
    <t>Lopezfurt</t>
  </si>
  <si>
    <t>South David</t>
  </si>
  <si>
    <t>Brendabury</t>
  </si>
  <si>
    <t>East Holly</t>
  </si>
  <si>
    <t>West Jameschester</t>
  </si>
  <si>
    <t>East Sherrishire</t>
  </si>
  <si>
    <t>Lake Robin</t>
  </si>
  <si>
    <t>Lake Aliciafurt</t>
  </si>
  <si>
    <t>Wigginsberg</t>
  </si>
  <si>
    <t>Port Philip</t>
  </si>
  <si>
    <t>Robertsbury</t>
  </si>
  <si>
    <t>East Barbaraton</t>
  </si>
  <si>
    <t>Lake Lisaberg</t>
  </si>
  <si>
    <t>Mexico</t>
  </si>
  <si>
    <t>United States</t>
  </si>
  <si>
    <t>Canada</t>
  </si>
  <si>
    <t>88639</t>
  </si>
  <si>
    <t>26688</t>
  </si>
  <si>
    <t>53006</t>
  </si>
  <si>
    <t>47311</t>
  </si>
  <si>
    <t>97886</t>
  </si>
  <si>
    <t>84762</t>
  </si>
  <si>
    <t>80721</t>
  </si>
  <si>
    <t>23663</t>
  </si>
  <si>
    <t>64721</t>
  </si>
  <si>
    <t>83070</t>
  </si>
  <si>
    <t>35154</t>
  </si>
  <si>
    <t>72551</t>
  </si>
  <si>
    <t>95831</t>
  </si>
  <si>
    <t>50702</t>
  </si>
  <si>
    <t>36433</t>
  </si>
  <si>
    <t>75868</t>
  </si>
  <si>
    <t>88044</t>
  </si>
  <si>
    <t>39535</t>
  </si>
  <si>
    <t>90008</t>
  </si>
  <si>
    <t>39854</t>
  </si>
  <si>
    <t>69520</t>
  </si>
  <si>
    <t>82444</t>
  </si>
  <si>
    <t>93141</t>
  </si>
  <si>
    <t>38662</t>
  </si>
  <si>
    <t>33716</t>
  </si>
  <si>
    <t>66052</t>
  </si>
  <si>
    <t>07405</t>
  </si>
  <si>
    <t>75559</t>
  </si>
  <si>
    <t>52507</t>
  </si>
  <si>
    <t>80595</t>
  </si>
  <si>
    <t>16977</t>
  </si>
  <si>
    <t>44090</t>
  </si>
  <si>
    <t>50224</t>
  </si>
  <si>
    <t>51502</t>
  </si>
  <si>
    <t>72107</t>
  </si>
  <si>
    <t>32813</t>
  </si>
  <si>
    <t>57318</t>
  </si>
  <si>
    <t>76855</t>
  </si>
  <si>
    <t>95882</t>
  </si>
  <si>
    <t>56441</t>
  </si>
  <si>
    <t>38061</t>
  </si>
  <si>
    <t>82628</t>
  </si>
  <si>
    <t>68930</t>
  </si>
  <si>
    <t>37353</t>
  </si>
  <si>
    <t>76396</t>
  </si>
  <si>
    <t>99850</t>
  </si>
  <si>
    <t>63489</t>
  </si>
  <si>
    <t>63667</t>
  </si>
  <si>
    <t>55889</t>
  </si>
  <si>
    <t>85325</t>
  </si>
  <si>
    <t>29848</t>
  </si>
  <si>
    <t>66915</t>
  </si>
  <si>
    <t>10700</t>
  </si>
  <si>
    <t>90011</t>
  </si>
  <si>
    <t>69866</t>
  </si>
  <si>
    <t>35654</t>
  </si>
  <si>
    <t>97051</t>
  </si>
  <si>
    <t>89273</t>
  </si>
  <si>
    <t>37507</t>
  </si>
  <si>
    <t>60543</t>
  </si>
  <si>
    <t>67544</t>
  </si>
  <si>
    <t>95206</t>
  </si>
  <si>
    <t>58406</t>
  </si>
  <si>
    <t>94596</t>
  </si>
  <si>
    <t>77010</t>
  </si>
  <si>
    <t>01488</t>
  </si>
  <si>
    <t>51730</t>
  </si>
  <si>
    <t>20153</t>
  </si>
  <si>
    <t>20049</t>
  </si>
  <si>
    <t>09021</t>
  </si>
  <si>
    <t>29998</t>
  </si>
  <si>
    <t>06196</t>
  </si>
  <si>
    <t>97914</t>
  </si>
  <si>
    <t>90059</t>
  </si>
  <si>
    <t>79894</t>
  </si>
  <si>
    <t>82378</t>
  </si>
  <si>
    <t>54587</t>
  </si>
  <si>
    <t>58110</t>
  </si>
  <si>
    <t>61646</t>
  </si>
  <si>
    <t>17317</t>
  </si>
  <si>
    <t>23616</t>
  </si>
  <si>
    <t>37735</t>
  </si>
  <si>
    <t>07787</t>
  </si>
  <si>
    <t>19441</t>
  </si>
  <si>
    <t>27924</t>
  </si>
  <si>
    <t>77322</t>
  </si>
  <si>
    <t>19697</t>
  </si>
  <si>
    <t>68523</t>
  </si>
  <si>
    <t>38284</t>
  </si>
  <si>
    <t>93490</t>
  </si>
  <si>
    <t>45957</t>
  </si>
  <si>
    <t>96481</t>
  </si>
  <si>
    <t>99455</t>
  </si>
  <si>
    <t>00733</t>
  </si>
  <si>
    <t>24078</t>
  </si>
  <si>
    <t>10561</t>
  </si>
  <si>
    <t>69787</t>
  </si>
  <si>
    <t>24868</t>
  </si>
  <si>
    <t>12161</t>
  </si>
  <si>
    <t>06333</t>
  </si>
  <si>
    <t>35488</t>
  </si>
  <si>
    <t>44807</t>
  </si>
  <si>
    <t>71901</t>
  </si>
  <si>
    <t>04119</t>
  </si>
  <si>
    <t>69210</t>
  </si>
  <si>
    <t>56020</t>
  </si>
  <si>
    <t>36797</t>
  </si>
  <si>
    <t>27295</t>
  </si>
  <si>
    <t>31979</t>
  </si>
  <si>
    <t>44755</t>
  </si>
  <si>
    <t>39297</t>
  </si>
  <si>
    <t>97987</t>
  </si>
  <si>
    <t>33088</t>
  </si>
  <si>
    <t>46405</t>
  </si>
  <si>
    <t>12401</t>
  </si>
  <si>
    <t>05398</t>
  </si>
  <si>
    <t>51850</t>
  </si>
  <si>
    <t>60251</t>
  </si>
  <si>
    <t>95802</t>
  </si>
  <si>
    <t>80650</t>
  </si>
  <si>
    <t>28586</t>
  </si>
  <si>
    <t>96781</t>
  </si>
  <si>
    <t>25332</t>
  </si>
  <si>
    <t>86362</t>
  </si>
  <si>
    <t>34451</t>
  </si>
  <si>
    <t>49745</t>
  </si>
  <si>
    <t>16891</t>
  </si>
  <si>
    <t>55384</t>
  </si>
  <si>
    <t>93436</t>
  </si>
  <si>
    <t>52489</t>
  </si>
  <si>
    <t>88635</t>
  </si>
  <si>
    <t>37816</t>
  </si>
  <si>
    <t>48336</t>
  </si>
  <si>
    <t>77716</t>
  </si>
  <si>
    <t>27246</t>
  </si>
  <si>
    <t>69707</t>
  </si>
  <si>
    <t>94458</t>
  </si>
  <si>
    <t>98604</t>
  </si>
  <si>
    <t>29800</t>
  </si>
  <si>
    <t>42554</t>
  </si>
  <si>
    <t>27266</t>
  </si>
  <si>
    <t>56922</t>
  </si>
  <si>
    <t>58689</t>
  </si>
  <si>
    <t>76172</t>
  </si>
  <si>
    <t>09650</t>
  </si>
  <si>
    <t>61716</t>
  </si>
  <si>
    <t>94360</t>
  </si>
  <si>
    <t>32619</t>
  </si>
  <si>
    <t>57733</t>
  </si>
  <si>
    <t>22839</t>
  </si>
  <si>
    <t>43866</t>
  </si>
  <si>
    <t>27511</t>
  </si>
  <si>
    <t>33019</t>
  </si>
  <si>
    <t>49482</t>
  </si>
  <si>
    <t>38290</t>
  </si>
  <si>
    <t>12288</t>
  </si>
  <si>
    <t>38059</t>
  </si>
  <si>
    <t>66699</t>
  </si>
  <si>
    <t>32462</t>
  </si>
  <si>
    <t>68786</t>
  </si>
  <si>
    <t>32491</t>
  </si>
  <si>
    <t>61254</t>
  </si>
  <si>
    <t>99333</t>
  </si>
  <si>
    <t>64227</t>
  </si>
  <si>
    <t>19090</t>
  </si>
  <si>
    <t>29702</t>
  </si>
  <si>
    <t>20946</t>
  </si>
  <si>
    <t>80030</t>
  </si>
  <si>
    <t>10549</t>
  </si>
  <si>
    <t>19954</t>
  </si>
  <si>
    <t>50382</t>
  </si>
  <si>
    <t>58761</t>
  </si>
  <si>
    <t>03689</t>
  </si>
  <si>
    <t>99308</t>
  </si>
  <si>
    <t>02956</t>
  </si>
  <si>
    <t>58919</t>
  </si>
  <si>
    <t>93353</t>
  </si>
  <si>
    <t>33970</t>
  </si>
  <si>
    <t>07812</t>
  </si>
  <si>
    <t>92207</t>
  </si>
  <si>
    <t>22517</t>
  </si>
  <si>
    <t>77539</t>
  </si>
  <si>
    <t>21638</t>
  </si>
  <si>
    <t>29822</t>
  </si>
  <si>
    <t>54165</t>
  </si>
  <si>
    <t>49769</t>
  </si>
  <si>
    <t>53109</t>
  </si>
  <si>
    <t>78763</t>
  </si>
  <si>
    <t>74764</t>
  </si>
  <si>
    <t>80949</t>
  </si>
  <si>
    <t>45770</t>
  </si>
  <si>
    <t>55722</t>
  </si>
  <si>
    <t>46004</t>
  </si>
  <si>
    <t>97831</t>
  </si>
  <si>
    <t>95582</t>
  </si>
  <si>
    <t>48549</t>
  </si>
  <si>
    <t>06130</t>
  </si>
  <si>
    <t>10576</t>
  </si>
  <si>
    <t>88780</t>
  </si>
  <si>
    <t>04912</t>
  </si>
  <si>
    <t>59733</t>
  </si>
  <si>
    <t>51405</t>
  </si>
  <si>
    <t>29467</t>
  </si>
  <si>
    <t>14690</t>
  </si>
  <si>
    <t>87233</t>
  </si>
  <si>
    <t>55504</t>
  </si>
  <si>
    <t>80527</t>
  </si>
  <si>
    <t>56016</t>
  </si>
  <si>
    <t>24598</t>
  </si>
  <si>
    <t>06132</t>
  </si>
  <si>
    <t>90482</t>
  </si>
  <si>
    <t>11270</t>
  </si>
  <si>
    <t>82779</t>
  </si>
  <si>
    <t>64147</t>
  </si>
  <si>
    <t>81784</t>
  </si>
  <si>
    <t>57209</t>
  </si>
  <si>
    <t>29803</t>
  </si>
  <si>
    <t>93991</t>
  </si>
  <si>
    <t>38645</t>
  </si>
  <si>
    <t>42323</t>
  </si>
  <si>
    <t>99174</t>
  </si>
  <si>
    <t>53379</t>
  </si>
  <si>
    <t>25518</t>
  </si>
  <si>
    <t>97969</t>
  </si>
  <si>
    <t>79493</t>
  </si>
  <si>
    <t>76163</t>
  </si>
  <si>
    <t>37349</t>
  </si>
  <si>
    <t>09486</t>
  </si>
  <si>
    <t>09232</t>
  </si>
  <si>
    <t>66885</t>
  </si>
  <si>
    <t>42938</t>
  </si>
  <si>
    <t>31161</t>
  </si>
  <si>
    <t>64245</t>
  </si>
  <si>
    <t>28753</t>
  </si>
  <si>
    <t>27451</t>
  </si>
  <si>
    <t>36416</t>
  </si>
  <si>
    <t>53889</t>
  </si>
  <si>
    <t>84587</t>
  </si>
  <si>
    <t>85774</t>
  </si>
  <si>
    <t>72014</t>
  </si>
  <si>
    <t>44581</t>
  </si>
  <si>
    <t>02522</t>
  </si>
  <si>
    <t>76114</t>
  </si>
  <si>
    <t>58899</t>
  </si>
  <si>
    <t>48609</t>
  </si>
  <si>
    <t>97667</t>
  </si>
  <si>
    <t>39517</t>
  </si>
  <si>
    <t>25694</t>
  </si>
  <si>
    <t>48042</t>
  </si>
  <si>
    <t>12808</t>
  </si>
  <si>
    <t>17360</t>
  </si>
  <si>
    <t>34032</t>
  </si>
  <si>
    <t>34462</t>
  </si>
  <si>
    <t>68641</t>
  </si>
  <si>
    <t>47947</t>
  </si>
  <si>
    <t>12035</t>
  </si>
  <si>
    <t>53438</t>
  </si>
  <si>
    <t>01408</t>
  </si>
  <si>
    <t>01017</t>
  </si>
  <si>
    <t>69417</t>
  </si>
  <si>
    <t>45629</t>
  </si>
  <si>
    <t>78771</t>
  </si>
  <si>
    <t>56928</t>
  </si>
  <si>
    <t>35429</t>
  </si>
  <si>
    <t>53977</t>
  </si>
  <si>
    <t>16099</t>
  </si>
  <si>
    <t>70621</t>
  </si>
  <si>
    <t>32339</t>
  </si>
  <si>
    <t>16225</t>
  </si>
  <si>
    <t>08416</t>
  </si>
  <si>
    <t>08230</t>
  </si>
  <si>
    <t>76349</t>
  </si>
  <si>
    <t>11123</t>
  </si>
  <si>
    <t>75529</t>
  </si>
  <si>
    <t>78661</t>
  </si>
  <si>
    <t>14801</t>
  </si>
  <si>
    <t>53153</t>
  </si>
  <si>
    <t>52743</t>
  </si>
  <si>
    <t>90732</t>
  </si>
  <si>
    <t>49631</t>
  </si>
  <si>
    <t>52270</t>
  </si>
  <si>
    <t>95401</t>
  </si>
  <si>
    <t>92699</t>
  </si>
  <si>
    <t>72053</t>
  </si>
  <si>
    <t>87405</t>
  </si>
  <si>
    <t>04680</t>
  </si>
  <si>
    <t>03374</t>
  </si>
  <si>
    <t>16118</t>
  </si>
  <si>
    <t>62686</t>
  </si>
  <si>
    <t>97328</t>
  </si>
  <si>
    <t>58679</t>
  </si>
  <si>
    <t>00790</t>
  </si>
  <si>
    <t>48558</t>
  </si>
  <si>
    <t>54222</t>
  </si>
  <si>
    <t>42793</t>
  </si>
  <si>
    <t>29560</t>
  </si>
  <si>
    <t>43734</t>
  </si>
  <si>
    <t>90181</t>
  </si>
  <si>
    <t>08441</t>
  </si>
  <si>
    <t>43498</t>
  </si>
  <si>
    <t>51997</t>
  </si>
  <si>
    <t>45633</t>
  </si>
  <si>
    <t>81558</t>
  </si>
  <si>
    <t>67018</t>
  </si>
  <si>
    <t>50418</t>
  </si>
  <si>
    <t>01145</t>
  </si>
  <si>
    <t>28191</t>
  </si>
  <si>
    <t>72456</t>
  </si>
  <si>
    <t>88328</t>
  </si>
  <si>
    <t>16296</t>
  </si>
  <si>
    <t>70865</t>
  </si>
  <si>
    <t>81195</t>
  </si>
  <si>
    <t>12511</t>
  </si>
  <si>
    <t>44076</t>
  </si>
  <si>
    <t>76178</t>
  </si>
  <si>
    <t>68321</t>
  </si>
  <si>
    <t>39134</t>
  </si>
  <si>
    <t>02408</t>
  </si>
  <si>
    <t>64049</t>
  </si>
  <si>
    <t>97464</t>
  </si>
  <si>
    <t>62694</t>
  </si>
  <si>
    <t>36029</t>
  </si>
  <si>
    <t>15241</t>
  </si>
  <si>
    <t>72700</t>
  </si>
  <si>
    <t>45566</t>
  </si>
  <si>
    <t>81700</t>
  </si>
  <si>
    <t>23826</t>
  </si>
  <si>
    <t>17503</t>
  </si>
  <si>
    <t>15478</t>
  </si>
  <si>
    <t>05339</t>
  </si>
  <si>
    <t>52600</t>
  </si>
  <si>
    <t>85363</t>
  </si>
  <si>
    <t>86605</t>
  </si>
  <si>
    <t>02063</t>
  </si>
  <si>
    <t>61794</t>
  </si>
  <si>
    <t>72224</t>
  </si>
  <si>
    <t>46228</t>
  </si>
  <si>
    <t>91295</t>
  </si>
  <si>
    <t>29656</t>
  </si>
  <si>
    <t>62963</t>
  </si>
  <si>
    <t>51845</t>
  </si>
  <si>
    <t>80299</t>
  </si>
  <si>
    <t>92622</t>
  </si>
  <si>
    <t>65533</t>
  </si>
  <si>
    <t>96147</t>
  </si>
  <si>
    <t>63164</t>
  </si>
  <si>
    <t>05154</t>
  </si>
  <si>
    <t>25505</t>
  </si>
  <si>
    <t>19022</t>
  </si>
  <si>
    <t>40776</t>
  </si>
  <si>
    <t>97191</t>
  </si>
  <si>
    <t>69790</t>
  </si>
  <si>
    <t>11296</t>
  </si>
  <si>
    <t>32556</t>
  </si>
  <si>
    <t>64927</t>
  </si>
  <si>
    <t>26973</t>
  </si>
  <si>
    <t>22463</t>
  </si>
  <si>
    <t>51891</t>
  </si>
  <si>
    <t>40774</t>
  </si>
  <si>
    <t>10277</t>
  </si>
  <si>
    <t>40333</t>
  </si>
  <si>
    <t>82038</t>
  </si>
  <si>
    <t>97242</t>
  </si>
  <si>
    <t>47136</t>
  </si>
  <si>
    <t>59690</t>
  </si>
  <si>
    <t>91917</t>
  </si>
  <si>
    <t>98935</t>
  </si>
  <si>
    <t>64729</t>
  </si>
  <si>
    <t>46678</t>
  </si>
  <si>
    <t>59253</t>
  </si>
  <si>
    <t>10491</t>
  </si>
  <si>
    <t>75681</t>
  </si>
  <si>
    <t>93172</t>
  </si>
  <si>
    <t>43996</t>
  </si>
  <si>
    <t>21380</t>
  </si>
  <si>
    <t>54743</t>
  </si>
  <si>
    <t>23143</t>
  </si>
  <si>
    <t>92007</t>
  </si>
  <si>
    <t>33776</t>
  </si>
  <si>
    <t>19882</t>
  </si>
  <si>
    <t>41924</t>
  </si>
  <si>
    <t>76148</t>
  </si>
  <si>
    <t>76713</t>
  </si>
  <si>
    <t>26990</t>
  </si>
  <si>
    <t>63921</t>
  </si>
  <si>
    <t>06255</t>
  </si>
  <si>
    <t>44164</t>
  </si>
  <si>
    <t>65452</t>
  </si>
  <si>
    <t>41385</t>
  </si>
  <si>
    <t>39961</t>
  </si>
  <si>
    <t>74085</t>
  </si>
  <si>
    <t>06178</t>
  </si>
  <si>
    <t>31682</t>
  </si>
  <si>
    <t>80276</t>
  </si>
  <si>
    <t>86513</t>
  </si>
  <si>
    <t>46505</t>
  </si>
  <si>
    <t>26581</t>
  </si>
  <si>
    <t>51855</t>
  </si>
  <si>
    <t>44804</t>
  </si>
  <si>
    <t>57889</t>
  </si>
  <si>
    <t>98871</t>
  </si>
  <si>
    <t>80130</t>
  </si>
  <si>
    <t>16384</t>
  </si>
  <si>
    <t>38129</t>
  </si>
  <si>
    <t>27405</t>
  </si>
  <si>
    <t>11511</t>
  </si>
  <si>
    <t>99142</t>
  </si>
  <si>
    <t>74584</t>
  </si>
  <si>
    <t>40899</t>
  </si>
  <si>
    <t>96829</t>
  </si>
  <si>
    <t>08158</t>
  </si>
  <si>
    <t>62682</t>
  </si>
  <si>
    <t>19390</t>
  </si>
  <si>
    <t>53009</t>
  </si>
  <si>
    <t>14719</t>
  </si>
  <si>
    <t>29607</t>
  </si>
  <si>
    <t>42653</t>
  </si>
  <si>
    <t>28909</t>
  </si>
  <si>
    <t>13529</t>
  </si>
  <si>
    <t>87779</t>
  </si>
  <si>
    <t>44443</t>
  </si>
  <si>
    <t>02311</t>
  </si>
  <si>
    <t>26746</t>
  </si>
  <si>
    <t>16559</t>
  </si>
  <si>
    <t>93173</t>
  </si>
  <si>
    <t>09341</t>
  </si>
  <si>
    <t>07511</t>
  </si>
  <si>
    <t>74958</t>
  </si>
  <si>
    <t>22317</t>
  </si>
  <si>
    <t>04344</t>
  </si>
  <si>
    <t>68221</t>
  </si>
  <si>
    <t>47656</t>
  </si>
  <si>
    <t>84406</t>
  </si>
  <si>
    <t>87006</t>
  </si>
  <si>
    <t>50129</t>
  </si>
  <si>
    <t>80071</t>
  </si>
  <si>
    <t>28780</t>
  </si>
  <si>
    <t>99606</t>
  </si>
  <si>
    <t>64723</t>
  </si>
  <si>
    <t>53137</t>
  </si>
  <si>
    <t>90309</t>
  </si>
  <si>
    <t>26682</t>
  </si>
  <si>
    <t>07148</t>
  </si>
  <si>
    <t>34859</t>
  </si>
  <si>
    <t>10216</t>
  </si>
  <si>
    <t>03961</t>
  </si>
  <si>
    <t>47293</t>
  </si>
  <si>
    <t>24902</t>
  </si>
  <si>
    <t>26102</t>
  </si>
  <si>
    <t>75087</t>
  </si>
  <si>
    <t>81076</t>
  </si>
  <si>
    <t>05463</t>
  </si>
  <si>
    <t>17728</t>
  </si>
  <si>
    <t>30980</t>
  </si>
  <si>
    <t>01329</t>
  </si>
  <si>
    <t>32616</t>
  </si>
  <si>
    <t>62288</t>
  </si>
  <si>
    <t>95646</t>
  </si>
  <si>
    <t>74943</t>
  </si>
  <si>
    <t>57599</t>
  </si>
  <si>
    <t>28430</t>
  </si>
  <si>
    <t>91560</t>
  </si>
  <si>
    <t>69299</t>
  </si>
  <si>
    <t>79027</t>
  </si>
  <si>
    <t>95735</t>
  </si>
  <si>
    <t>64206</t>
  </si>
  <si>
    <t>52541</t>
  </si>
  <si>
    <t>69190</t>
  </si>
  <si>
    <t>60622</t>
  </si>
  <si>
    <t>30678</t>
  </si>
  <si>
    <t>65402</t>
  </si>
  <si>
    <t>84926</t>
  </si>
  <si>
    <t>84238</t>
  </si>
  <si>
    <t>14135</t>
  </si>
  <si>
    <t>68205</t>
  </si>
  <si>
    <t>61139</t>
  </si>
  <si>
    <t>96240</t>
  </si>
  <si>
    <t>72098</t>
  </si>
  <si>
    <t>97054</t>
  </si>
  <si>
    <t>85931</t>
  </si>
  <si>
    <t>50644</t>
  </si>
  <si>
    <t>45588</t>
  </si>
  <si>
    <t>51651</t>
  </si>
  <si>
    <t>96774</t>
  </si>
  <si>
    <t>09291</t>
  </si>
  <si>
    <t>58423</t>
  </si>
  <si>
    <t>83674</t>
  </si>
  <si>
    <t>89494</t>
  </si>
  <si>
    <t>11985</t>
  </si>
  <si>
    <t>85099</t>
  </si>
  <si>
    <t>77782</t>
  </si>
  <si>
    <t>41012</t>
  </si>
  <si>
    <t>51402</t>
  </si>
  <si>
    <t>31533</t>
  </si>
  <si>
    <t>15596</t>
  </si>
  <si>
    <t>25850</t>
  </si>
  <si>
    <t>31705</t>
  </si>
  <si>
    <t>54838</t>
  </si>
  <si>
    <t>24371</t>
  </si>
  <si>
    <t>56534</t>
  </si>
  <si>
    <t>20730</t>
  </si>
  <si>
    <t>18765</t>
  </si>
  <si>
    <t>29414</t>
  </si>
  <si>
    <t>97448</t>
  </si>
  <si>
    <t>01796</t>
  </si>
  <si>
    <t>93876</t>
  </si>
  <si>
    <t>12987</t>
  </si>
  <si>
    <t>78957</t>
  </si>
  <si>
    <t>13885</t>
  </si>
  <si>
    <t>94411</t>
  </si>
  <si>
    <t>10829</t>
  </si>
  <si>
    <t>18088</t>
  </si>
  <si>
    <t>42129</t>
  </si>
  <si>
    <t>66513</t>
  </si>
  <si>
    <t>12191</t>
  </si>
  <si>
    <t>17283</t>
  </si>
  <si>
    <t>92418</t>
  </si>
  <si>
    <t>07363</t>
  </si>
  <si>
    <t>62852</t>
  </si>
  <si>
    <t>32376</t>
  </si>
  <si>
    <t>96484</t>
  </si>
  <si>
    <t>75937</t>
  </si>
  <si>
    <t>09153</t>
  </si>
  <si>
    <t>95349</t>
  </si>
  <si>
    <t>57100</t>
  </si>
  <si>
    <t>67589</t>
  </si>
  <si>
    <t>47387</t>
  </si>
  <si>
    <t>83790</t>
  </si>
  <si>
    <t>65061</t>
  </si>
  <si>
    <t>64569</t>
  </si>
  <si>
    <t>57971</t>
  </si>
  <si>
    <t>46913</t>
  </si>
  <si>
    <t>31192</t>
  </si>
  <si>
    <t>56865</t>
  </si>
  <si>
    <t>67379</t>
  </si>
  <si>
    <t>09028</t>
  </si>
  <si>
    <t>99409</t>
  </si>
  <si>
    <t>66686</t>
  </si>
  <si>
    <t>85055</t>
  </si>
  <si>
    <t>64928</t>
  </si>
  <si>
    <t>38472</t>
  </si>
  <si>
    <t>30349</t>
  </si>
  <si>
    <t>76771</t>
  </si>
  <si>
    <t>79904</t>
  </si>
  <si>
    <t>03935</t>
  </si>
  <si>
    <t>68138</t>
  </si>
  <si>
    <t>74103</t>
  </si>
  <si>
    <t>94240</t>
  </si>
  <si>
    <t>66441</t>
  </si>
  <si>
    <t>29492</t>
  </si>
  <si>
    <t>80127</t>
  </si>
  <si>
    <t>90788</t>
  </si>
  <si>
    <t>65094</t>
  </si>
  <si>
    <t>52134</t>
  </si>
  <si>
    <t>92260</t>
  </si>
  <si>
    <t>06554</t>
  </si>
  <si>
    <t>88771</t>
  </si>
  <si>
    <t>93703</t>
  </si>
  <si>
    <t>55038</t>
  </si>
  <si>
    <t>34016</t>
  </si>
  <si>
    <t>28672</t>
  </si>
  <si>
    <t>55592</t>
  </si>
  <si>
    <t>53953</t>
  </si>
  <si>
    <t>46617</t>
  </si>
  <si>
    <t>70283</t>
  </si>
  <si>
    <t>62776</t>
  </si>
  <si>
    <t>67598</t>
  </si>
  <si>
    <t>91333</t>
  </si>
  <si>
    <t>23589</t>
  </si>
  <si>
    <t>97750</t>
  </si>
  <si>
    <t>10432</t>
  </si>
  <si>
    <t>12352</t>
  </si>
  <si>
    <t>41853</t>
  </si>
  <si>
    <t>86522</t>
  </si>
  <si>
    <t>45475</t>
  </si>
  <si>
    <t>47094</t>
  </si>
  <si>
    <t>59267</t>
  </si>
  <si>
    <t>27927</t>
  </si>
  <si>
    <t>99652</t>
  </si>
  <si>
    <t>20451</t>
  </si>
  <si>
    <t>59485</t>
  </si>
  <si>
    <t>96900</t>
  </si>
  <si>
    <t>44221</t>
  </si>
  <si>
    <t>56952</t>
  </si>
  <si>
    <t>47640</t>
  </si>
  <si>
    <t>03269</t>
  </si>
  <si>
    <t>35217</t>
  </si>
  <si>
    <t>88197</t>
  </si>
  <si>
    <t>63124</t>
  </si>
  <si>
    <t>65634</t>
  </si>
  <si>
    <t>66532</t>
  </si>
  <si>
    <t>18520</t>
  </si>
  <si>
    <t>69213</t>
  </si>
  <si>
    <t>81063</t>
  </si>
  <si>
    <t>87358</t>
  </si>
  <si>
    <t>89111</t>
  </si>
  <si>
    <t>07506</t>
  </si>
  <si>
    <t>80559</t>
  </si>
  <si>
    <t>16312</t>
  </si>
  <si>
    <t>53970</t>
  </si>
  <si>
    <t>47184</t>
  </si>
  <si>
    <t>75355</t>
  </si>
  <si>
    <t>34473</t>
  </si>
  <si>
    <t>82186</t>
  </si>
  <si>
    <t>62172</t>
  </si>
  <si>
    <t>39812</t>
  </si>
  <si>
    <t>42243</t>
  </si>
  <si>
    <t>14861</t>
  </si>
  <si>
    <t>99009</t>
  </si>
  <si>
    <t>62497</t>
  </si>
  <si>
    <t>06784</t>
  </si>
  <si>
    <t>21430</t>
  </si>
  <si>
    <t>92399</t>
  </si>
  <si>
    <t>64491</t>
  </si>
  <si>
    <t>77329</t>
  </si>
  <si>
    <t>63154</t>
  </si>
  <si>
    <t>93063</t>
  </si>
  <si>
    <t>76102</t>
  </si>
  <si>
    <t>03133</t>
  </si>
  <si>
    <t>80631</t>
  </si>
  <si>
    <t>80225</t>
  </si>
  <si>
    <t>21125</t>
  </si>
  <si>
    <t>11437</t>
  </si>
  <si>
    <t>73204</t>
  </si>
  <si>
    <t>26978</t>
  </si>
  <si>
    <t>16905</t>
  </si>
  <si>
    <t>48563</t>
  </si>
  <si>
    <t>51781</t>
  </si>
  <si>
    <t>64114</t>
  </si>
  <si>
    <t>60518</t>
  </si>
  <si>
    <t>10386</t>
  </si>
  <si>
    <t>77686</t>
  </si>
  <si>
    <t>73864</t>
  </si>
  <si>
    <t>15657</t>
  </si>
  <si>
    <t>48736</t>
  </si>
  <si>
    <t>96564</t>
  </si>
  <si>
    <t>94277</t>
  </si>
  <si>
    <t>14979</t>
  </si>
  <si>
    <t>38058</t>
  </si>
  <si>
    <t>51941</t>
  </si>
  <si>
    <t>18732</t>
  </si>
  <si>
    <t>61497</t>
  </si>
  <si>
    <t>00618</t>
  </si>
  <si>
    <t>32201</t>
  </si>
  <si>
    <t>35709</t>
  </si>
  <si>
    <t>95500</t>
  </si>
  <si>
    <t>85530</t>
  </si>
  <si>
    <t>23575</t>
  </si>
  <si>
    <t>63578</t>
  </si>
  <si>
    <t>41365</t>
  </si>
  <si>
    <t>05832</t>
  </si>
  <si>
    <t>25580</t>
  </si>
  <si>
    <t>61356</t>
  </si>
  <si>
    <t>71386</t>
  </si>
  <si>
    <t>76601</t>
  </si>
  <si>
    <t>09952</t>
  </si>
  <si>
    <t>79297</t>
  </si>
  <si>
    <t>35051</t>
  </si>
  <si>
    <t>04209</t>
  </si>
  <si>
    <t>93437</t>
  </si>
  <si>
    <t>75061</t>
  </si>
  <si>
    <t>96098</t>
  </si>
  <si>
    <t>27917</t>
  </si>
  <si>
    <t>06966</t>
  </si>
  <si>
    <t>91291</t>
  </si>
  <si>
    <t>31818</t>
  </si>
  <si>
    <t>96234</t>
  </si>
  <si>
    <t>56572</t>
  </si>
  <si>
    <t>53706</t>
  </si>
  <si>
    <t>11443</t>
  </si>
  <si>
    <t>61433</t>
  </si>
  <si>
    <t>32596</t>
  </si>
  <si>
    <t>14231</t>
  </si>
  <si>
    <t>66776</t>
  </si>
  <si>
    <t>85070</t>
  </si>
  <si>
    <t>88663</t>
  </si>
  <si>
    <t>56307</t>
  </si>
  <si>
    <t>92450</t>
  </si>
  <si>
    <t>61976</t>
  </si>
  <si>
    <t>19456</t>
  </si>
  <si>
    <t>03552</t>
  </si>
  <si>
    <t>70197</t>
  </si>
  <si>
    <t>74127</t>
  </si>
  <si>
    <t>02066</t>
  </si>
  <si>
    <t>05085</t>
  </si>
  <si>
    <t>45700</t>
  </si>
  <si>
    <t>84996</t>
  </si>
  <si>
    <t>81250</t>
  </si>
  <si>
    <t>61547</t>
  </si>
  <si>
    <t>82848</t>
  </si>
  <si>
    <t>50442</t>
  </si>
  <si>
    <t>04093</t>
  </si>
  <si>
    <t>02186</t>
  </si>
  <si>
    <t>43496</t>
  </si>
  <si>
    <t>68862</t>
  </si>
  <si>
    <t>31938</t>
  </si>
  <si>
    <t>25390</t>
  </si>
  <si>
    <t>75084</t>
  </si>
  <si>
    <t>32222</t>
  </si>
  <si>
    <t>13005</t>
  </si>
  <si>
    <t>69171</t>
  </si>
  <si>
    <t>16689</t>
  </si>
  <si>
    <t>51807</t>
  </si>
  <si>
    <t>34151</t>
  </si>
  <si>
    <t>92233</t>
  </si>
  <si>
    <t>41830</t>
  </si>
  <si>
    <t>33834</t>
  </si>
  <si>
    <t>42172</t>
  </si>
  <si>
    <t>70435</t>
  </si>
  <si>
    <t>81600</t>
  </si>
  <si>
    <t>02924</t>
  </si>
  <si>
    <t>60830</t>
  </si>
  <si>
    <t>63024</t>
  </si>
  <si>
    <t>06376</t>
  </si>
  <si>
    <t>61517</t>
  </si>
  <si>
    <t>36999</t>
  </si>
  <si>
    <t>61039</t>
  </si>
  <si>
    <t>81525</t>
  </si>
  <si>
    <t>02485</t>
  </si>
  <si>
    <t>72728</t>
  </si>
  <si>
    <t>48194</t>
  </si>
  <si>
    <t>18264</t>
  </si>
  <si>
    <t>31245</t>
  </si>
  <si>
    <t>20664</t>
  </si>
  <si>
    <t>31215</t>
  </si>
  <si>
    <t>44911</t>
  </si>
  <si>
    <t>13631</t>
  </si>
  <si>
    <t>79998</t>
  </si>
  <si>
    <t>55590</t>
  </si>
  <si>
    <t>26569</t>
  </si>
  <si>
    <t>11466</t>
  </si>
  <si>
    <t>54309</t>
  </si>
  <si>
    <t>22368</t>
  </si>
  <si>
    <t>02533</t>
  </si>
  <si>
    <t>87885</t>
  </si>
  <si>
    <t>03382</t>
  </si>
  <si>
    <t>68766</t>
  </si>
  <si>
    <t>89240</t>
  </si>
  <si>
    <t>96296</t>
  </si>
  <si>
    <t>54872</t>
  </si>
  <si>
    <t>87611</t>
  </si>
  <si>
    <t>39921</t>
  </si>
  <si>
    <t>70625</t>
  </si>
  <si>
    <t>25555</t>
  </si>
  <si>
    <t>40640</t>
  </si>
  <si>
    <t>13438</t>
  </si>
  <si>
    <t>25728</t>
  </si>
  <si>
    <t>56453</t>
  </si>
  <si>
    <t>80164</t>
  </si>
  <si>
    <t>83269</t>
  </si>
  <si>
    <t>96916</t>
  </si>
  <si>
    <t>26909</t>
  </si>
  <si>
    <t>86985</t>
  </si>
  <si>
    <t>16119</t>
  </si>
  <si>
    <t>13968</t>
  </si>
  <si>
    <t>29061</t>
  </si>
  <si>
    <t>40581</t>
  </si>
  <si>
    <t>70191</t>
  </si>
  <si>
    <t>98668</t>
  </si>
  <si>
    <t>34045</t>
  </si>
  <si>
    <t>73099</t>
  </si>
  <si>
    <t>95027</t>
  </si>
  <si>
    <t>51106</t>
  </si>
  <si>
    <t>41269</t>
  </si>
  <si>
    <t>40242</t>
  </si>
  <si>
    <t>73361</t>
  </si>
  <si>
    <t>81520</t>
  </si>
  <si>
    <t>81652</t>
  </si>
  <si>
    <t>90288</t>
  </si>
  <si>
    <t>27611</t>
  </si>
  <si>
    <t>14364</t>
  </si>
  <si>
    <t>27278</t>
  </si>
  <si>
    <t>05289</t>
  </si>
  <si>
    <t>49518</t>
  </si>
  <si>
    <t>30912</t>
  </si>
  <si>
    <t>61174</t>
  </si>
  <si>
    <t>46123</t>
  </si>
  <si>
    <t>86838</t>
  </si>
  <si>
    <t>67170</t>
  </si>
  <si>
    <t>59603</t>
  </si>
  <si>
    <t>51350</t>
  </si>
  <si>
    <t>17162</t>
  </si>
  <si>
    <t>35659</t>
  </si>
  <si>
    <t>18089</t>
  </si>
  <si>
    <t>09806</t>
  </si>
  <si>
    <t>60796</t>
  </si>
  <si>
    <t>72789</t>
  </si>
  <si>
    <t>38077</t>
  </si>
  <si>
    <t>77762</t>
  </si>
  <si>
    <t>31886</t>
  </si>
  <si>
    <t>66120</t>
  </si>
  <si>
    <t>83118</t>
  </si>
  <si>
    <t>51005</t>
  </si>
  <si>
    <t>40597</t>
  </si>
  <si>
    <t>13990</t>
  </si>
  <si>
    <t>48828</t>
  </si>
  <si>
    <t>22673</t>
  </si>
  <si>
    <t>98708</t>
  </si>
  <si>
    <t>07957</t>
  </si>
  <si>
    <t>68475</t>
  </si>
  <si>
    <t>65351</t>
  </si>
  <si>
    <t>77260</t>
  </si>
  <si>
    <t>50697</t>
  </si>
  <si>
    <t>78182</t>
  </si>
  <si>
    <t>95701</t>
  </si>
  <si>
    <t>40709</t>
  </si>
  <si>
    <t>98442</t>
  </si>
  <si>
    <t>54048</t>
  </si>
  <si>
    <t>55370</t>
  </si>
  <si>
    <t>93186</t>
  </si>
  <si>
    <t>00624</t>
  </si>
  <si>
    <t>17775</t>
  </si>
  <si>
    <t>33231</t>
  </si>
  <si>
    <t>55199</t>
  </si>
  <si>
    <t>46015</t>
  </si>
  <si>
    <t>40629</t>
  </si>
  <si>
    <t>38988</t>
  </si>
  <si>
    <t>35359</t>
  </si>
  <si>
    <t>38011</t>
  </si>
  <si>
    <t>65157</t>
  </si>
  <si>
    <t>54629</t>
  </si>
  <si>
    <t>05866</t>
  </si>
  <si>
    <t>28889</t>
  </si>
  <si>
    <t>82184</t>
  </si>
  <si>
    <t>16861</t>
  </si>
  <si>
    <t>62072</t>
  </si>
  <si>
    <t>56244</t>
  </si>
  <si>
    <t>93768</t>
  </si>
  <si>
    <t>32162</t>
  </si>
  <si>
    <t>54670</t>
  </si>
  <si>
    <t>22123</t>
  </si>
  <si>
    <t>61332</t>
  </si>
  <si>
    <t>88202</t>
  </si>
  <si>
    <t>83743</t>
  </si>
  <si>
    <t>63220</t>
  </si>
  <si>
    <t>09230</t>
  </si>
  <si>
    <t>91797</t>
  </si>
  <si>
    <t>95490</t>
  </si>
  <si>
    <t>22536</t>
  </si>
  <si>
    <t>39783</t>
  </si>
  <si>
    <t>44356</t>
  </si>
  <si>
    <t>77860</t>
  </si>
  <si>
    <t>82492</t>
  </si>
  <si>
    <t>74356</t>
  </si>
  <si>
    <t>57977</t>
  </si>
  <si>
    <t>42145</t>
  </si>
  <si>
    <t>30200</t>
  </si>
  <si>
    <t>06575</t>
  </si>
  <si>
    <t>08626</t>
  </si>
  <si>
    <t>57346</t>
  </si>
  <si>
    <t>65593</t>
  </si>
  <si>
    <t>45993</t>
  </si>
  <si>
    <t>88423</t>
  </si>
  <si>
    <t>89427</t>
  </si>
  <si>
    <t>11108</t>
  </si>
  <si>
    <t>52009</t>
  </si>
  <si>
    <t>22490</t>
  </si>
  <si>
    <t>47664</t>
  </si>
  <si>
    <t>46401</t>
  </si>
  <si>
    <t>78462</t>
  </si>
  <si>
    <t>10648</t>
  </si>
  <si>
    <t>89251</t>
  </si>
  <si>
    <t>90380</t>
  </si>
  <si>
    <t>27443</t>
  </si>
  <si>
    <t>49425</t>
  </si>
  <si>
    <t>28919</t>
  </si>
  <si>
    <t>06127</t>
  </si>
  <si>
    <t>42972</t>
  </si>
  <si>
    <t>54702</t>
  </si>
  <si>
    <t>27432</t>
  </si>
  <si>
    <t>32601</t>
  </si>
  <si>
    <t>88437</t>
  </si>
  <si>
    <t>86598</t>
  </si>
  <si>
    <t>77585</t>
  </si>
  <si>
    <t>04074</t>
  </si>
  <si>
    <t>04349</t>
  </si>
  <si>
    <t>91288</t>
  </si>
  <si>
    <t>88378</t>
  </si>
  <si>
    <t>61658</t>
  </si>
  <si>
    <t>22890</t>
  </si>
  <si>
    <t>93167</t>
  </si>
  <si>
    <t>57973</t>
  </si>
  <si>
    <t>40018</t>
  </si>
  <si>
    <t>53763</t>
  </si>
  <si>
    <t>42195</t>
  </si>
  <si>
    <t>20276</t>
  </si>
  <si>
    <t>33462</t>
  </si>
  <si>
    <t>01863</t>
  </si>
  <si>
    <t>34017</t>
  </si>
  <si>
    <t>54917</t>
  </si>
  <si>
    <t>54058</t>
  </si>
  <si>
    <t>45865</t>
  </si>
  <si>
    <t>11708</t>
  </si>
  <si>
    <t>87752</t>
  </si>
  <si>
    <t>99522</t>
  </si>
  <si>
    <t>58659</t>
  </si>
  <si>
    <t>22733</t>
  </si>
  <si>
    <t>32113</t>
  </si>
  <si>
    <t>30293</t>
  </si>
  <si>
    <t>62653</t>
  </si>
  <si>
    <t>63291</t>
  </si>
  <si>
    <t>54567</t>
  </si>
  <si>
    <t>39051</t>
  </si>
  <si>
    <t>42542</t>
  </si>
  <si>
    <t>14266</t>
  </si>
  <si>
    <t>76592</t>
  </si>
  <si>
    <t>12999</t>
  </si>
  <si>
    <t>22029</t>
  </si>
  <si>
    <t>64676</t>
  </si>
  <si>
    <t>53541</t>
  </si>
  <si>
    <t>46666</t>
  </si>
  <si>
    <t>61032</t>
  </si>
  <si>
    <t>58342</t>
  </si>
  <si>
    <t>90720</t>
  </si>
  <si>
    <t>74815</t>
  </si>
  <si>
    <t>07659</t>
  </si>
  <si>
    <t>24658</t>
  </si>
  <si>
    <t>17188</t>
  </si>
  <si>
    <t>89300</t>
  </si>
  <si>
    <t>64897</t>
  </si>
  <si>
    <t>79078</t>
  </si>
  <si>
    <t>57234</t>
  </si>
  <si>
    <t>32679</t>
  </si>
  <si>
    <t>37660</t>
  </si>
  <si>
    <t>82370</t>
  </si>
  <si>
    <t>56997</t>
  </si>
  <si>
    <t>85579</t>
  </si>
  <si>
    <t>04610</t>
  </si>
  <si>
    <t>52016</t>
  </si>
  <si>
    <t>15043</t>
  </si>
  <si>
    <t>03260</t>
  </si>
  <si>
    <t>96453</t>
  </si>
  <si>
    <t>97239</t>
  </si>
  <si>
    <t>05408</t>
  </si>
  <si>
    <t>00847</t>
  </si>
  <si>
    <t>36287</t>
  </si>
  <si>
    <t>25162</t>
  </si>
  <si>
    <t>16651</t>
  </si>
  <si>
    <t>20177</t>
  </si>
  <si>
    <t>46301</t>
  </si>
  <si>
    <t>87578</t>
  </si>
  <si>
    <t>45895</t>
  </si>
  <si>
    <t>64001</t>
  </si>
  <si>
    <t>40145</t>
  </si>
  <si>
    <t>37459</t>
  </si>
  <si>
    <t>38124</t>
  </si>
  <si>
    <t>82513</t>
  </si>
  <si>
    <t>84902</t>
  </si>
  <si>
    <t>55373</t>
  </si>
  <si>
    <t>96502</t>
  </si>
  <si>
    <t>59015</t>
  </si>
  <si>
    <t>37978</t>
  </si>
  <si>
    <t>31909</t>
  </si>
  <si>
    <t>24166</t>
  </si>
  <si>
    <t>65697</t>
  </si>
  <si>
    <t>01084</t>
  </si>
  <si>
    <t>15440</t>
  </si>
  <si>
    <t>19426</t>
  </si>
  <si>
    <t>23112</t>
  </si>
  <si>
    <t>92986</t>
  </si>
  <si>
    <t>99014</t>
  </si>
  <si>
    <t>10121</t>
  </si>
  <si>
    <t>13118</t>
  </si>
  <si>
    <t>47782</t>
  </si>
  <si>
    <t>80852</t>
  </si>
  <si>
    <t>40080</t>
  </si>
  <si>
    <t>45125</t>
  </si>
  <si>
    <t>63320</t>
  </si>
  <si>
    <t>57865</t>
  </si>
  <si>
    <t>49806</t>
  </si>
  <si>
    <t>66978</t>
  </si>
  <si>
    <t>38802</t>
  </si>
  <si>
    <t>61260</t>
  </si>
  <si>
    <t>84789</t>
  </si>
  <si>
    <t>59973</t>
  </si>
  <si>
    <t>52175</t>
  </si>
  <si>
    <t>69598</t>
  </si>
  <si>
    <t>65783</t>
  </si>
  <si>
    <t>96575</t>
  </si>
  <si>
    <t>33728</t>
  </si>
  <si>
    <t>89079</t>
  </si>
  <si>
    <t>14664</t>
  </si>
  <si>
    <t>51977</t>
  </si>
  <si>
    <t>42685</t>
  </si>
  <si>
    <t>19706</t>
  </si>
  <si>
    <t>98257</t>
  </si>
  <si>
    <t>28246</t>
  </si>
  <si>
    <t>42338</t>
  </si>
  <si>
    <t>39129</t>
  </si>
  <si>
    <t>41652</t>
  </si>
  <si>
    <t>28043</t>
  </si>
  <si>
    <t>50247</t>
  </si>
  <si>
    <t>00770</t>
  </si>
  <si>
    <t>12038</t>
  </si>
  <si>
    <t>13794</t>
  </si>
  <si>
    <t>Yes</t>
  </si>
  <si>
    <t>No</t>
  </si>
  <si>
    <t>Product ID</t>
  </si>
  <si>
    <t>Unit Price</t>
  </si>
  <si>
    <t>Price per 100g</t>
  </si>
  <si>
    <t>Profit</t>
  </si>
  <si>
    <t>Chocolate Type</t>
  </si>
  <si>
    <t>50g</t>
  </si>
  <si>
    <t>20g</t>
  </si>
  <si>
    <t>100g</t>
  </si>
  <si>
    <t>250g</t>
  </si>
  <si>
    <t>Dark</t>
  </si>
  <si>
    <t>Milk</t>
  </si>
  <si>
    <t>White</t>
  </si>
  <si>
    <t>Cocoa Percentage</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</si>
  <si>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</si>
  <si>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</si>
  <si>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</si>
  <si>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</si>
  <si>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</si>
  <si>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</si>
  <si>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</si>
  <si>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</si>
  <si>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</si>
  <si>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</si>
  <si>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</si>
  <si>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</si>
  <si>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</si>
  <si>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</si>
  <si>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</si>
  <si>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</si>
  <si>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</si>
  <si>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</si>
  <si>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</si>
  <si>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</si>
  <si>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</si>
  <si>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</si>
  <si>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</si>
  <si>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</si>
  <si>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</si>
  <si>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</si>
  <si>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</si>
  <si>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</si>
  <si>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</si>
  <si>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</si>
  <si>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</si>
  <si>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</si>
  <si>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</si>
  <si>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</si>
  <si>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</si>
  <si>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</si>
  <si>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</si>
  <si>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</si>
  <si>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</si>
  <si>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</si>
  <si>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</si>
  <si>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</si>
  <si>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</si>
  <si>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</si>
  <si>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</si>
  <si>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</si>
  <si>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</si>
  <si>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</si>
  <si>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</si>
  <si>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</si>
  <si>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</si>
  <si>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</si>
  <si>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</si>
  <si>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</si>
  <si>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</si>
  <si>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</si>
  <si>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</si>
  <si>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</si>
  <si>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</si>
  <si>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</si>
  <si>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</si>
  <si>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</si>
  <si>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</si>
  <si>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</si>
  <si>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</si>
  <si>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</si>
  <si>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</si>
  <si>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</si>
  <si>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</si>
  <si>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</si>
  <si>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</si>
  <si>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</si>
  <si>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</si>
  <si>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</si>
  <si>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</si>
  <si>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</si>
  <si>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</si>
  <si>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</si>
  <si>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</si>
  <si>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</si>
  <si>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</si>
  <si>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</si>
  <si>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</si>
  <si>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</si>
  <si>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</si>
  <si>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</si>
  <si>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</si>
  <si>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</si>
  <si>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</si>
  <si>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</si>
  <si>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</si>
  <si>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</si>
  <si>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</si>
  <si>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</si>
  <si>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</si>
  <si>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</si>
  <si>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</si>
  <si>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</si>
  <si>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</si>
  <si>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</si>
  <si>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</si>
  <si>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</si>
  <si>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</si>
  <si>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</si>
  <si>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</si>
  <si>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</si>
  <si>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</si>
  <si>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</si>
  <si>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</si>
  <si>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</si>
  <si>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</si>
  <si>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</si>
  <si>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</si>
  <si>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</si>
  <si>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</si>
  <si>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</si>
  <si>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</si>
  <si>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</si>
  <si>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</si>
  <si>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</si>
  <si>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</si>
  <si>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</si>
  <si>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</si>
  <si>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</si>
  <si>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</si>
  <si>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</si>
  <si>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</si>
  <si>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</si>
  <si>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</si>
  <si>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</si>
  <si>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</si>
  <si>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</si>
  <si>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</si>
  <si>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</si>
  <si>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</si>
  <si>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</si>
  <si>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</si>
  <si>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</si>
  <si>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</si>
  <si>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</si>
  <si>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</si>
  <si>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</si>
  <si>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</si>
  <si>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</si>
  <si>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</si>
  <si>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</si>
  <si>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</si>
  <si>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</si>
  <si>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</si>
  <si>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</si>
  <si>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</si>
  <si>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</si>
  <si>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</si>
  <si>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</si>
  <si>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</si>
  <si>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</si>
  <si>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</si>
  <si>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</si>
  <si>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</si>
  <si>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</si>
  <si>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</si>
  <si>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</si>
  <si>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</si>
  <si>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</si>
  <si>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</si>
  <si>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</si>
  <si>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</si>
  <si>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</si>
  <si>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</si>
  <si>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</si>
  <si>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</si>
  <si>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</si>
  <si>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</si>
  <si>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</si>
  <si>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</si>
  <si>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</si>
  <si>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</si>
  <si>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</si>
  <si>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</si>
  <si>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</si>
  <si>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</si>
  <si>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</si>
  <si>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</si>
  <si>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</si>
  <si>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</si>
  <si>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</si>
  <si>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</si>
  <si>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</si>
  <si>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</si>
  <si>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</si>
  <si>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</si>
  <si>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</si>
  <si>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</si>
  <si>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</si>
  <si>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</si>
  <si>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</si>
  <si>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</si>
  <si>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</si>
  <si>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</si>
  <si>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</si>
  <si>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</si>
  <si>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</si>
  <si>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</si>
  <si>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</si>
  <si>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</si>
  <si>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</si>
  <si>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</si>
  <si>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</si>
  <si>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</si>
  <si>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</si>
  <si>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</si>
  <si>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</si>
  <si>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</si>
  <si>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</si>
  <si>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</si>
  <si>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</si>
  <si>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</si>
  <si>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</si>
  <si>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</si>
  <si>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</si>
  <si>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</si>
  <si>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</si>
  <si>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</si>
  <si>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</si>
  <si>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</si>
  <si>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</si>
  <si>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</si>
  <si>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</si>
  <si>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</si>
  <si>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</si>
  <si>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</si>
  <si>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</si>
  <si>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</si>
  <si>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</si>
  <si>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</si>
  <si>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</si>
  <si>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</si>
  <si>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</si>
  <si>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</si>
  <si>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</si>
  <si>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</si>
  <si>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</si>
  <si>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</si>
  <si>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</si>
  <si>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</si>
  <si>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</si>
  <si>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</si>
  <si>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</si>
  <si>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</si>
  <si>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</si>
  <si>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</si>
  <si>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</si>
  <si>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</si>
  <si>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</si>
  <si>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</si>
  <si>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</si>
  <si>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</si>
  <si>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</si>
  <si>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</si>
  <si>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</si>
  <si>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</si>
  <si>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</si>
  <si>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</si>
  <si>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</si>
  <si>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</si>
  <si>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</si>
  <si>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</si>
  <si>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</si>
  <si>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</si>
  <si>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</si>
  <si>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</si>
  <si>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</si>
  <si>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</si>
  <si>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</si>
  <si>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</si>
  <si>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</si>
  <si>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</si>
  <si>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</si>
  <si>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</si>
  <si>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</si>
  <si>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</si>
  <si>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</si>
  <si>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</si>
  <si>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</si>
  <si>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</si>
  <si>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</si>
  <si>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</si>
  <si>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</si>
  <si>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</si>
  <si>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</si>
  <si>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</si>
  <si>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</si>
  <si>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</si>
  <si>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</si>
  <si>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</si>
  <si>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</si>
  <si>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</si>
  <si>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</si>
  <si>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</si>
  <si>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</si>
  <si>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</si>
  <si>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</si>
  <si>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</si>
  <si>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</si>
  <si>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</si>
  <si>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</si>
  <si>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</si>
  <si>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</si>
  <si>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</si>
  <si>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</si>
  <si>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</si>
  <si>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</si>
  <si>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</si>
  <si>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</si>
  <si>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</si>
  <si>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</si>
  <si>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</si>
  <si>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</si>
  <si>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</si>
  <si>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</si>
  <si>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</si>
  <si>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</si>
  <si>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</si>
  <si>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</si>
  <si>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</si>
  <si>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</si>
  <si>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</si>
  <si>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</si>
  <si>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</si>
  <si>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</si>
  <si>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</si>
  <si>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</si>
  <si>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</si>
  <si>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</si>
  <si>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</si>
  <si>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</si>
  <si>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</si>
  <si>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</si>
  <si>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</si>
  <si>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</si>
  <si>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</si>
  <si>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</si>
  <si>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</si>
  <si>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</si>
  <si>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</si>
  <si>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</si>
  <si>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</si>
  <si>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</si>
  <si>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</si>
  <si>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</si>
  <si>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</si>
  <si>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</si>
  <si>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</si>
  <si>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</si>
  <si>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</si>
  <si>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</si>
  <si>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</si>
  <si>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</si>
  <si>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</si>
  <si>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</si>
  <si>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</si>
  <si>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</si>
  <si>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</si>
  <si>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</si>
  <si>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</si>
  <si>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</si>
  <si>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</si>
  <si>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</si>
  <si>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</si>
  <si>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</si>
  <si>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</si>
  <si>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</si>
  <si>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</si>
  <si>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</si>
  <si>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</si>
  <si>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</si>
  <si>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</si>
  <si>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</si>
  <si>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</si>
  <si>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</si>
  <si>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</si>
  <si>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</si>
  <si>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</si>
  <si>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</si>
  <si>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</si>
  <si>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</si>
  <si>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</si>
  <si>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</si>
  <si>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</si>
  <si>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</si>
  <si>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</si>
  <si>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</si>
  <si>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</si>
  <si>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</si>
  <si>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</si>
  <si>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</si>
  <si>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</si>
  <si>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</si>
  <si>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</si>
  <si>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</si>
  <si>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</si>
  <si>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</si>
  <si>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</si>
  <si>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</si>
  <si>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</si>
  <si>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</si>
  <si>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</si>
  <si>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</si>
  <si>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</si>
  <si>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</si>
  <si>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</si>
  <si>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</si>
  <si>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</si>
  <si>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</si>
  <si>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</si>
  <si>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</si>
  <si>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</si>
  <si>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</si>
  <si>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</si>
  <si>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</si>
  <si>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</si>
  <si>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</si>
  <si>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</si>
  <si>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</si>
  <si>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</si>
  <si>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</si>
  <si>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</si>
  <si>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</si>
  <si>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</si>
  <si>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</si>
  <si>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</si>
  <si>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</si>
  <si>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</si>
  <si>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</si>
  <si>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</si>
  <si>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</si>
  <si>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</si>
  <si>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</si>
  <si>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</si>
  <si>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</si>
  <si>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</si>
  <si>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</si>
  <si>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</si>
  <si>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</si>
  <si>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</si>
  <si>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</si>
  <si>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</si>
  <si>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</si>
  <si>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</si>
  <si>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</si>
  <si>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</si>
  <si>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</si>
  <si>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</si>
  <si>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</si>
  <si>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</si>
  <si>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</si>
  <si>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</si>
  <si>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</si>
  <si>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</si>
  <si>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</si>
  <si>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</si>
  <si>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</si>
  <si>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</si>
  <si>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</si>
  <si>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</si>
  <si>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</si>
  <si>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</si>
  <si>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</si>
  <si>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</si>
  <si>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</si>
  <si>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</si>
  <si>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</si>
  <si>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</si>
  <si>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</si>
  <si>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</si>
  <si>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</si>
  <si>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</si>
  <si>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</si>
  <si>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</si>
  <si>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</si>
  <si>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</si>
  <si>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Order ID</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</si>
  <si>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</si>
  <si>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</si>
  <si>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</si>
  <si>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</si>
  <si>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</si>
  <si>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</si>
  <si>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</si>
  <si>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</si>
  <si>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</si>
  <si>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</si>
  <si>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</si>
  <si>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</si>
  <si>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</si>
  <si>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</si>
  <si>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</si>
  <si>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</si>
  <si>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</si>
  <si>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</si>
  <si>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</si>
  <si>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</si>
  <si>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</si>
  <si>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</si>
  <si>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</si>
  <si>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</si>
  <si>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</si>
  <si>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</si>
  <si>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</si>
  <si>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</si>
  <si>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</si>
  <si>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</si>
  <si>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</si>
  <si>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</si>
  <si>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</si>
  <si>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</si>
  <si>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</si>
  <si>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</si>
  <si>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</si>
  <si>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</si>
  <si>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</si>
  <si>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</si>
  <si>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</si>
  <si>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</si>
  <si>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</si>
  <si>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</si>
  <si>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</si>
  <si>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</si>
  <si>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</si>
  <si>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</si>
  <si>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</si>
  <si>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</si>
  <si>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</si>
  <si>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</si>
  <si>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</si>
  <si>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</si>
  <si>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</si>
  <si>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</si>
  <si>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</si>
  <si>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</si>
  <si>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</si>
  <si>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</si>
  <si>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</si>
  <si>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</si>
  <si>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</si>
  <si>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</si>
  <si>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</si>
  <si>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</si>
  <si>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</si>
  <si>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</si>
  <si>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</si>
  <si>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</si>
  <si>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</si>
  <si>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</si>
  <si>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</si>
  <si>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</si>
  <si>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</si>
  <si>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</si>
  <si>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</si>
  <si>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</si>
  <si>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</si>
  <si>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</si>
  <si>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</si>
  <si>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</si>
  <si>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</si>
  <si>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</si>
  <si>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</si>
  <si>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</si>
  <si>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</si>
  <si>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</si>
  <si>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</si>
  <si>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</si>
  <si>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</si>
  <si>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</si>
  <si>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</si>
  <si>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</si>
  <si>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</si>
  <si>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</si>
  <si>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</si>
  <si>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</si>
  <si>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</si>
  <si>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</si>
  <si>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</si>
  <si>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</si>
  <si>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</si>
  <si>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</si>
  <si>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</si>
  <si>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</si>
  <si>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</si>
  <si>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</si>
  <si>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</si>
  <si>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</si>
  <si>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</si>
  <si>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</si>
  <si>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</si>
  <si>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</si>
  <si>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</si>
  <si>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</si>
  <si>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</si>
  <si>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</si>
  <si>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</si>
  <si>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</si>
  <si>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</si>
  <si>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</si>
  <si>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</si>
  <si>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</si>
  <si>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</si>
  <si>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</si>
  <si>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</si>
  <si>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</si>
  <si>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</si>
  <si>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</si>
  <si>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</si>
  <si>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</si>
  <si>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</si>
  <si>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</si>
  <si>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</si>
  <si>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</si>
  <si>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</si>
  <si>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</si>
  <si>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</si>
  <si>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</si>
  <si>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</si>
  <si>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</si>
  <si>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</si>
  <si>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</si>
  <si>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</si>
  <si>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</si>
  <si>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</si>
  <si>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</si>
  <si>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</si>
  <si>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</si>
  <si>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</si>
  <si>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</si>
  <si>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</si>
  <si>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</si>
  <si>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</si>
  <si>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</si>
  <si>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</si>
  <si>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</si>
  <si>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</si>
  <si>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</si>
  <si>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</si>
  <si>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</si>
  <si>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</si>
  <si>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</si>
  <si>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</si>
  <si>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</si>
  <si>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</si>
  <si>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</si>
  <si>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</si>
  <si>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</si>
  <si>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</si>
  <si>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</si>
  <si>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</si>
  <si>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</si>
  <si>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</si>
  <si>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</si>
  <si>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</si>
  <si>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</si>
  <si>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</si>
  <si>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</si>
  <si>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</si>
  <si>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</si>
  <si>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</si>
  <si>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</si>
  <si>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</si>
  <si>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</si>
  <si>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</si>
  <si>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</si>
  <si>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</si>
  <si>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</si>
  <si>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</si>
  <si>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</si>
  <si>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</si>
  <si>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</si>
  <si>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</si>
  <si>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</si>
  <si>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</si>
  <si>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</si>
  <si>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</si>
  <si>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</si>
  <si>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</si>
  <si>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</si>
  <si>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</si>
  <si>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</si>
  <si>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</si>
  <si>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</si>
  <si>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</si>
  <si>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</si>
  <si>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</si>
  <si>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</si>
  <si>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</si>
  <si>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</si>
  <si>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</si>
  <si>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</si>
  <si>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</si>
  <si>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</si>
  <si>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</si>
  <si>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</si>
  <si>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</si>
  <si>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</si>
  <si>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</si>
  <si>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</si>
  <si>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</si>
  <si>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</si>
  <si>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</si>
  <si>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</si>
  <si>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</si>
  <si>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</si>
  <si>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</si>
  <si>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</si>
  <si>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</si>
  <si>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</si>
  <si>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</si>
  <si>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</si>
  <si>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</si>
  <si>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</si>
  <si>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</si>
  <si>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</si>
  <si>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</si>
  <si>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</si>
  <si>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</si>
  <si>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</si>
  <si>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</si>
  <si>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</si>
  <si>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</si>
  <si>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</si>
  <si>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</si>
  <si>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</si>
  <si>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</si>
  <si>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</si>
  <si>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</si>
  <si>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</si>
  <si>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</si>
  <si>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</si>
  <si>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</si>
  <si>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</si>
  <si>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</si>
  <si>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</si>
  <si>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</si>
  <si>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</si>
  <si>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</si>
  <si>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</si>
  <si>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</si>
  <si>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</si>
  <si>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</si>
  <si>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</si>
  <si>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</si>
  <si>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</si>
  <si>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</si>
  <si>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</si>
  <si>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</si>
  <si>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</si>
  <si>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</si>
  <si>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</si>
  <si>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</si>
  <si>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</si>
  <si>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</si>
  <si>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</si>
  <si>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</si>
  <si>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</si>
  <si>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</si>
  <si>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</si>
  <si>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</si>
  <si>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</si>
  <si>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</si>
  <si>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</si>
  <si>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</si>
  <si>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</si>
  <si>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</si>
  <si>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</si>
  <si>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</si>
  <si>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</si>
  <si>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</si>
  <si>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</si>
  <si>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</si>
  <si>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</si>
  <si>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</si>
  <si>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</si>
  <si>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</si>
  <si>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</si>
  <si>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</si>
  <si>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</si>
  <si>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</si>
  <si>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</si>
  <si>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</si>
  <si>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</si>
  <si>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</si>
  <si>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</si>
  <si>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</si>
  <si>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</si>
  <si>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</si>
  <si>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</si>
  <si>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</si>
  <si>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</si>
  <si>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</si>
  <si>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</si>
  <si>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</si>
  <si>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</si>
  <si>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</si>
  <si>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</si>
  <si>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</si>
  <si>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</si>
  <si>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</si>
  <si>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</si>
  <si>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</si>
  <si>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</si>
  <si>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</si>
  <si>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</si>
  <si>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</si>
  <si>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</si>
  <si>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</si>
  <si>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</si>
  <si>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</si>
  <si>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</si>
  <si>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</si>
  <si>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</si>
  <si>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</si>
  <si>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</si>
  <si>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</si>
  <si>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</si>
  <si>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</si>
  <si>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</si>
  <si>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</si>
  <si>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</si>
  <si>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</si>
  <si>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</si>
  <si>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</si>
  <si>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</si>
  <si>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</si>
  <si>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</si>
  <si>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</si>
  <si>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</si>
  <si>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</si>
  <si>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</si>
  <si>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</si>
  <si>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</si>
  <si>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</si>
  <si>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</si>
  <si>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</si>
  <si>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</si>
  <si>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</si>
  <si>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</si>
  <si>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</si>
  <si>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</si>
  <si>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</si>
  <si>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</si>
  <si>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</si>
  <si>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</si>
  <si>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</si>
  <si>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</si>
  <si>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</si>
  <si>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</si>
  <si>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</si>
  <si>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</si>
  <si>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</si>
  <si>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</si>
  <si>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</si>
  <si>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</si>
  <si>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</si>
  <si>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</si>
  <si>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</si>
  <si>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</si>
  <si>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</si>
  <si>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</si>
  <si>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</si>
  <si>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</si>
  <si>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</si>
  <si>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</si>
  <si>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</si>
  <si>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</si>
  <si>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</si>
  <si>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</si>
  <si>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</si>
  <si>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</si>
  <si>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</si>
  <si>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</si>
  <si>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</si>
  <si>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</si>
  <si>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</si>
  <si>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</si>
  <si>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</si>
  <si>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</si>
  <si>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</si>
  <si>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</si>
  <si>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</si>
  <si>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</si>
  <si>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</si>
  <si>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</si>
  <si>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</si>
  <si>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</si>
  <si>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</si>
  <si>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</si>
  <si>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</si>
  <si>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</si>
  <si>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</si>
  <si>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</si>
  <si>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</si>
  <si>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</si>
  <si>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</si>
  <si>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</si>
  <si>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</si>
  <si>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</si>
  <si>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</si>
  <si>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</si>
  <si>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</si>
  <si>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</si>
  <si>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</si>
  <si>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</si>
  <si>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</si>
  <si>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</si>
  <si>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</si>
  <si>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</si>
  <si>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</si>
  <si>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</si>
  <si>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</si>
  <si>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</si>
  <si>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</si>
  <si>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</si>
  <si>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</si>
  <si>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</si>
  <si>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</si>
  <si>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</si>
  <si>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</si>
  <si>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</si>
  <si>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</si>
  <si>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</si>
  <si>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</si>
  <si>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</si>
  <si>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</si>
  <si>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</si>
  <si>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</si>
  <si>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</si>
  <si>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</si>
  <si>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</si>
  <si>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</si>
  <si>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</si>
  <si>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</si>
  <si>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</si>
  <si>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</si>
  <si>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</si>
  <si>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</si>
  <si>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</si>
  <si>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</si>
  <si>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</si>
  <si>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</si>
  <si>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</si>
  <si>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</si>
  <si>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</si>
  <si>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</si>
  <si>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</si>
  <si>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</si>
  <si>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</si>
  <si>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</si>
  <si>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</si>
  <si>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</si>
  <si>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</si>
  <si>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Chocolate ID</t>
  </si>
  <si>
    <t>Size of Bar</t>
  </si>
  <si>
    <t>Order Date</t>
  </si>
  <si>
    <t>Quantity</t>
  </si>
  <si>
    <t>Sales</t>
  </si>
  <si>
    <t>D-5-20</t>
  </si>
  <si>
    <t>D-5-50</t>
  </si>
  <si>
    <t>D-5-100</t>
  </si>
  <si>
    <t>D-5-250</t>
  </si>
  <si>
    <t>D-65-20</t>
  </si>
  <si>
    <t>D-65-50</t>
  </si>
  <si>
    <t>D-65-100</t>
  </si>
  <si>
    <t>D-65-250</t>
  </si>
  <si>
    <t>D-8-20</t>
  </si>
  <si>
    <t>D-8-50</t>
  </si>
  <si>
    <t>D-8-100</t>
  </si>
  <si>
    <t>D-8-250</t>
  </si>
  <si>
    <t>M-5-20</t>
  </si>
  <si>
    <t>M-5-50</t>
  </si>
  <si>
    <t>M-5-100</t>
  </si>
  <si>
    <t>M-5-250</t>
  </si>
  <si>
    <t>M-65-20</t>
  </si>
  <si>
    <t>M-65-50</t>
  </si>
  <si>
    <t>M-65-100</t>
  </si>
  <si>
    <t>M-65-250</t>
  </si>
  <si>
    <t>M-8-20</t>
  </si>
  <si>
    <t>M-8-50</t>
  </si>
  <si>
    <t>M-8-100</t>
  </si>
  <si>
    <t>M-8-250</t>
  </si>
  <si>
    <t>W-5-20</t>
  </si>
  <si>
    <t>W-5-50</t>
  </si>
  <si>
    <t>W-5-100</t>
  </si>
  <si>
    <t>W-5-250</t>
  </si>
  <si>
    <t>W-65-20</t>
  </si>
  <si>
    <t>W-65-50</t>
  </si>
  <si>
    <t>W-65-100</t>
  </si>
  <si>
    <t>W-65-250</t>
  </si>
  <si>
    <t>W-8-20</t>
  </si>
  <si>
    <t>W-8-50</t>
  </si>
  <si>
    <t>W-8-100</t>
  </si>
  <si>
    <t>W-8-250</t>
  </si>
  <si>
    <t>Grand Total</t>
  </si>
  <si>
    <t>Feb</t>
  </si>
  <si>
    <t>Mar</t>
  </si>
  <si>
    <t>Apr</t>
  </si>
  <si>
    <t>May</t>
  </si>
  <si>
    <t>Jun</t>
  </si>
  <si>
    <t>Jul</t>
  </si>
  <si>
    <t>Aug</t>
  </si>
  <si>
    <t>Sep</t>
  </si>
  <si>
    <t>Oct</t>
  </si>
  <si>
    <t>Years (Order Date)</t>
  </si>
  <si>
    <t>Months (Order Date)</t>
  </si>
  <si>
    <t>Sum of Sales</t>
  </si>
  <si>
    <t>2021</t>
  </si>
  <si>
    <t>2021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</si>
</sst>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4" x14ac:knownFonts="1">
    <font>
      <sz val="11"/>
      <color theme="1"/>
      <name val="Calibri"/>
      <family val="2"/>
      <scheme val="minor"/>
    </font>
    <font>
      <b/>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44" fontId="3"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9" fontId="0" fillId="0" borderId="0" xfId="0" applyNumberFormat="1"/>
    <xf numFmtId="0" fontId="2" fillId="0" borderId="0" xfId="0" applyFont="1" applyAlignment="1">
      <alignment vertical="center"/>
    </xf>
    <xf numFmtId="14" fontId="2" fillId="0" borderId="0" xfId="0" applyNumberFormat="1" applyFont="1" applyAlignment="1">
      <alignment vertical="center"/>
    </xf>
    <xf numFmtId="44" fontId="0" fillId="0" borderId="0" xfId="1" applyFont="1"/>
    <xf numFmtId="0" fontId="1" fillId="0" borderId="2" xfId="0" applyFont="1" applyBorder="1" applyAlignment="1">
      <alignment horizontal="center" vertical="top"/>
    </xf>
    <xf numFmtId="0" fontId="0" fillId="0" borderId="0" xfId="0" pivotButton="1"/>
    <xf numFmtId="0" fontId="0" fillId="0" borderId="0" xfId="0" applyNumberFormat="1"/>
    <xf numFmtId="165" fontId="0" fillId="0" borderId="0" xfId="0" applyNumberFormat="1"/>
  </cellXfs>
  <cellStyles count="2">
    <cellStyle name="Currency" xfId="1" builtinId="4"/>
    <cellStyle name="Normal" xfId="0" builtinId="0"/>
  </cellStyles>
  <dxfs count="17">
    <dxf>
      <font>
        <b/>
        <i val="0"/>
        <color rgb="FF0000CC"/>
        <name val="Calibri"/>
        <family val="2"/>
        <scheme val="minor"/>
      </font>
    </dxf>
    <dxf>
      <font>
        <b val="0"/>
        <i val="0"/>
        <color rgb="FF0000CC"/>
        <name val="Calibri"/>
        <family val="2"/>
        <scheme val="minor"/>
      </font>
      <fill>
        <patternFill>
          <bgColor rgb="FFFFC000"/>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rgb="FF0000CC"/>
        <name val="Calibri"/>
        <family val="2"/>
        <scheme val="minor"/>
      </font>
    </dxf>
    <dxf>
      <font>
        <b val="0"/>
        <i val="0"/>
        <sz val="11"/>
        <color theme="1"/>
        <name val="Calibri"/>
        <family val="2"/>
        <scheme val="minor"/>
      </font>
      <fill>
        <patternFill patternType="solid">
          <fgColor theme="0"/>
          <bgColor rgb="FFFFC00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9" defaultPivotStyle="PivotStyleLight16">
    <tableStyle name="Green Slicer" pivot="0" table="0" count="8" xr9:uid="{FFFFF3C9-459C-470B-9F93-0CEC3651D7F5}">
      <tableStyleElement type="wholeTable" dxfId="1"/>
      <tableStyleElement type="headerRow" dxfId="0"/>
    </tableStyle>
    <tableStyle name="Green Timeline" pivot="0" table="0" count="8" xr9:uid="{F35B6938-51F9-4497-B676-E537F83EE019}">
      <tableStyleElement type="wholeTable" dxfId="4"/>
      <tableStyleElement type="headerRow" dxfId="3"/>
    </tableStyle>
    <tableStyle name="Timeline Style 1" pivot="0" table="0" count="8" xr9:uid="{284E02CA-8566-49B6-A851-F47864B440F6}">
      <tableStyleElement type="wholeTable" dxfId="16"/>
      <tableStyleElement type="headerRow" dxfId="15"/>
    </tableStyle>
    <tableStyle name="Timeline Style 2" pivot="0" table="0" count="8" xr9:uid="{5CE17D16-98E3-4D21-A862-CB39D029BA4E}">
      <tableStyleElement type="wholeTable" dxfId="14"/>
      <tableStyleElement type="headerRow" dxfId="13"/>
    </tableStyle>
  </tableStyles>
  <colors>
    <mruColors>
      <color rgb="FF15DE00"/>
      <color rgb="FF9DFF93"/>
      <color rgb="FF77FF69"/>
      <color rgb="FF0B7600"/>
      <color rgb="FF000096"/>
      <color rgb="FF0000CC"/>
      <color rgb="FFA2D668"/>
      <color rgb="FF29A3FF"/>
      <color rgb="FFFF0F0F"/>
      <color rgb="FF3333FF"/>
    </mruColors>
  </colors>
  <extLst>
    <ext xmlns:x14="http://schemas.microsoft.com/office/spreadsheetml/2009/9/main" uri="{46F421CA-312F-682f-3DD2-61675219B42D}">
      <x14:dxfs count="5">
        <dxf>
          <fill>
            <patternFill patternType="solid">
              <bgColor rgb="FFFFC000"/>
            </patternFill>
          </fill>
          <border>
            <left style="thin">
              <color auto="1"/>
            </left>
            <right style="thin">
              <color auto="1"/>
            </right>
            <top style="thin">
              <color auto="1"/>
            </top>
            <bottom style="thin">
              <color auto="1"/>
            </bottom>
          </border>
        </dxf>
        <dxf>
          <fill>
            <patternFill patternType="solid">
              <bgColor rgb="FFFFC000"/>
            </patternFill>
          </fill>
          <border>
            <left style="thin">
              <color auto="1"/>
            </left>
            <right style="thin">
              <color auto="1"/>
            </right>
            <top style="thin">
              <color auto="1"/>
            </top>
            <bottom style="thin">
              <color auto="1"/>
            </bottom>
          </border>
        </dxf>
        <dxf>
          <font>
            <b/>
            <i val="0"/>
            <color rgb="FF0000CC"/>
            <name val="Calibri"/>
            <family val="2"/>
            <scheme val="minor"/>
          </font>
          <border>
            <left style="thin">
              <color theme="0"/>
            </left>
            <right style="thin">
              <color theme="0"/>
            </right>
            <top style="thin">
              <color theme="0"/>
            </top>
            <bottom style="thin">
              <color theme="0"/>
            </bottom>
          </border>
        </dxf>
        <dxf>
          <font>
            <b/>
            <i val="0"/>
            <color rgb="FF0000CC"/>
            <name val="Calibri"/>
            <family val="2"/>
            <scheme val="minor"/>
          </font>
          <border>
            <left style="thin">
              <color theme="0"/>
            </left>
            <right style="thin">
              <color theme="0"/>
            </right>
            <top style="thin">
              <color theme="0"/>
            </top>
            <bottom style="thin">
              <color theme="0"/>
            </bottom>
          </border>
        </dxf>
        <dxf>
          <font>
            <b val="0"/>
            <i val="0"/>
            <strike/>
            <color rgb="FF000096"/>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3743705557422"/>
              <bgColor theme="0" tint="-0.14996795556505021"/>
            </patternFill>
          </fill>
          <border>
            <left style="thin">
              <color auto="1"/>
            </left>
            <right style="thin">
              <color auto="1"/>
            </right>
            <top style="thin">
              <color auto="1"/>
            </top>
            <bottom style="thin">
              <color auto="1"/>
            </bottom>
          </border>
        </dxf>
        <dxf>
          <fill>
            <patternFill patternType="solid">
              <fgColor theme="0"/>
              <bgColor rgb="FF29A3FF"/>
            </patternFill>
          </fill>
          <border>
            <left style="thin">
              <color theme="0"/>
            </left>
            <right style="thin">
              <color theme="0"/>
            </right>
            <top style="thin">
              <color theme="0"/>
            </top>
            <bottom style="thin">
              <color theme="0"/>
            </bottom>
          </border>
        </dxf>
        <dxf>
          <font>
            <sz val="9"/>
            <color rgb="FF0000CC"/>
            <name val="Calibri"/>
            <family val="2"/>
            <scheme val="minor"/>
          </font>
        </dxf>
        <dxf>
          <font>
            <sz val="9"/>
            <color rgb="FF0000CC"/>
            <name val="Calibri"/>
            <family val="2"/>
            <scheme val="minor"/>
          </font>
        </dxf>
        <dxf>
          <font>
            <sz val="9"/>
            <color rgb="FF0000CC"/>
            <name val="Calibri"/>
            <family val="2"/>
            <scheme val="minor"/>
          </font>
        </dxf>
        <dxf>
          <font>
            <b val="0"/>
            <i val="0"/>
            <sz val="11"/>
            <color rgb="FF0000CC"/>
            <name val="Calibri"/>
            <family val="2"/>
            <scheme val="minor"/>
          </font>
        </dxf>
        <dxf>
          <fill>
            <patternFill patternType="solid">
              <fgColor theme="0" tint="-0.14996795556505021"/>
              <bgColor theme="0" tint="-0.14996795556505021"/>
            </patternFill>
          </fill>
          <border>
            <left style="thin">
              <color auto="1"/>
            </left>
            <right style="thin">
              <color auto="1"/>
            </right>
            <top style="thin">
              <color auto="1"/>
            </top>
            <bottom style="thin">
              <color auto="1"/>
            </bottom>
          </border>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[chocolate-sales-dashboard.xlsx]TotalSales!Sales</c:name>
    <c:fmtId val="21"/>
  </c:pivotSource>
  <c:chart>
    <c:title>
      <c:tx>
        <c:rich>
          <a:bodyPr rot="0" spcFirstLastPara="1" vertOverflow="ellipsis" vert="horz" wrap="square" anchor="ctr" anchorCtr="1"/>
          <a:lstStyle/>
          <a:p>
            <a:pPr>
              <a:defRPr sz="1400" b="0" i="0" u="none" strike="noStrike" kern="1200" spc="0" baseline="0">
                <a:solidFill>
                  <a:srgbClr val="0000CC"/>
                </a:solidFill>
                <a:latin typeface="+mn-lt"/>
                <a:ea typeface="+mn-ea"/>
                <a:cs typeface="+mn-cs"/>
              </a:defRPr>
            </a:pPr>
            <a:r>
              <a:rPr lang="en-US"/>
              <a:t>Total Sales </a:t>
            </a:r>
            <a:r>
              <a:rPr lang="en-US" baseline="0"/>
              <a:t>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CC"/>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Dark</c:v>
                </c:pt>
              </c:strCache>
            </c:strRef>
          </c:tx>
          <c:spPr>
            <a:ln w="28575" cap="rnd">
              <a:solidFill>
                <a:schemeClr val="tx1"/>
              </a:solidFill>
              <a:round/>
            </a:ln>
            <a:effectLst/>
          </c:spPr>
          <c:marker>
            <c:symbol val="none"/>
          </c:marker>
          <c:cat>
            <c:multiLvlStrRef>
              <c:f>TotalSales!$A$5:$B$15</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TotalSales!$C$5:$C$15</c:f>
              <c:numCache>
                <c:formatCode>General</c:formatCode>
                <c:ptCount val="9"/>
                <c:pt idx="0">
                  <c:v>501.46000000000004</c:v>
                </c:pt>
                <c:pt idx="1">
                  <c:v>377.02</c:v>
                </c:pt>
                <c:pt idx="2">
                  <c:v>408.04</c:v>
                </c:pt>
                <c:pt idx="3">
                  <c:v>301.16999999999996</c:v>
                </c:pt>
                <c:pt idx="4">
                  <c:v>111.26</c:v>
                </c:pt>
                <c:pt idx="5">
                  <c:v>218.15</c:v>
                </c:pt>
                <c:pt idx="6">
                  <c:v>405.51</c:v>
                </c:pt>
                <c:pt idx="7">
                  <c:v>1176.05</c:v>
                </c:pt>
                <c:pt idx="8">
                  <c:v>373.26</c:v>
                </c:pt>
              </c:numCache>
            </c:numRef>
          </c:val>
          <c:smooth val="0"/>
          <c:extLst>
            <c:ext xmlns:c16="http://schemas.microsoft.com/office/drawing/2014/chart" uri="{C3380CC4-5D6E-409C-BE32-E72D297353CC}">
              <c16:uniqueId val="{00000000-39A0-4F6A-8051-25127B038775}"/>
            </c:ext>
          </c:extLst>
        </c:ser>
        <c:ser>
          <c:idx val="1"/>
          <c:order val="1"/>
          <c:tx>
            <c:strRef>
              <c:f>TotalSales!$D$3:$D$4</c:f>
              <c:strCache>
                <c:ptCount val="1"/>
                <c:pt idx="0">
                  <c:v>Milk</c:v>
                </c:pt>
              </c:strCache>
            </c:strRef>
          </c:tx>
          <c:spPr>
            <a:ln w="28575" cap="rnd">
              <a:solidFill>
                <a:srgbClr val="FF0F0F"/>
              </a:solidFill>
              <a:round/>
            </a:ln>
            <a:effectLst/>
          </c:spPr>
          <c:marker>
            <c:symbol val="none"/>
          </c:marker>
          <c:cat>
            <c:multiLvlStrRef>
              <c:f>TotalSales!$A$5:$B$15</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TotalSales!$D$5:$D$15</c:f>
              <c:numCache>
                <c:formatCode>General</c:formatCode>
                <c:ptCount val="9"/>
                <c:pt idx="0">
                  <c:v>281.90999999999997</c:v>
                </c:pt>
                <c:pt idx="1">
                  <c:v>341.09000000000003</c:v>
                </c:pt>
                <c:pt idx="2">
                  <c:v>301.23</c:v>
                </c:pt>
                <c:pt idx="3">
                  <c:v>153.65000000000003</c:v>
                </c:pt>
                <c:pt idx="4">
                  <c:v>597.46</c:v>
                </c:pt>
                <c:pt idx="5">
                  <c:v>525.67000000000007</c:v>
                </c:pt>
                <c:pt idx="6">
                  <c:v>469.36</c:v>
                </c:pt>
                <c:pt idx="7">
                  <c:v>234.54000000000002</c:v>
                </c:pt>
                <c:pt idx="8">
                  <c:v>290.54000000000002</c:v>
                </c:pt>
              </c:numCache>
            </c:numRef>
          </c:val>
          <c:smooth val="0"/>
          <c:extLst>
            <c:ext xmlns:c16="http://schemas.microsoft.com/office/drawing/2014/chart" uri="{C3380CC4-5D6E-409C-BE32-E72D297353CC}">
              <c16:uniqueId val="{00000008-39A0-4F6A-8051-25127B038775}"/>
            </c:ext>
          </c:extLst>
        </c:ser>
        <c:ser>
          <c:idx val="2"/>
          <c:order val="2"/>
          <c:tx>
            <c:strRef>
              <c:f>TotalSales!$E$3:$E$4</c:f>
              <c:strCache>
                <c:ptCount val="1"/>
                <c:pt idx="0">
                  <c:v>White</c:v>
                </c:pt>
              </c:strCache>
            </c:strRef>
          </c:tx>
          <c:spPr>
            <a:ln w="28575" cap="rnd">
              <a:solidFill>
                <a:schemeClr val="accent6">
                  <a:lumMod val="40000"/>
                  <a:lumOff val="60000"/>
                </a:schemeClr>
              </a:solidFill>
              <a:round/>
            </a:ln>
            <a:effectLst/>
          </c:spPr>
          <c:marker>
            <c:symbol val="none"/>
          </c:marker>
          <c:cat>
            <c:multiLvlStrRef>
              <c:f>TotalSales!$A$5:$B$15</c:f>
              <c:multiLvlStrCache>
                <c:ptCount val="9"/>
                <c:lvl>
                  <c:pt idx="0">
                    <c:v>Feb</c:v>
                  </c:pt>
                  <c:pt idx="1">
                    <c:v>Mar</c:v>
                  </c:pt>
                  <c:pt idx="2">
                    <c:v>Apr</c:v>
                  </c:pt>
                  <c:pt idx="3">
                    <c:v>May</c:v>
                  </c:pt>
                  <c:pt idx="4">
                    <c:v>Jun</c:v>
                  </c:pt>
                  <c:pt idx="5">
                    <c:v>Jul</c:v>
                  </c:pt>
                  <c:pt idx="6">
                    <c:v>Aug</c:v>
                  </c:pt>
                  <c:pt idx="7">
                    <c:v>Sep</c:v>
                  </c:pt>
                  <c:pt idx="8">
                    <c:v>Oct</c:v>
                  </c:pt>
                </c:lvl>
                <c:lvl>
                  <c:pt idx="0">
                    <c:v>2021</c:v>
                  </c:pt>
                </c:lvl>
              </c:multiLvlStrCache>
            </c:multiLvlStrRef>
          </c:cat>
          <c:val>
            <c:numRef>
              <c:f>TotalSales!$E$5:$E$15</c:f>
              <c:numCache>
                <c:formatCode>General</c:formatCode>
                <c:ptCount val="9"/>
                <c:pt idx="0">
                  <c:v>980.54</c:v>
                </c:pt>
                <c:pt idx="1">
                  <c:v>555.17999999999995</c:v>
                </c:pt>
                <c:pt idx="2">
                  <c:v>333.28</c:v>
                </c:pt>
                <c:pt idx="3">
                  <c:v>525.68999999999994</c:v>
                </c:pt>
                <c:pt idx="4">
                  <c:v>383.91999999999996</c:v>
                </c:pt>
                <c:pt idx="5">
                  <c:v>407.93</c:v>
                </c:pt>
                <c:pt idx="6">
                  <c:v>464.90000000000003</c:v>
                </c:pt>
                <c:pt idx="7">
                  <c:v>632.56000000000006</c:v>
                </c:pt>
                <c:pt idx="8">
                  <c:v>746.16</c:v>
                </c:pt>
              </c:numCache>
            </c:numRef>
          </c:val>
          <c:smooth val="0"/>
          <c:extLst>
            <c:ext xmlns:c16="http://schemas.microsoft.com/office/drawing/2014/chart" uri="{C3380CC4-5D6E-409C-BE32-E72D297353CC}">
              <c16:uniqueId val="{00000009-39A0-4F6A-8051-25127B038775}"/>
            </c:ext>
          </c:extLst>
        </c:ser>
        <c:dLbls>
          <c:showLegendKey val="0"/>
          <c:showVal val="0"/>
          <c:showCatName val="0"/>
          <c:showSerName val="0"/>
          <c:showPercent val="0"/>
          <c:showBubbleSize val="0"/>
        </c:dLbls>
        <c:smooth val="0"/>
        <c:axId val="213514687"/>
        <c:axId val="213523807"/>
      </c:lineChart>
      <c:catAx>
        <c:axId val="213514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213523807"/>
        <c:crosses val="autoZero"/>
        <c:auto val="1"/>
        <c:lblAlgn val="ctr"/>
        <c:lblOffset val="100"/>
        <c:noMultiLvlLbl val="0"/>
      </c:catAx>
      <c:valAx>
        <c:axId val="213523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C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CC"/>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21351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solidFill>
      <a:round/>
    </a:ln>
    <a:effectLst/>
  </c:spPr>
  <c:txPr>
    <a:bodyPr/>
    <a:lstStyle/>
    <a:p>
      <a:pPr>
        <a:defRPr>
          <a:solidFill>
            <a:srgbClr val="00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[chocolate-sales-dashboard.xlsx]CountryBarChart!Sales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0096"/>
                </a:solidFill>
              </a:rPr>
              <a:t>Sales By</a:t>
            </a:r>
            <a:r>
              <a:rPr lang="en-US" baseline="0">
                <a:solidFill>
                  <a:srgbClr val="000096"/>
                </a:solidFill>
              </a:rPr>
              <a:t> Country</a:t>
            </a:r>
            <a:endParaRPr lang="en-US">
              <a:solidFill>
                <a:srgbClr val="00009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7600"/>
          </a:solidFill>
          <a:ln>
            <a:solidFill>
              <a:schemeClr val="bg1"/>
            </a:solidFill>
          </a:ln>
          <a:effectLst/>
        </c:spPr>
      </c:pivotFmt>
      <c:pivotFmt>
        <c:idx val="2"/>
        <c:spPr>
          <a:solidFill>
            <a:srgbClr val="15DE00"/>
          </a:solidFill>
          <a:ln>
            <a:solidFill>
              <a:schemeClr val="bg1"/>
            </a:solidFill>
          </a:ln>
          <a:effectLst/>
        </c:spPr>
      </c:pivotFmt>
      <c:pivotFmt>
        <c:idx val="3"/>
        <c:spPr>
          <a:solidFill>
            <a:srgbClr val="9DFF93"/>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5DE00"/>
          </a:solidFill>
          <a:ln>
            <a:solidFill>
              <a:schemeClr val="bg1"/>
            </a:solidFill>
          </a:ln>
          <a:effectLst/>
        </c:spPr>
      </c:pivotFmt>
      <c:pivotFmt>
        <c:idx val="6"/>
        <c:spPr>
          <a:solidFill>
            <a:srgbClr val="9DFF93"/>
          </a:solidFill>
          <a:ln>
            <a:solidFill>
              <a:schemeClr val="bg1"/>
            </a:solidFill>
          </a:ln>
          <a:effectLst/>
        </c:spPr>
      </c:pivotFmt>
      <c:pivotFmt>
        <c:idx val="7"/>
        <c:spPr>
          <a:solidFill>
            <a:srgbClr val="0B7600"/>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5DE00"/>
          </a:solidFill>
          <a:ln>
            <a:solidFill>
              <a:schemeClr val="bg1"/>
            </a:solidFill>
          </a:ln>
          <a:effectLst/>
        </c:spPr>
      </c:pivotFmt>
      <c:pivotFmt>
        <c:idx val="10"/>
        <c:spPr>
          <a:solidFill>
            <a:srgbClr val="9DFF93"/>
          </a:solidFill>
          <a:ln>
            <a:solidFill>
              <a:schemeClr val="bg1"/>
            </a:solidFill>
          </a:ln>
          <a:effectLst/>
        </c:spPr>
      </c:pivotFmt>
      <c:pivotFmt>
        <c:idx val="11"/>
        <c:spPr>
          <a:solidFill>
            <a:srgbClr val="0B760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9DFF93"/>
              </a:solidFill>
              <a:ln>
                <a:solidFill>
                  <a:schemeClr val="bg1"/>
                </a:solidFill>
              </a:ln>
              <a:effectLst/>
            </c:spPr>
            <c:extLst>
              <c:ext xmlns:c16="http://schemas.microsoft.com/office/drawing/2014/chart" uri="{C3380CC4-5D6E-409C-BE32-E72D297353CC}">
                <c16:uniqueId val="{00000001-B1F1-4808-AA1D-4B6CB9996F59}"/>
              </c:ext>
            </c:extLst>
          </c:dPt>
          <c:dPt>
            <c:idx val="1"/>
            <c:invertIfNegative val="0"/>
            <c:bubble3D val="0"/>
            <c:spPr>
              <a:solidFill>
                <a:srgbClr val="15DE00"/>
              </a:solidFill>
              <a:ln>
                <a:solidFill>
                  <a:schemeClr val="bg1"/>
                </a:solidFill>
              </a:ln>
              <a:effectLst/>
            </c:spPr>
            <c:extLst>
              <c:ext xmlns:c16="http://schemas.microsoft.com/office/drawing/2014/chart" uri="{C3380CC4-5D6E-409C-BE32-E72D297353CC}">
                <c16:uniqueId val="{00000003-B1F1-4808-AA1D-4B6CB9996F59}"/>
              </c:ext>
            </c:extLst>
          </c:dPt>
          <c:dPt>
            <c:idx val="2"/>
            <c:invertIfNegative val="0"/>
            <c:bubble3D val="0"/>
            <c:spPr>
              <a:solidFill>
                <a:srgbClr val="0B7600"/>
              </a:solidFill>
              <a:ln>
                <a:solidFill>
                  <a:schemeClr val="bg1"/>
                </a:solidFill>
              </a:ln>
              <a:effectLst/>
            </c:spPr>
            <c:extLst>
              <c:ext xmlns:c16="http://schemas.microsoft.com/office/drawing/2014/chart" uri="{C3380CC4-5D6E-409C-BE32-E72D297353CC}">
                <c16:uniqueId val="{00000005-B1F1-4808-AA1D-4B6CB9996F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Mexico</c:v>
                </c:pt>
                <c:pt idx="1">
                  <c:v>United States</c:v>
                </c:pt>
                <c:pt idx="2">
                  <c:v>Canada</c:v>
                </c:pt>
              </c:strCache>
            </c:strRef>
          </c:cat>
          <c:val>
            <c:numRef>
              <c:f>CountryBarChart!$B$4:$B$6</c:f>
              <c:numCache>
                <c:formatCode>"$"#,##0.00</c:formatCode>
                <c:ptCount val="3"/>
                <c:pt idx="0">
                  <c:v>3549.4899999999993</c:v>
                </c:pt>
                <c:pt idx="1">
                  <c:v>3816.110000000001</c:v>
                </c:pt>
                <c:pt idx="2">
                  <c:v>4731.9299999999994</c:v>
                </c:pt>
              </c:numCache>
            </c:numRef>
          </c:val>
          <c:extLst>
            <c:ext xmlns:c16="http://schemas.microsoft.com/office/drawing/2014/chart" uri="{C3380CC4-5D6E-409C-BE32-E72D297353CC}">
              <c16:uniqueId val="{00000006-B1F1-4808-AA1D-4B6CB9996F59}"/>
            </c:ext>
          </c:extLst>
        </c:ser>
        <c:dLbls>
          <c:showLegendKey val="0"/>
          <c:showVal val="0"/>
          <c:showCatName val="0"/>
          <c:showSerName val="0"/>
          <c:showPercent val="0"/>
          <c:showBubbleSize val="0"/>
        </c:dLbls>
        <c:gapWidth val="182"/>
        <c:axId val="577111599"/>
        <c:axId val="577111119"/>
      </c:barChart>
      <c:catAx>
        <c:axId val="57711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96"/>
                </a:solidFill>
                <a:latin typeface="+mn-lt"/>
                <a:ea typeface="+mn-ea"/>
                <a:cs typeface="+mn-cs"/>
              </a:defRPr>
            </a:pPr>
            <a:endParaRPr lang="en-US"/>
          </a:p>
        </c:txPr>
        <c:crossAx val="577111119"/>
        <c:crosses val="autoZero"/>
        <c:auto val="1"/>
        <c:lblAlgn val="ctr"/>
        <c:lblOffset val="100"/>
        <c:noMultiLvlLbl val="0"/>
      </c:catAx>
      <c:valAx>
        <c:axId val="577111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96"/>
                </a:solidFill>
                <a:latin typeface="+mn-lt"/>
                <a:ea typeface="+mn-ea"/>
                <a:cs typeface="+mn-cs"/>
              </a:defRPr>
            </a:pPr>
            <a:endParaRPr lang="en-US"/>
          </a:p>
        </c:txPr>
        <c:crossAx val="57711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[chocolate-sales-dashboard.xlsx]Top5Customers!Sales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0096"/>
                </a:solidFill>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7600"/>
          </a:solidFill>
          <a:ln>
            <a:noFill/>
          </a:ln>
          <a:effectLst/>
        </c:spPr>
      </c:pivotFmt>
      <c:pivotFmt>
        <c:idx val="2"/>
        <c:spPr>
          <a:solidFill>
            <a:srgbClr val="15DE00"/>
          </a:solidFill>
          <a:ln>
            <a:noFill/>
          </a:ln>
          <a:effectLst/>
        </c:spPr>
      </c:pivotFmt>
      <c:pivotFmt>
        <c:idx val="3"/>
        <c:spPr>
          <a:solidFill>
            <a:srgbClr val="9DFF93"/>
          </a:solidFill>
          <a:ln>
            <a:noFill/>
          </a:ln>
          <a:effectLst/>
        </c:spPr>
      </c:pivotFmt>
      <c:pivotFmt>
        <c:idx val="4"/>
        <c:spPr>
          <a:solidFill>
            <a:srgbClr val="15DE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DFF93"/>
          </a:solidFill>
          <a:ln>
            <a:noFill/>
          </a:ln>
          <a:effectLst/>
        </c:spPr>
      </c:pivotFmt>
      <c:pivotFmt>
        <c:idx val="6"/>
        <c:spPr>
          <a:solidFill>
            <a:srgbClr val="15DE00"/>
          </a:solidFill>
          <a:ln>
            <a:noFill/>
          </a:ln>
          <a:effectLst/>
        </c:spPr>
      </c:pivotFmt>
      <c:pivotFmt>
        <c:idx val="7"/>
        <c:spPr>
          <a:solidFill>
            <a:srgbClr val="0B7600"/>
          </a:solidFill>
          <a:ln>
            <a:noFill/>
          </a:ln>
          <a:effectLst/>
        </c:spPr>
      </c:pivotFmt>
      <c:pivotFmt>
        <c:idx val="8"/>
        <c:spPr>
          <a:solidFill>
            <a:srgbClr val="15DE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5DE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15DE0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26C5-4188-ACBD-5F279FDE0DDA}"/>
              </c:ext>
            </c:extLst>
          </c:dPt>
          <c:dPt>
            <c:idx val="1"/>
            <c:invertIfNegative val="0"/>
            <c:bubble3D val="0"/>
            <c:extLst>
              <c:ext xmlns:c16="http://schemas.microsoft.com/office/drawing/2014/chart" uri="{C3380CC4-5D6E-409C-BE32-E72D297353CC}">
                <c16:uniqueId val="{00000001-26C5-4188-ACBD-5F279FDE0DDA}"/>
              </c:ext>
            </c:extLst>
          </c:dPt>
          <c:dPt>
            <c:idx val="2"/>
            <c:invertIfNegative val="0"/>
            <c:bubble3D val="0"/>
            <c:extLst>
              <c:ext xmlns:c16="http://schemas.microsoft.com/office/drawing/2014/chart" uri="{C3380CC4-5D6E-409C-BE32-E72D297353CC}">
                <c16:uniqueId val="{00000002-26C5-4188-ACBD-5F279FDE0D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Shirley Owen</c:v>
                </c:pt>
                <c:pt idx="1">
                  <c:v>Lauren Johnson</c:v>
                </c:pt>
                <c:pt idx="2">
                  <c:v>Joshua Garner</c:v>
                </c:pt>
                <c:pt idx="3">
                  <c:v>Jeffrey Dixon</c:v>
                </c:pt>
                <c:pt idx="4">
                  <c:v>Sharon Gill</c:v>
                </c:pt>
                <c:pt idx="5">
                  <c:v>Jeffrey Long</c:v>
                </c:pt>
              </c:strCache>
            </c:strRef>
          </c:cat>
          <c:val>
            <c:numRef>
              <c:f>Top5Customers!$B$4:$B$9</c:f>
              <c:numCache>
                <c:formatCode>"$"#,##0.00</c:formatCode>
                <c:ptCount val="6"/>
                <c:pt idx="0">
                  <c:v>233.12</c:v>
                </c:pt>
                <c:pt idx="1">
                  <c:v>233.12</c:v>
                </c:pt>
                <c:pt idx="2">
                  <c:v>243.2</c:v>
                </c:pt>
                <c:pt idx="3">
                  <c:v>256.68</c:v>
                </c:pt>
                <c:pt idx="4">
                  <c:v>267.84000000000003</c:v>
                </c:pt>
                <c:pt idx="5">
                  <c:v>273.42</c:v>
                </c:pt>
              </c:numCache>
            </c:numRef>
          </c:val>
          <c:extLst>
            <c:ext xmlns:c16="http://schemas.microsoft.com/office/drawing/2014/chart" uri="{C3380CC4-5D6E-409C-BE32-E72D297353CC}">
              <c16:uniqueId val="{00000003-26C5-4188-ACBD-5F279FDE0DDA}"/>
            </c:ext>
          </c:extLst>
        </c:ser>
        <c:dLbls>
          <c:showLegendKey val="0"/>
          <c:showVal val="0"/>
          <c:showCatName val="0"/>
          <c:showSerName val="0"/>
          <c:showPercent val="0"/>
          <c:showBubbleSize val="0"/>
        </c:dLbls>
        <c:gapWidth val="182"/>
        <c:axId val="577111599"/>
        <c:axId val="577111119"/>
      </c:barChart>
      <c:catAx>
        <c:axId val="57711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96"/>
                </a:solidFill>
                <a:latin typeface="+mn-lt"/>
                <a:ea typeface="+mn-ea"/>
                <a:cs typeface="+mn-cs"/>
              </a:defRPr>
            </a:pPr>
            <a:endParaRPr lang="en-US"/>
          </a:p>
        </c:txPr>
        <c:crossAx val="577111119"/>
        <c:crosses val="autoZero"/>
        <c:auto val="1"/>
        <c:lblAlgn val="ctr"/>
        <c:lblOffset val="100"/>
        <c:noMultiLvlLbl val="0"/>
      </c:catAx>
      <c:valAx>
        <c:axId val="577111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96"/>
                </a:solidFill>
                <a:latin typeface="+mn-lt"/>
                <a:ea typeface="+mn-ea"/>
                <a:cs typeface="+mn-cs"/>
              </a:defRPr>
            </a:pPr>
            <a:endParaRPr lang="en-US"/>
          </a:p>
        </c:txPr>
        <c:crossAx val="57711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BA90EAC-5753-C801-20C9-39365FCDE974}"/>
            </a:ext>
          </a:extLst>
        </xdr:cNvPr>
        <xdr:cNvSpPr/>
      </xdr:nvSpPr>
      <xdr:spPr>
        <a:xfrm>
          <a:off x="124691" y="55418"/>
          <a:ext cx="14381018" cy="720437"/>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kern="1200">
              <a:solidFill>
                <a:schemeClr val="tx1"/>
              </a:solidFill>
              <a:latin typeface="+mj-lt"/>
            </a:rPr>
            <a:t>CHOCOLATE SALES DASHBOARD</a:t>
          </a:r>
        </a:p>
      </xdr:txBody>
    </xdr:sp>
    <xdr:clientData/>
  </xdr:twoCellAnchor>
  <xdr:twoCellAnchor>
    <xdr:from>
      <xdr:col>1</xdr:col>
      <xdr:colOff>0</xdr:colOff>
      <xdr:row>19</xdr:row>
      <xdr:rowOff>0</xdr:rowOff>
    </xdr:from>
    <xdr:to>
      <xdr:col>16</xdr:col>
      <xdr:colOff>0</xdr:colOff>
      <xdr:row>48</xdr:row>
      <xdr:rowOff>0</xdr:rowOff>
    </xdr:to>
    <xdr:graphicFrame macro="">
      <xdr:nvGraphicFramePr>
        <xdr:cNvPr id="3" name="Chart 2">
          <a:extLst>
            <a:ext uri="{FF2B5EF4-FFF2-40B4-BE49-F238E27FC236}">
              <a16:creationId xmlns:a16="http://schemas.microsoft.com/office/drawing/2014/main" id="{157A5FF5-82D1-4233-904C-AAD7E7C79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4947</xdr:rowOff>
    </xdr:from>
    <xdr:to>
      <xdr:col>16</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FC2C572-36AC-41B8-871B-3BB76AD794B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5" y="964171"/>
              <a:ext cx="9144001" cy="21465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11</xdr:row>
      <xdr:rowOff>124691</xdr:rowOff>
    </xdr:from>
    <xdr:to>
      <xdr:col>21</xdr:col>
      <xdr:colOff>13855</xdr:colOff>
      <xdr:row>18</xdr:row>
      <xdr:rowOff>8150</xdr:rowOff>
    </xdr:to>
    <mc:AlternateContent xmlns:mc="http://schemas.openxmlformats.org/markup-compatibility/2006">
      <mc:Choice xmlns:a14="http://schemas.microsoft.com/office/drawing/2010/main" Requires="a14">
        <xdr:graphicFrame macro="">
          <xdr:nvGraphicFramePr>
            <xdr:cNvPr id="5" name="Chocolate Type">
              <a:extLst>
                <a:ext uri="{FF2B5EF4-FFF2-40B4-BE49-F238E27FC236}">
                  <a16:creationId xmlns:a16="http://schemas.microsoft.com/office/drawing/2014/main" id="{2270E537-2D0F-433C-AC9D-C810834FB3BA}"/>
                </a:ext>
              </a:extLst>
            </xdr:cNvPr>
            <xdr:cNvGraphicFramePr/>
          </xdr:nvGraphicFramePr>
          <xdr:xfrm>
            <a:off x="0" y="0"/>
            <a:ext cx="0" cy="0"/>
          </xdr:xfrm>
          <a:graphic>
            <a:graphicData uri="http://schemas.microsoft.com/office/drawing/2010/slicer">
              <sle:slicer xmlns:sle="http://schemas.microsoft.com/office/drawing/2010/slicer" name="Chocolate Type"/>
            </a:graphicData>
          </a:graphic>
        </xdr:graphicFrame>
      </mc:Choice>
      <mc:Fallback>
        <xdr:sp macro="" textlink="">
          <xdr:nvSpPr>
            <xdr:cNvPr id="0" name=""/>
            <xdr:cNvSpPr>
              <a:spLocks noTextEdit="1"/>
            </xdr:cNvSpPr>
          </xdr:nvSpPr>
          <xdr:spPr>
            <a:xfrm>
              <a:off x="9457765" y="1980385"/>
              <a:ext cx="2452255" cy="1138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0</xdr:rowOff>
    </xdr:from>
    <xdr:to>
      <xdr:col>21</xdr:col>
      <xdr:colOff>13855</xdr:colOff>
      <xdr:row>11</xdr:row>
      <xdr:rowOff>0</xdr:rowOff>
    </xdr:to>
    <mc:AlternateContent xmlns:mc="http://schemas.openxmlformats.org/markup-compatibility/2006">
      <mc:Choice xmlns:a14="http://schemas.microsoft.com/office/drawing/2010/main" Requires="a14">
        <xdr:graphicFrame macro="">
          <xdr:nvGraphicFramePr>
            <xdr:cNvPr id="6" name="Size of Bar">
              <a:extLst>
                <a:ext uri="{FF2B5EF4-FFF2-40B4-BE49-F238E27FC236}">
                  <a16:creationId xmlns:a16="http://schemas.microsoft.com/office/drawing/2014/main" id="{30BCD471-3625-47EA-BCB5-6FA3B425B0DE}"/>
                </a:ext>
              </a:extLst>
            </xdr:cNvPr>
            <xdr:cNvGraphicFramePr/>
          </xdr:nvGraphicFramePr>
          <xdr:xfrm>
            <a:off x="0" y="0"/>
            <a:ext cx="0" cy="0"/>
          </xdr:xfrm>
          <a:graphic>
            <a:graphicData uri="http://schemas.microsoft.com/office/drawing/2010/slicer">
              <sle:slicer xmlns:sle="http://schemas.microsoft.com/office/drawing/2010/slicer" name="Size of Bar"/>
            </a:graphicData>
          </a:graphic>
        </xdr:graphicFrame>
      </mc:Choice>
      <mc:Fallback>
        <xdr:sp macro="" textlink="">
          <xdr:nvSpPr>
            <xdr:cNvPr id="0" name=""/>
            <xdr:cNvSpPr>
              <a:spLocks noTextEdit="1"/>
            </xdr:cNvSpPr>
          </xdr:nvSpPr>
          <xdr:spPr>
            <a:xfrm>
              <a:off x="9457765" y="959224"/>
              <a:ext cx="2452255" cy="89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124691</xdr:rowOff>
    </xdr:from>
    <xdr:to>
      <xdr:col>25</xdr:col>
      <xdr:colOff>595745</xdr:colOff>
      <xdr:row>18</xdr:row>
      <xdr:rowOff>11736</xdr:rowOff>
    </xdr:to>
    <mc:AlternateContent xmlns:mc="http://schemas.openxmlformats.org/markup-compatibility/2006">
      <mc:Choice xmlns:a14="http://schemas.microsoft.com/office/drawing/2010/main" Requires="a14">
        <xdr:graphicFrame macro="">
          <xdr:nvGraphicFramePr>
            <xdr:cNvPr id="7" name="Cocoa Percentage">
              <a:extLst>
                <a:ext uri="{FF2B5EF4-FFF2-40B4-BE49-F238E27FC236}">
                  <a16:creationId xmlns:a16="http://schemas.microsoft.com/office/drawing/2014/main" id="{AF4F208E-C1B6-454A-9FC2-4A8E40135661}"/>
                </a:ext>
              </a:extLst>
            </xdr:cNvPr>
            <xdr:cNvGraphicFramePr/>
          </xdr:nvGraphicFramePr>
          <xdr:xfrm>
            <a:off x="0" y="0"/>
            <a:ext cx="0" cy="0"/>
          </xdr:xfrm>
          <a:graphic>
            <a:graphicData uri="http://schemas.microsoft.com/office/drawing/2010/slicer">
              <sle:slicer xmlns:sle="http://schemas.microsoft.com/office/drawing/2010/slicer" name="Cocoa Percentage"/>
            </a:graphicData>
          </a:graphic>
        </xdr:graphicFrame>
      </mc:Choice>
      <mc:Fallback>
        <xdr:sp macro="" textlink="">
          <xdr:nvSpPr>
            <xdr:cNvPr id="0" name=""/>
            <xdr:cNvSpPr>
              <a:spLocks noTextEdit="1"/>
            </xdr:cNvSpPr>
          </xdr:nvSpPr>
          <xdr:spPr>
            <a:xfrm>
              <a:off x="12084424" y="1980385"/>
              <a:ext cx="2433509" cy="1142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6</xdr:row>
      <xdr:rowOff>13855</xdr:rowOff>
    </xdr:from>
    <xdr:to>
      <xdr:col>25</xdr:col>
      <xdr:colOff>595745</xdr:colOff>
      <xdr:row>11</xdr:row>
      <xdr:rowOff>0</xdr:rowOff>
    </xdr:to>
    <mc:AlternateContent xmlns:mc="http://schemas.openxmlformats.org/markup-compatibility/2006">
      <mc:Choice xmlns:a14="http://schemas.microsoft.com/office/drawing/2010/main" Requires="a14">
        <xdr:graphicFrame macro="">
          <xdr:nvGraphicFramePr>
            <xdr:cNvPr id="8" name="Membership">
              <a:extLst>
                <a:ext uri="{FF2B5EF4-FFF2-40B4-BE49-F238E27FC236}">
                  <a16:creationId xmlns:a16="http://schemas.microsoft.com/office/drawing/2014/main" id="{7FA5ECB8-D377-4DF2-9A91-AC5DA0DD013C}"/>
                </a:ext>
              </a:extLst>
            </xdr:cNvPr>
            <xdr:cNvGraphicFramePr/>
          </xdr:nvGraphicFramePr>
          <xdr:xfrm>
            <a:off x="0" y="0"/>
            <a:ext cx="0" cy="0"/>
          </xdr:xfrm>
          <a:graphic>
            <a:graphicData uri="http://schemas.microsoft.com/office/drawing/2010/slicer">
              <sle:slicer xmlns:sle="http://schemas.microsoft.com/office/drawing/2010/slicer" name="Membership"/>
            </a:graphicData>
          </a:graphic>
        </xdr:graphicFrame>
      </mc:Choice>
      <mc:Fallback>
        <xdr:sp macro="" textlink="">
          <xdr:nvSpPr>
            <xdr:cNvPr id="0" name=""/>
            <xdr:cNvSpPr>
              <a:spLocks noTextEdit="1"/>
            </xdr:cNvSpPr>
          </xdr:nvSpPr>
          <xdr:spPr>
            <a:xfrm>
              <a:off x="12084424" y="973079"/>
              <a:ext cx="2433509" cy="882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19</xdr:row>
      <xdr:rowOff>4947</xdr:rowOff>
    </xdr:from>
    <xdr:to>
      <xdr:col>26</xdr:col>
      <xdr:colOff>0</xdr:colOff>
      <xdr:row>33</xdr:row>
      <xdr:rowOff>0</xdr:rowOff>
    </xdr:to>
    <xdr:graphicFrame macro="">
      <xdr:nvGraphicFramePr>
        <xdr:cNvPr id="9" name="Chart 8">
          <a:extLst>
            <a:ext uri="{FF2B5EF4-FFF2-40B4-BE49-F238E27FC236}">
              <a16:creationId xmlns:a16="http://schemas.microsoft.com/office/drawing/2014/main" id="{C6DF2F0C-5305-4C1A-8970-82E8F21DD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34</xdr:row>
      <xdr:rowOff>0</xdr:rowOff>
    </xdr:from>
    <xdr:to>
      <xdr:col>26</xdr:col>
      <xdr:colOff>0</xdr:colOff>
      <xdr:row>47</xdr:row>
      <xdr:rowOff>166256</xdr:rowOff>
    </xdr:to>
    <xdr:graphicFrame macro="">
      <xdr:nvGraphicFramePr>
        <xdr:cNvPr id="10" name="Chart 9">
          <a:extLst>
            <a:ext uri="{FF2B5EF4-FFF2-40B4-BE49-F238E27FC236}">
              <a16:creationId xmlns:a16="http://schemas.microsoft.com/office/drawing/2014/main" id="{0EB67EAF-D035-4387-8674-53E250395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Wong" refreshedDate="45683.949380324077" createdVersion="8" refreshedVersion="8" minRefreshableVersion="3" recordCount="1000" xr:uid="{A1A7E9F4-8869-4BF3-8282-198EB3DB6530}">
  <cacheSource type="worksheet">
    <worksheetSource name="Orders"/>
  </cacheSource>
  <cacheFields count="16">
    <cacheField name="Order ID" numFmtId="0">
      <sharedItems/>
    </cacheField>
    <cacheField name="Order Date" numFmtId="14">
      <sharedItems containsSemiMixedTypes="0" containsNonDate="0" containsDate="1" containsString="0" minDate="2019-01-02T00:00:00" maxDate="2022-08-20T00:00:00" count="689">
        <d v="2020-06-21T00:00:00"/>
        <d v="2020-07-13T00:00:00"/>
        <d v="2019-01-02T00:00:00"/>
        <d v="2022-02-17T00:00:00"/>
        <d v="2020-12-19T00:00:00"/>
        <d v="2019-02-20T00:00:00"/>
        <d v="2021-01-14T00:00:00"/>
        <d v="2019-11-16T00:00:00"/>
        <d v="2019-12-04T00:00:00"/>
        <d v="2020-07-31T00:00:00"/>
        <d v="2019-03-11T00:00:00"/>
        <d v="2022-05-10T00:00:00"/>
        <d v="2021-12-25T00:00:00"/>
        <d v="2022-04-22T00:00:00"/>
        <d v="2022-06-11T00:00:00"/>
        <d v="2022-04-27T00:00:00"/>
        <d v="2020-12-29T00:00:00"/>
        <d v="2020-07-14T00:00:00"/>
        <d v="2021-09-07T00:00:00"/>
        <d v="2019-06-09T00:00:00"/>
        <d v="2020-10-25T00:00:00"/>
        <d v="2021-02-28T00:00:00"/>
        <d v="2020-07-26T00:00:00"/>
        <d v="2022-06-05T00:00:00"/>
        <d v="2019-02-21T00:00:00"/>
        <d v="2020-04-05T00:00:00"/>
        <d v="2019-01-10T00:00:00"/>
        <d v="2022-04-12T00:00:00"/>
        <d v="2022-01-30T00:00:00"/>
        <d v="2021-05-14T00:00:00"/>
        <d v="2022-06-12T00:00:00"/>
        <d v="2022-01-02T00:00:00"/>
        <d v="2022-01-24T00:00:00"/>
        <d v="2019-03-20T00:00:00"/>
        <d v="2020-11-21T00:00:00"/>
        <d v="2021-10-13T00:00:00"/>
        <d v="2021-10-19T00:00:00"/>
        <d v="2019-04-29T00:00:00"/>
        <d v="2019-10-12T00:00:00"/>
        <d v="2021-05-19T00:00:00"/>
        <d v="2021-07-03T00:00:00"/>
        <d v="2020-02-08T00:00:00"/>
        <d v="2020-10-16T00:00:00"/>
        <d v="2020-10-23T00:00:00"/>
        <d v="2021-03-10T00:00:00"/>
        <d v="2021-07-07T00:00:00"/>
        <d v="2021-02-05T00:00:00"/>
        <d v="2020-12-11T00:00:00"/>
        <d v="2022-05-13T00:00:00"/>
        <d v="2019-10-23T00:00:00"/>
        <d v="2020-09-11T00:00:00"/>
        <d v="2019-09-29T00:00:00"/>
        <d v="2021-03-03T00:00:00"/>
        <d v="2021-11-23T00:00:00"/>
        <d v="2021-11-06T00:00:00"/>
        <d v="2021-01-29T00:00:00"/>
        <d v="2022-04-16T00:00:00"/>
        <d v="2021-07-24T00:00:00"/>
        <d v="2019-08-11T00:00:00"/>
        <d v="2019-07-23T00:00:00"/>
        <d v="2020-06-09T00:00:00"/>
        <d v="2020-02-22T00:00:00"/>
        <d v="2020-07-19T00:00:00"/>
        <d v="2021-09-20T00:00:00"/>
        <d v="2021-05-02T00:00:00"/>
        <d v="2021-11-26T00:00:00"/>
        <d v="2020-02-18T00:00:00"/>
        <d v="2020-04-07T00:00:00"/>
        <d v="2022-01-31T00:00:00"/>
        <d v="2019-02-19T00:00:00"/>
        <d v="2019-11-12T00:00:00"/>
        <d v="2022-05-16T00:00:00"/>
        <d v="2021-02-12T00:00:00"/>
        <d v="2021-04-04T00:00:00"/>
        <d v="2021-08-02T00:00:00"/>
        <d v="2022-06-08T00:00:00"/>
        <d v="2020-05-14T00:00:00"/>
        <d v="2020-12-25T00:00:00"/>
        <d v="2021-07-05T00:00:00"/>
        <d v="2019-03-14T00:00:00"/>
        <d v="2021-03-07T00:00:00"/>
        <d v="2021-11-05T00:00:00"/>
        <d v="2020-02-06T00:00:00"/>
        <d v="2021-03-12T00:00:00"/>
        <d v="2020-08-03T00:00:00"/>
        <d v="2019-07-25T00:00:00"/>
        <d v="2020-04-29T00:00:00"/>
        <d v="2019-05-02T00:00:00"/>
        <d v="2021-08-29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2-02-16T00:00:00"/>
        <d v="2020-11-12T00:00:00"/>
        <d v="2019-10-05T00:00:00"/>
        <d v="2019-10-01T00:00:00"/>
        <d v="2020-03-06T00:00:00"/>
        <d v="2020-04-23T00:00:00"/>
        <d v="2020-06-24T00:00:00"/>
        <d v="2021-03-16T00:00:00"/>
        <d v="2021-09-30T00:00:00"/>
        <d v="2022-05-01T00:00:00"/>
        <d v="2021-01-21T00:00:00"/>
        <d v="2019-03-03T00:00:00"/>
        <d v="2021-01-28T00:00:00"/>
        <d v="2020-06-28T00:00:00"/>
        <d v="2020-07-05T00:00:00"/>
        <d v="2019-03-02T00:00:00"/>
        <d v="2022-04-29T00:00:00"/>
        <d v="2020-08-06T00:00:00"/>
        <d v="2019-12-21T00:00:00"/>
        <d v="2020-04-19T00:00:00"/>
        <d v="2022-01-17T00:00:00"/>
        <d v="2019-01-22T00:00:00"/>
        <d v="2020-02-28T00:00:00"/>
        <d v="2019-08-07T00:00:00"/>
        <d v="2021-05-15T00:00:00"/>
        <d v="2021-12-17T00:00:00"/>
        <d v="2021-09-09T00:00:00"/>
        <d v="2020-02-19T00:00:00"/>
        <d v="2020-06-29T00:00:00"/>
        <d v="2020-10-02T00:00:00"/>
        <d v="2021-11-02T00:00:00"/>
        <d v="2020-02-23T00:00:00"/>
        <d v="2020-07-03T00:00:00"/>
        <d v="2019-02-11T00:00:00"/>
        <d v="2020-09-10T00:00:00"/>
        <d v="2020-03-02T00:00:00"/>
        <d v="2021-06-28T00:00:00"/>
        <d v="2019-01-11T00:00:00"/>
        <d v="2019-09-20T00:00:00"/>
        <d v="2021-10-16T00:00:00"/>
        <d v="2020-01-01T00:00:00"/>
        <d v="2022-03-10T00:00:00"/>
        <d v="2022-05-12T00:00:00"/>
        <d v="2021-06-17T00:00:00"/>
        <d v="2019-03-30T00:00:00"/>
        <d v="2021-12-19T00:00:00"/>
        <d v="2020-06-05T00:00:00"/>
        <d v="2021-09-12T00:00:00"/>
        <d v="2022-03-16T00:00:00"/>
        <d v="2021-12-21T00:00:00"/>
        <d v="2019-05-21T00:00:00"/>
        <d v="2021-10-26T00:00:00"/>
        <d v="2020-03-26T00:00:00"/>
        <d v="2020-10-14T00:00:00"/>
        <d v="2021-12-13T00:00:00"/>
        <d v="2021-03-08T00:00:00"/>
        <d v="2021-01-10T00:00:00"/>
        <d v="2021-03-26T00:00:00"/>
        <d v="2022-03-25T00:00:00"/>
        <d v="2021-07-22T00:00:00"/>
        <d v="2020-09-06T00:00:00"/>
        <d v="2019-12-28T00:00:00"/>
        <d v="2020-04-20T00:00:00"/>
        <d v="2022-03-17T00:00:00"/>
        <d v="2019-04-24T00:00:00"/>
        <d v="2021-05-30T00:00:00"/>
        <d v="2022-07-12T00:00:00"/>
        <d v="2021-01-31T00:00:00"/>
        <d v="2019-09-12T00:00:00"/>
        <d v="2020-06-30T00:00:00"/>
        <d v="2020-03-25T00:00:00"/>
        <d v="2021-04-14T00:00:00"/>
        <d v="2019-08-16T00:00:00"/>
        <d v="2019-12-31T00:00:00"/>
        <d v="2021-04-12T00:00:00"/>
        <d v="2019-09-28T00:00:00"/>
        <d v="2022-06-15T00:00:00"/>
        <d v="2019-07-15T00:00:00"/>
        <d v="2019-02-10T00:00:00"/>
        <d v="2022-06-04T00:00:00"/>
        <d v="2020-10-10T00:00:00"/>
        <d v="2021-06-06T00:00:00"/>
        <d v="2019-03-16T00:00:00"/>
        <d v="2019-12-05T00:00:00"/>
        <d v="2019-01-20T00:00:00"/>
        <d v="2022-04-04T00:00:00"/>
        <d v="2022-02-08T00:00:00"/>
        <d v="2019-06-30T00:00:00"/>
        <d v="2020-05-09T00:00:00"/>
        <d v="2021-06-11T00:00:00"/>
        <d v="2021-11-04T00:00:00"/>
        <d v="2022-02-20T00:00:00"/>
        <d v="2019-07-03T00:00:00"/>
        <d v="2021-06-01T00:00:00"/>
        <d v="2020-11-15T00:00:00"/>
        <d v="2021-01-19T00:00:00"/>
        <d v="2021-10-10T00:00:00"/>
        <d v="2022-02-28T00:00:00"/>
        <d v="2021-10-01T00:00:00"/>
        <d v="2020-09-02T00:00:00"/>
        <d v="2022-01-10T00:00:00"/>
        <d v="2021-03-09T00:00:00"/>
        <d v="2020-11-20T00:00:00"/>
        <d v="2022-03-14T00:00:00"/>
        <d v="2021-01-26T00:00:00"/>
        <d v="2021-04-26T00:00:00"/>
        <d v="2022-01-04T00:00:00"/>
        <d v="2019-08-20T00:00:00"/>
        <d v="2022-07-15T00:00:00"/>
        <d v="2019-02-12T00:00:00"/>
        <d v="2021-09-08T00:00:00"/>
        <d v="2019-12-13T00:00:00"/>
        <d v="2021-08-25T00:00:00"/>
        <d v="2022-03-23T00:00:00"/>
        <d v="2019-04-11T00:00:00"/>
        <d v="2020-10-29T00:00:00"/>
        <d v="2020-07-30T00:00:00"/>
        <d v="2019-03-15T00:00:00"/>
        <d v="2021-12-27T00:00:00"/>
        <d v="2019-10-03T00:00:00"/>
        <d v="2019-02-05T00:00:00"/>
        <d v="2020-08-31T00:00:00"/>
        <d v="2021-01-13T00:00:00"/>
        <d v="2021-03-22T00:00:00"/>
        <d v="2020-01-17T00:00:00"/>
        <d v="2019-07-02T00:00:00"/>
        <d v="2022-05-23T00:00:00"/>
        <d v="2022-06-14T00:00:00"/>
        <d v="2021-07-20T00:00:00"/>
        <d v="2022-06-03T00:00:00"/>
        <d v="2020-05-26T00:00:00"/>
        <d v="2019-07-26T00:00:00"/>
        <d v="2020-10-22T00:00:00"/>
        <d v="2020-12-24T00:00:00"/>
        <d v="2019-09-06T00:00:00"/>
        <d v="2019-04-08T00:00:00"/>
        <d v="2022-01-26T00:00:00"/>
        <d v="2019-11-28T00:00:00"/>
        <d v="2019-07-21T00:00:00"/>
        <d v="2022-01-01T00:00:00"/>
        <d v="2020-03-22T00:00:00"/>
        <d v="2020-09-18T00:00:00"/>
        <d v="2019-01-03T00:00:00"/>
        <d v="2021-09-29T00:00:00"/>
        <d v="2022-07-14T00:00:00"/>
        <d v="2021-07-19T00:00:00"/>
        <d v="2021-12-10T00:00:00"/>
        <d v="2019-03-17T00:00:00"/>
        <d v="2020-06-03T00:00:00"/>
        <d v="2019-11-09T00:00:00"/>
        <d v="2020-03-07T00:00:00"/>
        <d v="2021-11-11T00:00:00"/>
        <d v="2021-06-15T00:00:00"/>
        <d v="2020-02-27T00:00:00"/>
        <d v="2021-04-19T00:00:00"/>
        <d v="2022-07-29T00:00:00"/>
        <d v="2022-02-21T00:00:00"/>
        <d v="2020-05-03T00:00:00"/>
        <d v="2019-03-21T00:00:00"/>
        <d v="2019-06-13T00:00:00"/>
        <d v="2021-12-03T00:00:00"/>
        <d v="2022-07-09T00:00:00"/>
        <d v="2022-01-27T00:00:00"/>
        <d v="2021-02-13T00:00:00"/>
        <d v="2020-03-12T00:00:00"/>
        <d v="2020-05-04T00:00:00"/>
        <d v="2021-04-03T00:00:00"/>
        <d v="2022-06-01T00:00:00"/>
        <d v="2021-02-14T00:00:00"/>
        <d v="2020-02-07T00:00:00"/>
        <d v="2021-02-08T00:00:00"/>
        <d v="2020-08-11T00:00:00"/>
        <d v="2020-12-08T00:00:00"/>
        <d v="2019-04-18T00:00:00"/>
        <d v="2021-01-04T00:00:00"/>
        <d v="2019-03-10T00:00:00"/>
        <d v="2019-11-29T00:00:00"/>
        <d v="2022-07-19T00:00:00"/>
        <d v="2020-06-26T00:00:00"/>
        <d v="2019-02-14T00:00:00"/>
        <d v="2020-11-09T00:00:00"/>
        <d v="2019-04-30T00:00:00"/>
        <d v="2020-10-30T00:00:00"/>
        <d v="2022-02-11T00:00:00"/>
        <d v="2021-03-28T00:00:00"/>
        <d v="2020-02-29T00:00:00"/>
        <d v="2021-08-06T00:00:00"/>
        <d v="2021-03-19T00:00:00"/>
        <d v="2021-04-16T00:00:00"/>
        <d v="2020-11-06T00:00:00"/>
        <d v="2021-03-15T00:00:00"/>
        <d v="2021-10-17T00:00:00"/>
        <d v="2019-09-07T00:00:00"/>
        <d v="2022-07-13T00:00:00"/>
        <d v="2021-11-21T00:00:00"/>
        <d v="2022-01-13T00:00:00"/>
        <d v="2021-07-10T00:00:00"/>
        <d v="2021-10-07T00:00:00"/>
        <d v="2022-07-05T00:00:00"/>
        <d v="2021-09-21T00:00:00"/>
        <d v="2022-03-08T00:00:00"/>
        <d v="2020-03-10T00:00:00"/>
        <d v="2021-03-04T00:00:00"/>
        <d v="2021-11-16T00:00:00"/>
        <d v="2019-06-16T00:00:00"/>
        <d v="2019-06-22T00:00:00"/>
        <d v="2019-09-08T00:00:00"/>
        <d v="2022-05-26T00:00:00"/>
        <d v="2019-12-03T00:00:00"/>
        <d v="2019-09-17T00:00:00"/>
        <d v="2022-05-31T00:00:00"/>
        <d v="2019-10-21T00:00:00"/>
        <d v="2022-04-24T00:00:00"/>
        <d v="2022-08-19T00:00:00"/>
        <d v="2020-01-21T00:00:00"/>
        <d v="2019-08-30T00:00:00"/>
        <d v="2019-02-25T00:00:00"/>
        <d v="2019-08-03T00:00:00"/>
        <d v="2021-02-26T00:00:00"/>
        <d v="2021-08-03T00:00:00"/>
        <d v="2021-05-07T00:00:00"/>
        <d v="2019-06-14T00:00:00"/>
        <d v="2019-11-21T00:00:00"/>
        <d v="2021-03-31T00:00:00"/>
        <d v="2019-07-01T00:00:00"/>
        <d v="2020-05-05T00:00:00"/>
        <d v="2019-07-18T00:00:00"/>
        <d v="2021-11-18T00:00:00"/>
        <d v="2020-06-20T00:00:00"/>
        <d v="2021-04-06T00:00:00"/>
        <d v="2019-06-17T00:00:00"/>
        <d v="2022-03-26T00:00:00"/>
        <d v="2019-06-19T00:00:00"/>
        <d v="2022-03-31T00:00:00"/>
        <d v="2020-07-04T00:00:00"/>
        <d v="2021-05-31T00:00:00"/>
        <d v="2020-04-11T00:00:00"/>
        <d v="2020-09-15T00:00:00"/>
        <d v="2022-01-23T00:00:00"/>
        <d v="2021-01-27T00:00:00"/>
        <d v="2019-06-24T00:00:00"/>
        <d v="2020-03-15T00:00:00"/>
        <d v="2021-09-24T00:00:00"/>
        <d v="2019-04-05T00:00:00"/>
        <d v="2021-09-10T00:00:00"/>
        <d v="2020-01-06T00:00:00"/>
        <d v="2022-03-15T00:00:00"/>
        <d v="2019-09-18T00:00:00"/>
        <d v="2021-07-29T00:00:00"/>
        <d v="2021-04-05T00:00:00"/>
        <d v="2022-01-12T00:00:00"/>
        <d v="2020-12-16T00:00:00"/>
        <d v="2022-05-30T00:00:00"/>
        <d v="2021-11-09T00:00:00"/>
        <d v="2022-04-08T00:00:00"/>
        <d v="2019-10-08T00:00:00"/>
        <d v="2022-07-28T00:00:00"/>
        <d v="2019-01-09T00:00:00"/>
        <d v="2020-11-30T00:00:00"/>
        <d v="2019-03-22T00:00:00"/>
        <d v="2022-02-15T00:00:00"/>
        <d v="2020-10-13T00:00:00"/>
        <d v="2021-08-01T00:00:00"/>
        <d v="2020-11-18T00:00:00"/>
        <d v="2021-10-24T00:00:00"/>
        <d v="2019-12-30T00:00:00"/>
        <d v="2021-02-02T00:00:00"/>
        <d v="2021-05-16T00:00:00"/>
        <d v="2022-04-23T00:00:00"/>
        <d v="2021-09-25T00:00:00"/>
        <d v="2022-06-07T00:00:00"/>
        <d v="2019-02-28T00:00:00"/>
        <d v="2019-09-11T00:00:00"/>
        <d v="2021-04-08T00:00:00"/>
        <d v="2021-09-06T00:00:00"/>
        <d v="2022-05-22T00:00:00"/>
        <d v="2021-08-31T00:00:00"/>
        <d v="2022-01-21T00:00:00"/>
        <d v="2022-06-10T00:00:00"/>
        <d v="2019-04-27T00:00:00"/>
        <d v="2022-02-06T00:00:00"/>
        <d v="2020-11-23T00:00:00"/>
        <d v="2022-04-13T00:00:00"/>
        <d v="2021-01-07T00:00:00"/>
        <d v="2020-02-04T00:00:00"/>
        <d v="2019-09-16T00:00:00"/>
        <d v="2019-01-26T00:00:00"/>
        <d v="2021-02-19T00:00:00"/>
        <d v="2022-03-22T00:00:00"/>
        <d v="2019-09-21T00:00:00"/>
        <d v="2019-08-26T00:00:00"/>
        <d v="2019-04-01T00:00:00"/>
        <d v="2021-12-08T00:00:00"/>
        <d v="2019-06-27T00:00:00"/>
        <d v="2020-03-23T00:00:00"/>
        <d v="2020-01-26T00:00:00"/>
        <d v="2020-05-31T00:00:00"/>
        <d v="2022-08-12T00:00:00"/>
        <d v="2021-01-18T00:00:00"/>
        <d v="2021-12-31T00:00:00"/>
        <d v="2021-02-20T00:00:00"/>
        <d v="2022-06-06T00:00:00"/>
        <d v="2021-03-21T00:00:00"/>
        <d v="2021-02-17T00:00:00"/>
        <d v="2022-05-04T00:00:00"/>
        <d v="2019-10-11T00:00:00"/>
        <d v="2020-10-15T00:00:00"/>
        <d v="2019-09-05T00:00:00"/>
        <d v="2021-07-15T00:00:00"/>
        <d v="2021-08-04T00:00:00"/>
        <d v="2022-05-20T00:00:00"/>
        <d v="2020-10-28T00:00:00"/>
        <d v="2022-07-02T00:00:00"/>
        <d v="2020-05-22T00:00:00"/>
        <d v="2022-04-05T00:00:00"/>
        <d v="2019-10-19T00:00:00"/>
        <d v="2020-12-04T00:00:00"/>
        <d v="2021-01-22T00:00:00"/>
        <d v="2021-09-15T00:00:00"/>
        <d v="2020-10-24T00:00:00"/>
        <d v="2022-08-02T00:00:00"/>
        <d v="2021-07-17T00:00:00"/>
        <d v="2021-02-06T00:00:00"/>
        <d v="2019-04-25T00:00:00"/>
        <d v="2020-04-25T00:00:00"/>
        <d v="2021-11-24T00:00:00"/>
        <d v="2022-07-07T00:00:00"/>
        <d v="2019-05-22T00:00:00"/>
        <d v="2021-10-04T00:00:00"/>
        <d v="2019-11-07T00:00:00"/>
        <d v="2019-06-28T00:00:00"/>
        <d v="2022-08-17T00:00:00"/>
        <d v="2019-05-15T00:00:00"/>
        <d v="2020-12-03T00:00:00"/>
        <d v="2020-01-27T00:00:00"/>
        <d v="2022-07-17T00:00:00"/>
        <d v="2022-03-04T00:00:00"/>
        <d v="2021-12-07T00:00:00"/>
        <d v="2021-02-25T00:00:00"/>
        <d v="2019-02-09T00:00:00"/>
        <d v="2022-03-06T00:00:00"/>
        <d v="2022-04-15T00:00:00"/>
        <d v="2021-11-19T00:00:00"/>
        <d v="2019-10-16T00:00:00"/>
        <d v="2019-11-26T00:00:00"/>
        <d v="2020-10-27T00:00:00"/>
        <d v="2021-07-23T00:00:00"/>
        <d v="2020-01-25T00:00:00"/>
        <d v="2019-05-09T00:00:00"/>
        <d v="2020-03-30T00:00:00"/>
        <d v="2022-03-13T00:00:00"/>
        <d v="2019-04-17T00:00:00"/>
        <d v="2019-10-25T00:00:00"/>
        <d v="2019-09-13T00:00:00"/>
        <d v="2020-04-12T00:00:00"/>
        <d v="2019-11-14T00:00:00"/>
        <d v="2021-03-29T00:00:00"/>
        <d v="2021-12-15T00:00:00"/>
        <d v="2020-05-20T00:00:00"/>
        <d v="2020-11-02T00:00:00"/>
        <d v="2020-07-25T00:00:00"/>
        <d v="2020-07-02T00:00:00"/>
        <d v="2019-12-17T00:00:00"/>
        <d v="2020-12-06T00:00:00"/>
        <d v="2020-11-04T00:00:00"/>
        <d v="2020-03-01T00:00:00"/>
        <d v="2022-07-08T00:00:00"/>
        <d v="2019-08-17T00:00:00"/>
        <d v="2019-04-14T00:00:00"/>
        <d v="2020-07-29T00:00:00"/>
        <d v="2019-12-12T00:00:00"/>
        <d v="2019-06-26T00:00:00"/>
        <d v="2021-10-12T00:00:00"/>
        <d v="2019-10-22T00:00:00"/>
        <d v="2021-10-02T00:00:00"/>
        <d v="2021-03-13T00:00:00"/>
        <d v="2019-05-23T00:00:00"/>
        <d v="2021-11-10T00:00:00"/>
        <d v="2019-07-06T00:00:00"/>
        <d v="2020-12-31T00:00:00"/>
        <d v="2021-05-24T00:00:00"/>
        <d v="2022-07-16T00:00:00"/>
        <d v="2021-02-11T00:00:00"/>
        <d v="2019-02-13T00:00:00"/>
        <d v="2020-05-19T00:00:00"/>
        <d v="2020-09-09T00:00:00"/>
        <d v="2019-04-07T00:00:00"/>
        <d v="2020-07-12T00:00:00"/>
        <d v="2020-10-04T00:00:00"/>
        <d v="2020-08-08T00:00:00"/>
        <d v="2020-10-11T00:00:00"/>
        <d v="2021-06-20T00:00:00"/>
        <d v="2019-10-26T00:00:00"/>
        <d v="2021-06-27T00:00:00"/>
        <d v="2021-04-30T00:00:00"/>
        <d v="2020-01-07T00:00:00"/>
        <d v="2021-01-11T00:00:00"/>
        <d v="2021-11-15T00:00:00"/>
        <d v="2019-06-03T00:00:00"/>
        <d v="2020-12-17T00:00:00"/>
        <d v="2021-02-07T00:00:00"/>
        <d v="2022-08-04T00:00:00"/>
        <d v="2019-01-19T00:00:00"/>
        <d v="2019-12-14T00:00:00"/>
        <d v="2021-04-10T00:00:00"/>
        <d v="2020-03-20T00:00:00"/>
        <d v="2021-11-12T00:00:00"/>
        <d v="2019-01-18T00:00:00"/>
        <d v="2022-05-17T00:00:00"/>
        <d v="2020-01-15T00:00:00"/>
        <d v="2019-04-12T00:00:00"/>
        <d v="2020-03-29T00:00:00"/>
        <d v="2022-03-24T00:00:00"/>
        <d v="2021-07-21T00:00:00"/>
        <d v="2019-08-06T00:00:00"/>
        <d v="2021-05-23T00:00:00"/>
        <d v="2020-07-15T00:00:00"/>
        <d v="2021-01-15T00:00:00"/>
        <d v="2020-10-01T00:00:00"/>
        <d v="2019-10-28T00:00:00"/>
        <d v="2020-03-31T00:00:00"/>
        <d v="2019-11-06T00:00:00"/>
        <d v="2020-12-09T00:00:00"/>
        <d v="2021-05-01T00:00:00"/>
        <d v="2021-11-13T00:00:00"/>
        <d v="2020-09-16T00:00:00"/>
        <d v="2020-10-05T00:00:00"/>
        <d v="2021-05-21T00:00:00"/>
        <d v="2020-02-26T00:00:00"/>
        <d v="2021-06-29T00:00:00"/>
        <d v="2021-03-27T00:00:00"/>
        <d v="2021-10-27T00:00:00"/>
        <d v="2019-06-12T00:00:00"/>
        <d v="2021-03-23T00:00:00"/>
        <d v="2022-02-10T00:00:00"/>
        <d v="2019-04-16T00:00:00"/>
        <d v="2020-02-12T00:00:00"/>
        <d v="2020-12-07T00:00:00"/>
        <d v="2020-02-20T00:00:00"/>
        <d v="2020-06-11T00:00:00"/>
        <d v="2020-09-08T00:00:00"/>
        <d v="2020-03-28T00:00:00"/>
        <d v="2022-05-21T00:00:00"/>
        <d v="2020-04-30T00:00:00"/>
        <d v="2021-12-12T00:00:00"/>
        <d v="2020-07-07T00:00:00"/>
        <d v="2020-01-31T00:00:00"/>
        <d v="2021-06-13T00:00:00"/>
        <d v="2022-08-06T00:00:00"/>
        <d v="2020-01-16T00:00:00"/>
        <d v="2022-04-25T00:00:00"/>
        <d v="2021-06-08T00:00:00"/>
        <d v="2019-04-22T00:00:00"/>
        <d v="2022-05-02T00:00:00"/>
        <d v="2020-02-11T00:00:00"/>
        <d v="2021-05-08T00:00:00"/>
        <d v="2021-05-17T00:00:00"/>
        <d v="2019-07-09T00:00:00"/>
        <d v="2021-08-27T00:00:00"/>
        <d v="2022-04-30T00:00:00"/>
        <d v="2022-06-13T00:00:00"/>
        <d v="2020-06-10T00:00:00"/>
        <d v="2020-12-18T00:00:00"/>
        <d v="2019-08-31T00:00:00"/>
        <d v="2019-02-24T00:00:00"/>
        <d v="2019-06-23T00:00:00"/>
        <d v="2020-07-18T00:00:00"/>
        <d v="2019-10-17T00:00:00"/>
        <d v="2021-03-24T00:00:00"/>
        <d v="2019-11-03T00:00:00"/>
        <d v="2021-10-28T00:00:00"/>
        <d v="2021-11-29T00:00:00"/>
        <d v="2021-03-20T00:00:00"/>
        <d v="2020-08-14T00:00:00"/>
        <d v="2019-05-12T00:00:00"/>
        <d v="2020-09-28T00:00:00"/>
        <d v="2019-10-24T00:00:00"/>
        <d v="2019-12-29T00:00:00"/>
        <d v="2019-11-27T00:00:00"/>
        <d v="2022-06-17T00:00:00"/>
        <d v="2020-02-03T00:00:00"/>
        <d v="2022-01-25T00:00:00"/>
        <d v="2019-12-27T00:00:00"/>
        <d v="2019-06-25T00:00:00"/>
        <d v="2019-07-30T00:00:00"/>
        <d v="2020-12-05T00:00:00"/>
        <d v="2021-06-26T00:00:00"/>
        <d v="2019-07-20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22-07-01T00:00:00"/>
        <d v="2019-05-07T00:00:00"/>
        <d v="2020-08-23T00:00:00"/>
        <d v="2020-06-02T00:00:00"/>
        <d v="2020-01-30T00:00:00"/>
        <d v="2020-02-15T00:00:00"/>
        <d v="2022-03-11T00:00:00"/>
        <d v="2019-05-14T00:00:00"/>
        <d v="2020-08-15T00:00:00"/>
        <d v="2022-05-05T00:00:00"/>
        <d v="2020-02-13T00:00:00"/>
        <d v="2021-07-16T00:00:00"/>
        <d v="2022-05-11T00:00:00"/>
        <d v="2019-02-04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1-09-26T00:00:00"/>
        <d v="2020-11-05T00:00:00"/>
        <d v="2019-07-31T00:00:00"/>
        <d v="2019-05-06T00:00:00"/>
        <d v="2019-02-06T00:00:00"/>
        <d v="2021-04-09T00:00:00"/>
        <d v="2020-12-02T00:00:00"/>
        <d v="2021-08-08T00:00:00"/>
        <d v="2022-02-03T00:00:00"/>
        <d v="2021-09-02T00:00:00"/>
        <d v="2020-03-11T00:00:00"/>
        <d v="2021-09-18T00:00:00"/>
        <d v="2020-11-07T00:00:00"/>
        <d v="2022-06-27T00:00:00"/>
        <d v="2020-02-05T00:00:00"/>
        <d v="2021-08-23T00:00:00"/>
        <d v="2021-08-20T00:00:00"/>
        <d v="2019-12-09T00:00:00"/>
        <d v="2019-12-08T00:00:00"/>
        <d v="2021-11-28T00:00:00"/>
        <d v="2021-01-17T00:00:00"/>
        <d v="2021-02-03T00:00:00"/>
        <d v="2021-02-23T00:00:00"/>
        <d v="2021-08-10T00:00:00"/>
        <d v="2019-11-15T00:00:00"/>
        <d v="2020-03-18T00:00:00"/>
        <d v="2021-05-20T00:00:00"/>
        <d v="2019-02-22T00:00:00"/>
        <d v="2022-01-18T00:00:00"/>
        <d v="2021-08-13T00:00:00"/>
        <d v="2020-01-11T00:00:00"/>
        <d v="2019-05-17T00:00:00"/>
        <d v="2020-07-24T00:00:00"/>
        <d v="2020-10-20T00:00:00"/>
        <d v="2019-09-22T00:00:00"/>
        <d v="2019-12-15T00:00:00"/>
        <d v="2021-12-06T00:00:00"/>
        <d v="2020-07-11T00:00:00"/>
        <d v="2022-07-25T00:00:00"/>
        <d v="2020-05-11T00:00:00"/>
        <d v="2019-06-08T00:00:00"/>
        <d v="2019-10-09T00:00:00"/>
        <d v="2021-08-05T00:00:00"/>
        <d v="2020-09-19T00:00:00"/>
        <d v="2019-07-08T00:00:00"/>
        <d v="2020-09-27T00:00:00"/>
        <d v="2019-09-02T00:00:00"/>
        <d v="2021-08-30T00:00:00"/>
        <d v="2021-06-04T00:00:00"/>
        <d v="2020-11-24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50"/>
    </cacheField>
    <cacheField name="Customer Name" numFmtId="0">
      <sharedItems count="994">
        <s v="Patrick Gould"/>
        <s v="Victor Ortiz"/>
        <s v="Brian Burton"/>
        <s v="Isabella Cruz"/>
        <s v="Brian Warren"/>
        <s v="Casey Collins"/>
        <s v="Courtney Heath"/>
        <s v="Eric Johnson"/>
        <s v="Jeffrey Petersen"/>
        <s v="Debra Diaz"/>
        <s v="Francisco White"/>
        <s v="Andrea Martinez"/>
        <s v="Frank Walker"/>
        <s v="Mark Steele"/>
        <s v="Eduardo Wilson"/>
        <s v="Barry Douglas"/>
        <s v="Michael Kramer"/>
        <s v="Chad Parker"/>
        <s v="Margaret Harrington"/>
        <s v="Zachary Jones"/>
        <s v="Scott Guzman"/>
        <s v="Samuel Hoffman"/>
        <s v="Chad Banks"/>
        <s v="Samantha Moses"/>
        <s v="Jake Jensen"/>
        <s v="Allison Jacobson"/>
        <s v="Richard Jensen"/>
        <s v="Kristina Hensley"/>
        <s v="Lisa Brooks"/>
        <s v="Tristan Hughes"/>
        <s v="Rhonda Kennedy"/>
        <s v="Melanie Newton"/>
        <s v="Jill Allen"/>
        <s v="Deanna Durham"/>
        <s v="Mr. David Ellison PhD"/>
        <s v="Ms. Amanda Hayes"/>
        <s v="Nicholas Cunningham"/>
        <s v="Clayton Smith"/>
        <s v="Krystal Holmes"/>
        <s v="Kyle Wiley"/>
        <s v="Tammy Hutchinson"/>
        <s v="Jason Young"/>
        <s v="Mark Hunter"/>
        <s v="Victoria Burnett"/>
        <s v="Dr. Amanda Griffin"/>
        <s v="Gene Ross"/>
        <s v="Isabel Krueger"/>
        <s v="Derek Castillo"/>
        <s v="Gerald Price"/>
        <s v="Jeffrey Campos"/>
        <s v="Austin Bullock"/>
        <s v="Christian Wiley"/>
        <s v="Daniel Sanford"/>
        <s v="Matthew Cortez"/>
        <s v="Dr. John Doyle"/>
        <s v="Michelle Davis"/>
        <s v="Karen Sanford"/>
        <s v="James Garcia"/>
        <s v="Monica Jones"/>
        <s v="Rebecca Bowman"/>
        <s v="Rick Gibson"/>
        <s v="Ryan Mahoney"/>
        <s v="Nancy Rodriguez"/>
        <s v="Melissa Cunningham"/>
        <s v="Christopher Lee"/>
        <s v="Nicole Powell"/>
        <s v="Christopher Taylor"/>
        <s v="Troy Gallegos"/>
        <s v="Christopher Gaines"/>
        <s v="Kathleen Dawson"/>
        <s v="Amber Collier"/>
        <s v="Sean Martinez"/>
        <s v="Carl Hawkins"/>
        <s v="Brandon Wiley Jr."/>
        <s v="Erin Davis"/>
        <s v="Margaret Wade"/>
        <s v="Travis Hernandez"/>
        <s v="Erica Lambert"/>
        <s v="Johnny Cantrell"/>
        <s v="Rhonda Phillips"/>
        <s v="Kyle Haynes"/>
        <s v="Timothy Smith"/>
        <s v="Reginald Mullins"/>
        <s v="Sarah Lucas"/>
        <s v="Jonathon Scott"/>
        <s v="Teresa Fuentes"/>
        <s v="Kimberly Carroll"/>
        <s v="Thomas French"/>
        <s v="Jerry Miller"/>
        <s v="Jonathan Turner"/>
        <s v="Carl Scott"/>
        <s v="Joanna Jackson"/>
        <s v="Kristin Fowler"/>
        <s v="Tracy Glass"/>
        <s v="Patrick Graham"/>
        <s v="Elizabeth Ortiz"/>
        <s v="Joanne Hamilton"/>
        <s v="Amy Woodard"/>
        <s v="Jacob Richmond"/>
        <s v="Leah Cameron"/>
        <s v="Ryan Hayes"/>
        <s v="Cynthia Richardson"/>
        <s v="Hannah Mitchell"/>
        <s v="Brittany Houston"/>
        <s v="Eric Morgan"/>
        <s v="David Johnson"/>
        <s v="Lonnie Solis"/>
        <s v="Tamara Joyce"/>
        <s v="Barbara Rivera"/>
        <s v="Jennifer Miller"/>
        <s v="Megan Brock"/>
        <s v="Collin Williams"/>
        <s v="Michael Hall"/>
        <s v="Richard Scott"/>
        <s v="Shawn Davis"/>
        <s v="Lauren Hammond"/>
        <s v="Erika Black"/>
        <s v="Matthew King"/>
        <s v="Michael Lam"/>
        <s v="Tyler Diaz"/>
        <s v="Derrick Carter"/>
        <s v="Sean Frey"/>
        <s v="Jenna Reed MD"/>
        <s v="Tiffany Martinez"/>
        <s v="Charles Robinson III"/>
        <s v="Jay Houston"/>
        <s v="Adam Miller"/>
        <s v="Tara Hernandez"/>
        <s v="Matthew Bowers"/>
        <s v="Courtney Baxter"/>
        <s v="Xavier Dawson"/>
        <s v="Dale Bruce"/>
        <s v="David Bell"/>
        <s v="Tara White"/>
        <s v="Audrey Jones"/>
        <s v="Kelly Kelly"/>
        <s v="Whitney Avila"/>
        <s v="Autumn Riley"/>
        <s v="Susan Solomon"/>
        <s v="Jasmine Hall"/>
        <s v="Tiffany Estrada"/>
        <s v="David Peterson"/>
        <s v="Ernest Davis"/>
        <s v="Randy Parker"/>
        <s v="Nancy Williams"/>
        <s v="Kelly Jones"/>
        <s v="Megan Stewart"/>
        <s v="Joseph Williams"/>
        <s v="John Yoder"/>
        <s v="Steven Young"/>
        <s v="Andrea Taylor MD"/>
        <s v="Matthew Frederick"/>
        <s v="Jacqueline Parker"/>
        <s v="Walter Andrews"/>
        <s v="Lee Bernard"/>
        <s v="Diane Foley"/>
        <s v="Heather Smith"/>
        <s v="Joshua Bruce"/>
        <s v="Victoria Mitchell"/>
        <s v="Mr. Cody Ray"/>
        <s v="Stefanie Norris"/>
        <s v="Stephen Christensen"/>
        <s v="Sharon Gill"/>
        <s v="John Chandler"/>
        <s v="Logan Harris"/>
        <s v="Karen Lawson"/>
        <s v="Daniel Orozco"/>
        <s v="Danielle Harrison"/>
        <s v="Roger Kidd"/>
        <s v="John Sexton"/>
        <s v="Jessica Pierce PhD"/>
        <s v="Michele Brown"/>
        <s v="Kenneth Brown"/>
        <s v="Brandon Foster"/>
        <s v="Daniel Webster"/>
        <s v="William Miller"/>
        <s v="Elizabeth Jones"/>
        <s v="Amy Cole"/>
        <s v="Tracy Porter"/>
        <s v="Karen Martinez"/>
        <s v="Robert Rivera"/>
        <s v="Keith Smith"/>
        <s v="Steven Howard"/>
        <s v="Tracy Lang"/>
        <s v="David Thompson"/>
        <s v="Justin Kelly"/>
        <s v="Thomas Rice"/>
        <s v="Lori Taylor"/>
        <s v="Diana Johnson"/>
        <s v="Kevin Foley"/>
        <s v="Kevin Douglas"/>
        <s v="Christopher Byrd"/>
        <s v="Mike Ray"/>
        <s v="Louis Taylor"/>
        <s v="Corey Rivera"/>
        <s v="Ryan Mason"/>
        <s v="Ashley Thomas"/>
        <s v="Tanya Barker"/>
        <s v="Wendy Cunningham"/>
        <s v="Briana Carlson"/>
        <s v="Michael Woodward"/>
        <s v="Jonathan Pugh"/>
        <s v="Catherine Gonzalez"/>
        <s v="Marie Peterson"/>
        <s v="Paul Ryan"/>
        <s v="Melinda Stanton"/>
        <s v="Carrie Benitez"/>
        <s v="Robert Li"/>
        <s v="David Quinn"/>
        <s v="John Hoffman"/>
        <s v="Judy Moore"/>
        <s v="Jason Monroe"/>
        <s v="Ann Moore"/>
        <s v="Kathleen Moore"/>
        <s v="James Gomez"/>
        <s v="Connie Hall"/>
        <s v="Douglas Jones MD"/>
        <s v="Michael Robertson"/>
        <s v="Jonathan Kemp"/>
        <s v="Kristopher Mayo"/>
        <s v="Tanya Williams"/>
        <s v="Teresa Young"/>
        <s v="Raven Abbott"/>
        <s v="Eddie Morrison"/>
        <s v="Alicia Newton"/>
        <s v="Eric Alvarez"/>
        <s v="Micheal Fields"/>
        <s v="Priscilla Montgomery"/>
        <s v="Patrick Jenkins"/>
        <s v="Andrea Mccoy"/>
        <s v="Leslie Barker"/>
        <s v="Jessica Jenkins"/>
        <s v="Melanie Wilson"/>
        <s v="Maria Stout"/>
        <s v="William Taylor"/>
        <s v="Kathy Harris"/>
        <s v="Theodore Robinson PhD"/>
        <s v="Jill Vincent"/>
        <s v="David Wyatt"/>
        <s v="Pamela West"/>
        <s v="Christine Hanna"/>
        <s v="Timothy Charles"/>
        <s v="Mrs. Crystal Vargas"/>
        <s v="Kimberly Bell"/>
        <s v="Mr. John Higgins"/>
        <s v="Justin Smith"/>
        <s v="Dr. David Chapman MD"/>
        <s v="Albert Duke"/>
        <s v="Elizabeth Wright MD"/>
        <s v="Brian Freeman"/>
        <s v="Gregory Bell"/>
        <s v="Janet Hensley"/>
        <s v="Christopher Thompson"/>
        <s v="Sara Vega"/>
        <s v="Thomas Bryant"/>
        <s v="Steven Porter"/>
        <s v="Vincent Wood"/>
        <s v="Kara Smith"/>
        <s v="Jamie Rivera"/>
        <s v="Pamela Obrien"/>
        <s v="Alan Townsend"/>
        <s v="Kyle Baker"/>
        <s v="Brian Ford"/>
        <s v="Kyle Holt"/>
        <s v="Tyrone Warren"/>
        <s v="Michael Frazier"/>
        <s v="Thomas Smith"/>
        <s v="David Johnston"/>
        <s v="Matthew Randall"/>
        <s v="John Strickland"/>
        <s v="Michael Moses"/>
        <s v="Ronnie Torres"/>
        <s v="Jeffery Gonzales"/>
        <s v="Alejandra Winters"/>
        <s v="Caitlin Goodman"/>
        <s v="Willie Smith"/>
        <s v="Emily Davis"/>
        <s v="Shawn Smith"/>
        <s v="Andrew Myers"/>
        <s v="Sean Miller"/>
        <s v="Craig Graham"/>
        <s v="Nicole George"/>
        <s v="Greg Adams"/>
        <s v="Victoria Harrell"/>
        <s v="Amy Shah"/>
        <s v="Christina Davis"/>
        <s v="Evan Sanchez"/>
        <s v="Brandon Clark"/>
        <s v="Donald Moore"/>
        <s v="Angela Blair"/>
        <s v="Danny Johnson"/>
        <s v="Mary Collins"/>
        <s v="Carlos Johns"/>
        <s v="Mrs. Hannah Bell DDS"/>
        <s v="Cory Hall"/>
        <s v="Henry Hernandez"/>
        <s v="Bradley Mcneil"/>
        <s v="James Miranda"/>
        <s v="Rebecca Conway"/>
        <s v="Diana Carpenter"/>
        <s v="Sherry Sanchez"/>
        <s v="Michael Davis"/>
        <s v="Dave Conley"/>
        <s v="Deborah Hernandez"/>
        <s v="John Mitchell"/>
        <s v="Robert Gallegos MD"/>
        <s v="Joshua Garner"/>
        <s v="Jennifer Chase"/>
        <s v="James Bean"/>
        <s v="Tammy Nelson"/>
        <s v="Jessica Guzman"/>
        <s v="Ashley Brown"/>
        <s v="Robert Williams"/>
        <s v="Ricky Burton"/>
        <s v="Derek Jones"/>
        <s v="Melissa Moore"/>
        <s v="Cassandra Lucas"/>
        <s v="Megan Williams"/>
        <s v="Angela Peters"/>
        <s v="Joshua Martin"/>
        <s v="Scott Reyes"/>
        <s v="Christine Smith"/>
        <s v="Reginald Johnson"/>
        <s v="Debra Salas"/>
        <s v="Kim King"/>
        <s v="Karen Gibson"/>
        <s v="Alexa Steele"/>
        <s v="Sally Nguyen"/>
        <s v="Katherine Crawford"/>
        <s v="Jonathan Ward"/>
        <s v="Jennifer Green"/>
        <s v="Carrie Pugh"/>
        <s v="Emma Powell"/>
        <s v="Jason Taylor"/>
        <s v="Ashlee Thomas"/>
        <s v="Lisa Aguilar"/>
        <s v="Rachel Rios"/>
        <s v="Jeremiah Anthony"/>
        <s v="Megan Washington"/>
        <s v="Cynthia Jones"/>
        <s v="Chase Hammond"/>
        <s v="Keith Colon"/>
        <s v="Angela Bernard"/>
        <s v="Samantha Parker"/>
        <s v="Thomas Davis"/>
        <s v="Edward Taylor"/>
        <s v="Sheila Mason"/>
        <s v="Ryan Scott"/>
        <s v="Amy Brown"/>
        <s v="Ashley Holmes"/>
        <s v="Jennifer Martinez"/>
        <s v="Yolanda Williams"/>
        <s v="Breanna Phillips"/>
        <s v="Christopher Mcclain"/>
        <s v="Anthony Russo"/>
        <s v="Cory Jordan DVM"/>
        <s v="Leonard Simpson"/>
        <s v="Mary Gross"/>
        <s v="Erik Rodriguez"/>
        <s v="Nicholas Ramsey"/>
        <s v="Penny Bell"/>
        <s v="Jacob Gibbs"/>
        <s v="Jeffrey Fox"/>
        <s v="Samuel Cummings"/>
        <s v="Emily Castillo"/>
        <s v="Patricia Cooper"/>
        <s v="Karen Gonzalez MD"/>
        <s v="Courtney Cooper"/>
        <s v="David Harris"/>
        <s v="Katie Hughes"/>
        <s v="Steven Foster"/>
        <s v="Brian Gray"/>
        <s v="Lisa Lee"/>
        <s v="Ronnie Conley"/>
        <s v="Carla Farley"/>
        <s v="Kenneth Ayers"/>
        <s v="Abigail Mckay"/>
        <s v="Wendy Gonzalez"/>
        <s v="Erica Bryant"/>
        <s v="Ashlee Watts"/>
        <s v="Frederick Robinson"/>
        <s v="Rebecca Rodriguez"/>
        <s v="Darrell Morales"/>
        <s v="Joshua Campbell"/>
        <s v="Christina Williamson"/>
        <s v="Steven Harris"/>
        <s v="Yvonne Frost"/>
        <s v="Jeffrey Pena"/>
        <s v="Amy Harris"/>
        <s v="Michael Kennedy"/>
        <s v="Seth Fleming"/>
        <s v="Margaret Snyder"/>
        <s v="Holly Price"/>
        <s v="Matthew Gill MD"/>
        <s v="Joseph Sanchez"/>
        <s v="Bruce Wagner"/>
        <s v="Theresa Parsons"/>
        <s v="Ashley Howe"/>
        <s v="Alex Jones"/>
        <s v="Gerald Estes"/>
        <s v="Vincent Rodriguez"/>
        <s v="Monica Steele"/>
        <s v="Brian Smith"/>
        <s v="Bethany Johnston"/>
        <s v="Lynn King"/>
        <s v="Susan Morgan"/>
        <s v="Jessica Short"/>
        <s v="Alexis Williams"/>
        <s v="Karina Ramirez"/>
        <s v="Richard Robinson"/>
        <s v="John Floyd"/>
        <s v="Andrea Perkins"/>
        <s v="Charlene Soto"/>
        <s v="Carrie Valdez"/>
        <s v="Anthony Wilkerson"/>
        <s v="Ashley Willis"/>
        <s v="Dana Velez"/>
        <s v="Tiffany Cox"/>
        <s v="Mr. Wesley Franco"/>
        <s v="Jeff Garcia"/>
        <s v="Michael Aguilar"/>
        <s v="Robert Martinez"/>
        <s v="Chad Rosario"/>
        <s v="Megan Oconnor"/>
        <s v="James Flores"/>
        <s v="James Waller"/>
        <s v="Jennifer Harris"/>
        <s v="Evelyn Kelley"/>
        <s v="Nancy Frazier"/>
        <s v="Alvin Haynes"/>
        <s v="Anthony Smith"/>
        <s v="Elizabeth Sherman"/>
        <s v="Sheryl Robinson"/>
        <s v="Kathryn Wheeler"/>
        <s v="Sonya Gaines DVM"/>
        <s v="Stacey Miller"/>
        <s v="Daniel Ware"/>
        <s v="Megan Johnson"/>
        <s v="Michelle Berry"/>
        <s v="Monica Garcia"/>
        <s v="Jennifer Cruz"/>
        <s v="Patrick Woods"/>
        <s v="Adam Green"/>
        <s v="Cynthia Cortez"/>
        <s v="Monica Ortega"/>
        <s v="Andrea Pearson"/>
        <s v="Michael Brown"/>
        <s v="Katherine Dennis"/>
        <s v="Kimberly Sims"/>
        <s v="Amanda Flores"/>
        <s v="Brittany Mcclain"/>
        <s v="April Murphy"/>
        <s v="David Wilcox"/>
        <s v="Ralph Roberts"/>
        <s v="Kristin Bryant"/>
        <s v="Maria Hernandez"/>
        <s v="Daniel Davis"/>
        <s v="Angel Wolf"/>
        <s v="Jeanette Bailey"/>
        <s v="Tiffany Mcmillan"/>
        <s v="Cassie Scott"/>
        <s v="Amber Lee"/>
        <s v="Allen Camacho"/>
        <s v="Kathleen Wright"/>
        <s v="Daniel Ellis"/>
        <s v="Matthew Olson"/>
        <s v="Tiffany Fields"/>
        <s v="Tina Murphy"/>
        <s v="Thomas Gilbert"/>
        <s v="Dawn Rivera"/>
        <s v="Raven Velazquez"/>
        <s v="Lindsey Farmer"/>
        <s v="John Garcia"/>
        <s v="Nicholas Humphrey"/>
        <s v="Jeremy Carter"/>
        <s v="Diane Walker"/>
        <s v="Joy Nguyen"/>
        <s v="Christopher Frost"/>
        <s v="Beverly Hall DDS"/>
        <s v="Sonya Sanchez"/>
        <s v="Collin Hunt"/>
        <s v="Gary Freeman"/>
        <s v="Joseph Brock"/>
        <s v="Catherine Carney"/>
        <s v="Jimmy Sherman"/>
        <s v="Kyle Ware"/>
        <s v="Jean Black"/>
        <s v="Donald Lucero MD"/>
        <s v="Joy Graves"/>
        <s v="Rodney Scott"/>
        <s v="Jesse Dickson"/>
        <s v="Kevin Saunders"/>
        <s v="Todd Malone MD"/>
        <s v="Stacy Lane"/>
        <s v="Rebecca Morris"/>
        <s v="Evan Lyons"/>
        <s v="Jonathan Harris"/>
        <s v="Brian Cameron"/>
        <s v="Julie Rush"/>
        <s v="James Parker"/>
        <s v="Tyler Valenzuela"/>
        <s v="Matthew Oneill"/>
        <s v="Tammy Young"/>
        <s v="Sarah Walton"/>
        <s v="Amanda Bridges"/>
        <s v="Rebecca Nolan"/>
        <s v="Ronald Conner"/>
        <s v="Matthew Atkins"/>
        <s v="Brian Wright"/>
        <s v="Michael Greer"/>
        <s v="Caleb Andersen"/>
        <s v="Rhonda Harris"/>
        <s v="Nancy Davis"/>
        <s v="Scott Wilson"/>
        <s v="Courtney Foster"/>
        <s v="Frank Washington"/>
        <s v="James Meyer"/>
        <s v="Gerald Walker"/>
        <s v="David Oneal"/>
        <s v="Jennifer Parker"/>
        <s v="Alice Weaver"/>
        <s v="Veronica Gray"/>
        <s v="Elizabeth Jackson"/>
        <s v="Michele Miranda"/>
        <s v="Francis Richardson"/>
        <s v="Kelli Villa"/>
        <s v="Brandi Ryan"/>
        <s v="Brad Woodward"/>
        <s v="Robert Garcia"/>
        <s v="Ashley Carson"/>
        <s v="Maria Taylor"/>
        <s v="Jessica Atkins"/>
        <s v="Frank Smith"/>
        <s v="Julie Nelson"/>
        <s v="Christopher Meyer"/>
        <s v="Laura Yu"/>
        <s v="Alexandra Torres"/>
        <s v="Angelica Gross"/>
        <s v="Jason Sanchez"/>
        <s v="Eric Andrews"/>
        <s v="Gary Page"/>
        <s v="Todd Griffith"/>
        <s v="Richard Blevins"/>
        <s v="Joshua Townsend"/>
        <s v="Kimberly Charles"/>
        <s v="Johnny Campbell"/>
        <s v="Frank Rice"/>
        <s v="Nicole Schneider"/>
        <s v="Kristina Lopez"/>
        <s v="Katherine Dunn"/>
        <s v="Matthew Bates"/>
        <s v="Sean Hancock"/>
        <s v="Sabrina Day"/>
        <s v="Angela Richardson"/>
        <s v="Dr. Emily Boyle"/>
        <s v="Michelle Bentley"/>
        <s v="Michael Hartman"/>
        <s v="Peter George"/>
        <s v="George Johns"/>
        <s v="Sean Heath"/>
        <s v="Dr. Tony Dawson DVM"/>
        <s v="Darryl Hernandez"/>
        <s v="Mary Erickson"/>
        <s v="Michelle Costa"/>
        <s v="Ashley Smith"/>
        <s v="Robin Ramirez"/>
        <s v="Amanda Smith"/>
        <s v="James Parsons"/>
        <s v="Beverly Wright"/>
        <s v="Carl Smith"/>
        <s v="Ashley Ferguson"/>
        <s v="Tracy Choi"/>
        <s v="James Moore"/>
        <s v="Barry Jarvis"/>
        <s v="Janice Robinson"/>
        <s v="April Young"/>
        <s v="Brian Harmon"/>
        <s v="Patrick Gonzalez"/>
        <s v="Joseph Wood"/>
        <s v="Thomas Hunter"/>
        <s v="Duane Forbes"/>
        <s v="Anthony Flores"/>
        <s v="April Espinoza"/>
        <s v="Julia Hanson"/>
        <s v="Keith Clark"/>
        <s v="Ralph Smith"/>
        <s v="Adam Bennett MD"/>
        <s v="Lisa Orozco"/>
        <s v="Tim Lester"/>
        <s v="Daniel Olsen"/>
        <s v="Nathan Sheppard"/>
        <s v="Robert Koch"/>
        <s v="Daniel Brown"/>
        <s v="Megan Conley"/>
        <s v="Michael Gentry"/>
        <s v="James Berry"/>
        <s v="Mary Henderson"/>
        <s v="Stephen Gomez"/>
        <s v="Mr. Dylan Edwards"/>
        <s v="Denise Ortega"/>
        <s v="Dana Bender"/>
        <s v="Rebecca Jacobs"/>
        <s v="Hannah Fields"/>
        <s v="Kristina Hale"/>
        <s v="Steven Howell"/>
        <s v="Mark Turner"/>
        <s v="Pamela Jensen"/>
        <s v="Jamie Kerr"/>
        <s v="Melissa Patterson"/>
        <s v="Jesus Davis"/>
        <s v="Emily Barron"/>
        <s v="Mark Brown"/>
        <s v="Alexander Spence"/>
        <s v="Ricky Lee Jr."/>
        <s v="James Wells"/>
        <s v="Nancy Macdonald"/>
        <s v="Eric Coffey"/>
        <s v="Olivia Allen"/>
        <s v="Wanda Johnson"/>
        <s v="Shirley Owen"/>
        <s v="Glenda Rice"/>
        <s v="Tiffany Taylor"/>
        <s v="Christine Jones"/>
        <s v="Danielle Montgomery"/>
        <s v="Robert Fisher"/>
        <s v="Joseph Kaiser"/>
        <s v="Brittany Evans"/>
        <s v="Brenda Allen"/>
        <s v="Tyler Robinson"/>
        <s v="Thomas Robinson"/>
        <s v="Randy Cameron"/>
        <s v="Gregory Hamilton"/>
        <s v="Samuel Gray"/>
        <s v="Christopher Burnett"/>
        <s v="Sonia Mejia"/>
        <s v="Steve Campos"/>
        <s v="James Jones"/>
        <s v="Pamela Davis"/>
        <s v="Matthew Lee"/>
        <s v="Justin Schultz"/>
        <s v="John Mclean"/>
        <s v="James Dickson"/>
        <s v="Joshua Lewis"/>
        <s v="Mr. Thomas Tanner"/>
        <s v="Sarah Arroyo"/>
        <s v="Debra White"/>
        <s v="Robert Clark"/>
        <s v="Dominique Bolton"/>
        <s v="Wesley Williams"/>
        <s v="John Nelson"/>
        <s v="Melissa Franklin"/>
        <s v="Alicia Hubbard"/>
        <s v="Michael Hatfield"/>
        <s v="Joshua Kim"/>
        <s v="Jacob Lawrence"/>
        <s v="Alexandra Smith"/>
        <s v="Danielle Rose"/>
        <s v="Gregory Willis"/>
        <s v="Lisa Martin"/>
        <s v="Patrick Rodriguez"/>
        <s v="Paula Duncan"/>
        <s v="Steven Kelly"/>
        <s v="Patrick Carpenter"/>
        <s v="Rodney Henson"/>
        <s v="Jonathan Thompson"/>
        <s v="Krystal Scott"/>
        <s v="Michael Hunter"/>
        <s v="Ricardo Glenn MD"/>
        <s v="Christopher Bailey"/>
        <s v="Trevor Mccormick"/>
        <s v="Thomas Woods"/>
        <s v="Tina Graham"/>
        <s v="Richard Willis"/>
        <s v="Samantha Lawson"/>
        <s v="Theresa Harrell"/>
        <s v="Bruce Flores"/>
        <s v="Patrick Ortega"/>
        <s v="John Velazquez"/>
        <s v="Heather Anthony"/>
        <s v="Andre Clark"/>
        <s v="Melissa Miller"/>
        <s v="Timothy Ellis"/>
        <s v="Eric Drake"/>
        <s v="Katie Johnson"/>
        <s v="Nicholas Barker IV"/>
        <s v="Kurt Watson"/>
        <s v="Veronica Johnson"/>
        <s v="Kelsey Mayer"/>
        <s v="Lindsay Vasquez"/>
        <s v="Tiffany Snow"/>
        <s v="Lisa Young"/>
        <s v="Carl Dyer"/>
        <s v="Joseph Hernandez"/>
        <s v="Jose Williams"/>
        <s v="Robert Robinson"/>
        <s v="Pamela Foster"/>
        <s v="Heidi Clarke"/>
        <s v="Angela Garcia"/>
        <s v="Derek Lewis"/>
        <s v="Michelle Wagner"/>
        <s v="Brian Carpenter"/>
        <s v="Melissa Gibson"/>
        <s v="Roger Garcia"/>
        <s v="John Burton"/>
        <s v="Eileen Anderson"/>
        <s v="Whitney Anderson"/>
        <s v="Daniel Nunez"/>
        <s v="Jessica Newman"/>
        <s v="Daniel Kidd"/>
        <s v="James Bradford"/>
        <s v="Anita Johnson"/>
        <s v="Jason Holmes"/>
        <s v="Heather Williams"/>
        <s v="Stephanie Gallagher"/>
        <s v="Kimberly Turner"/>
        <s v="Lauren Johnson"/>
        <s v="Monique Richards"/>
        <s v="Mark Wright"/>
        <s v="Jessica Baker"/>
        <s v="Sean Johnson"/>
        <s v="Kristi Stewart"/>
        <s v="Julie Graham"/>
        <s v="Alexis Navarro"/>
        <s v="Joyce Lawson"/>
        <s v="Dr. Gabriel Nichols"/>
        <s v="Frederick Kim"/>
        <s v="Heather Mccarty"/>
        <s v="Christopher Walker"/>
        <s v="Taylor Mcpherson"/>
        <s v="Kathleen Ward"/>
        <s v="John Brown"/>
        <s v="Jessica Wallace"/>
        <s v="Sherri Wallace"/>
        <s v="Jennifer Holland"/>
        <s v="Stephanie Rose"/>
        <s v="Eric Wilson"/>
        <s v="Alice Hunt"/>
        <s v="Anthony Lewis"/>
        <s v="Xavier York"/>
        <s v="Mr. Gary Ellis DVM"/>
        <s v="Mrs. Jennifer Trujillo"/>
        <s v="Sarah Marquez"/>
        <s v="Ashley Prince"/>
        <s v="John Schmidt"/>
        <s v="Edward Ward DDS"/>
        <s v="Victor Cox"/>
        <s v="Brittany Fox"/>
        <s v="Allen Mckenzie"/>
        <s v="Christopher Robinson"/>
        <s v="Samuel Henry"/>
        <s v="Jared Williams"/>
        <s v="Haley Bryant"/>
        <s v="Patricia Rowe"/>
        <s v="April Bennett"/>
        <s v="Patrick Henson"/>
        <s v="Charles Armstrong"/>
        <s v="Logan Davis"/>
        <s v="Hannah Taylor"/>
        <s v="Corey Edwards"/>
        <s v="Christopher Monroe"/>
        <s v="Lisa Pruitt"/>
        <s v="Tina Rodriguez MD"/>
        <s v="Nicole Peterson"/>
        <s v="Lori Acevedo"/>
        <s v="Elizabeth Morgan"/>
        <s v="Mrs. Amber Gilmore"/>
        <s v="John Hunter MD"/>
        <s v="David Foster"/>
        <s v="Debbie Johnson"/>
        <s v="David Manning"/>
        <s v="Nicole Robinson"/>
        <s v="Kyle Rodriguez"/>
        <s v="Tiffany Lee"/>
        <s v="Sally Stone"/>
        <s v="Cody Bradley"/>
        <s v="Autumn Andrade"/>
        <s v="Tonya Richardson"/>
        <s v="Latoya Cox"/>
        <s v="Shawn Espinoza"/>
        <s v="Austin Robertson"/>
        <s v="Nancy Wells"/>
        <s v="Rachel Lowery"/>
        <s v="David Hayes Jr."/>
        <s v="Scott Holden"/>
        <s v="Kim Fox"/>
        <s v="Debbie Poole"/>
        <s v="Kevin Porter"/>
        <s v="Jeffrey Long"/>
        <s v="Seth Phillips"/>
        <s v="Pamela Werner"/>
        <s v="Edward Williams"/>
        <s v="Michelle Drake"/>
        <s v="Julie James"/>
        <s v="David Taylor"/>
        <s v="Tonya Flores"/>
        <s v="Barry Powell"/>
        <s v="Jeffrey Harrell"/>
        <s v="Charles Martinez"/>
        <s v="Angela Guzman MD"/>
        <s v="Robert Johnson"/>
        <s v="Jonathan Robinson"/>
        <s v="Carolyn Young"/>
        <s v="Stephanie Allen"/>
        <s v="Jodi Ortiz"/>
        <s v="Lisa Gross"/>
        <s v="Samantha Lee"/>
        <s v="Sean Smith"/>
        <s v="Jeremy Johnson"/>
        <s v="Christina Rubio"/>
        <s v="Tracy Carr"/>
        <s v="Todd Turner"/>
        <s v="Emily Jackson"/>
        <s v="Charles James"/>
        <s v="Laura Vargas"/>
        <s v="Nancy Miller"/>
        <s v="Amy Green"/>
        <s v="Peggy Shepherd"/>
        <s v="April James"/>
        <s v="Daniel Lee"/>
        <s v="Laura Fisher"/>
        <s v="Chelsea Travis"/>
        <s v="Thomas Johnson"/>
        <s v="Gary Walker"/>
        <s v="Joseph Browning"/>
        <s v="Christine Murray"/>
        <s v="Frederick Clark"/>
        <s v="Adam Carroll"/>
        <s v="Jeffery Gordon"/>
        <s v="Mr. Michael Palmer"/>
        <s v="Zachary Ramirez"/>
        <s v="Julie Salazar"/>
        <s v="Crystal Hancock"/>
        <s v="Michelle Harris"/>
        <s v="Tamara Lewis"/>
        <s v="Judy Williams"/>
        <s v="Sean Reyes"/>
        <s v="Louis Williams"/>
        <s v="Julie Bird"/>
        <s v="Jeffrey Luna"/>
        <s v="Joseph Parrish"/>
        <s v="Pamela Smith"/>
        <s v="Rhonda Lutz"/>
        <s v="Crystal Beck"/>
        <s v="Charles Phillips"/>
        <s v="Danielle Howell"/>
        <s v="Lauren Collins"/>
        <s v="Roger Hart"/>
        <s v="Diane Henderson"/>
        <s v="Samantha Bennett"/>
        <s v="Sarah Palmer"/>
        <s v="Mark Myers"/>
        <s v="David Wilson"/>
        <s v="Richard Wright"/>
        <s v="Michael Mason"/>
        <s v="Chad Kirk"/>
        <s v="Mark Becker MD"/>
        <s v="Kimberly Fletcher"/>
        <s v="Hannah Ryan"/>
        <s v="Kevin Zimmerman"/>
        <s v="Susan Hall"/>
        <s v="Rebecca Wade"/>
        <s v="Kristin Huang"/>
        <s v="Kelly Harrington"/>
        <s v="Jeffrey Dixon"/>
        <s v="Sharon Morgan"/>
        <s v="Ryan Chen"/>
        <s v="Charles Floyd"/>
        <s v="Cheryl Donaldson"/>
        <s v="Stephen Scott"/>
        <s v="James Johnson"/>
        <s v="Pedro Wang"/>
        <s v="Robert Huerta"/>
        <s v="Jeffrey Rios"/>
        <s v="Wanda Allen"/>
        <s v="Ann Russo"/>
        <s v="Brandy Robinson"/>
        <s v="Melissa Smith"/>
        <s v="Wesley Brady"/>
        <s v="Timothy Young"/>
        <s v="Melanie Gonzalez"/>
        <s v="Lori Hernandez"/>
        <s v="Timothy Herman"/>
        <s v="Henry Smith"/>
        <s v="Denise Lyons"/>
        <s v="Daniel Li"/>
        <s v="Jennifer Valencia"/>
        <s v="Debra Harris"/>
        <s v="Kathleen Perry"/>
        <s v="Dr. Joyce Logan"/>
        <s v="Jeremy Robles DVM"/>
        <s v="Molly Murphy"/>
        <s v="Steven Farley"/>
        <s v="Holly Perry"/>
        <s v="Victor Rodriguez"/>
        <s v="David Wu"/>
        <s v="Andrew Mendoza"/>
        <s v="Jennifer Jones"/>
        <s v="Gabrielle Rodriguez"/>
        <s v="Jonathan Jimenez"/>
        <s v="Julie Holmes"/>
        <s v="Mary Black"/>
        <s v="Nicholas Powell"/>
        <s v="Tyler Soto"/>
        <s v="Ashley Davila"/>
        <s v="Misty Webster"/>
        <s v="Michelle Curtis"/>
        <s v="Mathew Moore"/>
        <s v="Tyler Riley"/>
        <s v="Sarah Hernandez"/>
        <s v="Janice Melton"/>
        <s v="Megan Poole"/>
        <s v="Elaine Fisher"/>
        <s v="Mckenzie Lee"/>
        <s v="Reginald Mendez"/>
        <s v="Katherine Kennedy"/>
        <s v="Abigail Barnett"/>
        <s v="Jessica Williams"/>
        <s v="Tammy Wilson DDS"/>
        <s v="Jacob Joyce"/>
        <s v="Karen Ramos"/>
        <s v="Alexander Smith"/>
        <s v="Stephen Smith"/>
        <s v="John Williams"/>
        <s v="Bethany Allen MD"/>
        <s v="Robert Lee"/>
        <s v="Kelly Watson"/>
        <s v="Cindy James"/>
        <s v="William Guzman"/>
        <s v="Melissa Luna"/>
        <s v="Timothy Vazquez"/>
        <s v="Thomas Wilson"/>
        <s v="Michael Warren"/>
        <s v="Jennifer Davis"/>
        <s v="Justin Garcia"/>
        <s v="Bradley Williams"/>
        <s v="Barbara Gonzalez"/>
        <s v="Angela Baker"/>
        <s v="Dennis Landry"/>
        <s v="Michelle Price"/>
        <s v="Heidi Harrington"/>
        <s v="Ruben Oliver"/>
        <s v="Cassidy Nguyen"/>
        <s v="William Roberts"/>
        <s v="Paula Chavez"/>
        <s v="Tracy Campbell"/>
        <s v="Dan Holland"/>
        <s v="Brett Ponce"/>
        <s v="Seth Cain"/>
        <s v="Megan Price"/>
        <s v="Robert Patton"/>
        <s v="Deanna Quinn DDS"/>
        <s v="April Evans"/>
        <s v="Robert Campbell"/>
        <s v="Stephanie Jackson"/>
        <s v="Darlene Allen"/>
        <s v="Melanie Little"/>
        <s v="Alexis Green"/>
        <s v="Todd Norris"/>
        <s v="Ashley Henderson"/>
        <s v="John Cole"/>
        <s v="Kyle Johnson"/>
        <s v="David Harper"/>
        <s v="Jessica Lopez"/>
        <s v="Kathryn Graham"/>
        <s v="Matthew Bell"/>
        <s v="Jason Anderson"/>
        <s v="Anthony Johnson"/>
        <s v="Sherri Barnett"/>
        <s v="Kayla Fleming"/>
        <s v="Stephanie Cross"/>
        <s v="Susan Ramos"/>
        <s v="Stephen Campbell"/>
        <s v="Dylan Bell"/>
        <s v="Jessica Gonzalez"/>
        <s v="Mrs. Jennifer Blackwell PhD"/>
        <s v="Kimberly Ritter"/>
        <s v="Nina Griffin"/>
        <s v="Sandra Wright"/>
        <s v="Sean Jordan"/>
        <s v="William Williams"/>
        <s v="Debbie King"/>
        <s v="Deborah French"/>
        <s v="Justin Finley"/>
        <s v="Edward Arnold"/>
        <s v="Tyler Clay"/>
        <s v="Daniel Jenkins"/>
        <s v="Taylor Mosley MD"/>
        <s v="Paul Turner"/>
        <s v="Michael Mitchell"/>
        <s v="William Peterson"/>
        <s v="Timothy Davis"/>
        <s v="Willie Phillips"/>
        <s v="Monica Hess"/>
        <s v="Robert Harmon"/>
      </sharedItems>
    </cacheField>
    <cacheField name="Email" numFmtId="0">
      <sharedItems/>
    </cacheField>
    <cacheField name="Country" numFmtId="0">
      <sharedItems containsBlank="1" count="4">
        <s v="United States"/>
        <s v="Mexico"/>
        <s v="Canada"/>
        <m u="1"/>
      </sharedItems>
    </cacheField>
    <cacheField name="Chocolate Type" numFmtId="0">
      <sharedItems containsBlank="1" count="5">
        <s v="Milk"/>
        <s v="White"/>
        <s v="Dark"/>
        <e v="#N/A" u="1"/>
        <m u="1"/>
      </sharedItems>
    </cacheField>
    <cacheField name="Cocoa Percentage" numFmtId="0">
      <sharedItems containsSemiMixedTypes="0" containsString="0" containsNumber="1" minValue="0.5" maxValue="0.8" count="3">
        <n v="0.8"/>
        <n v="0.65"/>
        <n v="0.5"/>
      </sharedItems>
    </cacheField>
    <cacheField name="Size of Bar" numFmtId="0">
      <sharedItems containsBlank="1" count="6">
        <s v="250g"/>
        <s v="50g"/>
        <s v="20g"/>
        <s v="100g"/>
        <e v="#N/A" u="1"/>
        <m u="1"/>
      </sharedItems>
    </cacheField>
    <cacheField name="Unit Price" numFmtId="44">
      <sharedItems containsSemiMixedTypes="0" containsString="0" containsNumber="1" minValue="0.45" maxValue="6.08"/>
    </cacheField>
    <cacheField name="Sales" numFmtId="44">
      <sharedItems containsSemiMixedTypes="0" containsString="0" containsNumber="1" minValue="0.45" maxValue="273.60000000000002"/>
    </cacheField>
    <cacheField name="Membership" numFmtId="0">
      <sharedItems count="2">
        <s v="No"/>
        <s v="Yes"/>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38437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LR-62963-723"/>
    <x v="0"/>
    <s v="CUST-1653"/>
    <s v="M-8-250"/>
    <n v="30"/>
    <x v="0"/>
    <s v="patrickgould@email.com"/>
    <x v="0"/>
    <x v="0"/>
    <x v="0"/>
    <x v="0"/>
    <n v="3.43"/>
    <n v="102.9"/>
    <x v="0"/>
  </r>
  <r>
    <s v="JIG-27636-870"/>
    <x v="1"/>
    <s v="CUST-1380"/>
    <s v="W-65-250"/>
    <n v="11"/>
    <x v="1"/>
    <s v="victorortiz@email.com"/>
    <x v="1"/>
    <x v="1"/>
    <x v="1"/>
    <x v="0"/>
    <n v="5.58"/>
    <n v="61.38"/>
    <x v="0"/>
  </r>
  <r>
    <s v="CTE-31437-326"/>
    <x v="2"/>
    <s v="CUST-1134"/>
    <s v="M-65-50"/>
    <n v="19"/>
    <x v="2"/>
    <s v="brianburton@email.com"/>
    <x v="2"/>
    <x v="0"/>
    <x v="1"/>
    <x v="1"/>
    <n v="1"/>
    <n v="19"/>
    <x v="0"/>
  </r>
  <r>
    <s v="CTE-31437-326"/>
    <x v="2"/>
    <s v="CUST-1360"/>
    <s v="W-65-20"/>
    <n v="39"/>
    <x v="3"/>
    <s v="isabellacruz@email.com"/>
    <x v="1"/>
    <x v="1"/>
    <x v="1"/>
    <x v="2"/>
    <n v="0.73"/>
    <n v="28.47"/>
    <x v="1"/>
  </r>
  <r>
    <s v="CTE-31437-326"/>
    <x v="2"/>
    <s v="CUST-1349"/>
    <s v="W-8-20"/>
    <n v="43"/>
    <x v="4"/>
    <s v="brianwarren@email.com"/>
    <x v="2"/>
    <x v="1"/>
    <x v="0"/>
    <x v="2"/>
    <n v="0.65"/>
    <n v="27.95"/>
    <x v="0"/>
  </r>
  <r>
    <s v="CTE-31437-326"/>
    <x v="2"/>
    <s v="CUST-1125"/>
    <s v="M-65-50"/>
    <n v="41"/>
    <x v="5"/>
    <s v="caseycollins@email.com"/>
    <x v="0"/>
    <x v="0"/>
    <x v="1"/>
    <x v="1"/>
    <n v="1"/>
    <n v="41"/>
    <x v="1"/>
  </r>
  <r>
    <s v="SLD-63003-334"/>
    <x v="3"/>
    <s v="CUST-1263"/>
    <s v="W-65-100"/>
    <n v="23"/>
    <x v="6"/>
    <s v="courtneyheath@email.com"/>
    <x v="1"/>
    <x v="1"/>
    <x v="1"/>
    <x v="3"/>
    <n v="2.4300000000000002"/>
    <n v="55.89"/>
    <x v="0"/>
  </r>
  <r>
    <s v="BXN-64230-789"/>
    <x v="4"/>
    <s v="CUST-1541"/>
    <s v="M-8-20"/>
    <n v="41"/>
    <x v="7"/>
    <s v="ericjohnson@email.com"/>
    <x v="1"/>
    <x v="0"/>
    <x v="0"/>
    <x v="2"/>
    <n v="0.45"/>
    <n v="18.45"/>
    <x v="0"/>
  </r>
  <r>
    <s v="XEE-37895-169"/>
    <x v="5"/>
    <s v="CUST-1590"/>
    <s v="W-5-100"/>
    <n v="41"/>
    <x v="8"/>
    <s v="jeffreypetersen@email.com"/>
    <x v="1"/>
    <x v="1"/>
    <x v="2"/>
    <x v="3"/>
    <n v="2.64"/>
    <n v="108.24000000000001"/>
    <x v="0"/>
  </r>
  <r>
    <s v="ZTX-80764-911"/>
    <x v="6"/>
    <s v="CUST-1236"/>
    <s v="M-8-100"/>
    <n v="46"/>
    <x v="9"/>
    <s v="debradiaz@email.com"/>
    <x v="1"/>
    <x v="0"/>
    <x v="0"/>
    <x v="3"/>
    <n v="1.49"/>
    <n v="68.540000000000006"/>
    <x v="0"/>
  </r>
  <r>
    <s v="WVT-88135-549"/>
    <x v="7"/>
    <s v="CUST-1341"/>
    <s v="D-5-50"/>
    <n v="42"/>
    <x v="10"/>
    <s v="franciscowhite@email.com"/>
    <x v="1"/>
    <x v="2"/>
    <x v="2"/>
    <x v="1"/>
    <n v="1.3"/>
    <n v="54.6"/>
    <x v="0"/>
  </r>
  <r>
    <s v="IPA-94170-889"/>
    <x v="8"/>
    <s v="CUST-1889"/>
    <s v="D-8-250"/>
    <n v="15"/>
    <x v="11"/>
    <s v="andreamartinez@email.com"/>
    <x v="2"/>
    <x v="2"/>
    <x v="0"/>
    <x v="0"/>
    <n v="3.81"/>
    <n v="57.15"/>
    <x v="0"/>
  </r>
  <r>
    <s v="YQL-63755-365"/>
    <x v="9"/>
    <s v="CUST-1109"/>
    <s v="W-5-250"/>
    <n v="31"/>
    <x v="12"/>
    <s v="frankwalker@email.com"/>
    <x v="1"/>
    <x v="1"/>
    <x v="2"/>
    <x v="0"/>
    <n v="6.08"/>
    <n v="188.48"/>
    <x v="0"/>
  </r>
  <r>
    <s v="RKW-81145-984"/>
    <x v="10"/>
    <s v="CUST-1448"/>
    <s v="D-65-50"/>
    <n v="10"/>
    <x v="13"/>
    <s v="marksteele@email.com"/>
    <x v="0"/>
    <x v="2"/>
    <x v="1"/>
    <x v="1"/>
    <n v="1.1299999999999999"/>
    <n v="11.299999999999999"/>
    <x v="0"/>
  </r>
  <r>
    <s v="MBT-23379-866"/>
    <x v="11"/>
    <s v="CUST-1442"/>
    <s v="W-65-20"/>
    <n v="13"/>
    <x v="14"/>
    <s v="eduardowilson@email.com"/>
    <x v="2"/>
    <x v="1"/>
    <x v="1"/>
    <x v="2"/>
    <n v="0.73"/>
    <n v="9.49"/>
    <x v="0"/>
  </r>
  <r>
    <s v="GEJ-39834-935"/>
    <x v="12"/>
    <s v="CUST-1682"/>
    <s v="M-5-50"/>
    <n v="21"/>
    <x v="15"/>
    <s v="barrydouglas@email.com"/>
    <x v="2"/>
    <x v="0"/>
    <x v="2"/>
    <x v="1"/>
    <n v="1.2"/>
    <n v="25.2"/>
    <x v="1"/>
  </r>
  <r>
    <s v="KRW-91640-596"/>
    <x v="13"/>
    <s v="CUST-1287"/>
    <s v="D-8-50"/>
    <n v="2"/>
    <x v="16"/>
    <s v="michaelkramer@email.com"/>
    <x v="2"/>
    <x v="2"/>
    <x v="0"/>
    <x v="1"/>
    <n v="1"/>
    <n v="2"/>
    <x v="0"/>
  </r>
  <r>
    <s v="AOT-70449-651"/>
    <x v="14"/>
    <s v="CUST-1231"/>
    <s v="D-65-250"/>
    <n v="35"/>
    <x v="17"/>
    <s v="chadparker@email.com"/>
    <x v="0"/>
    <x v="2"/>
    <x v="1"/>
    <x v="0"/>
    <n v="4.3099999999999996"/>
    <n v="150.85"/>
    <x v="1"/>
  </r>
  <r>
    <s v="DGC-21813-731"/>
    <x v="15"/>
    <s v="CUST-1688"/>
    <s v="M-5-50"/>
    <n v="20"/>
    <x v="18"/>
    <s v="margaretharrington@email.com"/>
    <x v="2"/>
    <x v="0"/>
    <x v="2"/>
    <x v="1"/>
    <n v="1.2"/>
    <n v="24"/>
    <x v="0"/>
  </r>
  <r>
    <s v="JBE-92943-643"/>
    <x v="16"/>
    <s v="CUST-1697"/>
    <s v="W-65-50"/>
    <n v="21"/>
    <x v="19"/>
    <s v="zacharyjones@email.com"/>
    <x v="1"/>
    <x v="1"/>
    <x v="1"/>
    <x v="1"/>
    <n v="1.46"/>
    <n v="30.66"/>
    <x v="0"/>
  </r>
  <r>
    <s v="ZIL-34948-499"/>
    <x v="17"/>
    <s v="CUST-1979"/>
    <s v="M-8-250"/>
    <n v="26"/>
    <x v="20"/>
    <s v="scottguzman@email.com"/>
    <x v="0"/>
    <x v="0"/>
    <x v="0"/>
    <x v="0"/>
    <n v="3.43"/>
    <n v="89.18"/>
    <x v="0"/>
  </r>
  <r>
    <s v="JSU-23781-256"/>
    <x v="18"/>
    <s v="CUST-1462"/>
    <s v="D-65-250"/>
    <n v="46"/>
    <x v="21"/>
    <s v="samuelhoffman@email.com"/>
    <x v="0"/>
    <x v="2"/>
    <x v="1"/>
    <x v="0"/>
    <n v="4.3099999999999996"/>
    <n v="198.26"/>
    <x v="0"/>
  </r>
  <r>
    <s v="JSU-23781-256"/>
    <x v="18"/>
    <s v="CUST-1841"/>
    <s v="W-5-100"/>
    <n v="40"/>
    <x v="22"/>
    <s v="chadbanks@email.com"/>
    <x v="1"/>
    <x v="1"/>
    <x v="2"/>
    <x v="3"/>
    <n v="2.64"/>
    <n v="105.60000000000001"/>
    <x v="1"/>
  </r>
  <r>
    <s v="VPX-44956-367"/>
    <x v="19"/>
    <s v="CUST-1267"/>
    <s v="D-5-20"/>
    <n v="23"/>
    <x v="23"/>
    <s v="samanthamoses@email.com"/>
    <x v="2"/>
    <x v="2"/>
    <x v="2"/>
    <x v="2"/>
    <n v="0.65"/>
    <n v="14.950000000000001"/>
    <x v="1"/>
  </r>
  <r>
    <s v="VTB-46451-959"/>
    <x v="20"/>
    <s v="CUST-1538"/>
    <s v="D-8-100"/>
    <n v="37"/>
    <x v="24"/>
    <s v="jakejensen@email.com"/>
    <x v="0"/>
    <x v="2"/>
    <x v="0"/>
    <x v="3"/>
    <n v="1.66"/>
    <n v="61.419999999999995"/>
    <x v="1"/>
  </r>
  <r>
    <s v="DNZ-11665-950"/>
    <x v="21"/>
    <s v="CUST-1026"/>
    <s v="M-65-20"/>
    <n v="38"/>
    <x v="25"/>
    <s v="allisonjacobson@email.com"/>
    <x v="1"/>
    <x v="0"/>
    <x v="1"/>
    <x v="2"/>
    <n v="0.5"/>
    <n v="19"/>
    <x v="1"/>
  </r>
  <r>
    <s v="ITR-54735-364"/>
    <x v="22"/>
    <s v="CUST-1957"/>
    <s v="W-5-250"/>
    <n v="24"/>
    <x v="26"/>
    <s v="richardjensen@email.com"/>
    <x v="0"/>
    <x v="1"/>
    <x v="2"/>
    <x v="0"/>
    <n v="6.08"/>
    <n v="145.92000000000002"/>
    <x v="1"/>
  </r>
  <r>
    <s v="YDS-02797-307"/>
    <x v="23"/>
    <s v="CUST-1049"/>
    <s v="W-8-100"/>
    <n v="42"/>
    <x v="27"/>
    <s v="kristinahensley@email.com"/>
    <x v="1"/>
    <x v="1"/>
    <x v="0"/>
    <x v="3"/>
    <n v="2.16"/>
    <n v="90.72"/>
    <x v="0"/>
  </r>
  <r>
    <s v="BPG-68988-842"/>
    <x v="24"/>
    <s v="CUST-1826"/>
    <s v="D-5-250"/>
    <n v="21"/>
    <x v="28"/>
    <s v="lisabrooks@email.com"/>
    <x v="0"/>
    <x v="2"/>
    <x v="2"/>
    <x v="0"/>
    <n v="4.96"/>
    <n v="104.16"/>
    <x v="0"/>
  </r>
  <r>
    <s v="XZG-51938-658"/>
    <x v="25"/>
    <s v="CUST-1399"/>
    <s v="W-8-50"/>
    <n v="20"/>
    <x v="29"/>
    <s v="tristanhughes@email.com"/>
    <x v="1"/>
    <x v="1"/>
    <x v="0"/>
    <x v="1"/>
    <n v="1.3"/>
    <n v="26"/>
    <x v="0"/>
  </r>
  <r>
    <s v="KAR-24978-271"/>
    <x v="26"/>
    <s v="CUST-1484"/>
    <s v="D-8-50"/>
    <n v="26"/>
    <x v="30"/>
    <s v="rhondakennedy@email.com"/>
    <x v="2"/>
    <x v="2"/>
    <x v="0"/>
    <x v="1"/>
    <n v="1"/>
    <n v="26"/>
    <x v="0"/>
  </r>
  <r>
    <s v="FQK-28730-361"/>
    <x v="27"/>
    <s v="CUST-1632"/>
    <s v="M-5-20"/>
    <n v="30"/>
    <x v="31"/>
    <s v="melanienewton@email.com"/>
    <x v="1"/>
    <x v="0"/>
    <x v="2"/>
    <x v="2"/>
    <n v="0.6"/>
    <n v="18"/>
    <x v="0"/>
  </r>
  <r>
    <s v="BGB-67996-089"/>
    <x v="28"/>
    <s v="CUST-1950"/>
    <s v="D-5-50"/>
    <n v="34"/>
    <x v="32"/>
    <s v="jillallen@email.com"/>
    <x v="2"/>
    <x v="2"/>
    <x v="2"/>
    <x v="1"/>
    <n v="1.3"/>
    <n v="44.2"/>
    <x v="1"/>
  </r>
  <r>
    <s v="XMC-20620-809"/>
    <x v="29"/>
    <s v="CUST-1225"/>
    <s v="M-5-20"/>
    <n v="22"/>
    <x v="33"/>
    <s v="deannadurham@email.com"/>
    <x v="0"/>
    <x v="0"/>
    <x v="2"/>
    <x v="2"/>
    <n v="0.6"/>
    <n v="13.2"/>
    <x v="0"/>
  </r>
  <r>
    <s v="ZSO-58292-191"/>
    <x v="30"/>
    <s v="CUST-1626"/>
    <s v="M-5-100"/>
    <n v="39"/>
    <x v="34"/>
    <s v="mr.davidellisonphd@email.com"/>
    <x v="0"/>
    <x v="0"/>
    <x v="2"/>
    <x v="3"/>
    <n v="1.99"/>
    <n v="77.61"/>
    <x v="0"/>
  </r>
  <r>
    <s v="LWJ-06793-303"/>
    <x v="31"/>
    <s v="CUST-1587"/>
    <s v="W-8-20"/>
    <n v="36"/>
    <x v="35"/>
    <s v="ms.amandahayes@email.com"/>
    <x v="2"/>
    <x v="1"/>
    <x v="0"/>
    <x v="2"/>
    <n v="0.65"/>
    <n v="23.400000000000002"/>
    <x v="1"/>
  </r>
  <r>
    <s v="FLM-82229-989"/>
    <x v="32"/>
    <s v="CUST-1315"/>
    <s v="D-5-100"/>
    <n v="48"/>
    <x v="36"/>
    <s v="nicholascunningham@email.com"/>
    <x v="1"/>
    <x v="2"/>
    <x v="2"/>
    <x v="3"/>
    <n v="2.16"/>
    <n v="103.68"/>
    <x v="0"/>
  </r>
  <r>
    <s v="CPV-90280-133"/>
    <x v="33"/>
    <s v="CUST-1989"/>
    <s v="M-65-20"/>
    <n v="11"/>
    <x v="37"/>
    <s v="claytonsmith@email.com"/>
    <x v="1"/>
    <x v="0"/>
    <x v="1"/>
    <x v="2"/>
    <n v="0.5"/>
    <n v="5.5"/>
    <x v="0"/>
  </r>
  <r>
    <s v="OGW-60685-912"/>
    <x v="34"/>
    <s v="CUST-1241"/>
    <s v="W-5-250"/>
    <n v="10"/>
    <x v="38"/>
    <s v="krystalholmes@email.com"/>
    <x v="2"/>
    <x v="1"/>
    <x v="2"/>
    <x v="0"/>
    <n v="6.08"/>
    <n v="60.8"/>
    <x v="0"/>
  </r>
  <r>
    <s v="DEC-11160-362"/>
    <x v="35"/>
    <s v="CUST-1308"/>
    <s v="M-5-250"/>
    <n v="19"/>
    <x v="39"/>
    <s v="kylewiley@email.com"/>
    <x v="1"/>
    <x v="0"/>
    <x v="2"/>
    <x v="0"/>
    <n v="4.58"/>
    <n v="87.02"/>
    <x v="1"/>
  </r>
  <r>
    <s v="WCT-07869-499"/>
    <x v="36"/>
    <s v="CUST-1044"/>
    <s v="W-8-50"/>
    <n v="15"/>
    <x v="40"/>
    <s v="tammyhutchinson@email.com"/>
    <x v="2"/>
    <x v="1"/>
    <x v="0"/>
    <x v="1"/>
    <n v="1.3"/>
    <n v="19.5"/>
    <x v="0"/>
  </r>
  <r>
    <s v="FHD-89872-325"/>
    <x v="37"/>
    <s v="CUST-1136"/>
    <s v="D-65-100"/>
    <n v="27"/>
    <x v="41"/>
    <s v="jasonyoung@email.com"/>
    <x v="0"/>
    <x v="2"/>
    <x v="1"/>
    <x v="3"/>
    <n v="1.88"/>
    <n v="50.76"/>
    <x v="0"/>
  </r>
  <r>
    <s v="AZF-45991-584"/>
    <x v="38"/>
    <s v="CUST-1519"/>
    <s v="M-5-250"/>
    <n v="50"/>
    <x v="42"/>
    <s v="markhunter@email.com"/>
    <x v="0"/>
    <x v="0"/>
    <x v="2"/>
    <x v="0"/>
    <n v="4.58"/>
    <n v="229"/>
    <x v="1"/>
  </r>
  <r>
    <s v="MDG-14481-513"/>
    <x v="39"/>
    <s v="CUST-1248"/>
    <s v="W-8-20"/>
    <n v="5"/>
    <x v="43"/>
    <s v="victoriaburnett@email.com"/>
    <x v="2"/>
    <x v="1"/>
    <x v="0"/>
    <x v="2"/>
    <n v="0.65"/>
    <n v="3.25"/>
    <x v="0"/>
  </r>
  <r>
    <s v="OFN-49424-848"/>
    <x v="40"/>
    <s v="CUST-1288"/>
    <s v="D-8-20"/>
    <n v="37"/>
    <x v="44"/>
    <s v="dr.amandagriffin@email.com"/>
    <x v="0"/>
    <x v="2"/>
    <x v="0"/>
    <x v="2"/>
    <n v="0.5"/>
    <n v="18.5"/>
    <x v="0"/>
  </r>
  <r>
    <s v="NFA-03411-746"/>
    <x v="41"/>
    <s v="CUST-1668"/>
    <s v="M-5-20"/>
    <n v="35"/>
    <x v="45"/>
    <s v="geneross@email.com"/>
    <x v="0"/>
    <x v="0"/>
    <x v="2"/>
    <x v="2"/>
    <n v="0.6"/>
    <n v="21"/>
    <x v="1"/>
  </r>
  <r>
    <s v="CYM-74988-450"/>
    <x v="42"/>
    <s v="CUST-1948"/>
    <s v="W-8-250"/>
    <n v="44"/>
    <x v="46"/>
    <s v="isabelkrueger@email.com"/>
    <x v="2"/>
    <x v="1"/>
    <x v="0"/>
    <x v="0"/>
    <n v="4.96"/>
    <n v="218.24"/>
    <x v="0"/>
  </r>
  <r>
    <s v="WTV-24996-658"/>
    <x v="43"/>
    <s v="CUST-1244"/>
    <s v="D-8-50"/>
    <n v="23"/>
    <x v="47"/>
    <s v="derekcastillo@email.com"/>
    <x v="0"/>
    <x v="2"/>
    <x v="0"/>
    <x v="1"/>
    <n v="1"/>
    <n v="23"/>
    <x v="1"/>
  </r>
  <r>
    <s v="DSL-69915-544"/>
    <x v="44"/>
    <s v="CUST-1759"/>
    <s v="W-5-20"/>
    <n v="36"/>
    <x v="48"/>
    <s v="geraldprice@email.com"/>
    <x v="1"/>
    <x v="1"/>
    <x v="2"/>
    <x v="2"/>
    <n v="0.79"/>
    <n v="28.44"/>
    <x v="0"/>
  </r>
  <r>
    <s v="NBT-35757-542"/>
    <x v="45"/>
    <s v="CUST-1830"/>
    <s v="M-65-20"/>
    <n v="14"/>
    <x v="49"/>
    <s v="jeffreycampos@email.com"/>
    <x v="0"/>
    <x v="0"/>
    <x v="1"/>
    <x v="2"/>
    <n v="0.5"/>
    <n v="7"/>
    <x v="0"/>
  </r>
  <r>
    <s v="OYU-25085-528"/>
    <x v="46"/>
    <s v="CUST-1262"/>
    <s v="D-5-100"/>
    <n v="35"/>
    <x v="50"/>
    <s v="austinbullock@email.com"/>
    <x v="1"/>
    <x v="2"/>
    <x v="2"/>
    <x v="3"/>
    <n v="2.16"/>
    <n v="75.600000000000009"/>
    <x v="0"/>
  </r>
  <r>
    <s v="XCG-07109-195"/>
    <x v="47"/>
    <s v="CUST-1434"/>
    <s v="D-8-100"/>
    <n v="47"/>
    <x v="51"/>
    <s v="christianwiley@email.com"/>
    <x v="2"/>
    <x v="2"/>
    <x v="0"/>
    <x v="3"/>
    <n v="1.66"/>
    <n v="78.02"/>
    <x v="1"/>
  </r>
  <r>
    <s v="YZA-25234-630"/>
    <x v="48"/>
    <s v="CUST-1016"/>
    <s v="D-5-100"/>
    <n v="22"/>
    <x v="52"/>
    <s v="danielsanford@email.com"/>
    <x v="0"/>
    <x v="2"/>
    <x v="2"/>
    <x v="3"/>
    <n v="2.16"/>
    <n v="47.52"/>
    <x v="1"/>
  </r>
  <r>
    <s v="OKU-29966-417"/>
    <x v="49"/>
    <s v="CUST-1835"/>
    <s v="M-8-20"/>
    <n v="30"/>
    <x v="53"/>
    <s v="matthewcortez@email.com"/>
    <x v="1"/>
    <x v="0"/>
    <x v="0"/>
    <x v="2"/>
    <n v="0.45"/>
    <n v="13.5"/>
    <x v="1"/>
  </r>
  <r>
    <s v="MEX-29350-659"/>
    <x v="50"/>
    <s v="CUST-1589"/>
    <s v="M-65-50"/>
    <n v="34"/>
    <x v="54"/>
    <s v="dr.johndoyle@email.com"/>
    <x v="0"/>
    <x v="0"/>
    <x v="1"/>
    <x v="1"/>
    <n v="1"/>
    <n v="34"/>
    <x v="0"/>
  </r>
  <r>
    <s v="NOY-99738-977"/>
    <x v="51"/>
    <s v="CUST-1194"/>
    <s v="M-65-100"/>
    <n v="7"/>
    <x v="55"/>
    <s v="michelledavis@email.com"/>
    <x v="2"/>
    <x v="0"/>
    <x v="1"/>
    <x v="3"/>
    <n v="1.66"/>
    <n v="11.62"/>
    <x v="0"/>
  </r>
  <r>
    <s v="TCR-01064-030"/>
    <x v="52"/>
    <s v="CUST-1689"/>
    <s v="M-8-20"/>
    <n v="9"/>
    <x v="56"/>
    <s v="karensanford@email.com"/>
    <x v="1"/>
    <x v="0"/>
    <x v="0"/>
    <x v="2"/>
    <n v="0.45"/>
    <n v="4.05"/>
    <x v="0"/>
  </r>
  <r>
    <s v="YUL-42750-776"/>
    <x v="53"/>
    <s v="CUST-1064"/>
    <s v="M-5-250"/>
    <n v="29"/>
    <x v="57"/>
    <s v="jamesgarcia@email.com"/>
    <x v="1"/>
    <x v="0"/>
    <x v="2"/>
    <x v="0"/>
    <n v="4.58"/>
    <n v="132.82"/>
    <x v="0"/>
  </r>
  <r>
    <s v="XQJ-86887-506"/>
    <x v="54"/>
    <s v="CUST-1539"/>
    <s v="W-8-100"/>
    <n v="19"/>
    <x v="58"/>
    <s v="monicajones@email.com"/>
    <x v="2"/>
    <x v="1"/>
    <x v="0"/>
    <x v="3"/>
    <n v="2.16"/>
    <n v="41.040000000000006"/>
    <x v="0"/>
  </r>
  <r>
    <s v="CUN-90044-279"/>
    <x v="55"/>
    <s v="CUST-1444"/>
    <s v="D-5-20"/>
    <n v="39"/>
    <x v="59"/>
    <s v="rebeccabowman@email.com"/>
    <x v="2"/>
    <x v="2"/>
    <x v="2"/>
    <x v="2"/>
    <n v="0.65"/>
    <n v="25.35"/>
    <x v="0"/>
  </r>
  <r>
    <s v="ICC-73030-502"/>
    <x v="56"/>
    <s v="CUST-1106"/>
    <s v="D-5-100"/>
    <n v="41"/>
    <x v="60"/>
    <s v="rickgibson@email.com"/>
    <x v="1"/>
    <x v="2"/>
    <x v="2"/>
    <x v="3"/>
    <n v="2.16"/>
    <n v="88.56"/>
    <x v="0"/>
  </r>
  <r>
    <s v="ADP-04506-084"/>
    <x v="57"/>
    <s v="CUST-1021"/>
    <s v="M-65-250"/>
    <n v="42"/>
    <x v="61"/>
    <s v="ryanmahoney@email.com"/>
    <x v="2"/>
    <x v="0"/>
    <x v="1"/>
    <x v="0"/>
    <n v="3.81"/>
    <n v="160.02000000000001"/>
    <x v="0"/>
  </r>
  <r>
    <s v="PNU-22150-408"/>
    <x v="58"/>
    <s v="CUST-1311"/>
    <s v="D-8-20"/>
    <n v="35"/>
    <x v="62"/>
    <s v="nancyrodriguez@email.com"/>
    <x v="1"/>
    <x v="2"/>
    <x v="0"/>
    <x v="2"/>
    <n v="0.5"/>
    <n v="17.5"/>
    <x v="0"/>
  </r>
  <r>
    <s v="VSQ-07182-513"/>
    <x v="59"/>
    <s v="CUST-1970"/>
    <s v="M-8-50"/>
    <n v="33"/>
    <x v="63"/>
    <s v="melissacunningham@email.com"/>
    <x v="1"/>
    <x v="0"/>
    <x v="0"/>
    <x v="1"/>
    <n v="0.9"/>
    <n v="29.7"/>
    <x v="0"/>
  </r>
  <r>
    <s v="SPF-31673-217"/>
    <x v="60"/>
    <s v="CUST-1864"/>
    <s v="M-65-100"/>
    <n v="29"/>
    <x v="64"/>
    <s v="christopherlee@email.com"/>
    <x v="1"/>
    <x v="0"/>
    <x v="1"/>
    <x v="3"/>
    <n v="1.66"/>
    <n v="48.14"/>
    <x v="1"/>
  </r>
  <r>
    <s v="NEX-63825-598"/>
    <x v="61"/>
    <s v="CUST-1975"/>
    <s v="D-65-100"/>
    <n v="48"/>
    <x v="65"/>
    <s v="nicolepowell@email.com"/>
    <x v="0"/>
    <x v="2"/>
    <x v="1"/>
    <x v="3"/>
    <n v="1.88"/>
    <n v="90.24"/>
    <x v="0"/>
  </r>
  <r>
    <s v="XPG-66112-335"/>
    <x v="62"/>
    <s v="CUST-1564"/>
    <s v="M-8-50"/>
    <n v="26"/>
    <x v="66"/>
    <s v="christophertaylor@email.com"/>
    <x v="1"/>
    <x v="0"/>
    <x v="0"/>
    <x v="1"/>
    <n v="0.9"/>
    <n v="23.400000000000002"/>
    <x v="1"/>
  </r>
  <r>
    <s v="NSQ-72210-345"/>
    <x v="63"/>
    <s v="CUST-1517"/>
    <s v="W-8-250"/>
    <n v="12"/>
    <x v="67"/>
    <s v="troygallegos@email.com"/>
    <x v="1"/>
    <x v="1"/>
    <x v="0"/>
    <x v="0"/>
    <n v="4.96"/>
    <n v="59.519999999999996"/>
    <x v="1"/>
  </r>
  <r>
    <s v="XRR-28376-277"/>
    <x v="64"/>
    <s v="CUST-1392"/>
    <s v="M-8-100"/>
    <n v="23"/>
    <x v="68"/>
    <s v="christophergaines@email.com"/>
    <x v="1"/>
    <x v="0"/>
    <x v="0"/>
    <x v="3"/>
    <n v="1.49"/>
    <n v="34.270000000000003"/>
    <x v="0"/>
  </r>
  <r>
    <s v="WHQ-25197-475"/>
    <x v="65"/>
    <s v="CUST-1860"/>
    <s v="W-8-250"/>
    <n v="39"/>
    <x v="69"/>
    <s v="kathleendawson@email.com"/>
    <x v="1"/>
    <x v="1"/>
    <x v="0"/>
    <x v="0"/>
    <n v="4.96"/>
    <n v="193.44"/>
    <x v="1"/>
  </r>
  <r>
    <s v="HMB-30634-745"/>
    <x v="66"/>
    <s v="CUST-1337"/>
    <s v="D-8-100"/>
    <n v="15"/>
    <x v="70"/>
    <s v="ambercollier@email.com"/>
    <x v="1"/>
    <x v="2"/>
    <x v="0"/>
    <x v="3"/>
    <n v="1.66"/>
    <n v="24.9"/>
    <x v="1"/>
  </r>
  <r>
    <s v="XTL-68000-371"/>
    <x v="67"/>
    <s v="CUST-1428"/>
    <s v="M-65-50"/>
    <n v="43"/>
    <x v="71"/>
    <s v="seanmartinez@email.com"/>
    <x v="1"/>
    <x v="0"/>
    <x v="1"/>
    <x v="1"/>
    <n v="1"/>
    <n v="43"/>
    <x v="1"/>
  </r>
  <r>
    <s v="YES-51109-625"/>
    <x v="68"/>
    <s v="CUST-1183"/>
    <s v="W-65-20"/>
    <n v="47"/>
    <x v="72"/>
    <s v="carlhawkins@email.com"/>
    <x v="1"/>
    <x v="1"/>
    <x v="1"/>
    <x v="2"/>
    <n v="0.73"/>
    <n v="34.31"/>
    <x v="0"/>
  </r>
  <r>
    <s v="EAY-89850-211"/>
    <x v="69"/>
    <s v="CUST-1286"/>
    <s v="M-5-20"/>
    <n v="11"/>
    <x v="73"/>
    <s v="brandonwileyjr.@email.com"/>
    <x v="1"/>
    <x v="0"/>
    <x v="2"/>
    <x v="2"/>
    <n v="0.6"/>
    <n v="6.6"/>
    <x v="0"/>
  </r>
  <r>
    <s v="IOQ-84840-827"/>
    <x v="70"/>
    <s v="CUST-1373"/>
    <s v="W-8-250"/>
    <n v="32"/>
    <x v="74"/>
    <s v="erindavis@email.com"/>
    <x v="0"/>
    <x v="1"/>
    <x v="0"/>
    <x v="0"/>
    <n v="4.96"/>
    <n v="158.72"/>
    <x v="0"/>
  </r>
  <r>
    <s v="FBD-56220-430"/>
    <x v="71"/>
    <s v="CUST-1412"/>
    <s v="M-5-50"/>
    <n v="43"/>
    <x v="75"/>
    <s v="margaretwade@email.com"/>
    <x v="1"/>
    <x v="0"/>
    <x v="2"/>
    <x v="1"/>
    <n v="1.2"/>
    <n v="51.6"/>
    <x v="0"/>
  </r>
  <r>
    <s v="COV-52659-202"/>
    <x v="72"/>
    <s v="CUST-1747"/>
    <s v="M-65-100"/>
    <n v="3"/>
    <x v="76"/>
    <s v="travishernandez@email.com"/>
    <x v="2"/>
    <x v="0"/>
    <x v="1"/>
    <x v="3"/>
    <n v="1.66"/>
    <n v="4.9799999999999995"/>
    <x v="0"/>
  </r>
  <r>
    <s v="YUO-76652-814"/>
    <x v="73"/>
    <s v="CUST-1888"/>
    <s v="D-5-50"/>
    <n v="13"/>
    <x v="77"/>
    <s v="ericalambert@email.com"/>
    <x v="2"/>
    <x v="2"/>
    <x v="2"/>
    <x v="1"/>
    <n v="1.3"/>
    <n v="16.900000000000002"/>
    <x v="0"/>
  </r>
  <r>
    <s v="PBT-36926-102"/>
    <x v="74"/>
    <s v="CUST-1395"/>
    <s v="W-8-50"/>
    <n v="48"/>
    <x v="78"/>
    <s v="johnnycantrell@email.com"/>
    <x v="0"/>
    <x v="1"/>
    <x v="0"/>
    <x v="1"/>
    <n v="1.3"/>
    <n v="62.400000000000006"/>
    <x v="1"/>
  </r>
  <r>
    <s v="BLV-60087-454"/>
    <x v="75"/>
    <s v="CUST-1509"/>
    <s v="D-5-250"/>
    <n v="41"/>
    <x v="79"/>
    <s v="rhondaphillips@email.com"/>
    <x v="2"/>
    <x v="2"/>
    <x v="2"/>
    <x v="0"/>
    <n v="4.96"/>
    <n v="203.35999999999999"/>
    <x v="0"/>
  </r>
  <r>
    <s v="BLV-60087-454"/>
    <x v="75"/>
    <s v="CUST-1277"/>
    <s v="M-8-50"/>
    <n v="47"/>
    <x v="80"/>
    <s v="kylehaynes@email.com"/>
    <x v="0"/>
    <x v="0"/>
    <x v="0"/>
    <x v="1"/>
    <n v="0.9"/>
    <n v="42.300000000000004"/>
    <x v="1"/>
  </r>
  <r>
    <s v="QYC-63914-195"/>
    <x v="76"/>
    <s v="CUST-1997"/>
    <s v="D-5-100"/>
    <n v="48"/>
    <x v="81"/>
    <s v="timothysmith@email.com"/>
    <x v="2"/>
    <x v="2"/>
    <x v="2"/>
    <x v="3"/>
    <n v="2.16"/>
    <n v="103.68"/>
    <x v="1"/>
  </r>
  <r>
    <s v="OIB-77163-890"/>
    <x v="77"/>
    <s v="CUST-1098"/>
    <s v="W-5-20"/>
    <n v="14"/>
    <x v="82"/>
    <s v="reginaldmullins@email.com"/>
    <x v="0"/>
    <x v="1"/>
    <x v="2"/>
    <x v="2"/>
    <n v="0.79"/>
    <n v="11.06"/>
    <x v="0"/>
  </r>
  <r>
    <s v="SGS-87525-238"/>
    <x v="78"/>
    <s v="CUST-1867"/>
    <s v="M-65-100"/>
    <n v="48"/>
    <x v="83"/>
    <s v="sarahlucas@email.com"/>
    <x v="0"/>
    <x v="0"/>
    <x v="1"/>
    <x v="3"/>
    <n v="1.66"/>
    <n v="79.679999999999993"/>
    <x v="0"/>
  </r>
  <r>
    <s v="GQR-12490-152"/>
    <x v="79"/>
    <s v="CUST-1438"/>
    <s v="W-65-20"/>
    <n v="22"/>
    <x v="84"/>
    <s v="jonathonscott@email.com"/>
    <x v="1"/>
    <x v="1"/>
    <x v="1"/>
    <x v="2"/>
    <n v="0.73"/>
    <n v="16.059999999999999"/>
    <x v="0"/>
  </r>
  <r>
    <s v="UOJ-28238-299"/>
    <x v="80"/>
    <s v="CUST-1494"/>
    <s v="D-65-250"/>
    <n v="17"/>
    <x v="85"/>
    <s v="teresafuentes@email.com"/>
    <x v="2"/>
    <x v="2"/>
    <x v="1"/>
    <x v="0"/>
    <n v="4.3099999999999996"/>
    <n v="73.27"/>
    <x v="0"/>
  </r>
  <r>
    <s v="ETD-58130-674"/>
    <x v="81"/>
    <s v="CUST-1047"/>
    <s v="W-5-20"/>
    <n v="2"/>
    <x v="86"/>
    <s v="kimberlycarroll@email.com"/>
    <x v="0"/>
    <x v="1"/>
    <x v="2"/>
    <x v="2"/>
    <n v="0.79"/>
    <n v="1.58"/>
    <x v="0"/>
  </r>
  <r>
    <s v="UPF-60123-025"/>
    <x v="82"/>
    <s v="CUST-1056"/>
    <s v="D-8-250"/>
    <n v="22"/>
    <x v="87"/>
    <s v="thomasfrench@email.com"/>
    <x v="2"/>
    <x v="2"/>
    <x v="0"/>
    <x v="0"/>
    <n v="3.81"/>
    <n v="83.820000000000007"/>
    <x v="0"/>
  </r>
  <r>
    <s v="NQS-01613-687"/>
    <x v="83"/>
    <s v="CUST-1890"/>
    <s v="M-5-20"/>
    <n v="44"/>
    <x v="88"/>
    <s v="jerrymiller@email.com"/>
    <x v="1"/>
    <x v="0"/>
    <x v="2"/>
    <x v="2"/>
    <n v="0.6"/>
    <n v="26.4"/>
    <x v="1"/>
  </r>
  <r>
    <s v="MGH-36050-573"/>
    <x v="84"/>
    <s v="CUST-1801"/>
    <s v="W-8-20"/>
    <n v="38"/>
    <x v="89"/>
    <s v="jonathanturner@email.com"/>
    <x v="0"/>
    <x v="1"/>
    <x v="0"/>
    <x v="2"/>
    <n v="0.65"/>
    <n v="24.7"/>
    <x v="0"/>
  </r>
  <r>
    <s v="UVF-59322-459"/>
    <x v="85"/>
    <s v="CUST-1058"/>
    <s v="D-65-250"/>
    <n v="11"/>
    <x v="90"/>
    <s v="carlscott@email.com"/>
    <x v="1"/>
    <x v="2"/>
    <x v="1"/>
    <x v="0"/>
    <n v="4.3099999999999996"/>
    <n v="47.41"/>
    <x v="0"/>
  </r>
  <r>
    <s v="VET-41158-896"/>
    <x v="86"/>
    <s v="CUST-1226"/>
    <s v="D-5-100"/>
    <n v="27"/>
    <x v="91"/>
    <s v="joannajackson@email.com"/>
    <x v="2"/>
    <x v="2"/>
    <x v="2"/>
    <x v="3"/>
    <n v="2.16"/>
    <n v="58.320000000000007"/>
    <x v="0"/>
  </r>
  <r>
    <s v="XYL-52196-459"/>
    <x v="87"/>
    <s v="CUST-1197"/>
    <s v="W-65-100"/>
    <n v="10"/>
    <x v="92"/>
    <s v="kristinfowler@email.com"/>
    <x v="2"/>
    <x v="1"/>
    <x v="1"/>
    <x v="3"/>
    <n v="2.4300000000000002"/>
    <n v="24.3"/>
    <x v="1"/>
  </r>
  <r>
    <s v="BPZ-51283-916"/>
    <x v="88"/>
    <s v="CUST-1476"/>
    <s v="M-8-20"/>
    <n v="19"/>
    <x v="93"/>
    <s v="tracyglass@email.com"/>
    <x v="1"/>
    <x v="0"/>
    <x v="0"/>
    <x v="2"/>
    <n v="0.45"/>
    <n v="8.5500000000000007"/>
    <x v="0"/>
  </r>
  <r>
    <s v="VQW-91903-926"/>
    <x v="89"/>
    <s v="CUST-1627"/>
    <s v="W-65-20"/>
    <n v="5"/>
    <x v="94"/>
    <s v="patrickgraham@email.com"/>
    <x v="2"/>
    <x v="1"/>
    <x v="1"/>
    <x v="2"/>
    <n v="0.73"/>
    <n v="3.65"/>
    <x v="0"/>
  </r>
  <r>
    <s v="OLF-77983-457"/>
    <x v="90"/>
    <s v="CUST-1441"/>
    <s v="W-5-50"/>
    <n v="18"/>
    <x v="95"/>
    <s v="elizabethortiz@email.com"/>
    <x v="0"/>
    <x v="1"/>
    <x v="2"/>
    <x v="1"/>
    <n v="1.59"/>
    <n v="28.62"/>
    <x v="0"/>
  </r>
  <r>
    <s v="MVI-04946-827"/>
    <x v="91"/>
    <s v="CUST-1250"/>
    <s v="M-65-20"/>
    <n v="11"/>
    <x v="96"/>
    <s v="joannehamilton@email.com"/>
    <x v="2"/>
    <x v="0"/>
    <x v="1"/>
    <x v="2"/>
    <n v="0.5"/>
    <n v="5.5"/>
    <x v="0"/>
  </r>
  <r>
    <s v="UOG-94188-104"/>
    <x v="53"/>
    <s v="CUST-1437"/>
    <s v="W-8-100"/>
    <n v="34"/>
    <x v="97"/>
    <s v="amywoodard@email.com"/>
    <x v="0"/>
    <x v="1"/>
    <x v="0"/>
    <x v="3"/>
    <n v="2.16"/>
    <n v="73.44"/>
    <x v="0"/>
  </r>
  <r>
    <s v="DSN-15872-519"/>
    <x v="92"/>
    <s v="CUST-1348"/>
    <s v="M-5-20"/>
    <n v="13"/>
    <x v="98"/>
    <s v="jacobrichmond@email.com"/>
    <x v="1"/>
    <x v="0"/>
    <x v="2"/>
    <x v="2"/>
    <n v="0.6"/>
    <n v="7.8"/>
    <x v="0"/>
  </r>
  <r>
    <s v="OUQ-73954-002"/>
    <x v="93"/>
    <s v="CUST-1903"/>
    <s v="D-5-20"/>
    <n v="29"/>
    <x v="99"/>
    <s v="leahcameron@email.com"/>
    <x v="1"/>
    <x v="2"/>
    <x v="2"/>
    <x v="2"/>
    <n v="0.65"/>
    <n v="18.850000000000001"/>
    <x v="0"/>
  </r>
  <r>
    <s v="LGL-16843-667"/>
    <x v="94"/>
    <s v="CUST-1291"/>
    <s v="W-8-20"/>
    <n v="33"/>
    <x v="100"/>
    <s v="ryanhayes@email.com"/>
    <x v="0"/>
    <x v="1"/>
    <x v="0"/>
    <x v="2"/>
    <n v="0.65"/>
    <n v="21.45"/>
    <x v="1"/>
  </r>
  <r>
    <s v="TCC-89722-031"/>
    <x v="95"/>
    <s v="CUST-1239"/>
    <s v="M-8-250"/>
    <n v="12"/>
    <x v="101"/>
    <s v="cynthiarichardson@email.com"/>
    <x v="2"/>
    <x v="0"/>
    <x v="0"/>
    <x v="0"/>
    <n v="3.43"/>
    <n v="41.160000000000004"/>
    <x v="0"/>
  </r>
  <r>
    <s v="TRA-79507-007"/>
    <x v="96"/>
    <s v="CUST-1645"/>
    <s v="M-5-50"/>
    <n v="47"/>
    <x v="102"/>
    <s v="hannahmitchell@email.com"/>
    <x v="1"/>
    <x v="0"/>
    <x v="2"/>
    <x v="1"/>
    <n v="1.2"/>
    <n v="56.4"/>
    <x v="1"/>
  </r>
  <r>
    <s v="MZJ-77284-941"/>
    <x v="97"/>
    <s v="CUST-1439"/>
    <s v="M-5-250"/>
    <n v="17"/>
    <x v="103"/>
    <s v="brittanyhouston@email.com"/>
    <x v="2"/>
    <x v="0"/>
    <x v="2"/>
    <x v="0"/>
    <n v="4.58"/>
    <n v="77.86"/>
    <x v="1"/>
  </r>
  <r>
    <s v="AXN-57779-891"/>
    <x v="98"/>
    <s v="CUST-1793"/>
    <s v="W-65-20"/>
    <n v="36"/>
    <x v="104"/>
    <s v="ericmorgan@email.com"/>
    <x v="2"/>
    <x v="1"/>
    <x v="1"/>
    <x v="2"/>
    <n v="0.73"/>
    <n v="26.28"/>
    <x v="0"/>
  </r>
  <r>
    <s v="PJB-15659-994"/>
    <x v="99"/>
    <s v="CUST-1312"/>
    <s v="D-5-250"/>
    <n v="17"/>
    <x v="105"/>
    <s v="davidjohnson@email.com"/>
    <x v="1"/>
    <x v="2"/>
    <x v="2"/>
    <x v="0"/>
    <n v="4.96"/>
    <n v="84.32"/>
    <x v="1"/>
  </r>
  <r>
    <s v="LTS-03470-353"/>
    <x v="100"/>
    <s v="CUST-1929"/>
    <s v="W-8-50"/>
    <n v="20"/>
    <x v="106"/>
    <s v="lonniesolis@email.com"/>
    <x v="1"/>
    <x v="1"/>
    <x v="0"/>
    <x v="1"/>
    <n v="1.3"/>
    <n v="26"/>
    <x v="1"/>
  </r>
  <r>
    <s v="UMM-28497-689"/>
    <x v="101"/>
    <s v="CUST-1881"/>
    <s v="D-8-50"/>
    <n v="27"/>
    <x v="107"/>
    <s v="tamarajoyce@email.com"/>
    <x v="2"/>
    <x v="2"/>
    <x v="0"/>
    <x v="1"/>
    <n v="1"/>
    <n v="27"/>
    <x v="0"/>
  </r>
  <r>
    <s v="MJZ-93232-402"/>
    <x v="102"/>
    <s v="CUST-1953"/>
    <s v="W-5-20"/>
    <n v="35"/>
    <x v="108"/>
    <s v="barbararivera@email.com"/>
    <x v="2"/>
    <x v="1"/>
    <x v="2"/>
    <x v="2"/>
    <n v="0.79"/>
    <n v="27.650000000000002"/>
    <x v="1"/>
  </r>
  <r>
    <s v="UHW-74617-126"/>
    <x v="103"/>
    <s v="CUST-1891"/>
    <s v="W-5-100"/>
    <n v="20"/>
    <x v="109"/>
    <s v="jennifermiller@email.com"/>
    <x v="1"/>
    <x v="1"/>
    <x v="2"/>
    <x v="3"/>
    <n v="2.64"/>
    <n v="52.800000000000004"/>
    <x v="1"/>
  </r>
  <r>
    <s v="RIK-61730-794"/>
    <x v="104"/>
    <s v="CUST-1643"/>
    <s v="D-8-20"/>
    <n v="18"/>
    <x v="110"/>
    <s v="meganbrock@email.com"/>
    <x v="0"/>
    <x v="2"/>
    <x v="0"/>
    <x v="2"/>
    <n v="0.5"/>
    <n v="9"/>
    <x v="0"/>
  </r>
  <r>
    <s v="IDJ-55379-750"/>
    <x v="105"/>
    <s v="CUST-1202"/>
    <s v="M-65-20"/>
    <n v="31"/>
    <x v="111"/>
    <s v="collinwilliams@email.com"/>
    <x v="1"/>
    <x v="0"/>
    <x v="1"/>
    <x v="2"/>
    <n v="0.5"/>
    <n v="15.5"/>
    <x v="0"/>
  </r>
  <r>
    <s v="OHX-11953-965"/>
    <x v="106"/>
    <s v="CUST-1088"/>
    <s v="D-65-250"/>
    <n v="16"/>
    <x v="112"/>
    <s v="michaelhall@email.com"/>
    <x v="1"/>
    <x v="2"/>
    <x v="1"/>
    <x v="0"/>
    <n v="4.3099999999999996"/>
    <n v="68.959999999999994"/>
    <x v="1"/>
  </r>
  <r>
    <s v="TVV-42245-088"/>
    <x v="107"/>
    <s v="CUST-1876"/>
    <s v="M-65-100"/>
    <n v="44"/>
    <x v="113"/>
    <s v="richardscott@email.com"/>
    <x v="0"/>
    <x v="0"/>
    <x v="1"/>
    <x v="3"/>
    <n v="1.66"/>
    <n v="73.039999999999992"/>
    <x v="1"/>
  </r>
  <r>
    <s v="DYP-74337-787"/>
    <x v="49"/>
    <s v="CUST-1720"/>
    <s v="D-65-20"/>
    <n v="48"/>
    <x v="114"/>
    <s v="shawndavis@email.com"/>
    <x v="1"/>
    <x v="2"/>
    <x v="1"/>
    <x v="2"/>
    <n v="0.56000000000000005"/>
    <n v="26.880000000000003"/>
    <x v="1"/>
  </r>
  <r>
    <s v="OKA-93124-100"/>
    <x v="108"/>
    <s v="CUST-1751"/>
    <s v="D-65-50"/>
    <n v="37"/>
    <x v="115"/>
    <s v="laurenhammond@email.com"/>
    <x v="1"/>
    <x v="2"/>
    <x v="1"/>
    <x v="1"/>
    <n v="1.1299999999999999"/>
    <n v="41.809999999999995"/>
    <x v="1"/>
  </r>
  <r>
    <s v="IXW-20780-268"/>
    <x v="109"/>
    <s v="CUST-1942"/>
    <s v="W-5-20"/>
    <n v="28"/>
    <x v="116"/>
    <s v="erikablack@email.com"/>
    <x v="1"/>
    <x v="1"/>
    <x v="2"/>
    <x v="2"/>
    <n v="0.79"/>
    <n v="22.12"/>
    <x v="0"/>
  </r>
  <r>
    <s v="NGG-24006-937"/>
    <x v="110"/>
    <s v="CUST-1926"/>
    <s v="W-8-100"/>
    <n v="16"/>
    <x v="117"/>
    <s v="matthewking@email.com"/>
    <x v="2"/>
    <x v="1"/>
    <x v="0"/>
    <x v="3"/>
    <n v="2.16"/>
    <n v="34.56"/>
    <x v="1"/>
  </r>
  <r>
    <s v="JZC-31180-557"/>
    <x v="67"/>
    <s v="CUST-1577"/>
    <s v="D-65-20"/>
    <n v="41"/>
    <x v="118"/>
    <s v="michaellam@email.com"/>
    <x v="0"/>
    <x v="2"/>
    <x v="1"/>
    <x v="2"/>
    <n v="0.56000000000000005"/>
    <n v="22.96"/>
    <x v="1"/>
  </r>
  <r>
    <s v="ZMU-63715-204"/>
    <x v="111"/>
    <s v="CUST-1336"/>
    <s v="D-5-250"/>
    <n v="44"/>
    <x v="119"/>
    <s v="tylerdiaz@email.com"/>
    <x v="1"/>
    <x v="2"/>
    <x v="2"/>
    <x v="0"/>
    <n v="4.96"/>
    <n v="218.24"/>
    <x v="1"/>
  </r>
  <r>
    <s v="GND-08192-056"/>
    <x v="112"/>
    <s v="CUST-1351"/>
    <s v="D-8-250"/>
    <n v="10"/>
    <x v="120"/>
    <s v="derrickcarter@email.com"/>
    <x v="2"/>
    <x v="2"/>
    <x v="0"/>
    <x v="0"/>
    <n v="3.81"/>
    <n v="38.1"/>
    <x v="0"/>
  </r>
  <r>
    <s v="RYY-38961-093"/>
    <x v="113"/>
    <s v="CUST-1612"/>
    <s v="W-65-250"/>
    <n v="13"/>
    <x v="121"/>
    <s v="seanfrey@email.com"/>
    <x v="0"/>
    <x v="1"/>
    <x v="1"/>
    <x v="0"/>
    <n v="5.58"/>
    <n v="72.540000000000006"/>
    <x v="0"/>
  </r>
  <r>
    <s v="CVA-64996-969"/>
    <x v="109"/>
    <s v="CUST-1514"/>
    <s v="W-8-250"/>
    <n v="20"/>
    <x v="122"/>
    <s v="jennareedmd@email.com"/>
    <x v="2"/>
    <x v="1"/>
    <x v="0"/>
    <x v="0"/>
    <n v="4.96"/>
    <n v="99.2"/>
    <x v="1"/>
  </r>
  <r>
    <s v="XTH-67276-442"/>
    <x v="114"/>
    <s v="CUST-1382"/>
    <s v="D-65-100"/>
    <n v="25"/>
    <x v="123"/>
    <s v="tiffanymartinez@email.com"/>
    <x v="2"/>
    <x v="2"/>
    <x v="1"/>
    <x v="3"/>
    <n v="1.88"/>
    <n v="47"/>
    <x v="0"/>
  </r>
  <r>
    <s v="PVU-02950-470"/>
    <x v="115"/>
    <s v="CUST-1955"/>
    <s v="W-65-20"/>
    <n v="19"/>
    <x v="124"/>
    <s v="charlesrobinsoniii@email.com"/>
    <x v="1"/>
    <x v="1"/>
    <x v="1"/>
    <x v="2"/>
    <n v="0.73"/>
    <n v="13.87"/>
    <x v="1"/>
  </r>
  <r>
    <s v="XSN-26809-910"/>
    <x v="116"/>
    <s v="CUST-1035"/>
    <s v="D-65-250"/>
    <n v="42"/>
    <x v="125"/>
    <s v="jayhouston@email.com"/>
    <x v="2"/>
    <x v="2"/>
    <x v="1"/>
    <x v="0"/>
    <n v="4.3099999999999996"/>
    <n v="181.01999999999998"/>
    <x v="0"/>
  </r>
  <r>
    <s v="UDN-88321-005"/>
    <x v="117"/>
    <s v="CUST-1254"/>
    <s v="M-8-100"/>
    <n v="41"/>
    <x v="126"/>
    <s v="adammiller@email.com"/>
    <x v="1"/>
    <x v="0"/>
    <x v="0"/>
    <x v="3"/>
    <n v="1.49"/>
    <n v="61.089999999999996"/>
    <x v="1"/>
  </r>
  <r>
    <s v="EXP-21628-670"/>
    <x v="118"/>
    <s v="CUST-1552"/>
    <s v="W-65-100"/>
    <n v="3"/>
    <x v="127"/>
    <s v="tarahernandez@email.com"/>
    <x v="0"/>
    <x v="1"/>
    <x v="1"/>
    <x v="3"/>
    <n v="2.4300000000000002"/>
    <n v="7.2900000000000009"/>
    <x v="0"/>
  </r>
  <r>
    <s v="VGM-24161-361"/>
    <x v="112"/>
    <s v="CUST-1754"/>
    <s v="W-5-20"/>
    <n v="28"/>
    <x v="128"/>
    <s v="matthewbowers@email.com"/>
    <x v="0"/>
    <x v="1"/>
    <x v="2"/>
    <x v="2"/>
    <n v="0.79"/>
    <n v="22.12"/>
    <x v="0"/>
  </r>
  <r>
    <s v="PKN-19556-918"/>
    <x v="119"/>
    <s v="CUST-1673"/>
    <s v="M-65-250"/>
    <n v="40"/>
    <x v="129"/>
    <s v="courtneybaxter@email.com"/>
    <x v="1"/>
    <x v="0"/>
    <x v="1"/>
    <x v="0"/>
    <n v="3.81"/>
    <n v="152.4"/>
    <x v="1"/>
  </r>
  <r>
    <s v="PKN-19556-918"/>
    <x v="119"/>
    <s v="CUST-1240"/>
    <s v="M-8-20"/>
    <n v="16"/>
    <x v="130"/>
    <s v="xavierdawson@email.com"/>
    <x v="0"/>
    <x v="0"/>
    <x v="0"/>
    <x v="2"/>
    <n v="0.45"/>
    <n v="7.2"/>
    <x v="1"/>
  </r>
  <r>
    <s v="PKN-19556-918"/>
    <x v="119"/>
    <s v="CUST-1757"/>
    <s v="W-5-100"/>
    <n v="43"/>
    <x v="131"/>
    <s v="dalebruce@email.com"/>
    <x v="0"/>
    <x v="1"/>
    <x v="2"/>
    <x v="3"/>
    <n v="2.64"/>
    <n v="113.52000000000001"/>
    <x v="1"/>
  </r>
  <r>
    <s v="PKN-19556-918"/>
    <x v="119"/>
    <s v="CUST-1922"/>
    <s v="M-65-250"/>
    <n v="9"/>
    <x v="132"/>
    <s v="davidbell@email.com"/>
    <x v="1"/>
    <x v="0"/>
    <x v="1"/>
    <x v="0"/>
    <n v="3.81"/>
    <n v="34.29"/>
    <x v="0"/>
  </r>
  <r>
    <s v="DXQ-44537-297"/>
    <x v="120"/>
    <s v="CUST-1166"/>
    <s v="M-65-250"/>
    <n v="14"/>
    <x v="133"/>
    <s v="tarawhite@email.com"/>
    <x v="2"/>
    <x v="0"/>
    <x v="1"/>
    <x v="0"/>
    <n v="3.81"/>
    <n v="53.34"/>
    <x v="1"/>
  </r>
  <r>
    <s v="BPC-54727-307"/>
    <x v="121"/>
    <s v="CUST-1076"/>
    <s v="M-5-250"/>
    <n v="7"/>
    <x v="134"/>
    <s v="audreyjones@email.com"/>
    <x v="0"/>
    <x v="0"/>
    <x v="2"/>
    <x v="0"/>
    <n v="4.58"/>
    <n v="32.06"/>
    <x v="0"/>
  </r>
  <r>
    <s v="KSH-47717-456"/>
    <x v="122"/>
    <s v="CUST-1141"/>
    <s v="M-5-20"/>
    <n v="7"/>
    <x v="135"/>
    <s v="kellykelly@email.com"/>
    <x v="0"/>
    <x v="0"/>
    <x v="2"/>
    <x v="2"/>
    <n v="0.6"/>
    <n v="4.2"/>
    <x v="1"/>
  </r>
  <r>
    <s v="ANK-59436-446"/>
    <x v="123"/>
    <s v="CUST-1179"/>
    <s v="W-5-50"/>
    <n v="40"/>
    <x v="136"/>
    <s v="whitneyavila@email.com"/>
    <x v="0"/>
    <x v="1"/>
    <x v="2"/>
    <x v="1"/>
    <n v="1.59"/>
    <n v="63.6"/>
    <x v="1"/>
  </r>
  <r>
    <s v="AYY-83051-752"/>
    <x v="124"/>
    <s v="CUST-1786"/>
    <s v="W-8-50"/>
    <n v="28"/>
    <x v="137"/>
    <s v="autumnriley@email.com"/>
    <x v="2"/>
    <x v="1"/>
    <x v="0"/>
    <x v="1"/>
    <n v="1.3"/>
    <n v="36.4"/>
    <x v="0"/>
  </r>
  <r>
    <s v="CSW-59644-267"/>
    <x v="125"/>
    <s v="CUST-1887"/>
    <s v="W-5-250"/>
    <n v="44"/>
    <x v="138"/>
    <s v="susansolomon@email.com"/>
    <x v="1"/>
    <x v="1"/>
    <x v="2"/>
    <x v="0"/>
    <n v="6.08"/>
    <n v="267.52"/>
    <x v="0"/>
  </r>
  <r>
    <s v="ITY-92466-909"/>
    <x v="126"/>
    <s v="CUST-1601"/>
    <s v="W-5-100"/>
    <n v="29"/>
    <x v="139"/>
    <s v="jasminehall@email.com"/>
    <x v="1"/>
    <x v="1"/>
    <x v="2"/>
    <x v="3"/>
    <n v="2.64"/>
    <n v="76.56"/>
    <x v="0"/>
  </r>
  <r>
    <s v="IGW-04801-466"/>
    <x v="127"/>
    <s v="CUST-1365"/>
    <s v="M-65-50"/>
    <n v="5"/>
    <x v="140"/>
    <s v="tiffanyestrada@email.com"/>
    <x v="2"/>
    <x v="0"/>
    <x v="1"/>
    <x v="1"/>
    <n v="1"/>
    <n v="5"/>
    <x v="0"/>
  </r>
  <r>
    <s v="LJN-34281-921"/>
    <x v="128"/>
    <s v="CUST-1070"/>
    <s v="M-8-250"/>
    <n v="49"/>
    <x v="141"/>
    <s v="davidpeterson@email.com"/>
    <x v="2"/>
    <x v="0"/>
    <x v="0"/>
    <x v="0"/>
    <n v="3.43"/>
    <n v="168.07000000000002"/>
    <x v="0"/>
  </r>
  <r>
    <s v="BWZ-46364-547"/>
    <x v="129"/>
    <s v="CUST-1120"/>
    <s v="D-65-250"/>
    <n v="48"/>
    <x v="142"/>
    <s v="ernestdavis@email.com"/>
    <x v="1"/>
    <x v="2"/>
    <x v="1"/>
    <x v="0"/>
    <n v="4.3099999999999996"/>
    <n v="206.88"/>
    <x v="1"/>
  </r>
  <r>
    <s v="SBC-95710-706"/>
    <x v="130"/>
    <s v="CUST-1949"/>
    <s v="D-8-250"/>
    <n v="13"/>
    <x v="143"/>
    <s v="randyparker@email.com"/>
    <x v="0"/>
    <x v="2"/>
    <x v="0"/>
    <x v="0"/>
    <n v="3.81"/>
    <n v="49.53"/>
    <x v="1"/>
  </r>
  <r>
    <s v="WRN-55114-031"/>
    <x v="131"/>
    <s v="CUST-1886"/>
    <s v="D-65-20"/>
    <n v="17"/>
    <x v="144"/>
    <s v="nancywilliams@email.com"/>
    <x v="2"/>
    <x v="2"/>
    <x v="1"/>
    <x v="2"/>
    <n v="0.56000000000000005"/>
    <n v="9.5200000000000014"/>
    <x v="0"/>
  </r>
  <r>
    <s v="TZU-64255-831"/>
    <x v="48"/>
    <s v="CUST-1696"/>
    <s v="W-65-100"/>
    <n v="45"/>
    <x v="145"/>
    <s v="kellyjones@email.com"/>
    <x v="1"/>
    <x v="1"/>
    <x v="1"/>
    <x v="3"/>
    <n v="2.4300000000000002"/>
    <n v="109.35000000000001"/>
    <x v="0"/>
  </r>
  <r>
    <s v="JVF-91003-729"/>
    <x v="132"/>
    <s v="CUST-1753"/>
    <s v="M-8-100"/>
    <n v="42"/>
    <x v="146"/>
    <s v="meganstewart@email.com"/>
    <x v="0"/>
    <x v="0"/>
    <x v="0"/>
    <x v="3"/>
    <n v="1.49"/>
    <n v="62.58"/>
    <x v="1"/>
  </r>
  <r>
    <s v="MVB-22135-665"/>
    <x v="92"/>
    <s v="CUST-1935"/>
    <s v="D-8-50"/>
    <n v="39"/>
    <x v="147"/>
    <s v="josephwilliams@email.com"/>
    <x v="0"/>
    <x v="2"/>
    <x v="0"/>
    <x v="1"/>
    <n v="1"/>
    <n v="39"/>
    <x v="0"/>
  </r>
  <r>
    <s v="CKS-47815-571"/>
    <x v="133"/>
    <s v="CUST-1293"/>
    <s v="D-8-250"/>
    <n v="19"/>
    <x v="148"/>
    <s v="johnyoder@email.com"/>
    <x v="1"/>
    <x v="2"/>
    <x v="0"/>
    <x v="0"/>
    <n v="3.81"/>
    <n v="72.39"/>
    <x v="0"/>
  </r>
  <r>
    <s v="OAW-17338-101"/>
    <x v="134"/>
    <s v="CUST-1155"/>
    <s v="D-5-50"/>
    <n v="43"/>
    <x v="149"/>
    <s v="stevenyoung@email.com"/>
    <x v="0"/>
    <x v="2"/>
    <x v="2"/>
    <x v="1"/>
    <n v="1.3"/>
    <n v="55.9"/>
    <x v="0"/>
  </r>
  <r>
    <s v="ALP-37623-536"/>
    <x v="135"/>
    <s v="CUST-1080"/>
    <s v="D-5-20"/>
    <n v="1"/>
    <x v="150"/>
    <s v="andreataylormd@email.com"/>
    <x v="2"/>
    <x v="2"/>
    <x v="2"/>
    <x v="2"/>
    <n v="0.65"/>
    <n v="0.65"/>
    <x v="1"/>
  </r>
  <r>
    <s v="WMU-87639-108"/>
    <x v="136"/>
    <s v="CUST-1671"/>
    <s v="W-5-250"/>
    <n v="19"/>
    <x v="151"/>
    <s v="matthewfrederick@email.com"/>
    <x v="2"/>
    <x v="1"/>
    <x v="2"/>
    <x v="0"/>
    <n v="6.08"/>
    <n v="115.52"/>
    <x v="1"/>
  </r>
  <r>
    <s v="USN-44968-231"/>
    <x v="137"/>
    <s v="CUST-1472"/>
    <s v="D-5-50"/>
    <n v="37"/>
    <x v="152"/>
    <s v="jacquelineparker@email.com"/>
    <x v="0"/>
    <x v="2"/>
    <x v="2"/>
    <x v="1"/>
    <n v="1.3"/>
    <n v="48.1"/>
    <x v="1"/>
  </r>
  <r>
    <s v="YZG-20575-451"/>
    <x v="138"/>
    <s v="CUST-1976"/>
    <s v="W-5-250"/>
    <n v="15"/>
    <x v="153"/>
    <s v="walterandrews@email.com"/>
    <x v="2"/>
    <x v="1"/>
    <x v="2"/>
    <x v="0"/>
    <n v="6.08"/>
    <n v="91.2"/>
    <x v="1"/>
  </r>
  <r>
    <s v="HTH-52867-812"/>
    <x v="139"/>
    <s v="CUST-1868"/>
    <s v="D-8-250"/>
    <n v="16"/>
    <x v="154"/>
    <s v="leebernard@email.com"/>
    <x v="2"/>
    <x v="2"/>
    <x v="0"/>
    <x v="0"/>
    <n v="3.81"/>
    <n v="60.96"/>
    <x v="0"/>
  </r>
  <r>
    <s v="FWU-44971-444"/>
    <x v="140"/>
    <s v="CUST-1856"/>
    <s v="M-65-250"/>
    <n v="34"/>
    <x v="155"/>
    <s v="dianefoley@email.com"/>
    <x v="2"/>
    <x v="0"/>
    <x v="1"/>
    <x v="0"/>
    <n v="3.81"/>
    <n v="129.54"/>
    <x v="1"/>
  </r>
  <r>
    <s v="EQI-82205-066"/>
    <x v="141"/>
    <s v="CUST-1013"/>
    <s v="D-8-20"/>
    <n v="19"/>
    <x v="156"/>
    <s v="heathersmith@email.com"/>
    <x v="0"/>
    <x v="2"/>
    <x v="0"/>
    <x v="2"/>
    <n v="0.5"/>
    <n v="9.5"/>
    <x v="0"/>
  </r>
  <r>
    <s v="NAR-00747-074"/>
    <x v="142"/>
    <s v="CUST-1790"/>
    <s v="D-5-20"/>
    <n v="26"/>
    <x v="157"/>
    <s v="joshuabruce@email.com"/>
    <x v="2"/>
    <x v="2"/>
    <x v="2"/>
    <x v="2"/>
    <n v="0.65"/>
    <n v="16.900000000000002"/>
    <x v="1"/>
  </r>
  <r>
    <s v="JYR-22052-185"/>
    <x v="143"/>
    <s v="CUST-1557"/>
    <s v="D-65-100"/>
    <n v="46"/>
    <x v="158"/>
    <s v="victoriamitchell@email.com"/>
    <x v="2"/>
    <x v="2"/>
    <x v="1"/>
    <x v="3"/>
    <n v="1.88"/>
    <n v="86.47999999999999"/>
    <x v="0"/>
  </r>
  <r>
    <s v="XKO-54097-932"/>
    <x v="144"/>
    <s v="CUST-1529"/>
    <s v="M-65-20"/>
    <n v="13"/>
    <x v="159"/>
    <s v="mr.codyray@email.com"/>
    <x v="1"/>
    <x v="0"/>
    <x v="1"/>
    <x v="2"/>
    <n v="0.5"/>
    <n v="6.5"/>
    <x v="0"/>
  </r>
  <r>
    <s v="HXA-72415-025"/>
    <x v="145"/>
    <s v="CUST-1362"/>
    <s v="W-8-20"/>
    <n v="42"/>
    <x v="160"/>
    <s v="stefanienorris@email.com"/>
    <x v="1"/>
    <x v="1"/>
    <x v="0"/>
    <x v="2"/>
    <n v="0.65"/>
    <n v="27.3"/>
    <x v="0"/>
  </r>
  <r>
    <s v="MJF-20065-335"/>
    <x v="137"/>
    <s v="CUST-1526"/>
    <s v="W-65-250"/>
    <n v="6"/>
    <x v="161"/>
    <s v="stephenchristensen@email.com"/>
    <x v="2"/>
    <x v="1"/>
    <x v="1"/>
    <x v="0"/>
    <n v="5.58"/>
    <n v="33.480000000000004"/>
    <x v="0"/>
  </r>
  <r>
    <s v="GFI-83300-059"/>
    <x v="142"/>
    <s v="CUST-1403"/>
    <s v="W-65-250"/>
    <n v="48"/>
    <x v="162"/>
    <s v="sharongill@email.com"/>
    <x v="2"/>
    <x v="1"/>
    <x v="1"/>
    <x v="0"/>
    <n v="5.58"/>
    <n v="267.84000000000003"/>
    <x v="0"/>
  </r>
  <r>
    <s v="WJR-51493-682"/>
    <x v="146"/>
    <s v="CUST-1346"/>
    <s v="M-65-20"/>
    <n v="13"/>
    <x v="163"/>
    <s v="johnchandler@email.com"/>
    <x v="1"/>
    <x v="0"/>
    <x v="1"/>
    <x v="2"/>
    <n v="0.5"/>
    <n v="6.5"/>
    <x v="0"/>
  </r>
  <r>
    <s v="SHP-55648-472"/>
    <x v="147"/>
    <s v="CUST-1642"/>
    <s v="M-65-50"/>
    <n v="24"/>
    <x v="164"/>
    <s v="loganharris@email.com"/>
    <x v="1"/>
    <x v="0"/>
    <x v="1"/>
    <x v="1"/>
    <n v="1"/>
    <n v="24"/>
    <x v="0"/>
  </r>
  <r>
    <s v="HYR-03455-684"/>
    <x v="148"/>
    <s v="CUST-1037"/>
    <s v="D-8-100"/>
    <n v="21"/>
    <x v="165"/>
    <s v="karenlawson@email.com"/>
    <x v="2"/>
    <x v="2"/>
    <x v="0"/>
    <x v="3"/>
    <n v="1.66"/>
    <n v="34.86"/>
    <x v="0"/>
  </r>
  <r>
    <s v="HYR-03455-684"/>
    <x v="148"/>
    <s v="CUST-1965"/>
    <s v="M-5-100"/>
    <n v="43"/>
    <x v="132"/>
    <s v="davidbell@email.com"/>
    <x v="1"/>
    <x v="0"/>
    <x v="2"/>
    <x v="3"/>
    <n v="1.99"/>
    <n v="85.57"/>
    <x v="0"/>
  </r>
  <r>
    <s v="HUG-52766-375"/>
    <x v="149"/>
    <s v="CUST-1173"/>
    <s v="W-65-250"/>
    <n v="41"/>
    <x v="166"/>
    <s v="danielorozco@email.com"/>
    <x v="1"/>
    <x v="1"/>
    <x v="1"/>
    <x v="0"/>
    <n v="5.58"/>
    <n v="228.78"/>
    <x v="0"/>
  </r>
  <r>
    <s v="DAH-46595-917"/>
    <x v="150"/>
    <s v="CUST-1837"/>
    <s v="D-5-250"/>
    <n v="7"/>
    <x v="167"/>
    <s v="danielleharrison@email.com"/>
    <x v="2"/>
    <x v="2"/>
    <x v="2"/>
    <x v="0"/>
    <n v="4.96"/>
    <n v="34.72"/>
    <x v="0"/>
  </r>
  <r>
    <s v="VEM-79839-466"/>
    <x v="151"/>
    <s v="CUST-1792"/>
    <s v="W-65-50"/>
    <n v="25"/>
    <x v="168"/>
    <s v="rogerkidd@email.com"/>
    <x v="1"/>
    <x v="1"/>
    <x v="1"/>
    <x v="1"/>
    <n v="1.46"/>
    <n v="36.5"/>
    <x v="0"/>
  </r>
  <r>
    <s v="OWH-11126-533"/>
    <x v="152"/>
    <s v="CUST-1991"/>
    <s v="W-5-20"/>
    <n v="45"/>
    <x v="169"/>
    <s v="johnsexton@email.com"/>
    <x v="0"/>
    <x v="1"/>
    <x v="2"/>
    <x v="2"/>
    <n v="0.79"/>
    <n v="35.550000000000004"/>
    <x v="1"/>
  </r>
  <r>
    <s v="UMT-26130-151"/>
    <x v="153"/>
    <s v="CUST-1639"/>
    <s v="M-65-20"/>
    <n v="39"/>
    <x v="170"/>
    <s v="jessicapiercephd@email.com"/>
    <x v="2"/>
    <x v="0"/>
    <x v="1"/>
    <x v="2"/>
    <n v="0.5"/>
    <n v="19.5"/>
    <x v="0"/>
  </r>
  <r>
    <s v="JKA-27899-806"/>
    <x v="154"/>
    <s v="CUST-1769"/>
    <s v="D-65-20"/>
    <n v="28"/>
    <x v="171"/>
    <s v="michelebrown@email.com"/>
    <x v="2"/>
    <x v="2"/>
    <x v="1"/>
    <x v="2"/>
    <n v="0.56000000000000005"/>
    <n v="15.680000000000001"/>
    <x v="0"/>
  </r>
  <r>
    <s v="ULU-07744-724"/>
    <x v="155"/>
    <s v="CUST-1553"/>
    <s v="M-5-20"/>
    <n v="39"/>
    <x v="172"/>
    <s v="kennethbrown@email.com"/>
    <x v="1"/>
    <x v="0"/>
    <x v="2"/>
    <x v="2"/>
    <n v="0.6"/>
    <n v="23.4"/>
    <x v="0"/>
  </r>
  <r>
    <s v="NOM-56457-507"/>
    <x v="156"/>
    <s v="CUST-1758"/>
    <s v="W-8-100"/>
    <n v="31"/>
    <x v="173"/>
    <s v="brandonfoster@email.com"/>
    <x v="1"/>
    <x v="1"/>
    <x v="0"/>
    <x v="3"/>
    <n v="2.16"/>
    <n v="66.960000000000008"/>
    <x v="1"/>
  </r>
  <r>
    <s v="NZN-71683-705"/>
    <x v="157"/>
    <s v="CUST-1691"/>
    <s v="D-65-250"/>
    <n v="8"/>
    <x v="174"/>
    <s v="danielwebster@email.com"/>
    <x v="2"/>
    <x v="2"/>
    <x v="1"/>
    <x v="0"/>
    <n v="4.3099999999999996"/>
    <n v="34.479999999999997"/>
    <x v="0"/>
  </r>
  <r>
    <s v="WMA-34232-850"/>
    <x v="158"/>
    <s v="CUST-1583"/>
    <s v="M-65-100"/>
    <n v="3"/>
    <x v="175"/>
    <s v="williammiller@email.com"/>
    <x v="2"/>
    <x v="0"/>
    <x v="1"/>
    <x v="3"/>
    <n v="1.66"/>
    <n v="4.9799999999999995"/>
    <x v="0"/>
  </r>
  <r>
    <s v="EZL-27919-704"/>
    <x v="113"/>
    <s v="CUST-1656"/>
    <s v="W-8-20"/>
    <n v="4"/>
    <x v="176"/>
    <s v="elizabethjones@email.com"/>
    <x v="2"/>
    <x v="1"/>
    <x v="0"/>
    <x v="2"/>
    <n v="0.65"/>
    <n v="2.6"/>
    <x v="1"/>
  </r>
  <r>
    <s v="ZYU-11345-774"/>
    <x v="159"/>
    <s v="CUST-1062"/>
    <s v="M-5-100"/>
    <n v="13"/>
    <x v="177"/>
    <s v="amycole@email.com"/>
    <x v="0"/>
    <x v="0"/>
    <x v="2"/>
    <x v="3"/>
    <n v="1.99"/>
    <n v="25.87"/>
    <x v="0"/>
  </r>
  <r>
    <s v="CPW-34587-459"/>
    <x v="160"/>
    <s v="CUST-1305"/>
    <s v="D-5-20"/>
    <n v="21"/>
    <x v="178"/>
    <s v="tracyporter@email.com"/>
    <x v="1"/>
    <x v="2"/>
    <x v="2"/>
    <x v="2"/>
    <n v="0.65"/>
    <n v="13.65"/>
    <x v="0"/>
  </r>
  <r>
    <s v="NQZ-82067-394"/>
    <x v="161"/>
    <s v="CUST-1622"/>
    <s v="M-8-250"/>
    <n v="15"/>
    <x v="179"/>
    <s v="karenmartinez@email.com"/>
    <x v="1"/>
    <x v="0"/>
    <x v="0"/>
    <x v="0"/>
    <n v="3.43"/>
    <n v="51.45"/>
    <x v="0"/>
  </r>
  <r>
    <s v="JBW-95055-851"/>
    <x v="162"/>
    <s v="CUST-1543"/>
    <s v="W-5-100"/>
    <n v="38"/>
    <x v="180"/>
    <s v="robertrivera@email.com"/>
    <x v="2"/>
    <x v="1"/>
    <x v="2"/>
    <x v="3"/>
    <n v="2.64"/>
    <n v="100.32000000000001"/>
    <x v="0"/>
  </r>
  <r>
    <s v="AHY-20324-088"/>
    <x v="163"/>
    <s v="CUST-1206"/>
    <s v="M-5-20"/>
    <n v="48"/>
    <x v="181"/>
    <s v="keithsmith@email.com"/>
    <x v="0"/>
    <x v="0"/>
    <x v="2"/>
    <x v="2"/>
    <n v="0.6"/>
    <n v="28.799999999999997"/>
    <x v="1"/>
  </r>
  <r>
    <s v="ZSL-66684-103"/>
    <x v="164"/>
    <s v="CUST-1053"/>
    <s v="D-5-250"/>
    <n v="35"/>
    <x v="182"/>
    <s v="stevenhoward@email.com"/>
    <x v="1"/>
    <x v="2"/>
    <x v="2"/>
    <x v="0"/>
    <n v="4.96"/>
    <n v="173.6"/>
    <x v="0"/>
  </r>
  <r>
    <s v="WNE-73911-475"/>
    <x v="165"/>
    <s v="CUST-1330"/>
    <s v="M-5-20"/>
    <n v="37"/>
    <x v="183"/>
    <s v="tracylang@email.com"/>
    <x v="2"/>
    <x v="0"/>
    <x v="2"/>
    <x v="2"/>
    <n v="0.6"/>
    <n v="22.2"/>
    <x v="0"/>
  </r>
  <r>
    <s v="EZB-68383-559"/>
    <x v="24"/>
    <s v="CUST-1647"/>
    <s v="D-65-100"/>
    <n v="2"/>
    <x v="184"/>
    <s v="davidthompson@email.com"/>
    <x v="0"/>
    <x v="2"/>
    <x v="1"/>
    <x v="3"/>
    <n v="1.88"/>
    <n v="3.76"/>
    <x v="0"/>
  </r>
  <r>
    <s v="OVO-01283-090"/>
    <x v="166"/>
    <s v="CUST-1156"/>
    <s v="W-8-250"/>
    <n v="48"/>
    <x v="185"/>
    <s v="justinkelly@email.com"/>
    <x v="2"/>
    <x v="1"/>
    <x v="0"/>
    <x v="0"/>
    <n v="4.96"/>
    <n v="238.07999999999998"/>
    <x v="0"/>
  </r>
  <r>
    <s v="TXH-78646-919"/>
    <x v="29"/>
    <s v="CUST-1983"/>
    <s v="W-65-100"/>
    <n v="39"/>
    <x v="186"/>
    <s v="thomasrice@email.com"/>
    <x v="1"/>
    <x v="1"/>
    <x v="1"/>
    <x v="3"/>
    <n v="2.4300000000000002"/>
    <n v="94.77000000000001"/>
    <x v="0"/>
  </r>
  <r>
    <s v="CYZ-37122-164"/>
    <x v="93"/>
    <s v="CUST-1578"/>
    <s v="W-8-250"/>
    <n v="36"/>
    <x v="187"/>
    <s v="loritaylor@email.com"/>
    <x v="0"/>
    <x v="1"/>
    <x v="0"/>
    <x v="0"/>
    <n v="4.96"/>
    <n v="178.56"/>
    <x v="1"/>
  </r>
  <r>
    <s v="AGQ-06534-750"/>
    <x v="167"/>
    <s v="CUST-1020"/>
    <s v="W-8-100"/>
    <n v="36"/>
    <x v="188"/>
    <s v="dianajohnson@email.com"/>
    <x v="1"/>
    <x v="1"/>
    <x v="0"/>
    <x v="3"/>
    <n v="2.16"/>
    <n v="77.760000000000005"/>
    <x v="0"/>
  </r>
  <r>
    <s v="QVL-32245-818"/>
    <x v="168"/>
    <s v="CUST-1978"/>
    <s v="D-8-250"/>
    <n v="47"/>
    <x v="189"/>
    <s v="kevinfoley@email.com"/>
    <x v="2"/>
    <x v="2"/>
    <x v="0"/>
    <x v="0"/>
    <n v="3.81"/>
    <n v="179.07"/>
    <x v="1"/>
  </r>
  <r>
    <s v="LTD-96842-834"/>
    <x v="169"/>
    <s v="CUST-1569"/>
    <s v="D-5-250"/>
    <n v="40"/>
    <x v="190"/>
    <s v="kevindouglas@email.com"/>
    <x v="0"/>
    <x v="2"/>
    <x v="2"/>
    <x v="0"/>
    <n v="4.96"/>
    <n v="198.4"/>
    <x v="1"/>
  </r>
  <r>
    <s v="SEC-91807-425"/>
    <x v="170"/>
    <s v="CUST-1473"/>
    <s v="W-8-250"/>
    <n v="19"/>
    <x v="191"/>
    <s v="christopherbyrd@email.com"/>
    <x v="0"/>
    <x v="1"/>
    <x v="0"/>
    <x v="0"/>
    <n v="4.96"/>
    <n v="94.24"/>
    <x v="1"/>
  </r>
  <r>
    <s v="MHM-44857-599"/>
    <x v="171"/>
    <s v="CUST-1669"/>
    <s v="D-65-250"/>
    <n v="5"/>
    <x v="192"/>
    <s v="mikeray@email.com"/>
    <x v="2"/>
    <x v="2"/>
    <x v="1"/>
    <x v="0"/>
    <n v="4.3099999999999996"/>
    <n v="21.549999999999997"/>
    <x v="1"/>
  </r>
  <r>
    <s v="KGC-95046-911"/>
    <x v="172"/>
    <s v="CUST-1078"/>
    <s v="D-65-50"/>
    <n v="3"/>
    <x v="193"/>
    <s v="louistaylor@email.com"/>
    <x v="0"/>
    <x v="2"/>
    <x v="1"/>
    <x v="1"/>
    <n v="1.1299999999999999"/>
    <n v="3.3899999999999997"/>
    <x v="1"/>
  </r>
  <r>
    <s v="RZC-75150-413"/>
    <x v="173"/>
    <s v="CUST-1232"/>
    <s v="M-8-50"/>
    <n v="10"/>
    <x v="194"/>
    <s v="coreyrivera@email.com"/>
    <x v="1"/>
    <x v="0"/>
    <x v="0"/>
    <x v="1"/>
    <n v="0.9"/>
    <n v="9"/>
    <x v="0"/>
  </r>
  <r>
    <s v="EYH-88288-452"/>
    <x v="174"/>
    <s v="CUST-1482"/>
    <s v="M-8-100"/>
    <n v="27"/>
    <x v="195"/>
    <s v="ryanmason@email.com"/>
    <x v="1"/>
    <x v="0"/>
    <x v="0"/>
    <x v="3"/>
    <n v="1.49"/>
    <n v="40.229999999999997"/>
    <x v="1"/>
  </r>
  <r>
    <s v="NYQ-24237-772"/>
    <x v="175"/>
    <s v="CUST-1561"/>
    <s v="D-65-250"/>
    <n v="23"/>
    <x v="196"/>
    <s v="ashleythomas@email.com"/>
    <x v="0"/>
    <x v="2"/>
    <x v="1"/>
    <x v="0"/>
    <n v="4.3099999999999996"/>
    <n v="99.13"/>
    <x v="0"/>
  </r>
  <r>
    <s v="WKB-21680-566"/>
    <x v="128"/>
    <s v="CUST-1354"/>
    <s v="D-65-250"/>
    <n v="44"/>
    <x v="197"/>
    <s v="tanyabarker@email.com"/>
    <x v="2"/>
    <x v="2"/>
    <x v="1"/>
    <x v="0"/>
    <n v="4.3099999999999996"/>
    <n v="189.64"/>
    <x v="1"/>
  </r>
  <r>
    <s v="THE-61147-027"/>
    <x v="176"/>
    <s v="CUST-1135"/>
    <s v="D-65-20"/>
    <n v="24"/>
    <x v="198"/>
    <s v="wendycunningham@email.com"/>
    <x v="0"/>
    <x v="2"/>
    <x v="1"/>
    <x v="2"/>
    <n v="0.56000000000000005"/>
    <n v="13.440000000000001"/>
    <x v="1"/>
  </r>
  <r>
    <s v="PTY-86420-119"/>
    <x v="177"/>
    <s v="CUST-1386"/>
    <s v="M-8-50"/>
    <n v="15"/>
    <x v="199"/>
    <s v="brianacarlson@email.com"/>
    <x v="2"/>
    <x v="0"/>
    <x v="0"/>
    <x v="1"/>
    <n v="0.9"/>
    <n v="13.5"/>
    <x v="0"/>
  </r>
  <r>
    <s v="QHL-27188-431"/>
    <x v="178"/>
    <s v="CUST-1057"/>
    <s v="M-65-20"/>
    <n v="4"/>
    <x v="200"/>
    <s v="michaelwoodward@email.com"/>
    <x v="2"/>
    <x v="0"/>
    <x v="1"/>
    <x v="2"/>
    <n v="0.5"/>
    <n v="2"/>
    <x v="0"/>
  </r>
  <r>
    <s v="MIS-54381-047"/>
    <x v="179"/>
    <s v="CUST-1005"/>
    <s v="M-65-50"/>
    <n v="32"/>
    <x v="201"/>
    <s v="jonathanpugh@email.com"/>
    <x v="2"/>
    <x v="0"/>
    <x v="1"/>
    <x v="1"/>
    <n v="1"/>
    <n v="32"/>
    <x v="0"/>
  </r>
  <r>
    <s v="TBB-29780-459"/>
    <x v="180"/>
    <s v="CUST-1566"/>
    <s v="M-5-250"/>
    <n v="21"/>
    <x v="202"/>
    <s v="catherinegonzalez@email.com"/>
    <x v="1"/>
    <x v="0"/>
    <x v="2"/>
    <x v="0"/>
    <n v="4.58"/>
    <n v="96.18"/>
    <x v="1"/>
  </r>
  <r>
    <s v="QLC-52637-305"/>
    <x v="181"/>
    <s v="CUST-1584"/>
    <s v="W-8-100"/>
    <n v="12"/>
    <x v="203"/>
    <s v="mariepeterson@email.com"/>
    <x v="2"/>
    <x v="1"/>
    <x v="0"/>
    <x v="3"/>
    <n v="2.16"/>
    <n v="25.92"/>
    <x v="1"/>
  </r>
  <r>
    <s v="CWT-27056-328"/>
    <x v="182"/>
    <s v="CUST-1873"/>
    <s v="W-5-50"/>
    <n v="26"/>
    <x v="204"/>
    <s v="paulryan@email.com"/>
    <x v="0"/>
    <x v="1"/>
    <x v="2"/>
    <x v="1"/>
    <n v="1.59"/>
    <n v="41.34"/>
    <x v="0"/>
  </r>
  <r>
    <s v="ASS-05878-128"/>
    <x v="183"/>
    <s v="CUST-1295"/>
    <s v="W-8-50"/>
    <n v="43"/>
    <x v="205"/>
    <s v="melindastanton@email.com"/>
    <x v="0"/>
    <x v="1"/>
    <x v="0"/>
    <x v="1"/>
    <n v="1.3"/>
    <n v="55.9"/>
    <x v="1"/>
  </r>
  <r>
    <s v="EGK-03027-418"/>
    <x v="184"/>
    <s v="CUST-1153"/>
    <s v="M-65-20"/>
    <n v="15"/>
    <x v="206"/>
    <s v="carriebenitez@email.com"/>
    <x v="1"/>
    <x v="0"/>
    <x v="1"/>
    <x v="2"/>
    <n v="0.5"/>
    <n v="7.5"/>
    <x v="0"/>
  </r>
  <r>
    <s v="KCY-61732-849"/>
    <x v="185"/>
    <s v="CUST-1827"/>
    <s v="D-65-100"/>
    <n v="34"/>
    <x v="207"/>
    <s v="robertli@email.com"/>
    <x v="1"/>
    <x v="2"/>
    <x v="1"/>
    <x v="3"/>
    <n v="1.88"/>
    <n v="63.919999999999995"/>
    <x v="1"/>
  </r>
  <r>
    <s v="BLI-21697-702"/>
    <x v="186"/>
    <s v="CUST-1118"/>
    <s v="D-65-50"/>
    <n v="26"/>
    <x v="208"/>
    <s v="davidquinn@email.com"/>
    <x v="2"/>
    <x v="2"/>
    <x v="1"/>
    <x v="1"/>
    <n v="1.1299999999999999"/>
    <n v="29.379999999999995"/>
    <x v="0"/>
  </r>
  <r>
    <s v="KFJ-46568-890"/>
    <x v="187"/>
    <s v="CUST-1752"/>
    <s v="M-8-100"/>
    <n v="45"/>
    <x v="209"/>
    <s v="johnhoffman@email.com"/>
    <x v="2"/>
    <x v="0"/>
    <x v="0"/>
    <x v="3"/>
    <n v="1.49"/>
    <n v="67.05"/>
    <x v="0"/>
  </r>
  <r>
    <s v="SOK-43535-680"/>
    <x v="188"/>
    <s v="CUST-1329"/>
    <s v="M-5-50"/>
    <n v="41"/>
    <x v="210"/>
    <s v="judymoore@email.com"/>
    <x v="1"/>
    <x v="0"/>
    <x v="2"/>
    <x v="1"/>
    <n v="1.2"/>
    <n v="49.199999999999996"/>
    <x v="1"/>
  </r>
  <r>
    <s v="XUE-87260-201"/>
    <x v="189"/>
    <s v="CUST-1467"/>
    <s v="D-5-100"/>
    <n v="21"/>
    <x v="211"/>
    <s v="jasonmonroe@email.com"/>
    <x v="2"/>
    <x v="2"/>
    <x v="2"/>
    <x v="3"/>
    <n v="2.16"/>
    <n v="45.36"/>
    <x v="0"/>
  </r>
  <r>
    <s v="CZF-40873-691"/>
    <x v="190"/>
    <s v="CUST-1258"/>
    <s v="W-65-50"/>
    <n v="41"/>
    <x v="212"/>
    <s v="annmoore@email.com"/>
    <x v="0"/>
    <x v="1"/>
    <x v="1"/>
    <x v="1"/>
    <n v="1.46"/>
    <n v="59.86"/>
    <x v="0"/>
  </r>
  <r>
    <s v="AIA-98989-755"/>
    <x v="191"/>
    <s v="CUST-1273"/>
    <s v="W-8-20"/>
    <n v="47"/>
    <x v="213"/>
    <s v="kathleenmoore@email.com"/>
    <x v="2"/>
    <x v="1"/>
    <x v="0"/>
    <x v="2"/>
    <n v="0.65"/>
    <n v="30.55"/>
    <x v="0"/>
  </r>
  <r>
    <s v="ITZ-21793-986"/>
    <x v="192"/>
    <s v="CUST-1807"/>
    <s v="W-65-50"/>
    <n v="43"/>
    <x v="214"/>
    <s v="jamesgomez@email.com"/>
    <x v="2"/>
    <x v="1"/>
    <x v="1"/>
    <x v="1"/>
    <n v="1.46"/>
    <n v="62.78"/>
    <x v="0"/>
  </r>
  <r>
    <s v="YOK-93322-608"/>
    <x v="193"/>
    <s v="CUST-1605"/>
    <s v="D-5-250"/>
    <n v="30"/>
    <x v="215"/>
    <s v="conniehall@email.com"/>
    <x v="0"/>
    <x v="2"/>
    <x v="2"/>
    <x v="0"/>
    <n v="4.96"/>
    <n v="148.80000000000001"/>
    <x v="0"/>
  </r>
  <r>
    <s v="LXK-00634-611"/>
    <x v="194"/>
    <s v="CUST-1699"/>
    <s v="W-5-20"/>
    <n v="9"/>
    <x v="216"/>
    <s v="douglasjonesmd@email.com"/>
    <x v="1"/>
    <x v="1"/>
    <x v="2"/>
    <x v="2"/>
    <n v="0.79"/>
    <n v="7.11"/>
    <x v="1"/>
  </r>
  <r>
    <s v="CQW-37388-302"/>
    <x v="195"/>
    <s v="CUST-1798"/>
    <s v="W-8-250"/>
    <n v="34"/>
    <x v="217"/>
    <s v="michaelrobertson@email.com"/>
    <x v="2"/>
    <x v="1"/>
    <x v="0"/>
    <x v="0"/>
    <n v="4.96"/>
    <n v="168.64"/>
    <x v="0"/>
  </r>
  <r>
    <s v="SPA-79365-334"/>
    <x v="196"/>
    <s v="CUST-1937"/>
    <s v="M-8-250"/>
    <n v="48"/>
    <x v="218"/>
    <s v="jonathankemp@email.com"/>
    <x v="2"/>
    <x v="0"/>
    <x v="0"/>
    <x v="0"/>
    <n v="3.43"/>
    <n v="164.64000000000001"/>
    <x v="0"/>
  </r>
  <r>
    <s v="VPX-08817-517"/>
    <x v="197"/>
    <s v="CUST-1971"/>
    <s v="D-65-250"/>
    <n v="39"/>
    <x v="219"/>
    <s v="kristophermayo@email.com"/>
    <x v="1"/>
    <x v="2"/>
    <x v="1"/>
    <x v="0"/>
    <n v="4.3099999999999996"/>
    <n v="168.08999999999997"/>
    <x v="0"/>
  </r>
  <r>
    <s v="PBP-87115-410"/>
    <x v="198"/>
    <s v="CUST-1123"/>
    <s v="D-8-100"/>
    <n v="30"/>
    <x v="220"/>
    <s v="tanyawilliams@email.com"/>
    <x v="0"/>
    <x v="2"/>
    <x v="0"/>
    <x v="3"/>
    <n v="1.66"/>
    <n v="49.8"/>
    <x v="0"/>
  </r>
  <r>
    <s v="SFB-93752-440"/>
    <x v="199"/>
    <s v="CUST-1040"/>
    <s v="D-65-100"/>
    <n v="2"/>
    <x v="221"/>
    <s v="teresayoung@email.com"/>
    <x v="0"/>
    <x v="2"/>
    <x v="1"/>
    <x v="3"/>
    <n v="1.88"/>
    <n v="3.76"/>
    <x v="0"/>
  </r>
  <r>
    <s v="TBU-65158-068"/>
    <x v="200"/>
    <s v="CUST-1842"/>
    <s v="W-65-250"/>
    <n v="16"/>
    <x v="222"/>
    <s v="ravenabbott@email.com"/>
    <x v="0"/>
    <x v="1"/>
    <x v="1"/>
    <x v="0"/>
    <n v="5.58"/>
    <n v="89.28"/>
    <x v="0"/>
  </r>
  <r>
    <s v="TEH-08414-216"/>
    <x v="201"/>
    <s v="CUST-1242"/>
    <s v="M-8-50"/>
    <n v="39"/>
    <x v="223"/>
    <s v="eddiemorrison@email.com"/>
    <x v="2"/>
    <x v="0"/>
    <x v="0"/>
    <x v="1"/>
    <n v="0.9"/>
    <n v="35.1"/>
    <x v="0"/>
  </r>
  <r>
    <s v="MAY-77231-536"/>
    <x v="202"/>
    <s v="CUST-1435"/>
    <s v="W-65-100"/>
    <n v="10"/>
    <x v="224"/>
    <s v="alicianewton@email.com"/>
    <x v="1"/>
    <x v="1"/>
    <x v="1"/>
    <x v="3"/>
    <n v="2.4300000000000002"/>
    <n v="24.3"/>
    <x v="1"/>
  </r>
  <r>
    <s v="ATY-28980-884"/>
    <x v="9"/>
    <s v="CUST-1849"/>
    <s v="D-65-50"/>
    <n v="37"/>
    <x v="225"/>
    <s v="ericalvarez@email.com"/>
    <x v="1"/>
    <x v="2"/>
    <x v="1"/>
    <x v="1"/>
    <n v="1.1299999999999999"/>
    <n v="41.809999999999995"/>
    <x v="0"/>
  </r>
  <r>
    <s v="SWP-88281-918"/>
    <x v="203"/>
    <s v="CUST-1985"/>
    <s v="W-8-250"/>
    <n v="20"/>
    <x v="226"/>
    <s v="michealfields@email.com"/>
    <x v="0"/>
    <x v="1"/>
    <x v="0"/>
    <x v="0"/>
    <n v="4.96"/>
    <n v="99.2"/>
    <x v="1"/>
  </r>
  <r>
    <s v="VCE-56531-986"/>
    <x v="204"/>
    <s v="CUST-1604"/>
    <s v="M-5-20"/>
    <n v="6"/>
    <x v="227"/>
    <s v="priscillamontgomery@email.com"/>
    <x v="1"/>
    <x v="0"/>
    <x v="2"/>
    <x v="2"/>
    <n v="0.6"/>
    <n v="3.5999999999999996"/>
    <x v="0"/>
  </r>
  <r>
    <s v="FVV-75700-005"/>
    <x v="205"/>
    <s v="CUST-1629"/>
    <s v="W-5-250"/>
    <n v="6"/>
    <x v="228"/>
    <s v="patrickjenkins@email.com"/>
    <x v="0"/>
    <x v="1"/>
    <x v="2"/>
    <x v="0"/>
    <n v="6.08"/>
    <n v="36.480000000000004"/>
    <x v="0"/>
  </r>
  <r>
    <s v="CFZ-53492-600"/>
    <x v="206"/>
    <s v="CUST-1297"/>
    <s v="M-8-250"/>
    <n v="34"/>
    <x v="229"/>
    <s v="andreamccoy@email.com"/>
    <x v="0"/>
    <x v="0"/>
    <x v="0"/>
    <x v="0"/>
    <n v="3.43"/>
    <n v="116.62"/>
    <x v="0"/>
  </r>
  <r>
    <s v="LDK-71031-121"/>
    <x v="26"/>
    <s v="CUST-1280"/>
    <s v="D-65-20"/>
    <n v="25"/>
    <x v="230"/>
    <s v="lesliebarker@email.com"/>
    <x v="1"/>
    <x v="2"/>
    <x v="1"/>
    <x v="2"/>
    <n v="0.56000000000000005"/>
    <n v="14.000000000000002"/>
    <x v="0"/>
  </r>
  <r>
    <s v="EBA-82404-343"/>
    <x v="207"/>
    <s v="CUST-1740"/>
    <s v="D-5-50"/>
    <n v="42"/>
    <x v="231"/>
    <s v="jessicajenkins@email.com"/>
    <x v="1"/>
    <x v="2"/>
    <x v="2"/>
    <x v="1"/>
    <n v="1.3"/>
    <n v="54.6"/>
    <x v="0"/>
  </r>
  <r>
    <s v="USA-42811-560"/>
    <x v="208"/>
    <s v="CUST-1086"/>
    <s v="M-8-250"/>
    <n v="5"/>
    <x v="232"/>
    <s v="melaniewilson@email.com"/>
    <x v="2"/>
    <x v="0"/>
    <x v="0"/>
    <x v="0"/>
    <n v="3.43"/>
    <n v="17.150000000000002"/>
    <x v="1"/>
  </r>
  <r>
    <s v="SNL-83703-516"/>
    <x v="209"/>
    <s v="CUST-1492"/>
    <s v="W-8-50"/>
    <n v="2"/>
    <x v="233"/>
    <s v="mariastout@email.com"/>
    <x v="1"/>
    <x v="1"/>
    <x v="0"/>
    <x v="1"/>
    <n v="1.3"/>
    <n v="2.6"/>
    <x v="0"/>
  </r>
  <r>
    <s v="SUZ-83036-175"/>
    <x v="210"/>
    <s v="CUST-1780"/>
    <s v="D-65-100"/>
    <n v="14"/>
    <x v="234"/>
    <s v="williamtaylor@email.com"/>
    <x v="1"/>
    <x v="2"/>
    <x v="1"/>
    <x v="3"/>
    <n v="1.88"/>
    <n v="26.32"/>
    <x v="0"/>
  </r>
  <r>
    <s v="RGM-01187-513"/>
    <x v="211"/>
    <s v="CUST-1246"/>
    <s v="D-5-100"/>
    <n v="3"/>
    <x v="235"/>
    <s v="kathyharris@email.com"/>
    <x v="1"/>
    <x v="2"/>
    <x v="2"/>
    <x v="3"/>
    <n v="2.16"/>
    <n v="6.48"/>
    <x v="1"/>
  </r>
  <r>
    <s v="CZG-01299-952"/>
    <x v="212"/>
    <s v="CUST-1502"/>
    <s v="W-65-50"/>
    <n v="46"/>
    <x v="236"/>
    <s v="theodorerobinsonphd@email.com"/>
    <x v="0"/>
    <x v="1"/>
    <x v="1"/>
    <x v="1"/>
    <n v="1.46"/>
    <n v="67.16"/>
    <x v="0"/>
  </r>
  <r>
    <s v="KLD-88731-484"/>
    <x v="213"/>
    <s v="CUST-1762"/>
    <s v="D-8-250"/>
    <n v="21"/>
    <x v="237"/>
    <s v="jillvincent@email.com"/>
    <x v="0"/>
    <x v="2"/>
    <x v="0"/>
    <x v="0"/>
    <n v="3.81"/>
    <n v="80.010000000000005"/>
    <x v="0"/>
  </r>
  <r>
    <s v="BQK-38412-229"/>
    <x v="214"/>
    <s v="CUST-1189"/>
    <s v="W-65-250"/>
    <n v="20"/>
    <x v="238"/>
    <s v="davidwyatt@email.com"/>
    <x v="1"/>
    <x v="1"/>
    <x v="1"/>
    <x v="0"/>
    <n v="5.58"/>
    <n v="111.6"/>
    <x v="0"/>
  </r>
  <r>
    <s v="TCX-76953-071"/>
    <x v="215"/>
    <s v="CUST-1608"/>
    <s v="W-65-250"/>
    <n v="39"/>
    <x v="239"/>
    <s v="pamelawest@email.com"/>
    <x v="0"/>
    <x v="1"/>
    <x v="1"/>
    <x v="0"/>
    <n v="5.58"/>
    <n v="217.62"/>
    <x v="1"/>
  </r>
  <r>
    <s v="LIN-88046-551"/>
    <x v="216"/>
    <s v="CUST-1051"/>
    <s v="D-5-50"/>
    <n v="21"/>
    <x v="240"/>
    <s v="christinehanna@email.com"/>
    <x v="1"/>
    <x v="2"/>
    <x v="2"/>
    <x v="1"/>
    <n v="1.3"/>
    <n v="27.3"/>
    <x v="1"/>
  </r>
  <r>
    <s v="PMV-54491-220"/>
    <x v="217"/>
    <s v="CUST-1261"/>
    <s v="W-5-250"/>
    <n v="12"/>
    <x v="241"/>
    <s v="timothycharles@email.com"/>
    <x v="1"/>
    <x v="1"/>
    <x v="2"/>
    <x v="0"/>
    <n v="6.08"/>
    <n v="72.960000000000008"/>
    <x v="0"/>
  </r>
  <r>
    <s v="SKA-73676-005"/>
    <x v="218"/>
    <s v="CUST-1748"/>
    <s v="M-65-250"/>
    <n v="5"/>
    <x v="242"/>
    <s v="mrs.crystalvargas@email.com"/>
    <x v="1"/>
    <x v="0"/>
    <x v="1"/>
    <x v="0"/>
    <n v="3.81"/>
    <n v="19.05"/>
    <x v="1"/>
  </r>
  <r>
    <s v="TKH-62197-239"/>
    <x v="219"/>
    <s v="CUST-1139"/>
    <s v="M-5-20"/>
    <n v="22"/>
    <x v="243"/>
    <s v="kimberlybell@email.com"/>
    <x v="0"/>
    <x v="0"/>
    <x v="2"/>
    <x v="2"/>
    <n v="0.6"/>
    <n v="13.2"/>
    <x v="1"/>
  </r>
  <r>
    <s v="YXF-57218-272"/>
    <x v="220"/>
    <s v="CUST-1998"/>
    <s v="M-5-50"/>
    <n v="7"/>
    <x v="244"/>
    <s v="mr.johnhiggins@email.com"/>
    <x v="1"/>
    <x v="0"/>
    <x v="2"/>
    <x v="1"/>
    <n v="1.2"/>
    <n v="8.4"/>
    <x v="0"/>
  </r>
  <r>
    <s v="PKJ-30083-501"/>
    <x v="221"/>
    <s v="CUST-1431"/>
    <s v="M-8-20"/>
    <n v="6"/>
    <x v="245"/>
    <s v="justinsmith@email.com"/>
    <x v="0"/>
    <x v="0"/>
    <x v="0"/>
    <x v="2"/>
    <n v="0.45"/>
    <n v="2.7"/>
    <x v="1"/>
  </r>
  <r>
    <s v="WTT-91832-645"/>
    <x v="222"/>
    <s v="CUST-1710"/>
    <s v="D-65-250"/>
    <n v="3"/>
    <x v="246"/>
    <s v="dr.davidchapmanmd@email.com"/>
    <x v="0"/>
    <x v="2"/>
    <x v="1"/>
    <x v="0"/>
    <n v="4.3099999999999996"/>
    <n v="12.93"/>
    <x v="0"/>
  </r>
  <r>
    <s v="TRZ-94735-865"/>
    <x v="223"/>
    <s v="CUST-1735"/>
    <s v="M-8-50"/>
    <n v="19"/>
    <x v="247"/>
    <s v="albertduke@email.com"/>
    <x v="2"/>
    <x v="0"/>
    <x v="0"/>
    <x v="1"/>
    <n v="0.9"/>
    <n v="17.100000000000001"/>
    <x v="1"/>
  </r>
  <r>
    <s v="UDB-09651-780"/>
    <x v="224"/>
    <s v="CUST-1775"/>
    <s v="M-65-20"/>
    <n v="15"/>
    <x v="248"/>
    <s v="elizabethwrightmd@email.com"/>
    <x v="2"/>
    <x v="0"/>
    <x v="1"/>
    <x v="2"/>
    <n v="0.5"/>
    <n v="7.5"/>
    <x v="0"/>
  </r>
  <r>
    <s v="EHJ-82097-549"/>
    <x v="225"/>
    <s v="CUST-1836"/>
    <s v="W-65-20"/>
    <n v="17"/>
    <x v="249"/>
    <s v="brianfreeman@email.com"/>
    <x v="2"/>
    <x v="1"/>
    <x v="1"/>
    <x v="2"/>
    <n v="0.73"/>
    <n v="12.41"/>
    <x v="1"/>
  </r>
  <r>
    <s v="ZFR-79447-696"/>
    <x v="226"/>
    <s v="CUST-1249"/>
    <s v="D-65-100"/>
    <n v="15"/>
    <x v="250"/>
    <s v="gregorybell@email.com"/>
    <x v="0"/>
    <x v="2"/>
    <x v="1"/>
    <x v="3"/>
    <n v="1.88"/>
    <n v="28.2"/>
    <x v="1"/>
  </r>
  <r>
    <s v="NUU-03893-975"/>
    <x v="227"/>
    <s v="CUST-1624"/>
    <s v="D-8-20"/>
    <n v="29"/>
    <x v="251"/>
    <s v="janethensley@email.com"/>
    <x v="0"/>
    <x v="2"/>
    <x v="0"/>
    <x v="2"/>
    <n v="0.5"/>
    <n v="14.5"/>
    <x v="0"/>
  </r>
  <r>
    <s v="GVG-59542-307"/>
    <x v="228"/>
    <s v="CUST-1003"/>
    <s v="M-65-250"/>
    <n v="3"/>
    <x v="252"/>
    <s v="christopherthompson@email.com"/>
    <x v="2"/>
    <x v="0"/>
    <x v="1"/>
    <x v="0"/>
    <n v="3.81"/>
    <n v="11.43"/>
    <x v="0"/>
  </r>
  <r>
    <s v="YLY-35287-172"/>
    <x v="229"/>
    <s v="CUST-1469"/>
    <s v="M-5-250"/>
    <n v="4"/>
    <x v="253"/>
    <s v="saravega@email.com"/>
    <x v="0"/>
    <x v="0"/>
    <x v="2"/>
    <x v="0"/>
    <n v="4.58"/>
    <n v="18.32"/>
    <x v="1"/>
  </r>
  <r>
    <s v="DCI-96254-548"/>
    <x v="230"/>
    <s v="CUST-1385"/>
    <s v="M-5-100"/>
    <n v="31"/>
    <x v="254"/>
    <s v="thomasbryant@email.com"/>
    <x v="1"/>
    <x v="0"/>
    <x v="2"/>
    <x v="3"/>
    <n v="1.99"/>
    <n v="61.69"/>
    <x v="0"/>
  </r>
  <r>
    <s v="KHZ-26264-253"/>
    <x v="231"/>
    <s v="CUST-1464"/>
    <s v="M-5-100"/>
    <n v="6"/>
    <x v="255"/>
    <s v="stevenporter@email.com"/>
    <x v="2"/>
    <x v="0"/>
    <x v="2"/>
    <x v="3"/>
    <n v="1.99"/>
    <n v="11.94"/>
    <x v="0"/>
  </r>
  <r>
    <s v="AAQ-13644-699"/>
    <x v="232"/>
    <s v="CUST-1487"/>
    <s v="D-5-100"/>
    <n v="34"/>
    <x v="256"/>
    <s v="vincentwood@email.com"/>
    <x v="1"/>
    <x v="2"/>
    <x v="2"/>
    <x v="3"/>
    <n v="2.16"/>
    <n v="73.44"/>
    <x v="0"/>
  </r>
  <r>
    <s v="LWL-68108-794"/>
    <x v="233"/>
    <s v="CUST-1124"/>
    <s v="M-65-100"/>
    <n v="8"/>
    <x v="257"/>
    <s v="karasmith@email.com"/>
    <x v="0"/>
    <x v="0"/>
    <x v="1"/>
    <x v="3"/>
    <n v="1.66"/>
    <n v="13.28"/>
    <x v="0"/>
  </r>
  <r>
    <s v="JQT-14347-517"/>
    <x v="234"/>
    <s v="CUST-1364"/>
    <s v="D-5-50"/>
    <n v="26"/>
    <x v="258"/>
    <s v="jamierivera@email.com"/>
    <x v="1"/>
    <x v="2"/>
    <x v="2"/>
    <x v="1"/>
    <n v="1.3"/>
    <n v="33.800000000000004"/>
    <x v="0"/>
  </r>
  <r>
    <s v="BMM-86471-923"/>
    <x v="235"/>
    <s v="CUST-1418"/>
    <s v="W-65-250"/>
    <n v="43"/>
    <x v="259"/>
    <s v="pamelaobrien@email.com"/>
    <x v="2"/>
    <x v="1"/>
    <x v="1"/>
    <x v="0"/>
    <n v="5.58"/>
    <n v="239.94"/>
    <x v="1"/>
  </r>
  <r>
    <s v="IXU-67272-326"/>
    <x v="236"/>
    <s v="CUST-1033"/>
    <s v="D-8-50"/>
    <n v="20"/>
    <x v="260"/>
    <s v="alantownsend@email.com"/>
    <x v="2"/>
    <x v="2"/>
    <x v="0"/>
    <x v="1"/>
    <n v="1"/>
    <n v="20"/>
    <x v="0"/>
  </r>
  <r>
    <s v="ITE-28312-615"/>
    <x v="237"/>
    <s v="CUST-1465"/>
    <s v="D-8-100"/>
    <n v="37"/>
    <x v="261"/>
    <s v="kylebaker@email.com"/>
    <x v="2"/>
    <x v="2"/>
    <x v="0"/>
    <x v="3"/>
    <n v="1.66"/>
    <n v="61.419999999999995"/>
    <x v="0"/>
  </r>
  <r>
    <s v="ZHQ-30471-635"/>
    <x v="238"/>
    <s v="CUST-1022"/>
    <s v="D-8-250"/>
    <n v="29"/>
    <x v="262"/>
    <s v="brianford@email.com"/>
    <x v="1"/>
    <x v="2"/>
    <x v="0"/>
    <x v="0"/>
    <n v="3.81"/>
    <n v="110.49"/>
    <x v="1"/>
  </r>
  <r>
    <s v="LTP-31133-134"/>
    <x v="239"/>
    <s v="CUST-1079"/>
    <s v="D-8-250"/>
    <n v="33"/>
    <x v="263"/>
    <s v="kyleholt@email.com"/>
    <x v="1"/>
    <x v="2"/>
    <x v="0"/>
    <x v="0"/>
    <n v="3.81"/>
    <n v="125.73"/>
    <x v="0"/>
  </r>
  <r>
    <s v="ZVQ-26122-859"/>
    <x v="240"/>
    <s v="CUST-1048"/>
    <s v="D-65-50"/>
    <n v="21"/>
    <x v="264"/>
    <s v="tyronewarren@email.com"/>
    <x v="0"/>
    <x v="2"/>
    <x v="1"/>
    <x v="1"/>
    <n v="1.1299999999999999"/>
    <n v="23.729999999999997"/>
    <x v="0"/>
  </r>
  <r>
    <s v="MIU-01481-194"/>
    <x v="241"/>
    <s v="CUST-1618"/>
    <s v="W-8-20"/>
    <n v="38"/>
    <x v="265"/>
    <s v="michaelfrazier@email.com"/>
    <x v="0"/>
    <x v="1"/>
    <x v="0"/>
    <x v="2"/>
    <n v="0.65"/>
    <n v="24.7"/>
    <x v="0"/>
  </r>
  <r>
    <s v="MIU-01481-194"/>
    <x v="241"/>
    <s v="CUST-1500"/>
    <s v="W-8-250"/>
    <n v="17"/>
    <x v="266"/>
    <s v="thomassmith@email.com"/>
    <x v="0"/>
    <x v="1"/>
    <x v="0"/>
    <x v="0"/>
    <n v="4.96"/>
    <n v="84.32"/>
    <x v="0"/>
  </r>
  <r>
    <s v="UEA-72681-629"/>
    <x v="83"/>
    <s v="CUST-1580"/>
    <s v="D-8-50"/>
    <n v="5"/>
    <x v="267"/>
    <s v="davidjohnston@email.com"/>
    <x v="1"/>
    <x v="2"/>
    <x v="0"/>
    <x v="1"/>
    <n v="1"/>
    <n v="5"/>
    <x v="1"/>
  </r>
  <r>
    <s v="CVE-15042-481"/>
    <x v="242"/>
    <s v="CUST-1708"/>
    <s v="M-8-50"/>
    <n v="38"/>
    <x v="268"/>
    <s v="matthewrandall@email.com"/>
    <x v="1"/>
    <x v="0"/>
    <x v="0"/>
    <x v="1"/>
    <n v="0.9"/>
    <n v="34.200000000000003"/>
    <x v="1"/>
  </r>
  <r>
    <s v="EJA-79176-833"/>
    <x v="243"/>
    <s v="CUST-1491"/>
    <s v="M-8-20"/>
    <n v="1"/>
    <x v="269"/>
    <s v="johnstrickland@email.com"/>
    <x v="2"/>
    <x v="0"/>
    <x v="0"/>
    <x v="2"/>
    <n v="0.45"/>
    <n v="0.45"/>
    <x v="1"/>
  </r>
  <r>
    <s v="AHQ-40440-522"/>
    <x v="244"/>
    <s v="CUST-1457"/>
    <s v="D-5-50"/>
    <n v="29"/>
    <x v="270"/>
    <s v="michaelmoses@email.com"/>
    <x v="0"/>
    <x v="2"/>
    <x v="2"/>
    <x v="1"/>
    <n v="1.3"/>
    <n v="37.700000000000003"/>
    <x v="0"/>
  </r>
  <r>
    <s v="TID-21626-411"/>
    <x v="245"/>
    <s v="CUST-1575"/>
    <s v="W-5-50"/>
    <n v="30"/>
    <x v="271"/>
    <s v="ronnietorres@email.com"/>
    <x v="1"/>
    <x v="1"/>
    <x v="2"/>
    <x v="1"/>
    <n v="1.59"/>
    <n v="47.7"/>
    <x v="1"/>
  </r>
  <r>
    <s v="RSR-96390-187"/>
    <x v="246"/>
    <s v="CUST-1906"/>
    <s v="D-8-100"/>
    <n v="15"/>
    <x v="272"/>
    <s v="jefferygonzales@email.com"/>
    <x v="2"/>
    <x v="2"/>
    <x v="0"/>
    <x v="3"/>
    <n v="1.66"/>
    <n v="24.9"/>
    <x v="0"/>
  </r>
  <r>
    <s v="BZE-96093-118"/>
    <x v="36"/>
    <s v="CUST-1739"/>
    <s v="M-5-20"/>
    <n v="3"/>
    <x v="273"/>
    <s v="alejandrawinters@email.com"/>
    <x v="0"/>
    <x v="0"/>
    <x v="2"/>
    <x v="2"/>
    <n v="0.6"/>
    <n v="1.7999999999999998"/>
    <x v="1"/>
  </r>
  <r>
    <s v="LOU-41819-242"/>
    <x v="247"/>
    <s v="CUST-1677"/>
    <s v="M-8-100"/>
    <n v="46"/>
    <x v="274"/>
    <s v="caitlingoodman@email.com"/>
    <x v="2"/>
    <x v="0"/>
    <x v="0"/>
    <x v="3"/>
    <n v="1.49"/>
    <n v="68.540000000000006"/>
    <x v="0"/>
  </r>
  <r>
    <s v="FND-99527-640"/>
    <x v="248"/>
    <s v="CUST-1603"/>
    <s v="M-65-20"/>
    <n v="50"/>
    <x v="275"/>
    <s v="williesmith@email.com"/>
    <x v="1"/>
    <x v="0"/>
    <x v="1"/>
    <x v="2"/>
    <n v="0.5"/>
    <n v="25"/>
    <x v="0"/>
  </r>
  <r>
    <s v="ASG-27179-958"/>
    <x v="249"/>
    <s v="CUST-1931"/>
    <s v="W-8-100"/>
    <n v="27"/>
    <x v="276"/>
    <s v="emilydavis@email.com"/>
    <x v="2"/>
    <x v="1"/>
    <x v="0"/>
    <x v="3"/>
    <n v="2.16"/>
    <n v="58.320000000000007"/>
    <x v="0"/>
  </r>
  <r>
    <s v="YKX-23510-272"/>
    <x v="250"/>
    <s v="CUST-1210"/>
    <s v="W-8-100"/>
    <n v="42"/>
    <x v="277"/>
    <s v="shawnsmith@email.com"/>
    <x v="0"/>
    <x v="1"/>
    <x v="0"/>
    <x v="3"/>
    <n v="2.16"/>
    <n v="90.72"/>
    <x v="1"/>
  </r>
  <r>
    <s v="FSA-98650-921"/>
    <x v="125"/>
    <s v="CUST-1698"/>
    <s v="M-5-250"/>
    <n v="37"/>
    <x v="278"/>
    <s v="andrewmyers@email.com"/>
    <x v="0"/>
    <x v="0"/>
    <x v="2"/>
    <x v="0"/>
    <n v="4.58"/>
    <n v="169.46"/>
    <x v="1"/>
  </r>
  <r>
    <s v="ZUR-55774-294"/>
    <x v="251"/>
    <s v="CUST-1579"/>
    <s v="M-5-100"/>
    <n v="29"/>
    <x v="279"/>
    <s v="seanmiller@email.com"/>
    <x v="1"/>
    <x v="0"/>
    <x v="2"/>
    <x v="3"/>
    <n v="1.99"/>
    <n v="57.71"/>
    <x v="0"/>
  </r>
  <r>
    <s v="FUO-99821-974"/>
    <x v="61"/>
    <s v="CUST-1122"/>
    <s v="D-65-50"/>
    <n v="36"/>
    <x v="280"/>
    <s v="craiggraham@email.com"/>
    <x v="1"/>
    <x v="2"/>
    <x v="1"/>
    <x v="1"/>
    <n v="1.1299999999999999"/>
    <n v="40.679999999999993"/>
    <x v="1"/>
  </r>
  <r>
    <s v="YVH-19865-819"/>
    <x v="252"/>
    <s v="CUST-1180"/>
    <s v="M-5-250"/>
    <n v="7"/>
    <x v="281"/>
    <s v="nicolegeorge@email.com"/>
    <x v="0"/>
    <x v="0"/>
    <x v="2"/>
    <x v="0"/>
    <n v="4.58"/>
    <n v="32.06"/>
    <x v="0"/>
  </r>
  <r>
    <s v="NNF-47422-501"/>
    <x v="253"/>
    <s v="CUST-1719"/>
    <s v="M-8-100"/>
    <n v="6"/>
    <x v="282"/>
    <s v="gregadams@email.com"/>
    <x v="1"/>
    <x v="0"/>
    <x v="0"/>
    <x v="3"/>
    <n v="1.49"/>
    <n v="8.94"/>
    <x v="0"/>
  </r>
  <r>
    <s v="RJI-71409-490"/>
    <x v="208"/>
    <s v="CUST-1892"/>
    <s v="D-8-100"/>
    <n v="50"/>
    <x v="283"/>
    <s v="victoriaharrell@email.com"/>
    <x v="2"/>
    <x v="2"/>
    <x v="0"/>
    <x v="3"/>
    <n v="1.66"/>
    <n v="83"/>
    <x v="0"/>
  </r>
  <r>
    <s v="UZL-46108-213"/>
    <x v="254"/>
    <s v="CUST-1018"/>
    <s v="M-65-100"/>
    <n v="43"/>
    <x v="284"/>
    <s v="amyshah@email.com"/>
    <x v="0"/>
    <x v="0"/>
    <x v="1"/>
    <x v="3"/>
    <n v="1.66"/>
    <n v="71.38"/>
    <x v="1"/>
  </r>
  <r>
    <s v="AOX-44467-109"/>
    <x v="255"/>
    <s v="CUST-1222"/>
    <s v="W-8-250"/>
    <n v="37"/>
    <x v="285"/>
    <s v="christinadavis@email.com"/>
    <x v="1"/>
    <x v="1"/>
    <x v="0"/>
    <x v="0"/>
    <n v="4.96"/>
    <n v="183.52"/>
    <x v="0"/>
  </r>
  <r>
    <s v="TZD-67261-174"/>
    <x v="256"/>
    <s v="CUST-1084"/>
    <s v="D-5-50"/>
    <n v="14"/>
    <x v="286"/>
    <s v="evansanchez@email.com"/>
    <x v="1"/>
    <x v="2"/>
    <x v="2"/>
    <x v="1"/>
    <n v="1.3"/>
    <n v="18.2"/>
    <x v="1"/>
  </r>
  <r>
    <s v="TBU-64277-625"/>
    <x v="257"/>
    <s v="CUST-1805"/>
    <s v="D-65-50"/>
    <n v="20"/>
    <x v="287"/>
    <s v="brandonclark@email.com"/>
    <x v="1"/>
    <x v="2"/>
    <x v="1"/>
    <x v="1"/>
    <n v="1.1299999999999999"/>
    <n v="22.599999999999998"/>
    <x v="0"/>
  </r>
  <r>
    <s v="TYP-85767-944"/>
    <x v="258"/>
    <s v="CUST-1488"/>
    <s v="M-8-20"/>
    <n v="35"/>
    <x v="288"/>
    <s v="donaldmoore@email.com"/>
    <x v="1"/>
    <x v="0"/>
    <x v="0"/>
    <x v="2"/>
    <n v="0.45"/>
    <n v="15.75"/>
    <x v="0"/>
  </r>
  <r>
    <s v="GTT-73214-334"/>
    <x v="187"/>
    <s v="CUST-1019"/>
    <s v="M-5-250"/>
    <n v="33"/>
    <x v="289"/>
    <s v="angelablair@email.com"/>
    <x v="1"/>
    <x v="0"/>
    <x v="2"/>
    <x v="0"/>
    <n v="4.58"/>
    <n v="151.14000000000001"/>
    <x v="0"/>
  </r>
  <r>
    <s v="WAI-89905-069"/>
    <x v="259"/>
    <s v="CUST-1489"/>
    <s v="D-8-100"/>
    <n v="18"/>
    <x v="290"/>
    <s v="dannyjohnson@email.com"/>
    <x v="2"/>
    <x v="2"/>
    <x v="0"/>
    <x v="3"/>
    <n v="1.66"/>
    <n v="29.88"/>
    <x v="0"/>
  </r>
  <r>
    <s v="OJL-96844-459"/>
    <x v="260"/>
    <s v="CUST-1193"/>
    <s v="D-8-20"/>
    <n v="46"/>
    <x v="291"/>
    <s v="marycollins@email.com"/>
    <x v="2"/>
    <x v="2"/>
    <x v="0"/>
    <x v="2"/>
    <n v="0.5"/>
    <n v="23"/>
    <x v="0"/>
  </r>
  <r>
    <s v="VGI-33205-360"/>
    <x v="261"/>
    <s v="CUST-1968"/>
    <s v="W-8-20"/>
    <n v="18"/>
    <x v="292"/>
    <s v="carlosjohns@email.com"/>
    <x v="2"/>
    <x v="1"/>
    <x v="0"/>
    <x v="2"/>
    <n v="0.65"/>
    <n v="11.700000000000001"/>
    <x v="0"/>
  </r>
  <r>
    <s v="PCA-14081-576"/>
    <x v="262"/>
    <s v="CUST-1549"/>
    <s v="W-5-100"/>
    <n v="12"/>
    <x v="293"/>
    <s v="mrs.hannahbelldds@email.com"/>
    <x v="2"/>
    <x v="1"/>
    <x v="2"/>
    <x v="3"/>
    <n v="2.64"/>
    <n v="31.68"/>
    <x v="1"/>
  </r>
  <r>
    <s v="SCS-67069-962"/>
    <x v="149"/>
    <s v="CUST-1791"/>
    <s v="D-5-20"/>
    <n v="17"/>
    <x v="294"/>
    <s v="coryhall@email.com"/>
    <x v="2"/>
    <x v="2"/>
    <x v="2"/>
    <x v="2"/>
    <n v="0.65"/>
    <n v="11.05"/>
    <x v="0"/>
  </r>
  <r>
    <s v="BDM-03174-485"/>
    <x v="185"/>
    <s v="CUST-1843"/>
    <s v="M-5-20"/>
    <n v="50"/>
    <x v="295"/>
    <s v="henryhernandez@email.com"/>
    <x v="2"/>
    <x v="0"/>
    <x v="2"/>
    <x v="2"/>
    <n v="0.6"/>
    <n v="30"/>
    <x v="0"/>
  </r>
  <r>
    <s v="UJV-32333-364"/>
    <x v="263"/>
    <s v="CUST-1905"/>
    <s v="M-5-20"/>
    <n v="37"/>
    <x v="296"/>
    <s v="bradleymcneil@email.com"/>
    <x v="0"/>
    <x v="0"/>
    <x v="2"/>
    <x v="2"/>
    <n v="0.6"/>
    <n v="22.2"/>
    <x v="0"/>
  </r>
  <r>
    <s v="FLI-11493-954"/>
    <x v="264"/>
    <s v="CUST-1474"/>
    <s v="W-65-100"/>
    <n v="20"/>
    <x v="297"/>
    <s v="jamesmiranda@email.com"/>
    <x v="1"/>
    <x v="1"/>
    <x v="1"/>
    <x v="3"/>
    <n v="2.4300000000000002"/>
    <n v="48.6"/>
    <x v="0"/>
  </r>
  <r>
    <s v="IWL-13117-537"/>
    <x v="86"/>
    <s v="CUST-1167"/>
    <s v="M-5-50"/>
    <n v="46"/>
    <x v="298"/>
    <s v="rebeccaconway@email.com"/>
    <x v="2"/>
    <x v="0"/>
    <x v="2"/>
    <x v="1"/>
    <n v="1.2"/>
    <n v="55.199999999999996"/>
    <x v="0"/>
  </r>
  <r>
    <s v="OAM-76916-748"/>
    <x v="265"/>
    <s v="CUST-1316"/>
    <s v="W-5-250"/>
    <n v="26"/>
    <x v="299"/>
    <s v="dianacarpenter@email.com"/>
    <x v="2"/>
    <x v="1"/>
    <x v="2"/>
    <x v="0"/>
    <n v="6.08"/>
    <n v="158.08000000000001"/>
    <x v="0"/>
  </r>
  <r>
    <s v="UMB-11223-710"/>
    <x v="266"/>
    <s v="CUST-1670"/>
    <s v="W-5-100"/>
    <n v="18"/>
    <x v="300"/>
    <s v="sherrysanchez@email.com"/>
    <x v="1"/>
    <x v="1"/>
    <x v="2"/>
    <x v="3"/>
    <n v="2.64"/>
    <n v="47.52"/>
    <x v="1"/>
  </r>
  <r>
    <s v="LXR-09892-726"/>
    <x v="1"/>
    <s v="CUST-1946"/>
    <s v="D-5-250"/>
    <n v="2"/>
    <x v="301"/>
    <s v="michaeldavis@email.com"/>
    <x v="2"/>
    <x v="2"/>
    <x v="2"/>
    <x v="0"/>
    <n v="4.96"/>
    <n v="9.92"/>
    <x v="0"/>
  </r>
  <r>
    <s v="QXX-89943-393"/>
    <x v="267"/>
    <s v="CUST-1783"/>
    <s v="D-65-250"/>
    <n v="40"/>
    <x v="302"/>
    <s v="daveconley@email.com"/>
    <x v="2"/>
    <x v="2"/>
    <x v="1"/>
    <x v="0"/>
    <n v="4.3099999999999996"/>
    <n v="172.39999999999998"/>
    <x v="0"/>
  </r>
  <r>
    <s v="WVS-57822-366"/>
    <x v="268"/>
    <s v="CUST-1361"/>
    <s v="D-8-100"/>
    <n v="6"/>
    <x v="303"/>
    <s v="deborahhernandez@email.com"/>
    <x v="1"/>
    <x v="2"/>
    <x v="0"/>
    <x v="3"/>
    <n v="1.66"/>
    <n v="9.9599999999999991"/>
    <x v="1"/>
  </r>
  <r>
    <s v="CLJ-23403-689"/>
    <x v="269"/>
    <s v="CUST-1356"/>
    <s v="W-8-250"/>
    <n v="24"/>
    <x v="304"/>
    <s v="johnmitchell@email.com"/>
    <x v="0"/>
    <x v="1"/>
    <x v="0"/>
    <x v="0"/>
    <n v="4.96"/>
    <n v="119.03999999999999"/>
    <x v="1"/>
  </r>
  <r>
    <s v="XNU-83276-288"/>
    <x v="270"/>
    <s v="CUST-1075"/>
    <s v="W-65-100"/>
    <n v="39"/>
    <x v="305"/>
    <s v="robertgallegosmd@email.com"/>
    <x v="1"/>
    <x v="1"/>
    <x v="1"/>
    <x v="3"/>
    <n v="2.4300000000000002"/>
    <n v="94.77000000000001"/>
    <x v="0"/>
  </r>
  <r>
    <s v="YOG-94666-679"/>
    <x v="271"/>
    <s v="CUST-1319"/>
    <s v="W-5-250"/>
    <n v="40"/>
    <x v="306"/>
    <s v="joshuagarner@email.com"/>
    <x v="2"/>
    <x v="1"/>
    <x v="2"/>
    <x v="0"/>
    <n v="6.08"/>
    <n v="243.2"/>
    <x v="0"/>
  </r>
  <r>
    <s v="KHG-33953-115"/>
    <x v="157"/>
    <s v="CUST-1063"/>
    <s v="D-5-20"/>
    <n v="41"/>
    <x v="307"/>
    <s v="jenniferchase@email.com"/>
    <x v="2"/>
    <x v="2"/>
    <x v="2"/>
    <x v="2"/>
    <n v="0.65"/>
    <n v="26.650000000000002"/>
    <x v="0"/>
  </r>
  <r>
    <s v="MHD-95615-696"/>
    <x v="272"/>
    <s v="CUST-1182"/>
    <s v="D-65-250"/>
    <n v="45"/>
    <x v="308"/>
    <s v="jamesbean@email.com"/>
    <x v="2"/>
    <x v="2"/>
    <x v="1"/>
    <x v="0"/>
    <n v="4.3099999999999996"/>
    <n v="193.95"/>
    <x v="1"/>
  </r>
  <r>
    <s v="HBH-64794-080"/>
    <x v="273"/>
    <s v="CUST-1588"/>
    <s v="D-65-100"/>
    <n v="28"/>
    <x v="309"/>
    <s v="tammynelson@email.com"/>
    <x v="1"/>
    <x v="2"/>
    <x v="1"/>
    <x v="3"/>
    <n v="1.88"/>
    <n v="52.64"/>
    <x v="0"/>
  </r>
  <r>
    <s v="CNJ-56058-223"/>
    <x v="274"/>
    <s v="CUST-1977"/>
    <s v="W-8-100"/>
    <n v="41"/>
    <x v="310"/>
    <s v="jessicaguzman@email.com"/>
    <x v="1"/>
    <x v="1"/>
    <x v="0"/>
    <x v="3"/>
    <n v="2.16"/>
    <n v="88.56"/>
    <x v="0"/>
  </r>
  <r>
    <s v="KHO-27106-786"/>
    <x v="183"/>
    <s v="CUST-1377"/>
    <s v="M-8-250"/>
    <n v="17"/>
    <x v="311"/>
    <s v="ashleybrown@email.com"/>
    <x v="0"/>
    <x v="0"/>
    <x v="0"/>
    <x v="0"/>
    <n v="3.43"/>
    <n v="58.31"/>
    <x v="0"/>
  </r>
  <r>
    <s v="KHO-27106-786"/>
    <x v="183"/>
    <s v="CUST-1144"/>
    <s v="D-65-100"/>
    <n v="39"/>
    <x v="312"/>
    <s v="robertwilliams@email.com"/>
    <x v="0"/>
    <x v="2"/>
    <x v="1"/>
    <x v="3"/>
    <n v="1.88"/>
    <n v="73.319999999999993"/>
    <x v="0"/>
  </r>
  <r>
    <s v="YAC-50329-982"/>
    <x v="275"/>
    <s v="CUST-1845"/>
    <s v="W-65-20"/>
    <n v="49"/>
    <x v="313"/>
    <s v="rickyburton@email.com"/>
    <x v="2"/>
    <x v="1"/>
    <x v="1"/>
    <x v="2"/>
    <n v="0.73"/>
    <n v="35.769999999999996"/>
    <x v="0"/>
  </r>
  <r>
    <s v="VVL-95291-039"/>
    <x v="276"/>
    <s v="CUST-1574"/>
    <s v="D-65-250"/>
    <n v="6"/>
    <x v="314"/>
    <s v="derekjones@email.com"/>
    <x v="0"/>
    <x v="2"/>
    <x v="1"/>
    <x v="0"/>
    <n v="4.3099999999999996"/>
    <n v="25.86"/>
    <x v="0"/>
  </r>
  <r>
    <s v="VUT-20974-364"/>
    <x v="277"/>
    <s v="CUST-1631"/>
    <s v="W-5-250"/>
    <n v="24"/>
    <x v="315"/>
    <s v="melissamoore@email.com"/>
    <x v="2"/>
    <x v="1"/>
    <x v="2"/>
    <x v="0"/>
    <n v="6.08"/>
    <n v="145.92000000000002"/>
    <x v="1"/>
  </r>
  <r>
    <s v="SFC-34054-213"/>
    <x v="278"/>
    <s v="CUST-1531"/>
    <s v="D-5-100"/>
    <n v="28"/>
    <x v="316"/>
    <s v="cassandralucas@email.com"/>
    <x v="2"/>
    <x v="2"/>
    <x v="2"/>
    <x v="3"/>
    <n v="2.16"/>
    <n v="60.480000000000004"/>
    <x v="0"/>
  </r>
  <r>
    <s v="UDS-04807-593"/>
    <x v="279"/>
    <s v="CUST-1615"/>
    <s v="M-8-50"/>
    <n v="8"/>
    <x v="317"/>
    <s v="meganwilliams@email.com"/>
    <x v="1"/>
    <x v="0"/>
    <x v="0"/>
    <x v="1"/>
    <n v="0.9"/>
    <n v="7.2"/>
    <x v="0"/>
  </r>
  <r>
    <s v="FWE-98471-488"/>
    <x v="280"/>
    <s v="CUST-1332"/>
    <s v="M-8-250"/>
    <n v="29"/>
    <x v="318"/>
    <s v="angelapeters@email.com"/>
    <x v="2"/>
    <x v="0"/>
    <x v="0"/>
    <x v="0"/>
    <n v="3.43"/>
    <n v="99.47"/>
    <x v="0"/>
  </r>
  <r>
    <s v="RAU-17060-674"/>
    <x v="281"/>
    <s v="CUST-1127"/>
    <s v="M-65-100"/>
    <n v="32"/>
    <x v="319"/>
    <s v="joshuamartin@email.com"/>
    <x v="2"/>
    <x v="0"/>
    <x v="1"/>
    <x v="3"/>
    <n v="1.66"/>
    <n v="53.12"/>
    <x v="0"/>
  </r>
  <r>
    <s v="AOL-13866-711"/>
    <x v="282"/>
    <s v="CUST-1111"/>
    <s v="M-65-100"/>
    <n v="29"/>
    <x v="320"/>
    <s v="scottreyes@email.com"/>
    <x v="2"/>
    <x v="0"/>
    <x v="1"/>
    <x v="3"/>
    <n v="1.66"/>
    <n v="48.14"/>
    <x v="1"/>
  </r>
  <r>
    <s v="NOA-79645-377"/>
    <x v="283"/>
    <s v="CUST-1455"/>
    <s v="M-8-20"/>
    <n v="22"/>
    <x v="321"/>
    <s v="christinesmith@email.com"/>
    <x v="0"/>
    <x v="0"/>
    <x v="0"/>
    <x v="2"/>
    <n v="0.45"/>
    <n v="9.9"/>
    <x v="0"/>
  </r>
  <r>
    <s v="KMS-49214-806"/>
    <x v="284"/>
    <s v="CUST-1325"/>
    <s v="D-8-100"/>
    <n v="44"/>
    <x v="322"/>
    <s v="reginaldjohnson@email.com"/>
    <x v="1"/>
    <x v="2"/>
    <x v="0"/>
    <x v="3"/>
    <n v="1.66"/>
    <n v="73.039999999999992"/>
    <x v="0"/>
  </r>
  <r>
    <s v="ABK-08091-531"/>
    <x v="285"/>
    <s v="CUST-1913"/>
    <s v="D-65-20"/>
    <n v="42"/>
    <x v="323"/>
    <s v="debrasalas@email.com"/>
    <x v="1"/>
    <x v="2"/>
    <x v="1"/>
    <x v="2"/>
    <n v="0.56000000000000005"/>
    <n v="23.520000000000003"/>
    <x v="0"/>
  </r>
  <r>
    <s v="GPT-67705-953"/>
    <x v="70"/>
    <s v="CUST-1924"/>
    <s v="W-65-100"/>
    <n v="15"/>
    <x v="324"/>
    <s v="kimking@email.com"/>
    <x v="1"/>
    <x v="1"/>
    <x v="1"/>
    <x v="3"/>
    <n v="2.4300000000000002"/>
    <n v="36.450000000000003"/>
    <x v="1"/>
  </r>
  <r>
    <s v="JNA-21450-177"/>
    <x v="286"/>
    <s v="CUST-1497"/>
    <s v="M-65-250"/>
    <n v="37"/>
    <x v="325"/>
    <s v="karengibson@email.com"/>
    <x v="1"/>
    <x v="0"/>
    <x v="1"/>
    <x v="0"/>
    <n v="3.81"/>
    <n v="140.97"/>
    <x v="1"/>
  </r>
  <r>
    <s v="MPQ-23421-608"/>
    <x v="287"/>
    <s v="CUST-1095"/>
    <s v="W-5-20"/>
    <n v="37"/>
    <x v="326"/>
    <s v="alexasteele@email.com"/>
    <x v="0"/>
    <x v="1"/>
    <x v="2"/>
    <x v="2"/>
    <n v="0.79"/>
    <n v="29.23"/>
    <x v="0"/>
  </r>
  <r>
    <s v="NLI-63891-565"/>
    <x v="249"/>
    <s v="CUST-1217"/>
    <s v="D-5-50"/>
    <n v="35"/>
    <x v="327"/>
    <s v="sallynguyen@email.com"/>
    <x v="2"/>
    <x v="2"/>
    <x v="2"/>
    <x v="1"/>
    <n v="1.3"/>
    <n v="45.5"/>
    <x v="0"/>
  </r>
  <r>
    <s v="HHF-36647-854"/>
    <x v="81"/>
    <s v="CUST-1923"/>
    <s v="D-65-100"/>
    <n v="25"/>
    <x v="328"/>
    <s v="katherinecrawford@email.com"/>
    <x v="2"/>
    <x v="2"/>
    <x v="1"/>
    <x v="3"/>
    <n v="1.88"/>
    <n v="47"/>
    <x v="0"/>
  </r>
  <r>
    <s v="SBN-16537-046"/>
    <x v="288"/>
    <s v="CUST-1715"/>
    <s v="W-5-100"/>
    <n v="22"/>
    <x v="329"/>
    <s v="jonathanward@email.com"/>
    <x v="0"/>
    <x v="1"/>
    <x v="2"/>
    <x v="3"/>
    <n v="2.64"/>
    <n v="58.080000000000005"/>
    <x v="0"/>
  </r>
  <r>
    <s v="XZD-44484-632"/>
    <x v="289"/>
    <s v="CUST-1110"/>
    <s v="D-8-20"/>
    <n v="17"/>
    <x v="330"/>
    <s v="jennifergreen@email.com"/>
    <x v="2"/>
    <x v="2"/>
    <x v="0"/>
    <x v="2"/>
    <n v="0.5"/>
    <n v="8.5"/>
    <x v="0"/>
  </r>
  <r>
    <s v="XZD-44484-632"/>
    <x v="289"/>
    <s v="CUST-1027"/>
    <s v="D-5-50"/>
    <n v="25"/>
    <x v="331"/>
    <s v="carriepugh@email.com"/>
    <x v="2"/>
    <x v="2"/>
    <x v="2"/>
    <x v="1"/>
    <n v="1.3"/>
    <n v="32.5"/>
    <x v="0"/>
  </r>
  <r>
    <s v="IKQ-39946-768"/>
    <x v="290"/>
    <s v="CUST-1803"/>
    <s v="M-65-100"/>
    <n v="32"/>
    <x v="332"/>
    <s v="emmapowell@email.com"/>
    <x v="1"/>
    <x v="0"/>
    <x v="1"/>
    <x v="3"/>
    <n v="1.66"/>
    <n v="53.12"/>
    <x v="1"/>
  </r>
  <r>
    <s v="KMB-95211-174"/>
    <x v="291"/>
    <s v="CUST-1838"/>
    <s v="W-8-250"/>
    <n v="14"/>
    <x v="333"/>
    <s v="jasontaylor@email.com"/>
    <x v="2"/>
    <x v="1"/>
    <x v="0"/>
    <x v="0"/>
    <n v="4.96"/>
    <n v="69.44"/>
    <x v="1"/>
  </r>
  <r>
    <s v="QWY-99467-368"/>
    <x v="292"/>
    <s v="CUST-1551"/>
    <s v="W-8-50"/>
    <n v="36"/>
    <x v="334"/>
    <s v="ashleethomas@email.com"/>
    <x v="1"/>
    <x v="1"/>
    <x v="0"/>
    <x v="1"/>
    <n v="1.3"/>
    <n v="46.800000000000004"/>
    <x v="1"/>
  </r>
  <r>
    <s v="SRG-76791-614"/>
    <x v="293"/>
    <s v="CUST-1749"/>
    <s v="D-5-50"/>
    <n v="14"/>
    <x v="335"/>
    <s v="lisaaguilar@email.com"/>
    <x v="1"/>
    <x v="2"/>
    <x v="2"/>
    <x v="1"/>
    <n v="1.3"/>
    <n v="18.2"/>
    <x v="0"/>
  </r>
  <r>
    <s v="VSN-94485-621"/>
    <x v="294"/>
    <s v="CUST-1447"/>
    <s v="D-5-50"/>
    <n v="22"/>
    <x v="336"/>
    <s v="rachelrios@email.com"/>
    <x v="2"/>
    <x v="2"/>
    <x v="2"/>
    <x v="1"/>
    <n v="1.3"/>
    <n v="28.6"/>
    <x v="0"/>
  </r>
  <r>
    <s v="UFZ-24348-219"/>
    <x v="295"/>
    <s v="CUST-1507"/>
    <s v="D-65-20"/>
    <n v="6"/>
    <x v="337"/>
    <s v="jeremiahanthony@email.com"/>
    <x v="0"/>
    <x v="2"/>
    <x v="1"/>
    <x v="2"/>
    <n v="0.56000000000000005"/>
    <n v="3.3600000000000003"/>
    <x v="1"/>
  </r>
  <r>
    <s v="UKS-93055-397"/>
    <x v="296"/>
    <s v="CUST-1607"/>
    <s v="M-65-250"/>
    <n v="43"/>
    <x v="338"/>
    <s v="meganwashington@email.com"/>
    <x v="2"/>
    <x v="0"/>
    <x v="1"/>
    <x v="0"/>
    <n v="3.81"/>
    <n v="163.83000000000001"/>
    <x v="1"/>
  </r>
  <r>
    <s v="AVH-56062-335"/>
    <x v="297"/>
    <s v="CUST-1393"/>
    <s v="M-5-20"/>
    <n v="37"/>
    <x v="339"/>
    <s v="cynthiajones@email.com"/>
    <x v="1"/>
    <x v="0"/>
    <x v="2"/>
    <x v="2"/>
    <n v="0.6"/>
    <n v="22.2"/>
    <x v="0"/>
  </r>
  <r>
    <s v="HGE-19842-613"/>
    <x v="298"/>
    <s v="CUST-1142"/>
    <s v="D-65-250"/>
    <n v="26"/>
    <x v="340"/>
    <s v="chasehammond@email.com"/>
    <x v="2"/>
    <x v="2"/>
    <x v="1"/>
    <x v="0"/>
    <n v="4.3099999999999996"/>
    <n v="112.05999999999999"/>
    <x v="0"/>
  </r>
  <r>
    <s v="WBA-85905-175"/>
    <x v="296"/>
    <s v="CUST-1817"/>
    <s v="W-5-20"/>
    <n v="11"/>
    <x v="341"/>
    <s v="keithcolon@email.com"/>
    <x v="0"/>
    <x v="1"/>
    <x v="2"/>
    <x v="2"/>
    <n v="0.79"/>
    <n v="8.6900000000000013"/>
    <x v="1"/>
  </r>
  <r>
    <s v="DZI-35365-596"/>
    <x v="133"/>
    <s v="CUST-1322"/>
    <s v="W-65-250"/>
    <n v="9"/>
    <x v="342"/>
    <s v="angelabernard@email.com"/>
    <x v="2"/>
    <x v="1"/>
    <x v="1"/>
    <x v="0"/>
    <n v="5.58"/>
    <n v="50.22"/>
    <x v="0"/>
  </r>
  <r>
    <s v="XIR-88982-743"/>
    <x v="299"/>
    <s v="CUST-1230"/>
    <s v="M-5-20"/>
    <n v="32"/>
    <x v="343"/>
    <s v="samanthaparker@email.com"/>
    <x v="1"/>
    <x v="0"/>
    <x v="2"/>
    <x v="2"/>
    <n v="0.6"/>
    <n v="19.2"/>
    <x v="0"/>
  </r>
  <r>
    <s v="VUC-72395-865"/>
    <x v="300"/>
    <s v="CUST-1649"/>
    <s v="M-65-20"/>
    <n v="38"/>
    <x v="344"/>
    <s v="thomasdavis@email.com"/>
    <x v="2"/>
    <x v="0"/>
    <x v="1"/>
    <x v="2"/>
    <n v="0.5"/>
    <n v="19"/>
    <x v="1"/>
  </r>
  <r>
    <s v="BQJ-44755-910"/>
    <x v="125"/>
    <s v="CUST-1606"/>
    <s v="W-65-100"/>
    <n v="11"/>
    <x v="345"/>
    <s v="edwardtaylor@email.com"/>
    <x v="0"/>
    <x v="1"/>
    <x v="1"/>
    <x v="3"/>
    <n v="2.4300000000000002"/>
    <n v="26.73"/>
    <x v="0"/>
  </r>
  <r>
    <s v="JKC-64636-831"/>
    <x v="301"/>
    <s v="CUST-1274"/>
    <s v="M-65-50"/>
    <n v="38"/>
    <x v="346"/>
    <s v="sheilamason@email.com"/>
    <x v="1"/>
    <x v="0"/>
    <x v="1"/>
    <x v="1"/>
    <n v="1"/>
    <n v="38"/>
    <x v="1"/>
  </r>
  <r>
    <s v="ZKI-78561-066"/>
    <x v="302"/>
    <s v="CUST-1384"/>
    <s v="M-65-50"/>
    <n v="49"/>
    <x v="347"/>
    <s v="ryanscott@email.com"/>
    <x v="1"/>
    <x v="0"/>
    <x v="1"/>
    <x v="1"/>
    <n v="1"/>
    <n v="49"/>
    <x v="1"/>
  </r>
  <r>
    <s v="IMP-12563-728"/>
    <x v="245"/>
    <s v="CUST-1200"/>
    <s v="D-65-250"/>
    <n v="34"/>
    <x v="348"/>
    <s v="amybrown@email.com"/>
    <x v="0"/>
    <x v="2"/>
    <x v="1"/>
    <x v="0"/>
    <n v="4.3099999999999996"/>
    <n v="146.54"/>
    <x v="0"/>
  </r>
  <r>
    <s v="MZL-81126-390"/>
    <x v="303"/>
    <s v="CUST-1880"/>
    <s v="M-65-100"/>
    <n v="49"/>
    <x v="349"/>
    <s v="ashleyholmes@email.com"/>
    <x v="2"/>
    <x v="0"/>
    <x v="1"/>
    <x v="3"/>
    <n v="1.66"/>
    <n v="81.339999999999989"/>
    <x v="1"/>
  </r>
  <r>
    <s v="MZL-81126-390"/>
    <x v="303"/>
    <s v="CUST-1147"/>
    <s v="M-5-100"/>
    <n v="45"/>
    <x v="350"/>
    <s v="jennifermartinez@email.com"/>
    <x v="0"/>
    <x v="0"/>
    <x v="2"/>
    <x v="3"/>
    <n v="1.99"/>
    <n v="89.55"/>
    <x v="0"/>
  </r>
  <r>
    <s v="TVF-57766-608"/>
    <x v="304"/>
    <s v="CUST-1650"/>
    <s v="M-65-250"/>
    <n v="7"/>
    <x v="351"/>
    <s v="yolandawilliams@email.com"/>
    <x v="2"/>
    <x v="0"/>
    <x v="1"/>
    <x v="0"/>
    <n v="3.81"/>
    <n v="26.67"/>
    <x v="0"/>
  </r>
  <r>
    <s v="RUX-37995-892"/>
    <x v="91"/>
    <s v="CUST-1597"/>
    <s v="M-8-50"/>
    <n v="41"/>
    <x v="352"/>
    <s v="breannaphillips@email.com"/>
    <x v="2"/>
    <x v="0"/>
    <x v="0"/>
    <x v="1"/>
    <n v="0.9"/>
    <n v="36.9"/>
    <x v="1"/>
  </r>
  <r>
    <s v="AVK-76526-953"/>
    <x v="305"/>
    <s v="CUST-1481"/>
    <s v="D-8-20"/>
    <n v="30"/>
    <x v="353"/>
    <s v="christophermcclain@email.com"/>
    <x v="2"/>
    <x v="2"/>
    <x v="0"/>
    <x v="2"/>
    <n v="0.5"/>
    <n v="15"/>
    <x v="0"/>
  </r>
  <r>
    <s v="RIU-02231-623"/>
    <x v="306"/>
    <s v="CUST-1692"/>
    <s v="D-8-20"/>
    <n v="11"/>
    <x v="354"/>
    <s v="anthonyrusso@email.com"/>
    <x v="1"/>
    <x v="2"/>
    <x v="0"/>
    <x v="2"/>
    <n v="0.5"/>
    <n v="5.5"/>
    <x v="1"/>
  </r>
  <r>
    <s v="WFK-99317-827"/>
    <x v="307"/>
    <s v="CUST-1638"/>
    <s v="W-8-20"/>
    <n v="36"/>
    <x v="355"/>
    <s v="coryjordandvm@email.com"/>
    <x v="1"/>
    <x v="1"/>
    <x v="0"/>
    <x v="2"/>
    <n v="0.65"/>
    <n v="23.400000000000002"/>
    <x v="0"/>
  </r>
  <r>
    <s v="SFD-00372-284"/>
    <x v="62"/>
    <s v="CUST-1814"/>
    <s v="W-65-100"/>
    <n v="11"/>
    <x v="356"/>
    <s v="leonardsimpson@email.com"/>
    <x v="0"/>
    <x v="1"/>
    <x v="1"/>
    <x v="3"/>
    <n v="2.4300000000000002"/>
    <n v="26.73"/>
    <x v="0"/>
  </r>
  <r>
    <s v="SXC-62166-515"/>
    <x v="125"/>
    <s v="CUST-1104"/>
    <s v="D-5-250"/>
    <n v="24"/>
    <x v="357"/>
    <s v="marygross@email.com"/>
    <x v="1"/>
    <x v="2"/>
    <x v="2"/>
    <x v="0"/>
    <n v="4.96"/>
    <n v="119.03999999999999"/>
    <x v="1"/>
  </r>
  <r>
    <s v="YIE-87008-621"/>
    <x v="308"/>
    <s v="CUST-1851"/>
    <s v="M-65-100"/>
    <n v="23"/>
    <x v="358"/>
    <s v="erikrodriguez@email.com"/>
    <x v="1"/>
    <x v="0"/>
    <x v="1"/>
    <x v="3"/>
    <n v="1.66"/>
    <n v="38.18"/>
    <x v="0"/>
  </r>
  <r>
    <s v="HRM-94548-288"/>
    <x v="309"/>
    <s v="CUST-1712"/>
    <s v="D-65-250"/>
    <n v="31"/>
    <x v="359"/>
    <s v="nicholasramsey@email.com"/>
    <x v="0"/>
    <x v="2"/>
    <x v="1"/>
    <x v="0"/>
    <n v="4.3099999999999996"/>
    <n v="133.60999999999999"/>
    <x v="1"/>
  </r>
  <r>
    <s v="UJG-34731-295"/>
    <x v="310"/>
    <s v="CUST-1808"/>
    <s v="W-5-100"/>
    <n v="50"/>
    <x v="360"/>
    <s v="pennybell@email.com"/>
    <x v="1"/>
    <x v="1"/>
    <x v="2"/>
    <x v="3"/>
    <n v="2.64"/>
    <n v="132"/>
    <x v="0"/>
  </r>
  <r>
    <s v="TWD-70988-853"/>
    <x v="311"/>
    <s v="CUST-1430"/>
    <s v="D-8-250"/>
    <n v="2"/>
    <x v="361"/>
    <s v="jacobgibbs@email.com"/>
    <x v="0"/>
    <x v="2"/>
    <x v="0"/>
    <x v="0"/>
    <n v="3.81"/>
    <n v="7.62"/>
    <x v="0"/>
  </r>
  <r>
    <s v="CIX-22904-641"/>
    <x v="312"/>
    <s v="CUST-1310"/>
    <s v="D-8-250"/>
    <n v="39"/>
    <x v="362"/>
    <s v="jeffreyfox@email.com"/>
    <x v="1"/>
    <x v="2"/>
    <x v="0"/>
    <x v="0"/>
    <n v="3.81"/>
    <n v="148.59"/>
    <x v="0"/>
  </r>
  <r>
    <s v="DLV-65840-759"/>
    <x v="313"/>
    <s v="CUST-1516"/>
    <s v="D-8-20"/>
    <n v="10"/>
    <x v="363"/>
    <s v="samuelcummings@email.com"/>
    <x v="1"/>
    <x v="2"/>
    <x v="0"/>
    <x v="2"/>
    <n v="0.5"/>
    <n v="5"/>
    <x v="0"/>
  </r>
  <r>
    <s v="RXN-55491-201"/>
    <x v="314"/>
    <s v="CUST-1879"/>
    <s v="W-65-250"/>
    <n v="6"/>
    <x v="364"/>
    <s v="emilycastillo@email.com"/>
    <x v="0"/>
    <x v="1"/>
    <x v="1"/>
    <x v="0"/>
    <n v="5.58"/>
    <n v="33.480000000000004"/>
    <x v="1"/>
  </r>
  <r>
    <s v="UHK-63283-868"/>
    <x v="315"/>
    <s v="CUST-1894"/>
    <s v="M-8-20"/>
    <n v="8"/>
    <x v="365"/>
    <s v="patriciacooper@email.com"/>
    <x v="1"/>
    <x v="0"/>
    <x v="0"/>
    <x v="2"/>
    <n v="0.45"/>
    <n v="3.6"/>
    <x v="1"/>
  </r>
  <r>
    <s v="PJC-31401-893"/>
    <x v="225"/>
    <s v="CUST-1746"/>
    <s v="W-5-20"/>
    <n v="43"/>
    <x v="366"/>
    <s v="karengonzalezmd@email.com"/>
    <x v="1"/>
    <x v="1"/>
    <x v="2"/>
    <x v="2"/>
    <n v="0.79"/>
    <n v="33.97"/>
    <x v="0"/>
  </r>
  <r>
    <s v="HHO-79903-185"/>
    <x v="316"/>
    <s v="CUST-1255"/>
    <s v="M-8-20"/>
    <n v="43"/>
    <x v="367"/>
    <s v="courtneycooper@email.com"/>
    <x v="1"/>
    <x v="0"/>
    <x v="0"/>
    <x v="2"/>
    <n v="0.45"/>
    <n v="19.350000000000001"/>
    <x v="0"/>
  </r>
  <r>
    <s v="YWM-07310-594"/>
    <x v="118"/>
    <s v="CUST-1096"/>
    <s v="M-65-100"/>
    <n v="37"/>
    <x v="368"/>
    <s v="davidharris@email.com"/>
    <x v="0"/>
    <x v="0"/>
    <x v="1"/>
    <x v="3"/>
    <n v="1.66"/>
    <n v="61.419999999999995"/>
    <x v="0"/>
  </r>
  <r>
    <s v="FHD-94983-982"/>
    <x v="317"/>
    <s v="CUST-1900"/>
    <s v="W-8-50"/>
    <n v="2"/>
    <x v="369"/>
    <s v="katiehughes@email.com"/>
    <x v="2"/>
    <x v="1"/>
    <x v="0"/>
    <x v="1"/>
    <n v="1.3"/>
    <n v="2.6"/>
    <x v="1"/>
  </r>
  <r>
    <s v="WQK-10857-119"/>
    <x v="302"/>
    <s v="CUST-1176"/>
    <s v="D-65-20"/>
    <n v="50"/>
    <x v="370"/>
    <s v="stevenfoster@email.com"/>
    <x v="1"/>
    <x v="2"/>
    <x v="1"/>
    <x v="2"/>
    <n v="0.56000000000000005"/>
    <n v="28.000000000000004"/>
    <x v="0"/>
  </r>
  <r>
    <s v="DXA-50313-073"/>
    <x v="318"/>
    <s v="CUST-1391"/>
    <s v="W-5-20"/>
    <n v="15"/>
    <x v="371"/>
    <s v="briangray@email.com"/>
    <x v="2"/>
    <x v="1"/>
    <x v="2"/>
    <x v="2"/>
    <n v="0.79"/>
    <n v="11.850000000000001"/>
    <x v="0"/>
  </r>
  <r>
    <s v="ONW-00560-570"/>
    <x v="319"/>
    <s v="CUST-1174"/>
    <s v="D-8-50"/>
    <n v="41"/>
    <x v="372"/>
    <s v="lisalee@email.com"/>
    <x v="1"/>
    <x v="2"/>
    <x v="0"/>
    <x v="1"/>
    <n v="1"/>
    <n v="41"/>
    <x v="0"/>
  </r>
  <r>
    <s v="BRJ-19414-277"/>
    <x v="312"/>
    <s v="CUST-1353"/>
    <s v="M-65-250"/>
    <n v="30"/>
    <x v="373"/>
    <s v="ronnieconley@email.com"/>
    <x v="0"/>
    <x v="0"/>
    <x v="1"/>
    <x v="0"/>
    <n v="3.81"/>
    <n v="114.3"/>
    <x v="1"/>
  </r>
  <r>
    <s v="MIQ-16322-908"/>
    <x v="320"/>
    <s v="CUST-1959"/>
    <s v="W-65-250"/>
    <n v="27"/>
    <x v="374"/>
    <s v="carlafarley@email.com"/>
    <x v="1"/>
    <x v="1"/>
    <x v="1"/>
    <x v="0"/>
    <n v="5.58"/>
    <n v="150.66"/>
    <x v="1"/>
  </r>
  <r>
    <s v="MVO-39328-830"/>
    <x v="321"/>
    <s v="CUST-1742"/>
    <s v="W-65-250"/>
    <n v="39"/>
    <x v="375"/>
    <s v="kennethayers@email.com"/>
    <x v="2"/>
    <x v="1"/>
    <x v="1"/>
    <x v="0"/>
    <n v="5.58"/>
    <n v="217.62"/>
    <x v="0"/>
  </r>
  <r>
    <s v="MVO-39328-830"/>
    <x v="321"/>
    <s v="CUST-1215"/>
    <s v="W-5-100"/>
    <n v="3"/>
    <x v="376"/>
    <s v="abigailmckay@email.com"/>
    <x v="2"/>
    <x v="1"/>
    <x v="2"/>
    <x v="3"/>
    <n v="2.64"/>
    <n v="7.92"/>
    <x v="0"/>
  </r>
  <r>
    <s v="NTJ-88319-746"/>
    <x v="322"/>
    <s v="CUST-1501"/>
    <s v="D-8-20"/>
    <n v="7"/>
    <x v="377"/>
    <s v="wendygonzalez@email.com"/>
    <x v="1"/>
    <x v="2"/>
    <x v="0"/>
    <x v="2"/>
    <n v="0.5"/>
    <n v="3.5"/>
    <x v="1"/>
  </r>
  <r>
    <s v="LCY-24377-948"/>
    <x v="323"/>
    <s v="CUST-1901"/>
    <s v="D-5-100"/>
    <n v="29"/>
    <x v="378"/>
    <s v="ericabryant@email.com"/>
    <x v="0"/>
    <x v="2"/>
    <x v="2"/>
    <x v="3"/>
    <n v="2.16"/>
    <n v="62.64"/>
    <x v="0"/>
  </r>
  <r>
    <s v="FWD-85967-769"/>
    <x v="324"/>
    <s v="CUST-1925"/>
    <s v="D-5-50"/>
    <n v="16"/>
    <x v="379"/>
    <s v="ashleewatts@email.com"/>
    <x v="2"/>
    <x v="2"/>
    <x v="2"/>
    <x v="1"/>
    <n v="1.3"/>
    <n v="20.8"/>
    <x v="0"/>
  </r>
  <r>
    <s v="KTO-53793-109"/>
    <x v="325"/>
    <s v="CUST-1131"/>
    <s v="W-5-50"/>
    <n v="46"/>
    <x v="380"/>
    <s v="frederickrobinson@email.com"/>
    <x v="1"/>
    <x v="1"/>
    <x v="2"/>
    <x v="1"/>
    <n v="1.59"/>
    <n v="73.14"/>
    <x v="0"/>
  </r>
  <r>
    <s v="OCK-89033-348"/>
    <x v="326"/>
    <s v="CUST-1483"/>
    <s v="W-8-50"/>
    <n v="1"/>
    <x v="381"/>
    <s v="rebeccarodriguez@email.com"/>
    <x v="2"/>
    <x v="1"/>
    <x v="0"/>
    <x v="1"/>
    <n v="1.3"/>
    <n v="1.3"/>
    <x v="1"/>
  </r>
  <r>
    <s v="GPZ-36017-366"/>
    <x v="327"/>
    <s v="CUST-1389"/>
    <s v="M-5-250"/>
    <n v="29"/>
    <x v="382"/>
    <s v="darrellmorales@email.com"/>
    <x v="1"/>
    <x v="0"/>
    <x v="2"/>
    <x v="0"/>
    <n v="4.58"/>
    <n v="132.82"/>
    <x v="1"/>
  </r>
  <r>
    <s v="BZP-33213-637"/>
    <x v="328"/>
    <s v="CUST-1824"/>
    <s v="W-65-100"/>
    <n v="26"/>
    <x v="383"/>
    <s v="joshuacampbell@email.com"/>
    <x v="0"/>
    <x v="1"/>
    <x v="1"/>
    <x v="3"/>
    <n v="2.4300000000000002"/>
    <n v="63.180000000000007"/>
    <x v="0"/>
  </r>
  <r>
    <s v="WFH-21507-708"/>
    <x v="165"/>
    <s v="CUST-1071"/>
    <s v="D-8-50"/>
    <n v="13"/>
    <x v="384"/>
    <s v="christinawilliamson@email.com"/>
    <x v="2"/>
    <x v="2"/>
    <x v="0"/>
    <x v="1"/>
    <n v="1"/>
    <n v="13"/>
    <x v="0"/>
  </r>
  <r>
    <s v="HST-96923-073"/>
    <x v="329"/>
    <s v="CUST-1266"/>
    <s v="D-5-50"/>
    <n v="39"/>
    <x v="385"/>
    <s v="stevenharris@email.com"/>
    <x v="0"/>
    <x v="2"/>
    <x v="2"/>
    <x v="1"/>
    <n v="1.3"/>
    <n v="50.7"/>
    <x v="0"/>
  </r>
  <r>
    <s v="ENN-79947-323"/>
    <x v="330"/>
    <s v="CUST-1685"/>
    <s v="W-65-250"/>
    <n v="15"/>
    <x v="386"/>
    <s v="yvonnefrost@email.com"/>
    <x v="1"/>
    <x v="1"/>
    <x v="1"/>
    <x v="0"/>
    <n v="5.58"/>
    <n v="83.7"/>
    <x v="1"/>
  </r>
  <r>
    <s v="BHA-47429-889"/>
    <x v="331"/>
    <s v="CUST-1269"/>
    <s v="W-8-20"/>
    <n v="13"/>
    <x v="387"/>
    <s v="jeffreypena@email.com"/>
    <x v="1"/>
    <x v="1"/>
    <x v="0"/>
    <x v="2"/>
    <n v="0.65"/>
    <n v="8.4500000000000011"/>
    <x v="1"/>
  </r>
  <r>
    <s v="SZY-63017-318"/>
    <x v="332"/>
    <s v="CUST-1100"/>
    <s v="W-8-100"/>
    <n v="22"/>
    <x v="388"/>
    <s v="amyharris@email.com"/>
    <x v="0"/>
    <x v="1"/>
    <x v="0"/>
    <x v="3"/>
    <n v="2.16"/>
    <n v="47.52"/>
    <x v="0"/>
  </r>
  <r>
    <s v="LCU-93317-340"/>
    <x v="333"/>
    <s v="CUST-1621"/>
    <s v="M-65-20"/>
    <n v="47"/>
    <x v="389"/>
    <s v="michaelkennedy@email.com"/>
    <x v="0"/>
    <x v="0"/>
    <x v="1"/>
    <x v="2"/>
    <n v="0.5"/>
    <n v="23.5"/>
    <x v="0"/>
  </r>
  <r>
    <s v="UOM-71431-481"/>
    <x v="334"/>
    <s v="CUST-1941"/>
    <s v="D-5-100"/>
    <n v="45"/>
    <x v="390"/>
    <s v="sethfleming@email.com"/>
    <x v="2"/>
    <x v="2"/>
    <x v="2"/>
    <x v="3"/>
    <n v="2.16"/>
    <n v="97.2"/>
    <x v="1"/>
  </r>
  <r>
    <s v="PJH-42618-877"/>
    <x v="111"/>
    <s v="CUST-1542"/>
    <s v="W-8-50"/>
    <n v="3"/>
    <x v="391"/>
    <s v="margaretsnyder@email.com"/>
    <x v="2"/>
    <x v="1"/>
    <x v="0"/>
    <x v="1"/>
    <n v="1.3"/>
    <n v="3.9000000000000004"/>
    <x v="0"/>
  </r>
  <r>
    <s v="XED-90333-402"/>
    <x v="335"/>
    <s v="CUST-1863"/>
    <s v="W-65-20"/>
    <n v="46"/>
    <x v="392"/>
    <s v="hollyprice@email.com"/>
    <x v="1"/>
    <x v="1"/>
    <x v="1"/>
    <x v="2"/>
    <n v="0.73"/>
    <n v="33.58"/>
    <x v="0"/>
  </r>
  <r>
    <s v="IKK-62234-199"/>
    <x v="336"/>
    <s v="CUST-1323"/>
    <s v="M-8-20"/>
    <n v="39"/>
    <x v="393"/>
    <s v="matthewgillmd@email.com"/>
    <x v="1"/>
    <x v="0"/>
    <x v="0"/>
    <x v="2"/>
    <n v="0.45"/>
    <n v="17.55"/>
    <x v="0"/>
  </r>
  <r>
    <s v="KAW-95195-329"/>
    <x v="337"/>
    <s v="CUST-1663"/>
    <s v="M-5-50"/>
    <n v="36"/>
    <x v="394"/>
    <s v="josephsanchez@email.com"/>
    <x v="2"/>
    <x v="0"/>
    <x v="2"/>
    <x v="1"/>
    <n v="1.2"/>
    <n v="43.199999999999996"/>
    <x v="1"/>
  </r>
  <r>
    <s v="QDO-57268-842"/>
    <x v="297"/>
    <s v="CUST-1309"/>
    <s v="D-8-50"/>
    <n v="39"/>
    <x v="395"/>
    <s v="brucewagner@email.com"/>
    <x v="2"/>
    <x v="2"/>
    <x v="0"/>
    <x v="1"/>
    <n v="1"/>
    <n v="39"/>
    <x v="0"/>
  </r>
  <r>
    <s v="IIZ-24416-212"/>
    <x v="338"/>
    <s v="CUST-1398"/>
    <s v="W-5-50"/>
    <n v="46"/>
    <x v="396"/>
    <s v="theresaparsons@email.com"/>
    <x v="1"/>
    <x v="1"/>
    <x v="2"/>
    <x v="1"/>
    <n v="1.59"/>
    <n v="73.14"/>
    <x v="1"/>
  </r>
  <r>
    <s v="AWP-11469-510"/>
    <x v="339"/>
    <s v="CUST-1068"/>
    <s v="W-8-100"/>
    <n v="30"/>
    <x v="397"/>
    <s v="ashleyhowe@email.com"/>
    <x v="1"/>
    <x v="1"/>
    <x v="0"/>
    <x v="3"/>
    <n v="2.16"/>
    <n v="64.800000000000011"/>
    <x v="0"/>
  </r>
  <r>
    <s v="KXA-27983-918"/>
    <x v="340"/>
    <s v="CUST-1170"/>
    <s v="M-5-50"/>
    <n v="36"/>
    <x v="398"/>
    <s v="alexjones@email.com"/>
    <x v="2"/>
    <x v="0"/>
    <x v="2"/>
    <x v="1"/>
    <n v="1.2"/>
    <n v="43.199999999999996"/>
    <x v="0"/>
  </r>
  <r>
    <s v="VKQ-39009-292"/>
    <x v="53"/>
    <s v="CUST-1716"/>
    <s v="M-5-20"/>
    <n v="2"/>
    <x v="399"/>
    <s v="geraldestes@email.com"/>
    <x v="1"/>
    <x v="0"/>
    <x v="2"/>
    <x v="2"/>
    <n v="0.6"/>
    <n v="1.2"/>
    <x v="0"/>
  </r>
  <r>
    <s v="PDB-98743-282"/>
    <x v="341"/>
    <s v="CUST-1103"/>
    <s v="M-5-20"/>
    <n v="46"/>
    <x v="400"/>
    <s v="vincentrodriguez@email.com"/>
    <x v="2"/>
    <x v="0"/>
    <x v="2"/>
    <x v="2"/>
    <n v="0.6"/>
    <n v="27.599999999999998"/>
    <x v="1"/>
  </r>
  <r>
    <s v="SXW-34014-556"/>
    <x v="342"/>
    <s v="CUST-1276"/>
    <s v="W-8-250"/>
    <n v="5"/>
    <x v="401"/>
    <s v="monicasteele@email.com"/>
    <x v="0"/>
    <x v="1"/>
    <x v="0"/>
    <x v="0"/>
    <n v="4.96"/>
    <n v="24.8"/>
    <x v="0"/>
  </r>
  <r>
    <s v="QOJ-38788-727"/>
    <x v="343"/>
    <s v="CUST-1390"/>
    <s v="M-65-20"/>
    <n v="25"/>
    <x v="402"/>
    <s v="briansmith@email.com"/>
    <x v="2"/>
    <x v="0"/>
    <x v="1"/>
    <x v="2"/>
    <n v="0.5"/>
    <n v="12.5"/>
    <x v="1"/>
  </r>
  <r>
    <s v="TGF-38649-658"/>
    <x v="344"/>
    <s v="CUST-1271"/>
    <s v="D-65-50"/>
    <n v="21"/>
    <x v="403"/>
    <s v="bethanyjohnston@email.com"/>
    <x v="1"/>
    <x v="2"/>
    <x v="1"/>
    <x v="1"/>
    <n v="1.1299999999999999"/>
    <n v="23.729999999999997"/>
    <x v="1"/>
  </r>
  <r>
    <s v="EAI-25194-209"/>
    <x v="345"/>
    <s v="CUST-1400"/>
    <s v="D-5-20"/>
    <n v="3"/>
    <x v="404"/>
    <s v="lynnking@email.com"/>
    <x v="1"/>
    <x v="2"/>
    <x v="2"/>
    <x v="2"/>
    <n v="0.65"/>
    <n v="1.9500000000000002"/>
    <x v="1"/>
  </r>
  <r>
    <s v="IJK-34441-720"/>
    <x v="346"/>
    <s v="CUST-1878"/>
    <s v="D-5-250"/>
    <n v="8"/>
    <x v="405"/>
    <s v="susanmorgan@email.com"/>
    <x v="0"/>
    <x v="2"/>
    <x v="2"/>
    <x v="0"/>
    <n v="4.96"/>
    <n v="39.68"/>
    <x v="1"/>
  </r>
  <r>
    <s v="ZMC-00336-619"/>
    <x v="265"/>
    <s v="CUST-1009"/>
    <s v="W-8-50"/>
    <n v="39"/>
    <x v="406"/>
    <s v="jessicashort@email.com"/>
    <x v="1"/>
    <x v="1"/>
    <x v="0"/>
    <x v="1"/>
    <n v="1.3"/>
    <n v="50.7"/>
    <x v="0"/>
  </r>
  <r>
    <s v="UPX-54529-618"/>
    <x v="347"/>
    <s v="CUST-1967"/>
    <s v="M-65-50"/>
    <n v="13"/>
    <x v="407"/>
    <s v="alexiswilliams@email.com"/>
    <x v="2"/>
    <x v="0"/>
    <x v="1"/>
    <x v="1"/>
    <n v="1"/>
    <n v="13"/>
    <x v="0"/>
  </r>
  <r>
    <s v="DLX-01059-899"/>
    <x v="348"/>
    <s v="CUST-1609"/>
    <s v="M-8-250"/>
    <n v="14"/>
    <x v="408"/>
    <s v="karinaramirez@email.com"/>
    <x v="2"/>
    <x v="0"/>
    <x v="0"/>
    <x v="0"/>
    <n v="3.43"/>
    <n v="48.02"/>
    <x v="0"/>
  </r>
  <r>
    <s v="MEK-85120-243"/>
    <x v="349"/>
    <s v="CUST-1045"/>
    <s v="D-5-100"/>
    <n v="15"/>
    <x v="409"/>
    <s v="richardrobinson@email.com"/>
    <x v="0"/>
    <x v="2"/>
    <x v="2"/>
    <x v="3"/>
    <n v="2.16"/>
    <n v="32.400000000000006"/>
    <x v="1"/>
  </r>
  <r>
    <s v="NFI-37188-246"/>
    <x v="213"/>
    <s v="CUST-1767"/>
    <s v="W-8-20"/>
    <n v="24"/>
    <x v="410"/>
    <s v="johnfloyd@email.com"/>
    <x v="0"/>
    <x v="1"/>
    <x v="0"/>
    <x v="2"/>
    <n v="0.65"/>
    <n v="15.600000000000001"/>
    <x v="0"/>
  </r>
  <r>
    <s v="BXH-62195-013"/>
    <x v="254"/>
    <s v="CUST-1256"/>
    <s v="M-8-50"/>
    <n v="31"/>
    <x v="411"/>
    <s v="andreaperkins@email.com"/>
    <x v="1"/>
    <x v="0"/>
    <x v="0"/>
    <x v="1"/>
    <n v="0.9"/>
    <n v="27.900000000000002"/>
    <x v="1"/>
  </r>
  <r>
    <s v="YLK-78851-470"/>
    <x v="350"/>
    <s v="CUST-1701"/>
    <s v="W-65-20"/>
    <n v="48"/>
    <x v="412"/>
    <s v="charlenesoto@email.com"/>
    <x v="0"/>
    <x v="1"/>
    <x v="1"/>
    <x v="2"/>
    <n v="0.73"/>
    <n v="35.04"/>
    <x v="0"/>
  </r>
  <r>
    <s v="DXY-76225-633"/>
    <x v="351"/>
    <s v="CUST-1912"/>
    <s v="D-5-250"/>
    <n v="30"/>
    <x v="413"/>
    <s v="carrievaldez@email.com"/>
    <x v="0"/>
    <x v="2"/>
    <x v="2"/>
    <x v="0"/>
    <n v="4.96"/>
    <n v="148.80000000000001"/>
    <x v="1"/>
  </r>
  <r>
    <s v="UHP-24614-199"/>
    <x v="102"/>
    <s v="CUST-1251"/>
    <s v="D-8-100"/>
    <n v="10"/>
    <x v="414"/>
    <s v="anthonywilkerson@email.com"/>
    <x v="0"/>
    <x v="2"/>
    <x v="0"/>
    <x v="3"/>
    <n v="1.66"/>
    <n v="16.599999999999998"/>
    <x v="0"/>
  </r>
  <r>
    <s v="HBY-35655-049"/>
    <x v="268"/>
    <s v="CUST-1264"/>
    <s v="W-5-50"/>
    <n v="48"/>
    <x v="415"/>
    <s v="ashleywillis@email.com"/>
    <x v="1"/>
    <x v="1"/>
    <x v="2"/>
    <x v="1"/>
    <n v="1.59"/>
    <n v="76.320000000000007"/>
    <x v="0"/>
  </r>
  <r>
    <s v="DCE-22886-861"/>
    <x v="352"/>
    <s v="CUST-1869"/>
    <s v="D-5-50"/>
    <n v="20"/>
    <x v="416"/>
    <s v="danavelez@email.com"/>
    <x v="1"/>
    <x v="2"/>
    <x v="2"/>
    <x v="1"/>
    <n v="1.3"/>
    <n v="26"/>
    <x v="0"/>
  </r>
  <r>
    <s v="QTG-93823-843"/>
    <x v="353"/>
    <s v="CUST-1468"/>
    <s v="M-8-250"/>
    <n v="50"/>
    <x v="417"/>
    <s v="tiffanycox@email.com"/>
    <x v="1"/>
    <x v="0"/>
    <x v="0"/>
    <x v="0"/>
    <n v="3.43"/>
    <n v="171.5"/>
    <x v="0"/>
  </r>
  <r>
    <s v="QTG-93823-843"/>
    <x v="353"/>
    <s v="CUST-1014"/>
    <s v="D-8-100"/>
    <n v="47"/>
    <x v="418"/>
    <s v="mr.wesleyfranco@email.com"/>
    <x v="2"/>
    <x v="2"/>
    <x v="0"/>
    <x v="3"/>
    <n v="1.66"/>
    <n v="78.02"/>
    <x v="1"/>
  </r>
  <r>
    <s v="WFT-16178-396"/>
    <x v="354"/>
    <s v="CUST-1595"/>
    <s v="W-8-20"/>
    <n v="12"/>
    <x v="419"/>
    <s v="jeffgarcia@email.com"/>
    <x v="2"/>
    <x v="1"/>
    <x v="0"/>
    <x v="2"/>
    <n v="0.65"/>
    <n v="7.8000000000000007"/>
    <x v="0"/>
  </r>
  <r>
    <s v="ERC-54560-934"/>
    <x v="355"/>
    <s v="CUST-1778"/>
    <s v="D-8-100"/>
    <n v="31"/>
    <x v="420"/>
    <s v="michaelaguilar@email.com"/>
    <x v="2"/>
    <x v="2"/>
    <x v="0"/>
    <x v="3"/>
    <n v="1.66"/>
    <n v="51.46"/>
    <x v="1"/>
  </r>
  <r>
    <s v="RUK-78200-416"/>
    <x v="356"/>
    <s v="CUST-1932"/>
    <s v="M-8-20"/>
    <n v="50"/>
    <x v="421"/>
    <s v="robertmartinez@email.com"/>
    <x v="1"/>
    <x v="0"/>
    <x v="0"/>
    <x v="2"/>
    <n v="0.45"/>
    <n v="22.5"/>
    <x v="1"/>
  </r>
  <r>
    <s v="KHK-13105-388"/>
    <x v="357"/>
    <s v="CUST-1055"/>
    <s v="W-5-100"/>
    <n v="14"/>
    <x v="422"/>
    <s v="chadrosario@email.com"/>
    <x v="1"/>
    <x v="1"/>
    <x v="2"/>
    <x v="3"/>
    <n v="2.64"/>
    <n v="36.96"/>
    <x v="1"/>
  </r>
  <r>
    <s v="NJR-03699-189"/>
    <x v="358"/>
    <s v="CUST-1734"/>
    <s v="D-8-100"/>
    <n v="44"/>
    <x v="423"/>
    <s v="meganoconnor@email.com"/>
    <x v="1"/>
    <x v="2"/>
    <x v="0"/>
    <x v="3"/>
    <n v="1.66"/>
    <n v="73.039999999999992"/>
    <x v="0"/>
  </r>
  <r>
    <s v="PJV-20427-019"/>
    <x v="150"/>
    <s v="CUST-1187"/>
    <s v="M-65-20"/>
    <n v="26"/>
    <x v="424"/>
    <s v="jamesflores@email.com"/>
    <x v="1"/>
    <x v="0"/>
    <x v="1"/>
    <x v="2"/>
    <n v="0.5"/>
    <n v="13"/>
    <x v="0"/>
  </r>
  <r>
    <s v="UGK-07613-982"/>
    <x v="359"/>
    <s v="CUST-1625"/>
    <s v="M-8-50"/>
    <n v="46"/>
    <x v="425"/>
    <s v="jameswaller@email.com"/>
    <x v="0"/>
    <x v="0"/>
    <x v="0"/>
    <x v="1"/>
    <n v="0.9"/>
    <n v="41.4"/>
    <x v="1"/>
  </r>
  <r>
    <s v="OLA-68289-577"/>
    <x v="172"/>
    <s v="CUST-1301"/>
    <s v="M-8-20"/>
    <n v="32"/>
    <x v="426"/>
    <s v="jenniferharris@email.com"/>
    <x v="1"/>
    <x v="0"/>
    <x v="0"/>
    <x v="2"/>
    <n v="0.45"/>
    <n v="14.4"/>
    <x v="0"/>
  </r>
  <r>
    <s v="TNR-84447-052"/>
    <x v="360"/>
    <s v="CUST-1450"/>
    <s v="D-5-100"/>
    <n v="42"/>
    <x v="427"/>
    <s v="evelynkelley@email.com"/>
    <x v="2"/>
    <x v="2"/>
    <x v="2"/>
    <x v="3"/>
    <n v="2.16"/>
    <n v="90.72"/>
    <x v="0"/>
  </r>
  <r>
    <s v="FBZ-64200-586"/>
    <x v="169"/>
    <s v="CUST-1368"/>
    <s v="W-65-100"/>
    <n v="13"/>
    <x v="428"/>
    <s v="nancyfrazier@email.com"/>
    <x v="0"/>
    <x v="1"/>
    <x v="1"/>
    <x v="3"/>
    <n v="2.4300000000000002"/>
    <n v="31.590000000000003"/>
    <x v="0"/>
  </r>
  <r>
    <s v="OBN-66334-505"/>
    <x v="361"/>
    <s v="CUST-1548"/>
    <s v="W-5-50"/>
    <n v="38"/>
    <x v="429"/>
    <s v="alvinhaynes@email.com"/>
    <x v="2"/>
    <x v="1"/>
    <x v="2"/>
    <x v="1"/>
    <n v="1.59"/>
    <n v="60.42"/>
    <x v="0"/>
  </r>
  <r>
    <s v="NXM-89323-646"/>
    <x v="362"/>
    <s v="CUST-1233"/>
    <s v="D-65-20"/>
    <n v="31"/>
    <x v="430"/>
    <s v="anthonysmith@email.com"/>
    <x v="1"/>
    <x v="2"/>
    <x v="1"/>
    <x v="2"/>
    <n v="0.56000000000000005"/>
    <n v="17.360000000000003"/>
    <x v="0"/>
  </r>
  <r>
    <s v="NHI-23264-055"/>
    <x v="363"/>
    <s v="CUST-1335"/>
    <s v="M-8-20"/>
    <n v="40"/>
    <x v="431"/>
    <s v="elizabethsherman@email.com"/>
    <x v="2"/>
    <x v="0"/>
    <x v="0"/>
    <x v="2"/>
    <n v="0.45"/>
    <n v="18"/>
    <x v="0"/>
  </r>
  <r>
    <s v="EQH-53569-934"/>
    <x v="364"/>
    <s v="CUST-1806"/>
    <s v="W-5-250"/>
    <n v="32"/>
    <x v="432"/>
    <s v="sherylrobinson@email.com"/>
    <x v="2"/>
    <x v="1"/>
    <x v="2"/>
    <x v="0"/>
    <n v="6.08"/>
    <n v="194.56"/>
    <x v="0"/>
  </r>
  <r>
    <s v="XKK-06692-189"/>
    <x v="221"/>
    <s v="CUST-1357"/>
    <s v="W-65-100"/>
    <n v="35"/>
    <x v="433"/>
    <s v="kathrynwheeler@email.com"/>
    <x v="1"/>
    <x v="1"/>
    <x v="1"/>
    <x v="3"/>
    <n v="2.4300000000000002"/>
    <n v="85.050000000000011"/>
    <x v="0"/>
  </r>
  <r>
    <s v="BYP-16005-016"/>
    <x v="365"/>
    <s v="CUST-1866"/>
    <s v="D-8-50"/>
    <n v="19"/>
    <x v="434"/>
    <s v="sonyagainesdvm@email.com"/>
    <x v="2"/>
    <x v="2"/>
    <x v="0"/>
    <x v="1"/>
    <n v="1"/>
    <n v="19"/>
    <x v="0"/>
  </r>
  <r>
    <s v="LWS-13938-905"/>
    <x v="366"/>
    <s v="CUST-1313"/>
    <s v="W-5-20"/>
    <n v="33"/>
    <x v="435"/>
    <s v="staceymiller@email.com"/>
    <x v="2"/>
    <x v="1"/>
    <x v="2"/>
    <x v="2"/>
    <n v="0.79"/>
    <n v="26.07"/>
    <x v="1"/>
  </r>
  <r>
    <s v="OLH-95722-362"/>
    <x v="367"/>
    <s v="CUST-1302"/>
    <s v="W-65-250"/>
    <n v="2"/>
    <x v="436"/>
    <s v="danielware@email.com"/>
    <x v="0"/>
    <x v="1"/>
    <x v="1"/>
    <x v="0"/>
    <n v="5.58"/>
    <n v="11.16"/>
    <x v="0"/>
  </r>
  <r>
    <s v="OLH-95722-362"/>
    <x v="367"/>
    <s v="CUST-1763"/>
    <s v="M-5-20"/>
    <n v="18"/>
    <x v="437"/>
    <s v="meganjohnson@email.com"/>
    <x v="2"/>
    <x v="0"/>
    <x v="2"/>
    <x v="2"/>
    <n v="0.6"/>
    <n v="10.799999999999999"/>
    <x v="0"/>
  </r>
  <r>
    <s v="KCW-50949-318"/>
    <x v="368"/>
    <s v="CUST-1651"/>
    <s v="M-5-100"/>
    <n v="40"/>
    <x v="438"/>
    <s v="michelleberry@email.com"/>
    <x v="2"/>
    <x v="0"/>
    <x v="2"/>
    <x v="3"/>
    <n v="1.99"/>
    <n v="79.599999999999994"/>
    <x v="0"/>
  </r>
  <r>
    <s v="JGZ-16947-591"/>
    <x v="369"/>
    <s v="CUST-1145"/>
    <s v="M-8-250"/>
    <n v="5"/>
    <x v="439"/>
    <s v="monicagarcia@email.com"/>
    <x v="0"/>
    <x v="0"/>
    <x v="0"/>
    <x v="0"/>
    <n v="3.43"/>
    <n v="17.150000000000002"/>
    <x v="0"/>
  </r>
  <r>
    <s v="LXS-63326-144"/>
    <x v="370"/>
    <s v="CUST-1394"/>
    <s v="M-5-50"/>
    <n v="2"/>
    <x v="440"/>
    <s v="jennifercruz@email.com"/>
    <x v="2"/>
    <x v="0"/>
    <x v="2"/>
    <x v="1"/>
    <n v="1.2"/>
    <n v="2.4"/>
    <x v="0"/>
  </r>
  <r>
    <s v="CZG-86544-655"/>
    <x v="371"/>
    <s v="CUST-1789"/>
    <s v="M-5-100"/>
    <n v="43"/>
    <x v="441"/>
    <s v="patrickwoods@email.com"/>
    <x v="2"/>
    <x v="0"/>
    <x v="2"/>
    <x v="3"/>
    <n v="1.99"/>
    <n v="85.57"/>
    <x v="1"/>
  </r>
  <r>
    <s v="WFV-88138-247"/>
    <x v="372"/>
    <s v="CUST-1982"/>
    <s v="D-8-250"/>
    <n v="23"/>
    <x v="442"/>
    <s v="adamgreen@email.com"/>
    <x v="1"/>
    <x v="2"/>
    <x v="0"/>
    <x v="0"/>
    <n v="3.81"/>
    <n v="87.63"/>
    <x v="1"/>
  </r>
  <r>
    <s v="RFG-28227-288"/>
    <x v="373"/>
    <s v="CUST-1012"/>
    <s v="M-8-250"/>
    <n v="45"/>
    <x v="443"/>
    <s v="cynthiacortez@email.com"/>
    <x v="1"/>
    <x v="0"/>
    <x v="0"/>
    <x v="0"/>
    <n v="3.43"/>
    <n v="154.35"/>
    <x v="0"/>
  </r>
  <r>
    <s v="QAK-77286-758"/>
    <x v="274"/>
    <s v="CUST-1681"/>
    <s v="M-65-50"/>
    <n v="21"/>
    <x v="444"/>
    <s v="monicaortega@email.com"/>
    <x v="2"/>
    <x v="0"/>
    <x v="1"/>
    <x v="1"/>
    <n v="1"/>
    <n v="21"/>
    <x v="0"/>
  </r>
  <r>
    <s v="CZD-56716-840"/>
    <x v="374"/>
    <s v="CUST-1010"/>
    <s v="M-5-100"/>
    <n v="24"/>
    <x v="445"/>
    <s v="andreapearson@email.com"/>
    <x v="2"/>
    <x v="0"/>
    <x v="2"/>
    <x v="3"/>
    <n v="1.99"/>
    <n v="47.76"/>
    <x v="0"/>
  </r>
  <r>
    <s v="UBI-59229-277"/>
    <x v="375"/>
    <s v="CUST-1893"/>
    <s v="M-5-100"/>
    <n v="13"/>
    <x v="446"/>
    <s v="michaelbrown@email.com"/>
    <x v="1"/>
    <x v="0"/>
    <x v="2"/>
    <x v="3"/>
    <n v="1.99"/>
    <n v="25.87"/>
    <x v="1"/>
  </r>
  <r>
    <s v="WJJ-37489-898"/>
    <x v="376"/>
    <s v="CUST-1818"/>
    <s v="D-8-50"/>
    <n v="12"/>
    <x v="447"/>
    <s v="katherinedennis@email.com"/>
    <x v="0"/>
    <x v="2"/>
    <x v="0"/>
    <x v="1"/>
    <n v="1"/>
    <n v="12"/>
    <x v="0"/>
  </r>
  <r>
    <s v="ORX-57454-917"/>
    <x v="377"/>
    <s v="CUST-1823"/>
    <s v="D-5-100"/>
    <n v="25"/>
    <x v="448"/>
    <s v="kimberlysims@email.com"/>
    <x v="0"/>
    <x v="2"/>
    <x v="2"/>
    <x v="3"/>
    <n v="2.16"/>
    <n v="54"/>
    <x v="0"/>
  </r>
  <r>
    <s v="GRB-68838-629"/>
    <x v="347"/>
    <s v="CUST-1591"/>
    <s v="D-65-50"/>
    <n v="35"/>
    <x v="449"/>
    <s v="amandaflores@email.com"/>
    <x v="0"/>
    <x v="2"/>
    <x v="1"/>
    <x v="1"/>
    <n v="1.1299999999999999"/>
    <n v="39.549999999999997"/>
    <x v="0"/>
  </r>
  <r>
    <s v="SHT-04865-419"/>
    <x v="378"/>
    <s v="CUST-1974"/>
    <s v="D-8-100"/>
    <n v="20"/>
    <x v="450"/>
    <s v="brittanymcclain@email.com"/>
    <x v="0"/>
    <x v="2"/>
    <x v="0"/>
    <x v="3"/>
    <n v="1.66"/>
    <n v="33.199999999999996"/>
    <x v="0"/>
  </r>
  <r>
    <s v="UQI-28177-865"/>
    <x v="244"/>
    <s v="CUST-1350"/>
    <s v="D-5-20"/>
    <n v="28"/>
    <x v="451"/>
    <s v="aprilmurphy@email.com"/>
    <x v="0"/>
    <x v="2"/>
    <x v="2"/>
    <x v="2"/>
    <n v="0.65"/>
    <n v="18.2"/>
    <x v="0"/>
  </r>
  <r>
    <s v="OIB-13664-879"/>
    <x v="379"/>
    <s v="CUST-1278"/>
    <s v="D-65-100"/>
    <n v="21"/>
    <x v="452"/>
    <s v="davidwilcox@email.com"/>
    <x v="0"/>
    <x v="2"/>
    <x v="1"/>
    <x v="3"/>
    <n v="1.88"/>
    <n v="39.479999999999997"/>
    <x v="1"/>
  </r>
  <r>
    <s v="PJS-30996-485"/>
    <x v="380"/>
    <s v="CUST-1032"/>
    <s v="M-8-50"/>
    <n v="11"/>
    <x v="453"/>
    <s v="ralphroberts@email.com"/>
    <x v="0"/>
    <x v="0"/>
    <x v="0"/>
    <x v="1"/>
    <n v="0.9"/>
    <n v="9.9"/>
    <x v="0"/>
  </r>
  <r>
    <s v="HEL-86709-449"/>
    <x v="381"/>
    <s v="CUST-1996"/>
    <s v="M-8-50"/>
    <n v="1"/>
    <x v="454"/>
    <s v="kristinbryant@email.com"/>
    <x v="0"/>
    <x v="0"/>
    <x v="0"/>
    <x v="1"/>
    <n v="0.9"/>
    <n v="0.9"/>
    <x v="0"/>
  </r>
  <r>
    <s v="NCH-55389-562"/>
    <x v="382"/>
    <s v="CUST-1090"/>
    <s v="M-65-100"/>
    <n v="6"/>
    <x v="455"/>
    <s v="mariahernandez@email.com"/>
    <x v="1"/>
    <x v="0"/>
    <x v="1"/>
    <x v="3"/>
    <n v="1.66"/>
    <n v="9.9599999999999991"/>
    <x v="0"/>
  </r>
  <r>
    <s v="NCH-55389-562"/>
    <x v="382"/>
    <s v="CUST-1986"/>
    <s v="D-8-50"/>
    <n v="12"/>
    <x v="456"/>
    <s v="danieldavis@email.com"/>
    <x v="0"/>
    <x v="2"/>
    <x v="0"/>
    <x v="1"/>
    <n v="1"/>
    <n v="12"/>
    <x v="1"/>
  </r>
  <r>
    <s v="NCH-55389-562"/>
    <x v="382"/>
    <s v="CUST-1092"/>
    <s v="D-8-20"/>
    <n v="21"/>
    <x v="457"/>
    <s v="angelwolf@email.com"/>
    <x v="0"/>
    <x v="2"/>
    <x v="0"/>
    <x v="2"/>
    <n v="0.5"/>
    <n v="10.5"/>
    <x v="0"/>
  </r>
  <r>
    <s v="NCH-55389-562"/>
    <x v="382"/>
    <s v="CUST-1686"/>
    <s v="M-8-250"/>
    <n v="19"/>
    <x v="458"/>
    <s v="jeanettebailey@email.com"/>
    <x v="1"/>
    <x v="0"/>
    <x v="0"/>
    <x v="0"/>
    <n v="3.43"/>
    <n v="65.17"/>
    <x v="1"/>
  </r>
  <r>
    <s v="GUG-45603-775"/>
    <x v="383"/>
    <s v="CUST-1406"/>
    <s v="W-5-20"/>
    <n v="31"/>
    <x v="459"/>
    <s v="tiffanymcmillan@email.com"/>
    <x v="0"/>
    <x v="1"/>
    <x v="2"/>
    <x v="2"/>
    <n v="0.79"/>
    <n v="24.490000000000002"/>
    <x v="1"/>
  </r>
  <r>
    <s v="KJB-98240-098"/>
    <x v="28"/>
    <s v="CUST-1797"/>
    <s v="D-5-100"/>
    <n v="37"/>
    <x v="460"/>
    <s v="cassiescott@email.com"/>
    <x v="2"/>
    <x v="2"/>
    <x v="2"/>
    <x v="3"/>
    <n v="2.16"/>
    <n v="79.92"/>
    <x v="1"/>
  </r>
  <r>
    <s v="JMS-48374-462"/>
    <x v="384"/>
    <s v="CUST-1962"/>
    <s v="M-5-250"/>
    <n v="23"/>
    <x v="461"/>
    <s v="amberlee@email.com"/>
    <x v="2"/>
    <x v="0"/>
    <x v="2"/>
    <x v="0"/>
    <n v="4.58"/>
    <n v="105.34"/>
    <x v="1"/>
  </r>
  <r>
    <s v="YIT-15877-117"/>
    <x v="385"/>
    <s v="CUST-1420"/>
    <s v="D-5-20"/>
    <n v="17"/>
    <x v="462"/>
    <s v="allencamacho@email.com"/>
    <x v="2"/>
    <x v="2"/>
    <x v="2"/>
    <x v="2"/>
    <n v="0.65"/>
    <n v="11.05"/>
    <x v="0"/>
  </r>
  <r>
    <s v="YVK-82679-655"/>
    <x v="386"/>
    <s v="CUST-1811"/>
    <s v="W-65-100"/>
    <n v="1"/>
    <x v="463"/>
    <s v="kathleenwright@email.com"/>
    <x v="1"/>
    <x v="1"/>
    <x v="1"/>
    <x v="3"/>
    <n v="2.4300000000000002"/>
    <n v="2.4300000000000002"/>
    <x v="0"/>
  </r>
  <r>
    <s v="TYH-81940-054"/>
    <x v="387"/>
    <s v="CUST-1534"/>
    <s v="W-8-250"/>
    <n v="17"/>
    <x v="464"/>
    <s v="danielellis@email.com"/>
    <x v="0"/>
    <x v="1"/>
    <x v="0"/>
    <x v="0"/>
    <n v="4.96"/>
    <n v="84.32"/>
    <x v="0"/>
  </r>
  <r>
    <s v="HTY-30660-254"/>
    <x v="388"/>
    <s v="CUST-1984"/>
    <s v="D-65-100"/>
    <n v="3"/>
    <x v="465"/>
    <s v="matthewolson@email.com"/>
    <x v="2"/>
    <x v="2"/>
    <x v="1"/>
    <x v="3"/>
    <n v="1.88"/>
    <n v="5.64"/>
    <x v="0"/>
  </r>
  <r>
    <s v="GPW-43956-761"/>
    <x v="389"/>
    <s v="CUST-1594"/>
    <s v="D-65-50"/>
    <n v="3"/>
    <x v="466"/>
    <s v="tiffanyfields@email.com"/>
    <x v="2"/>
    <x v="2"/>
    <x v="1"/>
    <x v="1"/>
    <n v="1.1299999999999999"/>
    <n v="3.3899999999999997"/>
    <x v="0"/>
  </r>
  <r>
    <s v="DWY-56352-412"/>
    <x v="390"/>
    <s v="CUST-1133"/>
    <s v="M-8-250"/>
    <n v="46"/>
    <x v="467"/>
    <s v="tinamurphy@email.com"/>
    <x v="0"/>
    <x v="0"/>
    <x v="0"/>
    <x v="0"/>
    <n v="3.43"/>
    <n v="157.78"/>
    <x v="0"/>
  </r>
  <r>
    <s v="PUH-55647-976"/>
    <x v="391"/>
    <s v="CUST-1496"/>
    <s v="D-65-50"/>
    <n v="12"/>
    <x v="468"/>
    <s v="thomasgilbert@email.com"/>
    <x v="1"/>
    <x v="2"/>
    <x v="1"/>
    <x v="1"/>
    <n v="1.1299999999999999"/>
    <n v="13.559999999999999"/>
    <x v="1"/>
  </r>
  <r>
    <s v="DTB-71371-705"/>
    <x v="195"/>
    <s v="CUST-1285"/>
    <s v="W-65-250"/>
    <n v="4"/>
    <x v="469"/>
    <s v="dawnrivera@email.com"/>
    <x v="2"/>
    <x v="1"/>
    <x v="1"/>
    <x v="0"/>
    <n v="5.58"/>
    <n v="22.32"/>
    <x v="1"/>
  </r>
  <r>
    <s v="ZDC-64769-740"/>
    <x v="392"/>
    <s v="CUST-1343"/>
    <s v="M-5-50"/>
    <n v="31"/>
    <x v="470"/>
    <s v="ravenvelazquez@email.com"/>
    <x v="1"/>
    <x v="0"/>
    <x v="2"/>
    <x v="1"/>
    <n v="1.2"/>
    <n v="37.199999999999996"/>
    <x v="0"/>
  </r>
  <r>
    <s v="TED-81959-419"/>
    <x v="393"/>
    <s v="CUST-1558"/>
    <s v="D-5-100"/>
    <n v="2"/>
    <x v="471"/>
    <s v="lindseyfarmer@email.com"/>
    <x v="2"/>
    <x v="2"/>
    <x v="2"/>
    <x v="3"/>
    <n v="2.16"/>
    <n v="4.32"/>
    <x v="1"/>
  </r>
  <r>
    <s v="FDO-25756-141"/>
    <x v="322"/>
    <s v="CUST-1213"/>
    <s v="M-65-250"/>
    <n v="20"/>
    <x v="472"/>
    <s v="johngarcia@email.com"/>
    <x v="2"/>
    <x v="0"/>
    <x v="1"/>
    <x v="0"/>
    <n v="3.81"/>
    <n v="76.2"/>
    <x v="1"/>
  </r>
  <r>
    <s v="HKN-31467-517"/>
    <x v="367"/>
    <s v="CUST-1486"/>
    <s v="W-65-20"/>
    <n v="9"/>
    <x v="473"/>
    <s v="nicholashumphrey@email.com"/>
    <x v="0"/>
    <x v="1"/>
    <x v="1"/>
    <x v="2"/>
    <n v="0.73"/>
    <n v="6.57"/>
    <x v="0"/>
  </r>
  <r>
    <s v="POF-29666-012"/>
    <x v="394"/>
    <s v="CUST-1161"/>
    <s v="D-65-50"/>
    <n v="15"/>
    <x v="474"/>
    <s v="jeremycarter@email.com"/>
    <x v="1"/>
    <x v="2"/>
    <x v="1"/>
    <x v="1"/>
    <n v="1.1299999999999999"/>
    <n v="16.95"/>
    <x v="1"/>
  </r>
  <r>
    <s v="IRX-59256-644"/>
    <x v="395"/>
    <s v="CUST-1108"/>
    <s v="M-65-250"/>
    <n v="49"/>
    <x v="475"/>
    <s v="dianewalker@email.com"/>
    <x v="0"/>
    <x v="0"/>
    <x v="1"/>
    <x v="0"/>
    <n v="3.81"/>
    <n v="186.69"/>
    <x v="1"/>
  </r>
  <r>
    <s v="LTN-89139-350"/>
    <x v="396"/>
    <s v="CUST-1299"/>
    <s v="M-65-20"/>
    <n v="30"/>
    <x v="476"/>
    <s v="joynguyen@email.com"/>
    <x v="0"/>
    <x v="0"/>
    <x v="1"/>
    <x v="2"/>
    <n v="0.5"/>
    <n v="15"/>
    <x v="0"/>
  </r>
  <r>
    <s v="TXF-79780-017"/>
    <x v="17"/>
    <s v="CUST-1781"/>
    <s v="W-5-250"/>
    <n v="40"/>
    <x v="477"/>
    <s v="christopherfrost@email.com"/>
    <x v="0"/>
    <x v="1"/>
    <x v="2"/>
    <x v="0"/>
    <n v="6.08"/>
    <n v="243.2"/>
    <x v="1"/>
  </r>
  <r>
    <s v="ALM-80762-974"/>
    <x v="397"/>
    <s v="CUST-1461"/>
    <s v="D-8-20"/>
    <n v="29"/>
    <x v="478"/>
    <s v="beverlyhalldds@email.com"/>
    <x v="2"/>
    <x v="2"/>
    <x v="0"/>
    <x v="2"/>
    <n v="0.5"/>
    <n v="14.5"/>
    <x v="0"/>
  </r>
  <r>
    <s v="NXF-15738-707"/>
    <x v="398"/>
    <s v="CUST-1871"/>
    <s v="D-5-20"/>
    <n v="13"/>
    <x v="479"/>
    <s v="sonyasanchez@email.com"/>
    <x v="1"/>
    <x v="2"/>
    <x v="2"/>
    <x v="2"/>
    <n v="0.65"/>
    <n v="8.4500000000000011"/>
    <x v="0"/>
  </r>
  <r>
    <s v="MVV-19034-198"/>
    <x v="399"/>
    <s v="CUST-1576"/>
    <s v="M-5-50"/>
    <n v="31"/>
    <x v="480"/>
    <s v="collinhunt@email.com"/>
    <x v="2"/>
    <x v="0"/>
    <x v="2"/>
    <x v="1"/>
    <n v="1.2"/>
    <n v="37.199999999999996"/>
    <x v="0"/>
  </r>
  <r>
    <s v="KUX-19632-830"/>
    <x v="231"/>
    <s v="CUST-1875"/>
    <s v="M-8-100"/>
    <n v="33"/>
    <x v="481"/>
    <s v="garyfreeman@email.com"/>
    <x v="0"/>
    <x v="0"/>
    <x v="0"/>
    <x v="3"/>
    <n v="1.49"/>
    <n v="49.17"/>
    <x v="1"/>
  </r>
  <r>
    <s v="SNZ-44595-152"/>
    <x v="400"/>
    <s v="CUST-1596"/>
    <s v="W-5-50"/>
    <n v="18"/>
    <x v="482"/>
    <s v="josephbrock@email.com"/>
    <x v="0"/>
    <x v="1"/>
    <x v="2"/>
    <x v="1"/>
    <n v="1.59"/>
    <n v="28.62"/>
    <x v="0"/>
  </r>
  <r>
    <s v="GQA-37241-629"/>
    <x v="143"/>
    <s v="CUST-1726"/>
    <s v="M-5-250"/>
    <n v="7"/>
    <x v="483"/>
    <s v="catherinecarney@email.com"/>
    <x v="2"/>
    <x v="0"/>
    <x v="2"/>
    <x v="0"/>
    <n v="4.58"/>
    <n v="32.06"/>
    <x v="0"/>
  </r>
  <r>
    <s v="WVV-79948-067"/>
    <x v="401"/>
    <s v="CUST-1245"/>
    <s v="W-8-20"/>
    <n v="29"/>
    <x v="484"/>
    <s v="jimmysherman@email.com"/>
    <x v="1"/>
    <x v="1"/>
    <x v="0"/>
    <x v="2"/>
    <n v="0.65"/>
    <n v="18.850000000000001"/>
    <x v="0"/>
  </r>
  <r>
    <s v="LHX-81117-166"/>
    <x v="402"/>
    <s v="CUST-1513"/>
    <s v="D-8-20"/>
    <n v="5"/>
    <x v="485"/>
    <s v="kyleware@email.com"/>
    <x v="2"/>
    <x v="2"/>
    <x v="0"/>
    <x v="2"/>
    <n v="0.5"/>
    <n v="2.5"/>
    <x v="1"/>
  </r>
  <r>
    <s v="GCD-75444-320"/>
    <x v="268"/>
    <s v="CUST-1224"/>
    <s v="M-8-250"/>
    <n v="20"/>
    <x v="486"/>
    <s v="jeanblack@email.com"/>
    <x v="0"/>
    <x v="0"/>
    <x v="0"/>
    <x v="0"/>
    <n v="3.43"/>
    <n v="68.600000000000009"/>
    <x v="1"/>
  </r>
  <r>
    <s v="SGA-30059-217"/>
    <x v="403"/>
    <s v="CUST-1683"/>
    <s v="D-8-250"/>
    <n v="37"/>
    <x v="487"/>
    <s v="donaldluceromd@email.com"/>
    <x v="1"/>
    <x v="2"/>
    <x v="0"/>
    <x v="0"/>
    <n v="3.81"/>
    <n v="140.97"/>
    <x v="0"/>
  </r>
  <r>
    <s v="GNL-98714-885"/>
    <x v="253"/>
    <s v="CUST-1024"/>
    <s v="M-8-100"/>
    <n v="8"/>
    <x v="488"/>
    <s v="joygraves@email.com"/>
    <x v="2"/>
    <x v="0"/>
    <x v="0"/>
    <x v="3"/>
    <n v="1.49"/>
    <n v="11.92"/>
    <x v="0"/>
  </r>
  <r>
    <s v="OQA-93249-841"/>
    <x v="346"/>
    <s v="CUST-1600"/>
    <s v="W-65-100"/>
    <n v="46"/>
    <x v="489"/>
    <s v="rodneyscott@email.com"/>
    <x v="0"/>
    <x v="1"/>
    <x v="1"/>
    <x v="3"/>
    <n v="2.4300000000000002"/>
    <n v="111.78"/>
    <x v="0"/>
  </r>
  <r>
    <s v="DUV-12075-132"/>
    <x v="404"/>
    <s v="CUST-1898"/>
    <s v="D-5-20"/>
    <n v="11"/>
    <x v="490"/>
    <s v="jessedickson@email.com"/>
    <x v="0"/>
    <x v="2"/>
    <x v="2"/>
    <x v="2"/>
    <n v="0.65"/>
    <n v="7.15"/>
    <x v="0"/>
  </r>
  <r>
    <s v="DUV-12075-132"/>
    <x v="404"/>
    <s v="CUST-1709"/>
    <s v="W-5-250"/>
    <n v="45"/>
    <x v="491"/>
    <s v="kevinsaunders@email.com"/>
    <x v="2"/>
    <x v="1"/>
    <x v="2"/>
    <x v="0"/>
    <n v="6.08"/>
    <n v="273.60000000000002"/>
    <x v="0"/>
  </r>
  <r>
    <s v="KPO-24942-184"/>
    <x v="405"/>
    <s v="CUST-1964"/>
    <s v="D-8-100"/>
    <n v="31"/>
    <x v="492"/>
    <s v="toddmalonemd@email.com"/>
    <x v="1"/>
    <x v="2"/>
    <x v="0"/>
    <x v="3"/>
    <n v="1.66"/>
    <n v="51.46"/>
    <x v="1"/>
  </r>
  <r>
    <s v="SRJ-79353-838"/>
    <x v="148"/>
    <s v="CUST-1918"/>
    <s v="D-8-20"/>
    <n v="35"/>
    <x v="493"/>
    <s v="stacylane@email.com"/>
    <x v="0"/>
    <x v="2"/>
    <x v="0"/>
    <x v="2"/>
    <n v="0.5"/>
    <n v="17.5"/>
    <x v="0"/>
  </r>
  <r>
    <s v="XBV-40336-071"/>
    <x v="406"/>
    <s v="CUST-1713"/>
    <s v="M-65-50"/>
    <n v="23"/>
    <x v="494"/>
    <s v="rebeccamorris@email.com"/>
    <x v="0"/>
    <x v="0"/>
    <x v="1"/>
    <x v="1"/>
    <n v="1"/>
    <n v="23"/>
    <x v="0"/>
  </r>
  <r>
    <s v="RLM-96511-467"/>
    <x v="348"/>
    <s v="CUST-1733"/>
    <s v="W-5-250"/>
    <n v="42"/>
    <x v="495"/>
    <s v="evanlyons@email.com"/>
    <x v="1"/>
    <x v="1"/>
    <x v="2"/>
    <x v="0"/>
    <n v="6.08"/>
    <n v="255.36"/>
    <x v="0"/>
  </r>
  <r>
    <s v="AEZ-13242-456"/>
    <x v="407"/>
    <s v="CUST-1043"/>
    <s v="M-5-100"/>
    <n v="44"/>
    <x v="496"/>
    <s v="jonathanharris@email.com"/>
    <x v="2"/>
    <x v="0"/>
    <x v="2"/>
    <x v="3"/>
    <n v="1.99"/>
    <n v="87.56"/>
    <x v="1"/>
  </r>
  <r>
    <s v="UME-75640-698"/>
    <x v="408"/>
    <s v="CUST-1829"/>
    <s v="M-65-50"/>
    <n v="31"/>
    <x v="497"/>
    <s v="briancameron@email.com"/>
    <x v="2"/>
    <x v="0"/>
    <x v="1"/>
    <x v="1"/>
    <n v="1"/>
    <n v="31"/>
    <x v="0"/>
  </r>
  <r>
    <s v="GJC-66474-557"/>
    <x v="322"/>
    <s v="CUST-1690"/>
    <s v="D-8-20"/>
    <n v="36"/>
    <x v="498"/>
    <s v="julierush@email.com"/>
    <x v="2"/>
    <x v="2"/>
    <x v="0"/>
    <x v="2"/>
    <n v="0.5"/>
    <n v="18"/>
    <x v="0"/>
  </r>
  <r>
    <s v="IRV-20769-219"/>
    <x v="409"/>
    <s v="CUST-1270"/>
    <s v="M-5-50"/>
    <n v="39"/>
    <x v="499"/>
    <s v="jamesparker@email.com"/>
    <x v="2"/>
    <x v="0"/>
    <x v="2"/>
    <x v="1"/>
    <n v="1.2"/>
    <n v="46.8"/>
    <x v="1"/>
  </r>
  <r>
    <s v="QEV-37451-860"/>
    <x v="410"/>
    <s v="CUST-1831"/>
    <s v="W-5-100"/>
    <n v="20"/>
    <x v="500"/>
    <s v="tylervalenzuela@email.com"/>
    <x v="0"/>
    <x v="1"/>
    <x v="2"/>
    <x v="3"/>
    <n v="2.64"/>
    <n v="52.800000000000004"/>
    <x v="0"/>
  </r>
  <r>
    <s v="QEV-37451-860"/>
    <x v="410"/>
    <s v="CUST-1443"/>
    <s v="D-65-100"/>
    <n v="2"/>
    <x v="501"/>
    <s v="matthewoneill@email.com"/>
    <x v="2"/>
    <x v="2"/>
    <x v="1"/>
    <x v="3"/>
    <n v="1.88"/>
    <n v="3.76"/>
    <x v="1"/>
  </r>
  <r>
    <s v="FAA-43335-268"/>
    <x v="146"/>
    <s v="CUST-1060"/>
    <s v="M-8-100"/>
    <n v="23"/>
    <x v="502"/>
    <s v="tammyyoung@email.com"/>
    <x v="0"/>
    <x v="0"/>
    <x v="0"/>
    <x v="3"/>
    <n v="1.49"/>
    <n v="34.270000000000003"/>
    <x v="0"/>
  </r>
  <r>
    <s v="KAC-83089-793"/>
    <x v="411"/>
    <s v="CUST-1407"/>
    <s v="W-5-50"/>
    <n v="19"/>
    <x v="503"/>
    <s v="sarahwalton@email.com"/>
    <x v="0"/>
    <x v="1"/>
    <x v="2"/>
    <x v="1"/>
    <n v="1.59"/>
    <n v="30.21"/>
    <x v="1"/>
  </r>
  <r>
    <s v="KAC-83089-793"/>
    <x v="411"/>
    <s v="CUST-1973"/>
    <s v="M-5-50"/>
    <n v="19"/>
    <x v="504"/>
    <s v="amandabridges@email.com"/>
    <x v="1"/>
    <x v="0"/>
    <x v="2"/>
    <x v="1"/>
    <n v="1.2"/>
    <n v="22.8"/>
    <x v="0"/>
  </r>
  <r>
    <s v="CVP-18956-553"/>
    <x v="412"/>
    <s v="CUST-1908"/>
    <s v="D-8-50"/>
    <n v="16"/>
    <x v="505"/>
    <s v="rebeccanolan@email.com"/>
    <x v="1"/>
    <x v="2"/>
    <x v="0"/>
    <x v="1"/>
    <n v="1"/>
    <n v="16"/>
    <x v="0"/>
  </r>
  <r>
    <s v="IPP-31994-879"/>
    <x v="380"/>
    <s v="CUST-1370"/>
    <s v="W-65-50"/>
    <n v="3"/>
    <x v="506"/>
    <s v="ronaldconner@email.com"/>
    <x v="1"/>
    <x v="1"/>
    <x v="1"/>
    <x v="1"/>
    <n v="1.46"/>
    <n v="4.38"/>
    <x v="0"/>
  </r>
  <r>
    <s v="SNZ-65340-705"/>
    <x v="413"/>
    <s v="CUST-1006"/>
    <s v="M-65-20"/>
    <n v="29"/>
    <x v="507"/>
    <s v="matthewatkins@email.com"/>
    <x v="0"/>
    <x v="0"/>
    <x v="1"/>
    <x v="2"/>
    <n v="0.5"/>
    <n v="14.5"/>
    <x v="0"/>
  </r>
  <r>
    <s v="EZT-46571-659"/>
    <x v="2"/>
    <s v="CUST-1165"/>
    <s v="D-8-250"/>
    <n v="48"/>
    <x v="508"/>
    <s v="brianwright@email.com"/>
    <x v="1"/>
    <x v="2"/>
    <x v="0"/>
    <x v="0"/>
    <n v="3.81"/>
    <n v="182.88"/>
    <x v="1"/>
  </r>
  <r>
    <s v="NWQ-70061-912"/>
    <x v="410"/>
    <s v="CUST-1844"/>
    <s v="D-65-100"/>
    <n v="46"/>
    <x v="509"/>
    <s v="michaelgreer@email.com"/>
    <x v="1"/>
    <x v="2"/>
    <x v="1"/>
    <x v="3"/>
    <n v="1.88"/>
    <n v="86.47999999999999"/>
    <x v="0"/>
  </r>
  <r>
    <s v="BKK-47233-845"/>
    <x v="158"/>
    <s v="CUST-1214"/>
    <s v="W-8-50"/>
    <n v="3"/>
    <x v="510"/>
    <s v="calebandersen@email.com"/>
    <x v="0"/>
    <x v="1"/>
    <x v="0"/>
    <x v="1"/>
    <n v="1.3"/>
    <n v="3.9000000000000004"/>
    <x v="0"/>
  </r>
  <r>
    <s v="VQR-01002-970"/>
    <x v="414"/>
    <s v="CUST-1956"/>
    <s v="M-5-100"/>
    <n v="29"/>
    <x v="511"/>
    <s v="rhondaharris@email.com"/>
    <x v="2"/>
    <x v="0"/>
    <x v="2"/>
    <x v="3"/>
    <n v="1.99"/>
    <n v="57.71"/>
    <x v="1"/>
  </r>
  <r>
    <s v="SZW-48378-399"/>
    <x v="415"/>
    <s v="CUST-1652"/>
    <s v="D-5-50"/>
    <n v="32"/>
    <x v="512"/>
    <s v="nancydavis@email.com"/>
    <x v="1"/>
    <x v="2"/>
    <x v="2"/>
    <x v="1"/>
    <n v="1.3"/>
    <n v="41.6"/>
    <x v="0"/>
  </r>
  <r>
    <s v="ITA-87418-783"/>
    <x v="416"/>
    <s v="CUST-1094"/>
    <s v="W-65-20"/>
    <n v="50"/>
    <x v="513"/>
    <s v="scottwilson@email.com"/>
    <x v="0"/>
    <x v="1"/>
    <x v="1"/>
    <x v="2"/>
    <n v="0.73"/>
    <n v="36.5"/>
    <x v="0"/>
  </r>
  <r>
    <s v="GNZ-46006-527"/>
    <x v="417"/>
    <s v="CUST-1459"/>
    <s v="W-5-20"/>
    <n v="40"/>
    <x v="514"/>
    <s v="courtneyfoster@email.com"/>
    <x v="2"/>
    <x v="1"/>
    <x v="2"/>
    <x v="2"/>
    <n v="0.79"/>
    <n v="31.6"/>
    <x v="0"/>
  </r>
  <r>
    <s v="FYQ-78248-319"/>
    <x v="373"/>
    <s v="CUST-1958"/>
    <s v="W-8-50"/>
    <n v="46"/>
    <x v="515"/>
    <s v="frankwashington@email.com"/>
    <x v="1"/>
    <x v="1"/>
    <x v="0"/>
    <x v="1"/>
    <n v="1.3"/>
    <n v="59.800000000000004"/>
    <x v="1"/>
  </r>
  <r>
    <s v="VAU-44387-624"/>
    <x v="33"/>
    <s v="CUST-1593"/>
    <s v="W-65-50"/>
    <n v="34"/>
    <x v="516"/>
    <s v="jamesmeyer@email.com"/>
    <x v="0"/>
    <x v="1"/>
    <x v="1"/>
    <x v="1"/>
    <n v="1.46"/>
    <n v="49.64"/>
    <x v="0"/>
  </r>
  <r>
    <s v="RDW-33155-159"/>
    <x v="418"/>
    <s v="CUST-1426"/>
    <s v="D-5-50"/>
    <n v="27"/>
    <x v="517"/>
    <s v="geraldwalker@email.com"/>
    <x v="1"/>
    <x v="2"/>
    <x v="2"/>
    <x v="1"/>
    <n v="1.3"/>
    <n v="35.1"/>
    <x v="1"/>
  </r>
  <r>
    <s v="TDZ-59011-211"/>
    <x v="262"/>
    <s v="CUST-1528"/>
    <s v="D-5-20"/>
    <n v="23"/>
    <x v="518"/>
    <s v="davidoneal@email.com"/>
    <x v="0"/>
    <x v="2"/>
    <x v="2"/>
    <x v="2"/>
    <n v="0.65"/>
    <n v="14.950000000000001"/>
    <x v="0"/>
  </r>
  <r>
    <s v="IDU-25793-399"/>
    <x v="419"/>
    <s v="CUST-1706"/>
    <s v="M-5-50"/>
    <n v="6"/>
    <x v="519"/>
    <s v="jenniferparker@email.com"/>
    <x v="2"/>
    <x v="0"/>
    <x v="2"/>
    <x v="1"/>
    <n v="1.2"/>
    <n v="7.1999999999999993"/>
    <x v="0"/>
  </r>
  <r>
    <s v="IDU-25793-399"/>
    <x v="419"/>
    <s v="CUST-1345"/>
    <s v="W-8-20"/>
    <n v="42"/>
    <x v="520"/>
    <s v="aliceweaver@email.com"/>
    <x v="0"/>
    <x v="1"/>
    <x v="0"/>
    <x v="2"/>
    <n v="0.65"/>
    <n v="27.3"/>
    <x v="1"/>
  </r>
  <r>
    <s v="NUO-20013-488"/>
    <x v="419"/>
    <s v="CUST-1832"/>
    <s v="D-65-20"/>
    <n v="5"/>
    <x v="521"/>
    <s v="veronicagray@email.com"/>
    <x v="2"/>
    <x v="2"/>
    <x v="1"/>
    <x v="2"/>
    <n v="0.56000000000000005"/>
    <n v="2.8000000000000003"/>
    <x v="1"/>
  </r>
  <r>
    <s v="UQU-65630-479"/>
    <x v="420"/>
    <s v="CUST-1687"/>
    <s v="M-5-50"/>
    <n v="31"/>
    <x v="522"/>
    <s v="elizabethjackson@email.com"/>
    <x v="2"/>
    <x v="0"/>
    <x v="2"/>
    <x v="1"/>
    <n v="1.2"/>
    <n v="37.199999999999996"/>
    <x v="1"/>
  </r>
  <r>
    <s v="FEO-11834-332"/>
    <x v="286"/>
    <s v="CUST-1810"/>
    <s v="D-5-50"/>
    <n v="6"/>
    <x v="523"/>
    <s v="michelemiranda@email.com"/>
    <x v="1"/>
    <x v="2"/>
    <x v="2"/>
    <x v="1"/>
    <n v="1.3"/>
    <n v="7.8000000000000007"/>
    <x v="0"/>
  </r>
  <r>
    <s v="TKY-71558-096"/>
    <x v="421"/>
    <s v="CUST-1794"/>
    <s v="D-65-50"/>
    <n v="49"/>
    <x v="524"/>
    <s v="francisrichardson@email.com"/>
    <x v="2"/>
    <x v="2"/>
    <x v="1"/>
    <x v="1"/>
    <n v="1.1299999999999999"/>
    <n v="55.37"/>
    <x v="0"/>
  </r>
  <r>
    <s v="OXY-65322-253"/>
    <x v="422"/>
    <s v="CUST-1910"/>
    <s v="D-5-20"/>
    <n v="14"/>
    <x v="525"/>
    <s v="kellivilla@email.com"/>
    <x v="2"/>
    <x v="2"/>
    <x v="2"/>
    <x v="2"/>
    <n v="0.65"/>
    <n v="9.1"/>
    <x v="1"/>
  </r>
  <r>
    <s v="EVP-43500-491"/>
    <x v="5"/>
    <s v="CUST-1321"/>
    <s v="W-65-100"/>
    <n v="33"/>
    <x v="526"/>
    <s v="brandiryan@email.com"/>
    <x v="1"/>
    <x v="1"/>
    <x v="1"/>
    <x v="3"/>
    <n v="2.4300000000000002"/>
    <n v="80.190000000000012"/>
    <x v="0"/>
  </r>
  <r>
    <s v="WAG-26945-689"/>
    <x v="358"/>
    <s v="CUST-1657"/>
    <s v="W-5-100"/>
    <n v="15"/>
    <x v="527"/>
    <s v="bradwoodward@email.com"/>
    <x v="2"/>
    <x v="1"/>
    <x v="2"/>
    <x v="3"/>
    <n v="2.64"/>
    <n v="39.6"/>
    <x v="1"/>
  </r>
  <r>
    <s v="CHE-78995-767"/>
    <x v="423"/>
    <s v="CUST-1819"/>
    <s v="D-65-20"/>
    <n v="6"/>
    <x v="528"/>
    <s v="robertgarcia@email.com"/>
    <x v="1"/>
    <x v="2"/>
    <x v="1"/>
    <x v="2"/>
    <n v="0.56000000000000005"/>
    <n v="3.3600000000000003"/>
    <x v="1"/>
  </r>
  <r>
    <s v="RYZ-14633-602"/>
    <x v="5"/>
    <s v="CUST-1969"/>
    <s v="M-5-20"/>
    <n v="22"/>
    <x v="529"/>
    <s v="ashleycarson@email.com"/>
    <x v="2"/>
    <x v="0"/>
    <x v="2"/>
    <x v="2"/>
    <n v="0.6"/>
    <n v="13.2"/>
    <x v="1"/>
  </r>
  <r>
    <s v="WOQ-36015-429"/>
    <x v="372"/>
    <s v="CUST-1928"/>
    <s v="W-65-20"/>
    <n v="46"/>
    <x v="530"/>
    <s v="mariataylor@email.com"/>
    <x v="0"/>
    <x v="1"/>
    <x v="1"/>
    <x v="2"/>
    <n v="0.73"/>
    <n v="33.58"/>
    <x v="0"/>
  </r>
  <r>
    <s v="WOQ-36015-429"/>
    <x v="372"/>
    <s v="CUST-1303"/>
    <s v="W-5-50"/>
    <n v="36"/>
    <x v="531"/>
    <s v="jessicaatkins@email.com"/>
    <x v="0"/>
    <x v="1"/>
    <x v="2"/>
    <x v="1"/>
    <n v="1.59"/>
    <n v="57.24"/>
    <x v="0"/>
  </r>
  <r>
    <s v="WOQ-36015-429"/>
    <x v="372"/>
    <s v="CUST-1114"/>
    <s v="D-65-100"/>
    <n v="23"/>
    <x v="532"/>
    <s v="franksmith@email.com"/>
    <x v="2"/>
    <x v="2"/>
    <x v="1"/>
    <x v="3"/>
    <n v="1.88"/>
    <n v="43.239999999999995"/>
    <x v="1"/>
  </r>
  <r>
    <s v="SCT-60553-454"/>
    <x v="424"/>
    <s v="CUST-1480"/>
    <s v="W-5-20"/>
    <n v="41"/>
    <x v="533"/>
    <s v="julienelson@email.com"/>
    <x v="2"/>
    <x v="1"/>
    <x v="2"/>
    <x v="2"/>
    <n v="0.79"/>
    <n v="32.39"/>
    <x v="0"/>
  </r>
  <r>
    <s v="GFK-52063-244"/>
    <x v="131"/>
    <s v="CUST-1375"/>
    <s v="W-65-50"/>
    <n v="2"/>
    <x v="534"/>
    <s v="christophermeyer@email.com"/>
    <x v="0"/>
    <x v="1"/>
    <x v="1"/>
    <x v="1"/>
    <n v="1.46"/>
    <n v="2.92"/>
    <x v="0"/>
  </r>
  <r>
    <s v="AMM-79521-378"/>
    <x v="196"/>
    <s v="CUST-1115"/>
    <s v="D-5-50"/>
    <n v="15"/>
    <x v="535"/>
    <s v="laurayu@email.com"/>
    <x v="2"/>
    <x v="2"/>
    <x v="2"/>
    <x v="1"/>
    <n v="1.3"/>
    <n v="19.5"/>
    <x v="0"/>
  </r>
  <r>
    <s v="QUQ-90580-772"/>
    <x v="425"/>
    <s v="CUST-1527"/>
    <s v="D-8-100"/>
    <n v="48"/>
    <x v="536"/>
    <s v="alexandratorres@email.com"/>
    <x v="2"/>
    <x v="2"/>
    <x v="0"/>
    <x v="3"/>
    <n v="1.66"/>
    <n v="79.679999999999993"/>
    <x v="1"/>
  </r>
  <r>
    <s v="LGD-24408-274"/>
    <x v="426"/>
    <s v="CUST-1298"/>
    <s v="W-65-250"/>
    <n v="6"/>
    <x v="537"/>
    <s v="angelicagross@email.com"/>
    <x v="1"/>
    <x v="1"/>
    <x v="1"/>
    <x v="0"/>
    <n v="5.58"/>
    <n v="33.480000000000004"/>
    <x v="1"/>
  </r>
  <r>
    <s v="HCT-95608-959"/>
    <x v="427"/>
    <s v="CUST-1052"/>
    <s v="M-8-20"/>
    <n v="3"/>
    <x v="538"/>
    <s v="jasonsanchez@email.com"/>
    <x v="2"/>
    <x v="0"/>
    <x v="0"/>
    <x v="2"/>
    <n v="0.45"/>
    <n v="1.35"/>
    <x v="1"/>
  </r>
  <r>
    <s v="OFX-99147-470"/>
    <x v="428"/>
    <s v="CUST-1363"/>
    <s v="D-8-50"/>
    <n v="49"/>
    <x v="539"/>
    <s v="ericandrews@email.com"/>
    <x v="2"/>
    <x v="2"/>
    <x v="0"/>
    <x v="1"/>
    <n v="1"/>
    <n v="49"/>
    <x v="1"/>
  </r>
  <r>
    <s v="LUO-37559-016"/>
    <x v="257"/>
    <s v="CUST-1573"/>
    <s v="M-8-100"/>
    <n v="45"/>
    <x v="540"/>
    <s v="garypage@email.com"/>
    <x v="2"/>
    <x v="0"/>
    <x v="0"/>
    <x v="3"/>
    <n v="1.49"/>
    <n v="67.05"/>
    <x v="0"/>
  </r>
  <r>
    <s v="XWC-20610-167"/>
    <x v="429"/>
    <s v="CUST-1344"/>
    <s v="D-5-250"/>
    <n v="31"/>
    <x v="541"/>
    <s v="toddgriffith@email.com"/>
    <x v="2"/>
    <x v="2"/>
    <x v="2"/>
    <x v="0"/>
    <n v="4.96"/>
    <n v="153.76"/>
    <x v="1"/>
  </r>
  <r>
    <s v="GPU-79113-136"/>
    <x v="430"/>
    <s v="CUST-1634"/>
    <s v="W-5-50"/>
    <n v="31"/>
    <x v="542"/>
    <s v="richardblevins@email.com"/>
    <x v="0"/>
    <x v="1"/>
    <x v="2"/>
    <x v="1"/>
    <n v="1.59"/>
    <n v="49.29"/>
    <x v="1"/>
  </r>
  <r>
    <s v="ULR-52653-960"/>
    <x v="431"/>
    <s v="CUST-1423"/>
    <s v="W-65-50"/>
    <n v="5"/>
    <x v="543"/>
    <s v="joshuatownsend@email.com"/>
    <x v="1"/>
    <x v="1"/>
    <x v="1"/>
    <x v="1"/>
    <n v="1.46"/>
    <n v="7.3"/>
    <x v="0"/>
  </r>
  <r>
    <s v="HPI-42308-142"/>
    <x v="339"/>
    <s v="CUST-1207"/>
    <s v="W-65-20"/>
    <n v="21"/>
    <x v="544"/>
    <s v="kimberlycharles@email.com"/>
    <x v="0"/>
    <x v="1"/>
    <x v="1"/>
    <x v="2"/>
    <n v="0.73"/>
    <n v="15.33"/>
    <x v="0"/>
  </r>
  <r>
    <s v="XHI-30227-581"/>
    <x v="68"/>
    <s v="CUST-1731"/>
    <s v="W-65-50"/>
    <n v="47"/>
    <x v="545"/>
    <s v="johnnycampbell@email.com"/>
    <x v="0"/>
    <x v="1"/>
    <x v="1"/>
    <x v="1"/>
    <n v="1.46"/>
    <n v="68.62"/>
    <x v="0"/>
  </r>
  <r>
    <s v="DJH-05202-380"/>
    <x v="432"/>
    <s v="CUST-1676"/>
    <s v="W-8-20"/>
    <n v="6"/>
    <x v="546"/>
    <s v="frankrice@email.com"/>
    <x v="1"/>
    <x v="1"/>
    <x v="0"/>
    <x v="2"/>
    <n v="0.65"/>
    <n v="3.9000000000000004"/>
    <x v="0"/>
  </r>
  <r>
    <s v="VMW-26889-781"/>
    <x v="433"/>
    <s v="CUST-1290"/>
    <s v="D-65-50"/>
    <n v="2"/>
    <x v="547"/>
    <s v="nicoleschneider@email.com"/>
    <x v="0"/>
    <x v="2"/>
    <x v="1"/>
    <x v="1"/>
    <n v="1.1299999999999999"/>
    <n v="2.2599999999999998"/>
    <x v="0"/>
  </r>
  <r>
    <s v="DBU-81099-586"/>
    <x v="50"/>
    <s v="CUST-1504"/>
    <s v="W-65-250"/>
    <n v="10"/>
    <x v="548"/>
    <s v="kristinalopez@email.com"/>
    <x v="1"/>
    <x v="1"/>
    <x v="1"/>
    <x v="0"/>
    <n v="5.58"/>
    <n v="55.8"/>
    <x v="1"/>
  </r>
  <r>
    <s v="PQA-54820-810"/>
    <x v="434"/>
    <s v="CUST-1636"/>
    <s v="M-5-100"/>
    <n v="42"/>
    <x v="549"/>
    <s v="katherinedunn@email.com"/>
    <x v="2"/>
    <x v="0"/>
    <x v="2"/>
    <x v="3"/>
    <n v="1.99"/>
    <n v="83.58"/>
    <x v="0"/>
  </r>
  <r>
    <s v="XKB-41924-202"/>
    <x v="316"/>
    <s v="CUST-1772"/>
    <s v="D-5-100"/>
    <n v="47"/>
    <x v="550"/>
    <s v="matthewbates@email.com"/>
    <x v="0"/>
    <x v="2"/>
    <x v="2"/>
    <x v="3"/>
    <n v="2.16"/>
    <n v="101.52000000000001"/>
    <x v="1"/>
  </r>
  <r>
    <s v="DWZ-69106-473"/>
    <x v="435"/>
    <s v="CUST-1152"/>
    <s v="W-65-250"/>
    <n v="40"/>
    <x v="551"/>
    <s v="seanhancock@email.com"/>
    <x v="2"/>
    <x v="1"/>
    <x v="1"/>
    <x v="0"/>
    <n v="5.58"/>
    <n v="223.2"/>
    <x v="0"/>
  </r>
  <r>
    <s v="YHV-68700-050"/>
    <x v="375"/>
    <s v="CUST-1216"/>
    <s v="M-8-50"/>
    <n v="38"/>
    <x v="552"/>
    <s v="sabrinaday@email.com"/>
    <x v="1"/>
    <x v="0"/>
    <x v="0"/>
    <x v="1"/>
    <n v="0.9"/>
    <n v="34.200000000000003"/>
    <x v="0"/>
  </r>
  <r>
    <s v="YHV-68700-050"/>
    <x v="375"/>
    <s v="CUST-1002"/>
    <s v="M-8-100"/>
    <n v="40"/>
    <x v="553"/>
    <s v="angelarichardson@email.com"/>
    <x v="0"/>
    <x v="0"/>
    <x v="0"/>
    <x v="3"/>
    <n v="1.49"/>
    <n v="59.6"/>
    <x v="0"/>
  </r>
  <r>
    <s v="KRB-88066-642"/>
    <x v="110"/>
    <s v="CUST-1379"/>
    <s v="D-8-50"/>
    <n v="2"/>
    <x v="554"/>
    <s v="dr.emilyboyle@email.com"/>
    <x v="2"/>
    <x v="2"/>
    <x v="0"/>
    <x v="1"/>
    <n v="1"/>
    <n v="2"/>
    <x v="1"/>
  </r>
  <r>
    <s v="LQU-08404-173"/>
    <x v="436"/>
    <s v="CUST-1154"/>
    <s v="M-8-50"/>
    <n v="14"/>
    <x v="555"/>
    <s v="michellebentley@email.com"/>
    <x v="1"/>
    <x v="0"/>
    <x v="0"/>
    <x v="1"/>
    <n v="0.9"/>
    <n v="12.6"/>
    <x v="1"/>
  </r>
  <r>
    <s v="CWK-60159-881"/>
    <x v="437"/>
    <s v="CUST-1582"/>
    <s v="M-8-20"/>
    <n v="45"/>
    <x v="556"/>
    <s v="michaelhartman@email.com"/>
    <x v="1"/>
    <x v="0"/>
    <x v="0"/>
    <x v="2"/>
    <n v="0.45"/>
    <n v="20.25"/>
    <x v="0"/>
  </r>
  <r>
    <s v="EEG-74197-843"/>
    <x v="438"/>
    <s v="CUST-1635"/>
    <s v="M-8-100"/>
    <n v="8"/>
    <x v="557"/>
    <s v="petergeorge@email.com"/>
    <x v="2"/>
    <x v="0"/>
    <x v="0"/>
    <x v="3"/>
    <n v="1.49"/>
    <n v="11.92"/>
    <x v="0"/>
  </r>
  <r>
    <s v="UCZ-59708-525"/>
    <x v="439"/>
    <s v="CUST-1229"/>
    <s v="D-5-250"/>
    <n v="35"/>
    <x v="558"/>
    <s v="georgejohns@email.com"/>
    <x v="1"/>
    <x v="2"/>
    <x v="2"/>
    <x v="0"/>
    <n v="4.96"/>
    <n v="173.6"/>
    <x v="0"/>
  </r>
  <r>
    <s v="HUB-47311-849"/>
    <x v="440"/>
    <s v="CUST-1725"/>
    <s v="M-5-100"/>
    <n v="46"/>
    <x v="559"/>
    <s v="seanheath@email.com"/>
    <x v="2"/>
    <x v="0"/>
    <x v="2"/>
    <x v="3"/>
    <n v="1.99"/>
    <n v="91.54"/>
    <x v="0"/>
  </r>
  <r>
    <s v="WYM-17686-694"/>
    <x v="441"/>
    <s v="CUST-1598"/>
    <s v="W-5-50"/>
    <n v="36"/>
    <x v="560"/>
    <s v="dr.tonydawsondvm@email.com"/>
    <x v="0"/>
    <x v="1"/>
    <x v="2"/>
    <x v="1"/>
    <n v="1.59"/>
    <n v="57.24"/>
    <x v="1"/>
  </r>
  <r>
    <s v="ZYQ-15797-695"/>
    <x v="319"/>
    <s v="CUST-1272"/>
    <s v="M-5-250"/>
    <n v="1"/>
    <x v="561"/>
    <s v="darrylhernandez@email.com"/>
    <x v="1"/>
    <x v="0"/>
    <x v="2"/>
    <x v="0"/>
    <n v="4.58"/>
    <n v="4.58"/>
    <x v="0"/>
  </r>
  <r>
    <s v="EEJ-16185-108"/>
    <x v="442"/>
    <s v="CUST-1661"/>
    <s v="W-8-100"/>
    <n v="49"/>
    <x v="562"/>
    <s v="maryerickson@email.com"/>
    <x v="2"/>
    <x v="1"/>
    <x v="0"/>
    <x v="3"/>
    <n v="2.16"/>
    <n v="105.84"/>
    <x v="1"/>
  </r>
  <r>
    <s v="RWR-77888-800"/>
    <x v="272"/>
    <s v="CUST-1510"/>
    <s v="M-65-100"/>
    <n v="6"/>
    <x v="563"/>
    <s v="michellecosta@email.com"/>
    <x v="0"/>
    <x v="0"/>
    <x v="1"/>
    <x v="3"/>
    <n v="1.66"/>
    <n v="9.9599999999999991"/>
    <x v="1"/>
  </r>
  <r>
    <s v="LHN-75209-742"/>
    <x v="397"/>
    <s v="CUST-1421"/>
    <s v="W-5-250"/>
    <n v="28"/>
    <x v="564"/>
    <s v="ashleysmith@email.com"/>
    <x v="0"/>
    <x v="1"/>
    <x v="2"/>
    <x v="0"/>
    <n v="6.08"/>
    <n v="170.24"/>
    <x v="0"/>
  </r>
  <r>
    <s v="TIR-71396-998"/>
    <x v="443"/>
    <s v="CUST-1185"/>
    <s v="W-65-100"/>
    <n v="40"/>
    <x v="565"/>
    <s v="robinramirez@email.com"/>
    <x v="1"/>
    <x v="1"/>
    <x v="1"/>
    <x v="3"/>
    <n v="2.4300000000000002"/>
    <n v="97.2"/>
    <x v="0"/>
  </r>
  <r>
    <s v="RXF-37618-213"/>
    <x v="444"/>
    <s v="CUST-1490"/>
    <s v="W-8-50"/>
    <n v="20"/>
    <x v="566"/>
    <s v="amandasmith@email.com"/>
    <x v="1"/>
    <x v="1"/>
    <x v="0"/>
    <x v="1"/>
    <n v="1.3"/>
    <n v="26"/>
    <x v="0"/>
  </r>
  <r>
    <s v="ANM-16388-634"/>
    <x v="445"/>
    <s v="CUST-1101"/>
    <s v="W-65-100"/>
    <n v="8"/>
    <x v="567"/>
    <s v="jamesparsons@email.com"/>
    <x v="0"/>
    <x v="1"/>
    <x v="1"/>
    <x v="3"/>
    <n v="2.4300000000000002"/>
    <n v="19.440000000000001"/>
    <x v="0"/>
  </r>
  <r>
    <s v="WYL-29300-070"/>
    <x v="446"/>
    <s v="CUST-1672"/>
    <s v="W-65-50"/>
    <n v="18"/>
    <x v="568"/>
    <s v="beverlywright@email.com"/>
    <x v="2"/>
    <x v="1"/>
    <x v="1"/>
    <x v="1"/>
    <n v="1.46"/>
    <n v="26.28"/>
    <x v="0"/>
  </r>
  <r>
    <s v="JHW-74554-805"/>
    <x v="447"/>
    <s v="CUST-1159"/>
    <s v="M-5-250"/>
    <n v="30"/>
    <x v="569"/>
    <s v="carlsmith@email.com"/>
    <x v="1"/>
    <x v="0"/>
    <x v="2"/>
    <x v="0"/>
    <n v="4.58"/>
    <n v="137.4"/>
    <x v="0"/>
  </r>
  <r>
    <s v="KYS-27063-603"/>
    <x v="190"/>
    <s v="CUST-1117"/>
    <s v="D-5-20"/>
    <n v="49"/>
    <x v="570"/>
    <s v="ashleyferguson@email.com"/>
    <x v="2"/>
    <x v="2"/>
    <x v="2"/>
    <x v="2"/>
    <n v="0.65"/>
    <n v="31.85"/>
    <x v="0"/>
  </r>
  <r>
    <s v="GAZ-58626-277"/>
    <x v="277"/>
    <s v="CUST-1515"/>
    <s v="M-5-250"/>
    <n v="7"/>
    <x v="571"/>
    <s v="tracychoi@email.com"/>
    <x v="1"/>
    <x v="0"/>
    <x v="2"/>
    <x v="0"/>
    <n v="4.58"/>
    <n v="32.06"/>
    <x v="0"/>
  </r>
  <r>
    <s v="RPJ-37787-335"/>
    <x v="448"/>
    <s v="CUST-1859"/>
    <s v="W-65-20"/>
    <n v="19"/>
    <x v="572"/>
    <s v="jamesmoore@email.com"/>
    <x v="0"/>
    <x v="1"/>
    <x v="1"/>
    <x v="2"/>
    <n v="0.73"/>
    <n v="13.87"/>
    <x v="1"/>
  </r>
  <r>
    <s v="LEF-83057-763"/>
    <x v="255"/>
    <s v="CUST-1704"/>
    <s v="M-5-50"/>
    <n v="48"/>
    <x v="573"/>
    <s v="barryjarvis@email.com"/>
    <x v="2"/>
    <x v="0"/>
    <x v="2"/>
    <x v="1"/>
    <n v="1.2"/>
    <n v="57.599999999999994"/>
    <x v="0"/>
  </r>
  <r>
    <s v="RPW-36123-215"/>
    <x v="248"/>
    <s v="CUST-1761"/>
    <s v="D-65-50"/>
    <n v="45"/>
    <x v="574"/>
    <s v="janicerobinson@email.com"/>
    <x v="0"/>
    <x v="2"/>
    <x v="1"/>
    <x v="1"/>
    <n v="1.1299999999999999"/>
    <n v="50.849999999999994"/>
    <x v="0"/>
  </r>
  <r>
    <s v="WLL-59044-117"/>
    <x v="449"/>
    <s v="CUST-1822"/>
    <s v="W-8-20"/>
    <n v="11"/>
    <x v="575"/>
    <s v="aprilyoung@email.com"/>
    <x v="0"/>
    <x v="1"/>
    <x v="0"/>
    <x v="2"/>
    <n v="0.65"/>
    <n v="7.15"/>
    <x v="0"/>
  </r>
  <r>
    <s v="AWT-22827-563"/>
    <x v="450"/>
    <s v="CUST-1678"/>
    <s v="W-5-20"/>
    <n v="38"/>
    <x v="576"/>
    <s v="brianharmon@email.com"/>
    <x v="1"/>
    <x v="1"/>
    <x v="2"/>
    <x v="2"/>
    <n v="0.79"/>
    <n v="30.020000000000003"/>
    <x v="0"/>
  </r>
  <r>
    <s v="QLM-07145-668"/>
    <x v="451"/>
    <s v="CUST-1562"/>
    <s v="W-8-50"/>
    <n v="4"/>
    <x v="577"/>
    <s v="patrickgonzalez@email.com"/>
    <x v="0"/>
    <x v="1"/>
    <x v="0"/>
    <x v="1"/>
    <n v="1.3"/>
    <n v="5.2"/>
    <x v="0"/>
  </r>
  <r>
    <s v="HVQ-64398-930"/>
    <x v="452"/>
    <s v="CUST-1960"/>
    <s v="M-8-100"/>
    <n v="1"/>
    <x v="578"/>
    <s v="josephwood@email.com"/>
    <x v="0"/>
    <x v="0"/>
    <x v="0"/>
    <x v="3"/>
    <n v="1.49"/>
    <n v="1.49"/>
    <x v="0"/>
  </r>
  <r>
    <s v="WRT-40778-247"/>
    <x v="453"/>
    <s v="CUST-1525"/>
    <s v="W-65-100"/>
    <n v="25"/>
    <x v="579"/>
    <s v="thomashunter@email.com"/>
    <x v="2"/>
    <x v="1"/>
    <x v="1"/>
    <x v="3"/>
    <n v="2.4300000000000002"/>
    <n v="60.750000000000007"/>
    <x v="0"/>
  </r>
  <r>
    <s v="SUB-13006-125"/>
    <x v="454"/>
    <s v="CUST-1870"/>
    <s v="M-8-100"/>
    <n v="10"/>
    <x v="580"/>
    <s v="duaneforbes@email.com"/>
    <x v="1"/>
    <x v="0"/>
    <x v="0"/>
    <x v="3"/>
    <n v="1.49"/>
    <n v="14.9"/>
    <x v="0"/>
  </r>
  <r>
    <s v="CQM-49696-263"/>
    <x v="455"/>
    <s v="CUST-1648"/>
    <s v="M-8-100"/>
    <n v="21"/>
    <x v="581"/>
    <s v="anthonyflores@email.com"/>
    <x v="2"/>
    <x v="0"/>
    <x v="0"/>
    <x v="3"/>
    <n v="1.49"/>
    <n v="31.29"/>
    <x v="0"/>
  </r>
  <r>
    <s v="KXN-85094-246"/>
    <x v="456"/>
    <s v="CUST-1581"/>
    <s v="D-5-250"/>
    <n v="16"/>
    <x v="582"/>
    <s v="aprilespinoza@email.com"/>
    <x v="0"/>
    <x v="2"/>
    <x v="2"/>
    <x v="0"/>
    <n v="4.96"/>
    <n v="79.36"/>
    <x v="0"/>
  </r>
  <r>
    <s v="XOQ-12405-419"/>
    <x v="457"/>
    <s v="CUST-1729"/>
    <s v="W-5-20"/>
    <n v="35"/>
    <x v="583"/>
    <s v="juliahanson@email.com"/>
    <x v="2"/>
    <x v="1"/>
    <x v="2"/>
    <x v="2"/>
    <n v="0.79"/>
    <n v="27.650000000000002"/>
    <x v="0"/>
  </r>
  <r>
    <s v="HYF-10254-369"/>
    <x v="458"/>
    <s v="CUST-1419"/>
    <s v="W-5-20"/>
    <n v="7"/>
    <x v="584"/>
    <s v="keithclark@email.com"/>
    <x v="1"/>
    <x v="1"/>
    <x v="2"/>
    <x v="2"/>
    <n v="0.79"/>
    <n v="5.53"/>
    <x v="0"/>
  </r>
  <r>
    <s v="XXJ-47000-307"/>
    <x v="329"/>
    <s v="CUST-1954"/>
    <s v="D-5-100"/>
    <n v="14"/>
    <x v="585"/>
    <s v="ralphsmith@email.com"/>
    <x v="0"/>
    <x v="2"/>
    <x v="2"/>
    <x v="3"/>
    <n v="2.16"/>
    <n v="30.240000000000002"/>
    <x v="0"/>
  </r>
  <r>
    <s v="XXJ-47000-307"/>
    <x v="329"/>
    <s v="CUST-1630"/>
    <s v="D-65-100"/>
    <n v="23"/>
    <x v="586"/>
    <s v="adambennettmd@email.com"/>
    <x v="0"/>
    <x v="2"/>
    <x v="1"/>
    <x v="3"/>
    <n v="1.88"/>
    <n v="43.239999999999995"/>
    <x v="1"/>
  </r>
  <r>
    <s v="ZDK-82166-357"/>
    <x v="269"/>
    <s v="CUST-1128"/>
    <s v="D-65-100"/>
    <n v="33"/>
    <x v="587"/>
    <s v="lisaorozco@email.com"/>
    <x v="0"/>
    <x v="2"/>
    <x v="1"/>
    <x v="3"/>
    <n v="1.88"/>
    <n v="62.04"/>
    <x v="0"/>
  </r>
  <r>
    <s v="IHN-19982-362"/>
    <x v="459"/>
    <s v="CUST-1524"/>
    <s v="W-5-100"/>
    <n v="3"/>
    <x v="588"/>
    <s v="timlester@email.com"/>
    <x v="1"/>
    <x v="1"/>
    <x v="2"/>
    <x v="3"/>
    <n v="2.64"/>
    <n v="7.92"/>
    <x v="0"/>
  </r>
  <r>
    <s v="VMT-10030-889"/>
    <x v="460"/>
    <s v="CUST-1151"/>
    <s v="D-5-20"/>
    <n v="25"/>
    <x v="589"/>
    <s v="danielolsen@email.com"/>
    <x v="1"/>
    <x v="2"/>
    <x v="2"/>
    <x v="2"/>
    <n v="0.65"/>
    <n v="16.25"/>
    <x v="0"/>
  </r>
  <r>
    <s v="NHL-11063-100"/>
    <x v="461"/>
    <s v="CUST-1235"/>
    <s v="M-65-50"/>
    <n v="46"/>
    <x v="590"/>
    <s v="nathansheppard@email.com"/>
    <x v="1"/>
    <x v="0"/>
    <x v="1"/>
    <x v="1"/>
    <n v="1"/>
    <n v="46"/>
    <x v="0"/>
  </r>
  <r>
    <s v="ROV-87448-086"/>
    <x v="462"/>
    <s v="CUST-1885"/>
    <s v="M-5-100"/>
    <n v="32"/>
    <x v="591"/>
    <s v="robertkoch@email.com"/>
    <x v="1"/>
    <x v="0"/>
    <x v="2"/>
    <x v="3"/>
    <n v="1.99"/>
    <n v="63.68"/>
    <x v="0"/>
  </r>
  <r>
    <s v="DGY-35773-612"/>
    <x v="463"/>
    <s v="CUST-1220"/>
    <s v="M-65-20"/>
    <n v="4"/>
    <x v="592"/>
    <s v="danielbrown@email.com"/>
    <x v="0"/>
    <x v="0"/>
    <x v="1"/>
    <x v="2"/>
    <n v="0.5"/>
    <n v="2"/>
    <x v="0"/>
  </r>
  <r>
    <s v="YWH-50638-556"/>
    <x v="79"/>
    <s v="CUST-1212"/>
    <s v="W-5-100"/>
    <n v="19"/>
    <x v="593"/>
    <s v="meganconley@email.com"/>
    <x v="0"/>
    <x v="1"/>
    <x v="2"/>
    <x v="3"/>
    <n v="2.64"/>
    <n v="50.160000000000004"/>
    <x v="0"/>
  </r>
  <r>
    <s v="ISL-11200-600"/>
    <x v="464"/>
    <s v="CUST-1981"/>
    <s v="W-5-100"/>
    <n v="8"/>
    <x v="594"/>
    <s v="michaelgentry@email.com"/>
    <x v="0"/>
    <x v="1"/>
    <x v="2"/>
    <x v="3"/>
    <n v="2.64"/>
    <n v="21.12"/>
    <x v="1"/>
  </r>
  <r>
    <s v="LBZ-75997-047"/>
    <x v="465"/>
    <s v="CUST-1294"/>
    <s v="W-8-100"/>
    <n v="8"/>
    <x v="595"/>
    <s v="jamesberry@email.com"/>
    <x v="0"/>
    <x v="1"/>
    <x v="0"/>
    <x v="3"/>
    <n v="2.16"/>
    <n v="17.28"/>
    <x v="1"/>
  </r>
  <r>
    <s v="EUH-08089-954"/>
    <x v="466"/>
    <s v="CUST-1029"/>
    <s v="W-5-20"/>
    <n v="50"/>
    <x v="596"/>
    <s v="maryhenderson@email.com"/>
    <x v="1"/>
    <x v="1"/>
    <x v="2"/>
    <x v="2"/>
    <n v="0.79"/>
    <n v="39.5"/>
    <x v="0"/>
  </r>
  <r>
    <s v="BLD-12227-251"/>
    <x v="305"/>
    <s v="CUST-1300"/>
    <s v="W-65-50"/>
    <n v="4"/>
    <x v="597"/>
    <s v="stephengomez@email.com"/>
    <x v="0"/>
    <x v="1"/>
    <x v="1"/>
    <x v="1"/>
    <n v="1.46"/>
    <n v="5.84"/>
    <x v="0"/>
  </r>
  <r>
    <s v="OPY-30711-853"/>
    <x v="424"/>
    <s v="CUST-1415"/>
    <s v="W-65-100"/>
    <n v="25"/>
    <x v="598"/>
    <s v="mr.dylanedwards@email.com"/>
    <x v="0"/>
    <x v="1"/>
    <x v="1"/>
    <x v="3"/>
    <n v="2.4300000000000002"/>
    <n v="60.750000000000007"/>
    <x v="1"/>
  </r>
  <r>
    <s v="DBC-44122-300"/>
    <x v="467"/>
    <s v="CUST-1555"/>
    <s v="D-5-250"/>
    <n v="42"/>
    <x v="599"/>
    <s v="deniseortega@email.com"/>
    <x v="1"/>
    <x v="2"/>
    <x v="2"/>
    <x v="0"/>
    <n v="4.96"/>
    <n v="208.32"/>
    <x v="1"/>
  </r>
  <r>
    <s v="FJQ-60035-234"/>
    <x v="352"/>
    <s v="CUST-1077"/>
    <s v="D-65-50"/>
    <n v="38"/>
    <x v="600"/>
    <s v="danabender@email.com"/>
    <x v="0"/>
    <x v="2"/>
    <x v="1"/>
    <x v="1"/>
    <n v="1.1299999999999999"/>
    <n v="42.94"/>
    <x v="1"/>
  </r>
  <r>
    <s v="HSF-66926-425"/>
    <x v="468"/>
    <s v="CUST-1640"/>
    <s v="M-5-50"/>
    <n v="27"/>
    <x v="601"/>
    <s v="rebeccajacobs@email.com"/>
    <x v="2"/>
    <x v="0"/>
    <x v="2"/>
    <x v="1"/>
    <n v="1.2"/>
    <n v="32.4"/>
    <x v="1"/>
  </r>
  <r>
    <s v="LQG-41416-375"/>
    <x v="36"/>
    <s v="CUST-1567"/>
    <s v="D-8-100"/>
    <n v="22"/>
    <x v="602"/>
    <s v="hannahfields@email.com"/>
    <x v="0"/>
    <x v="2"/>
    <x v="0"/>
    <x v="3"/>
    <n v="1.66"/>
    <n v="36.519999999999996"/>
    <x v="0"/>
  </r>
  <r>
    <s v="VZO-97265-841"/>
    <x v="469"/>
    <s v="CUST-1705"/>
    <s v="W-65-250"/>
    <n v="11"/>
    <x v="603"/>
    <s v="kristinahale@email.com"/>
    <x v="2"/>
    <x v="1"/>
    <x v="1"/>
    <x v="0"/>
    <n v="5.58"/>
    <n v="61.38"/>
    <x v="0"/>
  </r>
  <r>
    <s v="MOR-12987-399"/>
    <x v="470"/>
    <s v="CUST-1091"/>
    <s v="M-8-100"/>
    <n v="8"/>
    <x v="604"/>
    <s v="stevenhowell@email.com"/>
    <x v="2"/>
    <x v="0"/>
    <x v="0"/>
    <x v="3"/>
    <n v="1.49"/>
    <n v="11.92"/>
    <x v="0"/>
  </r>
  <r>
    <s v="UOA-23786-489"/>
    <x v="399"/>
    <s v="CUST-1592"/>
    <s v="D-65-250"/>
    <n v="15"/>
    <x v="605"/>
    <s v="markturner@email.com"/>
    <x v="0"/>
    <x v="2"/>
    <x v="1"/>
    <x v="0"/>
    <n v="4.3099999999999996"/>
    <n v="64.649999999999991"/>
    <x v="0"/>
  </r>
  <r>
    <s v="AJL-52941-018"/>
    <x v="328"/>
    <s v="CUST-1896"/>
    <s v="M-8-250"/>
    <n v="31"/>
    <x v="606"/>
    <s v="pamelajensen@email.com"/>
    <x v="2"/>
    <x v="0"/>
    <x v="0"/>
    <x v="0"/>
    <n v="3.43"/>
    <n v="106.33"/>
    <x v="1"/>
  </r>
  <r>
    <s v="XSZ-84273-421"/>
    <x v="471"/>
    <s v="CUST-1221"/>
    <s v="W-8-50"/>
    <n v="13"/>
    <x v="607"/>
    <s v="jamiekerr@email.com"/>
    <x v="0"/>
    <x v="1"/>
    <x v="0"/>
    <x v="1"/>
    <n v="1.3"/>
    <n v="16.900000000000002"/>
    <x v="0"/>
  </r>
  <r>
    <s v="NUN-48214-216"/>
    <x v="472"/>
    <s v="CUST-1854"/>
    <s v="M-8-250"/>
    <n v="50"/>
    <x v="608"/>
    <s v="melissapatterson@email.com"/>
    <x v="1"/>
    <x v="0"/>
    <x v="0"/>
    <x v="0"/>
    <n v="3.43"/>
    <n v="171.5"/>
    <x v="1"/>
  </r>
  <r>
    <s v="AKV-93064-769"/>
    <x v="473"/>
    <s v="CUST-1209"/>
    <s v="M-5-250"/>
    <n v="37"/>
    <x v="609"/>
    <s v="jesusdavis@email.com"/>
    <x v="0"/>
    <x v="0"/>
    <x v="2"/>
    <x v="0"/>
    <n v="4.58"/>
    <n v="169.46"/>
    <x v="0"/>
  </r>
  <r>
    <s v="BRB-40903-533"/>
    <x v="179"/>
    <s v="CUST-1779"/>
    <s v="D-8-100"/>
    <n v="24"/>
    <x v="610"/>
    <s v="emilybarron@email.com"/>
    <x v="2"/>
    <x v="2"/>
    <x v="0"/>
    <x v="3"/>
    <n v="1.66"/>
    <n v="39.839999999999996"/>
    <x v="0"/>
  </r>
  <r>
    <s v="GPR-19973-483"/>
    <x v="474"/>
    <s v="CUST-1015"/>
    <s v="M-65-50"/>
    <n v="20"/>
    <x v="117"/>
    <s v="matthewking@email.com"/>
    <x v="1"/>
    <x v="0"/>
    <x v="1"/>
    <x v="1"/>
    <n v="1"/>
    <n v="20"/>
    <x v="0"/>
  </r>
  <r>
    <s v="XIY-43041-882"/>
    <x v="475"/>
    <s v="CUST-1785"/>
    <s v="W-5-100"/>
    <n v="2"/>
    <x v="611"/>
    <s v="markbrown@email.com"/>
    <x v="2"/>
    <x v="1"/>
    <x v="2"/>
    <x v="3"/>
    <n v="2.64"/>
    <n v="5.28"/>
    <x v="1"/>
  </r>
  <r>
    <s v="YGY-98425-969"/>
    <x v="394"/>
    <s v="CUST-1172"/>
    <s v="M-65-250"/>
    <n v="38"/>
    <x v="612"/>
    <s v="alexanderspence@email.com"/>
    <x v="0"/>
    <x v="0"/>
    <x v="1"/>
    <x v="0"/>
    <n v="3.81"/>
    <n v="144.78"/>
    <x v="0"/>
  </r>
  <r>
    <s v="MSB-08397-648"/>
    <x v="44"/>
    <s v="CUST-1536"/>
    <s v="W-65-100"/>
    <n v="35"/>
    <x v="613"/>
    <s v="rickyleejr.@email.com"/>
    <x v="2"/>
    <x v="1"/>
    <x v="1"/>
    <x v="3"/>
    <n v="2.4300000000000002"/>
    <n v="85.050000000000011"/>
    <x v="0"/>
  </r>
  <r>
    <s v="WDR-06028-345"/>
    <x v="175"/>
    <s v="CUST-1355"/>
    <s v="D-8-20"/>
    <n v="7"/>
    <x v="614"/>
    <s v="jameswells@email.com"/>
    <x v="2"/>
    <x v="2"/>
    <x v="0"/>
    <x v="2"/>
    <n v="0.5"/>
    <n v="3.5"/>
    <x v="0"/>
  </r>
  <r>
    <s v="MXM-42948-061"/>
    <x v="274"/>
    <s v="CUST-1508"/>
    <s v="W-65-100"/>
    <n v="26"/>
    <x v="615"/>
    <s v="nancymacdonald@email.com"/>
    <x v="2"/>
    <x v="1"/>
    <x v="1"/>
    <x v="3"/>
    <n v="2.4300000000000002"/>
    <n v="63.180000000000007"/>
    <x v="0"/>
  </r>
  <r>
    <s v="MGQ-98961-173"/>
    <x v="417"/>
    <s v="CUST-1684"/>
    <s v="D-8-50"/>
    <n v="50"/>
    <x v="616"/>
    <s v="ericcoffey@email.com"/>
    <x v="1"/>
    <x v="2"/>
    <x v="0"/>
    <x v="1"/>
    <n v="1"/>
    <n v="50"/>
    <x v="1"/>
  </r>
  <r>
    <s v="RFH-64349-897"/>
    <x v="476"/>
    <s v="CUST-1774"/>
    <s v="W-5-250"/>
    <n v="19"/>
    <x v="617"/>
    <s v="oliviaallen@email.com"/>
    <x v="2"/>
    <x v="1"/>
    <x v="2"/>
    <x v="0"/>
    <n v="6.08"/>
    <n v="115.52"/>
    <x v="0"/>
  </r>
  <r>
    <s v="TKL-20738-660"/>
    <x v="477"/>
    <s v="CUST-1050"/>
    <s v="W-5-20"/>
    <n v="12"/>
    <x v="618"/>
    <s v="wandajohnson@email.com"/>
    <x v="0"/>
    <x v="1"/>
    <x v="2"/>
    <x v="2"/>
    <n v="0.79"/>
    <n v="9.48"/>
    <x v="0"/>
  </r>
  <r>
    <s v="TKL-20738-660"/>
    <x v="477"/>
    <s v="CUST-1707"/>
    <s v="D-5-250"/>
    <n v="47"/>
    <x v="619"/>
    <s v="shirleyowen@email.com"/>
    <x v="0"/>
    <x v="2"/>
    <x v="2"/>
    <x v="0"/>
    <n v="4.96"/>
    <n v="233.12"/>
    <x v="0"/>
  </r>
  <r>
    <s v="TKL-20738-660"/>
    <x v="477"/>
    <s v="CUST-1072"/>
    <s v="W-8-20"/>
    <n v="8"/>
    <x v="620"/>
    <s v="glendarice@email.com"/>
    <x v="1"/>
    <x v="1"/>
    <x v="0"/>
    <x v="2"/>
    <n v="0.65"/>
    <n v="5.2"/>
    <x v="0"/>
  </r>
  <r>
    <s v="GOW-03198-575"/>
    <x v="478"/>
    <s v="CUST-1228"/>
    <s v="W-5-50"/>
    <n v="11"/>
    <x v="621"/>
    <s v="tiffanytaylor@email.com"/>
    <x v="0"/>
    <x v="1"/>
    <x v="2"/>
    <x v="1"/>
    <n v="1.59"/>
    <n v="17.490000000000002"/>
    <x v="1"/>
  </r>
  <r>
    <s v="QJB-90477-635"/>
    <x v="30"/>
    <s v="CUST-1700"/>
    <s v="W-5-20"/>
    <n v="45"/>
    <x v="622"/>
    <s v="christinejones@email.com"/>
    <x v="0"/>
    <x v="1"/>
    <x v="2"/>
    <x v="2"/>
    <n v="0.79"/>
    <n v="35.550000000000004"/>
    <x v="1"/>
  </r>
  <r>
    <s v="MWP-46239-785"/>
    <x v="382"/>
    <s v="CUST-1839"/>
    <s v="W-8-50"/>
    <n v="12"/>
    <x v="623"/>
    <s v="daniellemontgomery@email.com"/>
    <x v="1"/>
    <x v="1"/>
    <x v="0"/>
    <x v="1"/>
    <n v="1.3"/>
    <n v="15.600000000000001"/>
    <x v="1"/>
  </r>
  <r>
    <s v="QDV-03406-248"/>
    <x v="479"/>
    <s v="CUST-1011"/>
    <s v="M-65-50"/>
    <n v="25"/>
    <x v="624"/>
    <s v="robertfisher@email.com"/>
    <x v="0"/>
    <x v="0"/>
    <x v="1"/>
    <x v="1"/>
    <n v="1"/>
    <n v="25"/>
    <x v="0"/>
  </r>
  <r>
    <s v="GPH-40635-105"/>
    <x v="17"/>
    <s v="CUST-1782"/>
    <s v="M-8-250"/>
    <n v="39"/>
    <x v="625"/>
    <s v="josephkaiser@email.com"/>
    <x v="0"/>
    <x v="0"/>
    <x v="0"/>
    <x v="0"/>
    <n v="3.43"/>
    <n v="133.77000000000001"/>
    <x v="1"/>
  </r>
  <r>
    <s v="JOM-80930-071"/>
    <x v="480"/>
    <s v="CUST-1884"/>
    <s v="M-5-250"/>
    <n v="26"/>
    <x v="626"/>
    <s v="brittanyevans@email.com"/>
    <x v="1"/>
    <x v="0"/>
    <x v="2"/>
    <x v="0"/>
    <n v="4.58"/>
    <n v="119.08"/>
    <x v="0"/>
  </r>
  <r>
    <s v="OIL-26493-755"/>
    <x v="379"/>
    <s v="CUST-1440"/>
    <s v="W-65-50"/>
    <n v="29"/>
    <x v="627"/>
    <s v="brendaallen@email.com"/>
    <x v="0"/>
    <x v="1"/>
    <x v="1"/>
    <x v="1"/>
    <n v="1.46"/>
    <n v="42.339999999999996"/>
    <x v="1"/>
  </r>
  <r>
    <s v="CYV-13426-645"/>
    <x v="481"/>
    <s v="CUST-1317"/>
    <s v="W-8-50"/>
    <n v="20"/>
    <x v="628"/>
    <s v="tylerrobinson@email.com"/>
    <x v="1"/>
    <x v="1"/>
    <x v="0"/>
    <x v="1"/>
    <n v="1.3"/>
    <n v="26"/>
    <x v="1"/>
  </r>
  <r>
    <s v="WRP-39846-614"/>
    <x v="439"/>
    <s v="CUST-1102"/>
    <s v="D-8-100"/>
    <n v="39"/>
    <x v="629"/>
    <s v="thomasrobinson@email.com"/>
    <x v="1"/>
    <x v="2"/>
    <x v="0"/>
    <x v="3"/>
    <n v="1.66"/>
    <n v="64.739999999999995"/>
    <x v="1"/>
  </r>
  <r>
    <s v="VDZ-76673-968"/>
    <x v="482"/>
    <s v="CUST-1169"/>
    <s v="W-5-50"/>
    <n v="50"/>
    <x v="630"/>
    <s v="randycameron@email.com"/>
    <x v="0"/>
    <x v="1"/>
    <x v="2"/>
    <x v="1"/>
    <n v="1.59"/>
    <n v="79.5"/>
    <x v="1"/>
  </r>
  <r>
    <s v="VTV-03546-175"/>
    <x v="9"/>
    <s v="CUST-1911"/>
    <s v="W-65-100"/>
    <n v="46"/>
    <x v="631"/>
    <s v="gregoryhamilton@email.com"/>
    <x v="0"/>
    <x v="1"/>
    <x v="1"/>
    <x v="3"/>
    <n v="2.4300000000000002"/>
    <n v="111.78"/>
    <x v="0"/>
  </r>
  <r>
    <s v="GHR-72274-715"/>
    <x v="483"/>
    <s v="CUST-1007"/>
    <s v="W-8-20"/>
    <n v="19"/>
    <x v="632"/>
    <s v="samuelgray@email.com"/>
    <x v="1"/>
    <x v="1"/>
    <x v="0"/>
    <x v="2"/>
    <n v="0.65"/>
    <n v="12.35"/>
    <x v="0"/>
  </r>
  <r>
    <s v="ZGK-97262-313"/>
    <x v="484"/>
    <s v="CUST-1495"/>
    <s v="M-5-100"/>
    <n v="31"/>
    <x v="633"/>
    <s v="christopherburnett@email.com"/>
    <x v="2"/>
    <x v="0"/>
    <x v="2"/>
    <x v="3"/>
    <n v="1.99"/>
    <n v="61.69"/>
    <x v="1"/>
  </r>
  <r>
    <s v="ZFS-30776-804"/>
    <x v="46"/>
    <s v="CUST-1177"/>
    <s v="W-5-50"/>
    <n v="14"/>
    <x v="634"/>
    <s v="soniamejia@email.com"/>
    <x v="0"/>
    <x v="1"/>
    <x v="2"/>
    <x v="1"/>
    <n v="1.59"/>
    <n v="22.26"/>
    <x v="0"/>
  </r>
  <r>
    <s v="QUU-91729-492"/>
    <x v="351"/>
    <s v="CUST-1646"/>
    <s v="M-65-100"/>
    <n v="41"/>
    <x v="635"/>
    <s v="stevecampos@email.com"/>
    <x v="2"/>
    <x v="0"/>
    <x v="1"/>
    <x v="3"/>
    <n v="1.66"/>
    <n v="68.06"/>
    <x v="0"/>
  </r>
  <r>
    <s v="PVI-72795-960"/>
    <x v="166"/>
    <s v="CUST-1693"/>
    <s v="D-65-100"/>
    <n v="50"/>
    <x v="636"/>
    <s v="jamesjones@email.com"/>
    <x v="2"/>
    <x v="2"/>
    <x v="1"/>
    <x v="3"/>
    <n v="1.88"/>
    <n v="94"/>
    <x v="0"/>
  </r>
  <r>
    <s v="PPP-78935-365"/>
    <x v="485"/>
    <s v="CUST-1619"/>
    <s v="D-65-250"/>
    <n v="25"/>
    <x v="637"/>
    <s v="pameladavis@email.com"/>
    <x v="1"/>
    <x v="2"/>
    <x v="1"/>
    <x v="0"/>
    <n v="4.3099999999999996"/>
    <n v="107.74999999999999"/>
    <x v="0"/>
  </r>
  <r>
    <s v="JUO-34131-517"/>
    <x v="486"/>
    <s v="CUST-1008"/>
    <s v="W-65-250"/>
    <n v="8"/>
    <x v="638"/>
    <s v="matthewlee@email.com"/>
    <x v="0"/>
    <x v="1"/>
    <x v="1"/>
    <x v="0"/>
    <n v="5.58"/>
    <n v="44.64"/>
    <x v="0"/>
  </r>
  <r>
    <s v="ZJE-89333-489"/>
    <x v="48"/>
    <s v="CUST-1728"/>
    <s v="D-5-20"/>
    <n v="46"/>
    <x v="639"/>
    <s v="justinschultz@email.com"/>
    <x v="1"/>
    <x v="2"/>
    <x v="2"/>
    <x v="2"/>
    <n v="0.65"/>
    <n v="29.900000000000002"/>
    <x v="0"/>
  </r>
  <r>
    <s v="LOO-35324-159"/>
    <x v="487"/>
    <s v="CUST-1667"/>
    <s v="D-8-250"/>
    <n v="9"/>
    <x v="640"/>
    <s v="johnmclean@email.com"/>
    <x v="2"/>
    <x v="2"/>
    <x v="0"/>
    <x v="0"/>
    <n v="3.81"/>
    <n v="34.29"/>
    <x v="0"/>
  </r>
  <r>
    <s v="JBQ-93412-846"/>
    <x v="15"/>
    <s v="CUST-1146"/>
    <s v="W-8-50"/>
    <n v="46"/>
    <x v="641"/>
    <s v="jamesdickson@email.com"/>
    <x v="2"/>
    <x v="1"/>
    <x v="0"/>
    <x v="1"/>
    <n v="1.3"/>
    <n v="59.800000000000004"/>
    <x v="0"/>
  </r>
  <r>
    <s v="EHX-66333-637"/>
    <x v="488"/>
    <s v="CUST-1702"/>
    <s v="W-65-20"/>
    <n v="5"/>
    <x v="642"/>
    <s v="joshualewis@email.com"/>
    <x v="1"/>
    <x v="1"/>
    <x v="1"/>
    <x v="2"/>
    <n v="0.73"/>
    <n v="3.65"/>
    <x v="1"/>
  </r>
  <r>
    <s v="WXG-25759-236"/>
    <x v="44"/>
    <s v="CUST-1113"/>
    <s v="M-8-100"/>
    <n v="33"/>
    <x v="643"/>
    <s v="mr.thomastanner@email.com"/>
    <x v="2"/>
    <x v="0"/>
    <x v="0"/>
    <x v="3"/>
    <n v="1.49"/>
    <n v="49.17"/>
    <x v="1"/>
  </r>
  <r>
    <s v="QNA-31113-984"/>
    <x v="489"/>
    <s v="CUST-1776"/>
    <s v="M-5-100"/>
    <n v="10"/>
    <x v="644"/>
    <s v="saraharroyo@email.com"/>
    <x v="2"/>
    <x v="0"/>
    <x v="2"/>
    <x v="3"/>
    <n v="1.99"/>
    <n v="19.899999999999999"/>
    <x v="0"/>
  </r>
  <r>
    <s v="ZWI-52029-159"/>
    <x v="490"/>
    <s v="CUST-1664"/>
    <s v="D-8-50"/>
    <n v="13"/>
    <x v="645"/>
    <s v="debrawhite@email.com"/>
    <x v="0"/>
    <x v="2"/>
    <x v="0"/>
    <x v="1"/>
    <n v="1"/>
    <n v="13"/>
    <x v="0"/>
  </r>
  <r>
    <s v="ZWI-52029-159"/>
    <x v="490"/>
    <s v="CUST-1993"/>
    <s v="W-8-100"/>
    <n v="17"/>
    <x v="646"/>
    <s v="robertclark@email.com"/>
    <x v="1"/>
    <x v="1"/>
    <x v="0"/>
    <x v="3"/>
    <n v="2.16"/>
    <n v="36.72"/>
    <x v="0"/>
  </r>
  <r>
    <s v="DFS-49954-707"/>
    <x v="152"/>
    <s v="CUST-1795"/>
    <s v="D-65-50"/>
    <n v="8"/>
    <x v="647"/>
    <s v="dominiquebolton@email.com"/>
    <x v="0"/>
    <x v="2"/>
    <x v="1"/>
    <x v="1"/>
    <n v="1.1299999999999999"/>
    <n v="9.0399999999999991"/>
    <x v="1"/>
  </r>
  <r>
    <s v="VYP-89830-878"/>
    <x v="491"/>
    <s v="CUST-1833"/>
    <s v="W-5-100"/>
    <n v="18"/>
    <x v="648"/>
    <s v="wesleywilliams@email.com"/>
    <x v="1"/>
    <x v="1"/>
    <x v="2"/>
    <x v="3"/>
    <n v="2.64"/>
    <n v="47.52"/>
    <x v="0"/>
  </r>
  <r>
    <s v="AMT-40418-362"/>
    <x v="492"/>
    <s v="CUST-1326"/>
    <s v="M-5-20"/>
    <n v="29"/>
    <x v="649"/>
    <s v="johnnelson@email.com"/>
    <x v="0"/>
    <x v="0"/>
    <x v="2"/>
    <x v="2"/>
    <n v="0.6"/>
    <n v="17.399999999999999"/>
    <x v="1"/>
  </r>
  <r>
    <s v="NFQ-23241-793"/>
    <x v="493"/>
    <s v="CUST-1485"/>
    <s v="M-5-100"/>
    <n v="17"/>
    <x v="650"/>
    <s v="melissafranklin@email.com"/>
    <x v="2"/>
    <x v="0"/>
    <x v="2"/>
    <x v="3"/>
    <n v="1.99"/>
    <n v="33.83"/>
    <x v="0"/>
  </r>
  <r>
    <s v="JQK-64922-985"/>
    <x v="480"/>
    <s v="CUST-1283"/>
    <s v="W-65-20"/>
    <n v="48"/>
    <x v="651"/>
    <s v="aliciahubbard@email.com"/>
    <x v="2"/>
    <x v="1"/>
    <x v="1"/>
    <x v="2"/>
    <n v="0.73"/>
    <n v="35.04"/>
    <x v="1"/>
  </r>
  <r>
    <s v="YET-17732-678"/>
    <x v="494"/>
    <s v="CUST-1711"/>
    <s v="W-8-50"/>
    <n v="23"/>
    <x v="652"/>
    <s v="michaelhatfield@email.com"/>
    <x v="0"/>
    <x v="1"/>
    <x v="0"/>
    <x v="1"/>
    <n v="1.3"/>
    <n v="29.900000000000002"/>
    <x v="1"/>
  </r>
  <r>
    <s v="NKW-24945-846"/>
    <x v="431"/>
    <s v="CUST-1327"/>
    <s v="W-5-50"/>
    <n v="39"/>
    <x v="653"/>
    <s v="joshuakim@email.com"/>
    <x v="1"/>
    <x v="1"/>
    <x v="2"/>
    <x v="1"/>
    <n v="1.59"/>
    <n v="62.010000000000005"/>
    <x v="1"/>
  </r>
  <r>
    <s v="VKA-82720-513"/>
    <x v="343"/>
    <s v="CUST-1718"/>
    <s v="M-8-50"/>
    <n v="40"/>
    <x v="654"/>
    <s v="jacoblawrence@email.com"/>
    <x v="0"/>
    <x v="0"/>
    <x v="0"/>
    <x v="1"/>
    <n v="0.9"/>
    <n v="36"/>
    <x v="0"/>
  </r>
  <r>
    <s v="THA-60599-417"/>
    <x v="495"/>
    <s v="CUST-1675"/>
    <s v="M-65-50"/>
    <n v="6"/>
    <x v="655"/>
    <s v="alexandrasmith@email.com"/>
    <x v="1"/>
    <x v="0"/>
    <x v="1"/>
    <x v="1"/>
    <n v="1"/>
    <n v="6"/>
    <x v="0"/>
  </r>
  <r>
    <s v="MEK-39769-035"/>
    <x v="496"/>
    <s v="CUST-1966"/>
    <s v="M-65-250"/>
    <n v="37"/>
    <x v="656"/>
    <s v="daniellerose@email.com"/>
    <x v="2"/>
    <x v="0"/>
    <x v="1"/>
    <x v="0"/>
    <n v="3.81"/>
    <n v="140.97"/>
    <x v="0"/>
  </r>
  <r>
    <s v="JAF-18294-750"/>
    <x v="237"/>
    <s v="CUST-1999"/>
    <s v="W-8-100"/>
    <n v="36"/>
    <x v="657"/>
    <s v="gregorywillis@email.com"/>
    <x v="2"/>
    <x v="1"/>
    <x v="0"/>
    <x v="3"/>
    <n v="2.16"/>
    <n v="77.760000000000005"/>
    <x v="0"/>
  </r>
  <r>
    <s v="TME-59627-221"/>
    <x v="497"/>
    <s v="CUST-1107"/>
    <s v="D-5-100"/>
    <n v="26"/>
    <x v="658"/>
    <s v="lisamartin@email.com"/>
    <x v="2"/>
    <x v="2"/>
    <x v="2"/>
    <x v="3"/>
    <n v="2.16"/>
    <n v="56.160000000000004"/>
    <x v="0"/>
  </r>
  <r>
    <s v="UDG-65353-824"/>
    <x v="498"/>
    <s v="CUST-1184"/>
    <s v="W-8-250"/>
    <n v="8"/>
    <x v="659"/>
    <s v="patrickrodriguez@email.com"/>
    <x v="0"/>
    <x v="1"/>
    <x v="0"/>
    <x v="0"/>
    <n v="4.96"/>
    <n v="39.68"/>
    <x v="0"/>
  </r>
  <r>
    <s v="ENQ-42923-176"/>
    <x v="499"/>
    <s v="CUST-1160"/>
    <s v="M-5-50"/>
    <n v="10"/>
    <x v="660"/>
    <s v="pauladuncan@email.com"/>
    <x v="0"/>
    <x v="0"/>
    <x v="2"/>
    <x v="1"/>
    <n v="1.2"/>
    <n v="12"/>
    <x v="0"/>
  </r>
  <r>
    <s v="CBT-55781-720"/>
    <x v="500"/>
    <s v="CUST-1042"/>
    <s v="M-8-20"/>
    <n v="2"/>
    <x v="661"/>
    <s v="stevenkelly@email.com"/>
    <x v="2"/>
    <x v="0"/>
    <x v="0"/>
    <x v="2"/>
    <n v="0.45"/>
    <n v="0.9"/>
    <x v="1"/>
  </r>
  <r>
    <s v="NEU-86533-016"/>
    <x v="501"/>
    <s v="CUST-1401"/>
    <s v="M-5-100"/>
    <n v="50"/>
    <x v="662"/>
    <s v="patrickcarpenter@email.com"/>
    <x v="2"/>
    <x v="0"/>
    <x v="2"/>
    <x v="3"/>
    <n v="1.99"/>
    <n v="99.5"/>
    <x v="0"/>
  </r>
  <r>
    <s v="BYU-58154-603"/>
    <x v="502"/>
    <s v="CUST-1897"/>
    <s v="W-5-20"/>
    <n v="10"/>
    <x v="663"/>
    <s v="rodneyhenson@email.com"/>
    <x v="1"/>
    <x v="1"/>
    <x v="2"/>
    <x v="2"/>
    <n v="0.79"/>
    <n v="7.9"/>
    <x v="1"/>
  </r>
  <r>
    <s v="EHJ-05910-257"/>
    <x v="503"/>
    <s v="CUST-1065"/>
    <s v="W-65-250"/>
    <n v="7"/>
    <x v="664"/>
    <s v="jonathanthompson@email.com"/>
    <x v="1"/>
    <x v="1"/>
    <x v="1"/>
    <x v="0"/>
    <n v="5.58"/>
    <n v="39.06"/>
    <x v="1"/>
  </r>
  <r>
    <s v="EIL-44855-309"/>
    <x v="293"/>
    <s v="CUST-1203"/>
    <s v="D-65-20"/>
    <n v="12"/>
    <x v="665"/>
    <s v="krystalscott@email.com"/>
    <x v="1"/>
    <x v="2"/>
    <x v="1"/>
    <x v="2"/>
    <n v="0.56000000000000005"/>
    <n v="6.7200000000000006"/>
    <x v="1"/>
  </r>
  <r>
    <s v="HCA-87224-420"/>
    <x v="504"/>
    <s v="CUST-1744"/>
    <s v="D-8-250"/>
    <n v="20"/>
    <x v="666"/>
    <s v="michaelhunter@email.com"/>
    <x v="1"/>
    <x v="2"/>
    <x v="0"/>
    <x v="0"/>
    <n v="3.81"/>
    <n v="76.2"/>
    <x v="1"/>
  </r>
  <r>
    <s v="ABO-29054-365"/>
    <x v="505"/>
    <s v="CUST-1411"/>
    <s v="M-5-50"/>
    <n v="17"/>
    <x v="667"/>
    <s v="ricardoglennmd@email.com"/>
    <x v="0"/>
    <x v="0"/>
    <x v="2"/>
    <x v="1"/>
    <n v="1.2"/>
    <n v="20.399999999999999"/>
    <x v="1"/>
  </r>
  <r>
    <s v="TKN-58485-031"/>
    <x v="216"/>
    <s v="CUST-1493"/>
    <s v="D-65-50"/>
    <n v="35"/>
    <x v="668"/>
    <s v="christopherbailey@email.com"/>
    <x v="1"/>
    <x v="2"/>
    <x v="1"/>
    <x v="1"/>
    <n v="1.1299999999999999"/>
    <n v="39.549999999999997"/>
    <x v="1"/>
  </r>
  <r>
    <s v="RCK-04069-371"/>
    <x v="300"/>
    <s v="CUST-1041"/>
    <s v="D-8-50"/>
    <n v="37"/>
    <x v="669"/>
    <s v="trevormccormick@email.com"/>
    <x v="0"/>
    <x v="2"/>
    <x v="0"/>
    <x v="1"/>
    <n v="1"/>
    <n v="37"/>
    <x v="0"/>
  </r>
  <r>
    <s v="IRJ-67095-738"/>
    <x v="33"/>
    <s v="CUST-1279"/>
    <s v="D-8-100"/>
    <n v="22"/>
    <x v="670"/>
    <s v="thomaswoods@email.com"/>
    <x v="1"/>
    <x v="2"/>
    <x v="0"/>
    <x v="3"/>
    <n v="1.66"/>
    <n v="36.519999999999996"/>
    <x v="0"/>
  </r>
  <r>
    <s v="VEA-31961-977"/>
    <x v="460"/>
    <s v="CUST-1802"/>
    <s v="M-65-100"/>
    <n v="35"/>
    <x v="671"/>
    <s v="tinagraham@email.com"/>
    <x v="1"/>
    <x v="0"/>
    <x v="1"/>
    <x v="3"/>
    <n v="1.66"/>
    <n v="58.099999999999994"/>
    <x v="0"/>
  </r>
  <r>
    <s v="BAF-42286-205"/>
    <x v="75"/>
    <s v="CUST-1333"/>
    <s v="M-5-250"/>
    <n v="9"/>
    <x v="672"/>
    <s v="richardwillis@email.com"/>
    <x v="2"/>
    <x v="0"/>
    <x v="2"/>
    <x v="0"/>
    <n v="4.58"/>
    <n v="41.22"/>
    <x v="0"/>
  </r>
  <r>
    <s v="WOR-52762-511"/>
    <x v="506"/>
    <s v="CUST-1371"/>
    <s v="W-5-100"/>
    <n v="8"/>
    <x v="673"/>
    <s v="samanthalawson@email.com"/>
    <x v="1"/>
    <x v="1"/>
    <x v="2"/>
    <x v="3"/>
    <n v="2.64"/>
    <n v="21.12"/>
    <x v="0"/>
  </r>
  <r>
    <s v="ZWK-03995-815"/>
    <x v="507"/>
    <s v="CUST-1796"/>
    <s v="D-5-100"/>
    <n v="40"/>
    <x v="674"/>
    <s v="theresaharrell@email.com"/>
    <x v="2"/>
    <x v="2"/>
    <x v="2"/>
    <x v="3"/>
    <n v="2.16"/>
    <n v="86.4"/>
    <x v="1"/>
  </r>
  <r>
    <s v="CKF-43291-846"/>
    <x v="304"/>
    <s v="CUST-1436"/>
    <s v="W-65-100"/>
    <n v="49"/>
    <x v="675"/>
    <s v="bruceflores@email.com"/>
    <x v="0"/>
    <x v="1"/>
    <x v="1"/>
    <x v="3"/>
    <n v="2.4300000000000002"/>
    <n v="119.07000000000001"/>
    <x v="0"/>
  </r>
  <r>
    <s v="RMW-74160-339"/>
    <x v="42"/>
    <s v="CUST-1770"/>
    <s v="M-65-20"/>
    <n v="27"/>
    <x v="676"/>
    <s v="patrickortega@email.com"/>
    <x v="0"/>
    <x v="0"/>
    <x v="1"/>
    <x v="2"/>
    <n v="0.5"/>
    <n v="13.5"/>
    <x v="1"/>
  </r>
  <r>
    <s v="FMT-94584-786"/>
    <x v="358"/>
    <s v="CUST-1178"/>
    <s v="D-8-20"/>
    <n v="41"/>
    <x v="677"/>
    <s v="johnvelazquez@email.com"/>
    <x v="0"/>
    <x v="2"/>
    <x v="0"/>
    <x v="2"/>
    <n v="0.5"/>
    <n v="20.5"/>
    <x v="1"/>
  </r>
  <r>
    <s v="NWT-78222-575"/>
    <x v="176"/>
    <s v="CUST-1522"/>
    <s v="M-8-20"/>
    <n v="33"/>
    <x v="678"/>
    <s v="heatheranthony@email.com"/>
    <x v="1"/>
    <x v="0"/>
    <x v="0"/>
    <x v="2"/>
    <n v="0.45"/>
    <n v="14.85"/>
    <x v="0"/>
  </r>
  <r>
    <s v="EOI-02511-919"/>
    <x v="508"/>
    <s v="CUST-1284"/>
    <s v="D-5-20"/>
    <n v="8"/>
    <x v="679"/>
    <s v="andreclark@email.com"/>
    <x v="1"/>
    <x v="2"/>
    <x v="2"/>
    <x v="2"/>
    <n v="0.65"/>
    <n v="5.2"/>
    <x v="1"/>
  </r>
  <r>
    <s v="EOI-02511-919"/>
    <x v="508"/>
    <s v="CUST-1623"/>
    <s v="D-65-20"/>
    <n v="49"/>
    <x v="680"/>
    <s v="melissamiller@email.com"/>
    <x v="2"/>
    <x v="2"/>
    <x v="1"/>
    <x v="2"/>
    <n v="0.56000000000000005"/>
    <n v="27.44"/>
    <x v="1"/>
  </r>
  <r>
    <s v="UCT-03935-589"/>
    <x v="459"/>
    <s v="CUST-1417"/>
    <s v="D-8-20"/>
    <n v="7"/>
    <x v="681"/>
    <s v="timothyellis@email.com"/>
    <x v="1"/>
    <x v="2"/>
    <x v="0"/>
    <x v="2"/>
    <n v="0.5"/>
    <n v="3.5"/>
    <x v="1"/>
  </r>
  <r>
    <s v="SBI-60013-494"/>
    <x v="509"/>
    <s v="CUST-1717"/>
    <s v="W-5-100"/>
    <n v="16"/>
    <x v="682"/>
    <s v="ericdrake@email.com"/>
    <x v="0"/>
    <x v="1"/>
    <x v="2"/>
    <x v="3"/>
    <n v="2.64"/>
    <n v="42.24"/>
    <x v="0"/>
  </r>
  <r>
    <s v="QRA-73277-814"/>
    <x v="231"/>
    <s v="CUST-1073"/>
    <s v="M-8-20"/>
    <n v="35"/>
    <x v="683"/>
    <s v="katiejohnson@email.com"/>
    <x v="2"/>
    <x v="0"/>
    <x v="0"/>
    <x v="2"/>
    <n v="0.45"/>
    <n v="15.75"/>
    <x v="1"/>
  </r>
  <r>
    <s v="EQE-31648-909"/>
    <x v="510"/>
    <s v="CUST-1961"/>
    <s v="M-5-250"/>
    <n v="19"/>
    <x v="684"/>
    <s v="nicholasbarkeriv@email.com"/>
    <x v="1"/>
    <x v="0"/>
    <x v="2"/>
    <x v="0"/>
    <n v="4.58"/>
    <n v="87.02"/>
    <x v="0"/>
  </r>
  <r>
    <s v="QOO-24615-950"/>
    <x v="126"/>
    <s v="CUST-1470"/>
    <s v="W-65-20"/>
    <n v="46"/>
    <x v="685"/>
    <s v="kurtwatson@email.com"/>
    <x v="2"/>
    <x v="1"/>
    <x v="1"/>
    <x v="2"/>
    <n v="0.73"/>
    <n v="33.58"/>
    <x v="0"/>
  </r>
  <r>
    <s v="WDV-73864-037"/>
    <x v="453"/>
    <s v="CUST-1665"/>
    <s v="W-65-250"/>
    <n v="19"/>
    <x v="686"/>
    <s v="veronicajohnson@email.com"/>
    <x v="2"/>
    <x v="1"/>
    <x v="1"/>
    <x v="0"/>
    <n v="5.58"/>
    <n v="106.02"/>
    <x v="0"/>
  </r>
  <r>
    <s v="PKR-88575-066"/>
    <x v="511"/>
    <s v="CUST-1039"/>
    <s v="W-5-50"/>
    <n v="6"/>
    <x v="687"/>
    <s v="kelseymayer@email.com"/>
    <x v="0"/>
    <x v="1"/>
    <x v="2"/>
    <x v="1"/>
    <n v="1.59"/>
    <n v="9.5400000000000009"/>
    <x v="0"/>
  </r>
  <r>
    <s v="BWR-85735-955"/>
    <x v="506"/>
    <s v="CUST-1105"/>
    <s v="W-8-20"/>
    <n v="31"/>
    <x v="688"/>
    <s v="lindsayvasquez@email.com"/>
    <x v="0"/>
    <x v="1"/>
    <x v="0"/>
    <x v="2"/>
    <n v="0.65"/>
    <n v="20.150000000000002"/>
    <x v="0"/>
  </r>
  <r>
    <s v="YFX-64795-136"/>
    <x v="512"/>
    <s v="CUST-1933"/>
    <s v="W-5-250"/>
    <n v="26"/>
    <x v="689"/>
    <s v="tiffanysnow@email.com"/>
    <x v="0"/>
    <x v="1"/>
    <x v="2"/>
    <x v="0"/>
    <n v="6.08"/>
    <n v="158.08000000000001"/>
    <x v="0"/>
  </r>
  <r>
    <s v="DDO-71442-967"/>
    <x v="513"/>
    <s v="CUST-1914"/>
    <s v="W-65-20"/>
    <n v="3"/>
    <x v="690"/>
    <s v="lisayoung@email.com"/>
    <x v="1"/>
    <x v="1"/>
    <x v="1"/>
    <x v="2"/>
    <n v="0.73"/>
    <n v="2.19"/>
    <x v="1"/>
  </r>
  <r>
    <s v="ILQ-11027-588"/>
    <x v="514"/>
    <s v="CUST-1318"/>
    <s v="W-8-250"/>
    <n v="26"/>
    <x v="691"/>
    <s v="carldyer@email.com"/>
    <x v="2"/>
    <x v="1"/>
    <x v="0"/>
    <x v="0"/>
    <n v="4.96"/>
    <n v="128.96"/>
    <x v="0"/>
  </r>
  <r>
    <s v="KRZ-13868-122"/>
    <x v="515"/>
    <s v="CUST-1872"/>
    <s v="W-8-250"/>
    <n v="2"/>
    <x v="692"/>
    <s v="josephhernandez@email.com"/>
    <x v="2"/>
    <x v="1"/>
    <x v="0"/>
    <x v="0"/>
    <n v="4.96"/>
    <n v="9.92"/>
    <x v="1"/>
  </r>
  <r>
    <s v="VRM-93594-914"/>
    <x v="516"/>
    <s v="CUST-1499"/>
    <s v="W-5-50"/>
    <n v="49"/>
    <x v="693"/>
    <s v="josewilliams@email.com"/>
    <x v="0"/>
    <x v="1"/>
    <x v="2"/>
    <x v="1"/>
    <n v="1.59"/>
    <n v="77.910000000000011"/>
    <x v="0"/>
  </r>
  <r>
    <s v="HXL-22497-359"/>
    <x v="517"/>
    <s v="CUST-1023"/>
    <s v="D-8-50"/>
    <n v="18"/>
    <x v="694"/>
    <s v="robertrobinson@email.com"/>
    <x v="0"/>
    <x v="2"/>
    <x v="0"/>
    <x v="1"/>
    <n v="1"/>
    <n v="18"/>
    <x v="1"/>
  </r>
  <r>
    <s v="NOP-21394-646"/>
    <x v="518"/>
    <s v="CUST-1397"/>
    <s v="M-5-20"/>
    <n v="29"/>
    <x v="695"/>
    <s v="pamelafoster@email.com"/>
    <x v="0"/>
    <x v="0"/>
    <x v="2"/>
    <x v="2"/>
    <n v="0.6"/>
    <n v="17.399999999999999"/>
    <x v="0"/>
  </r>
  <r>
    <s v="NOP-21394-646"/>
    <x v="518"/>
    <s v="CUST-1550"/>
    <s v="D-8-20"/>
    <n v="35"/>
    <x v="696"/>
    <s v="heidiclarke@email.com"/>
    <x v="1"/>
    <x v="2"/>
    <x v="0"/>
    <x v="2"/>
    <n v="0.5"/>
    <n v="17.5"/>
    <x v="0"/>
  </r>
  <r>
    <s v="NOP-21394-646"/>
    <x v="518"/>
    <s v="CUST-1424"/>
    <s v="W-65-20"/>
    <n v="28"/>
    <x v="697"/>
    <s v="angelagarcia@email.com"/>
    <x v="1"/>
    <x v="1"/>
    <x v="1"/>
    <x v="2"/>
    <n v="0.73"/>
    <n v="20.439999999999998"/>
    <x v="0"/>
  </r>
  <r>
    <s v="NOP-21394-646"/>
    <x v="518"/>
    <s v="CUST-1292"/>
    <s v="D-65-100"/>
    <n v="11"/>
    <x v="698"/>
    <s v="dereklewis@email.com"/>
    <x v="2"/>
    <x v="2"/>
    <x v="1"/>
    <x v="3"/>
    <n v="1.88"/>
    <n v="20.68"/>
    <x v="1"/>
  </r>
  <r>
    <s v="NOP-21394-646"/>
    <x v="518"/>
    <s v="CUST-1158"/>
    <s v="M-65-100"/>
    <n v="14"/>
    <x v="699"/>
    <s v="michellewagner@email.com"/>
    <x v="2"/>
    <x v="0"/>
    <x v="1"/>
    <x v="3"/>
    <n v="1.66"/>
    <n v="23.24"/>
    <x v="0"/>
  </r>
  <r>
    <s v="FTV-77095-168"/>
    <x v="376"/>
    <s v="CUST-1816"/>
    <s v="M-65-250"/>
    <n v="30"/>
    <x v="700"/>
    <s v="briancarpenter@email.com"/>
    <x v="1"/>
    <x v="0"/>
    <x v="1"/>
    <x v="0"/>
    <n v="3.81"/>
    <n v="114.3"/>
    <x v="0"/>
  </r>
  <r>
    <s v="BOR-02906-411"/>
    <x v="294"/>
    <s v="CUST-1188"/>
    <s v="M-65-100"/>
    <n v="41"/>
    <x v="701"/>
    <s v="melissagibson@email.com"/>
    <x v="1"/>
    <x v="0"/>
    <x v="1"/>
    <x v="3"/>
    <n v="1.66"/>
    <n v="68.06"/>
    <x v="1"/>
  </r>
  <r>
    <s v="WMP-68847-770"/>
    <x v="103"/>
    <s v="CUST-1533"/>
    <s v="D-8-100"/>
    <n v="16"/>
    <x v="702"/>
    <s v="rogergarcia@email.com"/>
    <x v="2"/>
    <x v="2"/>
    <x v="0"/>
    <x v="3"/>
    <n v="1.66"/>
    <n v="26.56"/>
    <x v="0"/>
  </r>
  <r>
    <s v="TMO-22785-872"/>
    <x v="519"/>
    <s v="CUST-1314"/>
    <s v="W-8-100"/>
    <n v="14"/>
    <x v="703"/>
    <s v="johnburton@email.com"/>
    <x v="0"/>
    <x v="1"/>
    <x v="0"/>
    <x v="3"/>
    <n v="2.16"/>
    <n v="30.240000000000002"/>
    <x v="0"/>
  </r>
  <r>
    <s v="TJG-73587-353"/>
    <x v="61"/>
    <s v="CUST-1556"/>
    <s v="W-5-250"/>
    <n v="31"/>
    <x v="704"/>
    <s v="eileenanderson@email.com"/>
    <x v="1"/>
    <x v="1"/>
    <x v="2"/>
    <x v="0"/>
    <n v="6.08"/>
    <n v="188.48"/>
    <x v="0"/>
  </r>
  <r>
    <s v="OOU-61343-455"/>
    <x v="520"/>
    <s v="CUST-1828"/>
    <s v="M-5-50"/>
    <n v="4"/>
    <x v="705"/>
    <s v="whitneyanderson@email.com"/>
    <x v="1"/>
    <x v="0"/>
    <x v="2"/>
    <x v="1"/>
    <n v="1.2"/>
    <n v="4.8"/>
    <x v="0"/>
  </r>
  <r>
    <s v="RMA-08327-369"/>
    <x v="499"/>
    <s v="CUST-1951"/>
    <s v="D-65-250"/>
    <n v="9"/>
    <x v="706"/>
    <s v="danielnunez@email.com"/>
    <x v="2"/>
    <x v="2"/>
    <x v="1"/>
    <x v="0"/>
    <n v="4.3099999999999996"/>
    <n v="38.79"/>
    <x v="0"/>
  </r>
  <r>
    <s v="SFB-97929-779"/>
    <x v="357"/>
    <s v="CUST-1471"/>
    <s v="M-8-250"/>
    <n v="42"/>
    <x v="707"/>
    <s v="jessicanewman@email.com"/>
    <x v="2"/>
    <x v="0"/>
    <x v="0"/>
    <x v="0"/>
    <n v="3.43"/>
    <n v="144.06"/>
    <x v="0"/>
  </r>
  <r>
    <s v="AUP-10128-606"/>
    <x v="521"/>
    <s v="CUST-1281"/>
    <s v="D-8-50"/>
    <n v="15"/>
    <x v="708"/>
    <s v="danielkidd@email.com"/>
    <x v="1"/>
    <x v="2"/>
    <x v="0"/>
    <x v="1"/>
    <n v="1"/>
    <n v="15"/>
    <x v="0"/>
  </r>
  <r>
    <s v="YTW-40242-005"/>
    <x v="522"/>
    <s v="CUST-1352"/>
    <s v="M-65-20"/>
    <n v="5"/>
    <x v="709"/>
    <s v="jamesbradford@email.com"/>
    <x v="0"/>
    <x v="0"/>
    <x v="1"/>
    <x v="2"/>
    <n v="0.5"/>
    <n v="2.5"/>
    <x v="1"/>
  </r>
  <r>
    <s v="PRP-53390-819"/>
    <x v="287"/>
    <s v="CUST-1750"/>
    <s v="W-65-50"/>
    <n v="16"/>
    <x v="710"/>
    <s v="anitajohnson@email.com"/>
    <x v="2"/>
    <x v="1"/>
    <x v="1"/>
    <x v="1"/>
    <n v="1.46"/>
    <n v="23.36"/>
    <x v="1"/>
  </r>
  <r>
    <s v="GSJ-01065-125"/>
    <x v="523"/>
    <s v="CUST-1523"/>
    <s v="M-8-100"/>
    <n v="41"/>
    <x v="711"/>
    <s v="jasonholmes@email.com"/>
    <x v="1"/>
    <x v="0"/>
    <x v="0"/>
    <x v="3"/>
    <n v="1.49"/>
    <n v="61.089999999999996"/>
    <x v="0"/>
  </r>
  <r>
    <s v="YQU-65147-580"/>
    <x v="334"/>
    <s v="CUST-1820"/>
    <s v="W-65-100"/>
    <n v="33"/>
    <x v="712"/>
    <s v="heatherwilliams@email.com"/>
    <x v="0"/>
    <x v="1"/>
    <x v="1"/>
    <x v="3"/>
    <n v="2.4300000000000002"/>
    <n v="80.190000000000012"/>
    <x v="0"/>
  </r>
  <r>
    <s v="QPM-95832-683"/>
    <x v="524"/>
    <s v="CUST-1338"/>
    <s v="M-65-100"/>
    <n v="43"/>
    <x v="713"/>
    <s v="stephaniegallagher@email.com"/>
    <x v="1"/>
    <x v="0"/>
    <x v="1"/>
    <x v="3"/>
    <n v="1.66"/>
    <n v="71.38"/>
    <x v="1"/>
  </r>
  <r>
    <s v="BNQ-88920-567"/>
    <x v="368"/>
    <s v="CUST-1545"/>
    <s v="M-5-50"/>
    <n v="11"/>
    <x v="714"/>
    <s v="kimberlyturner@email.com"/>
    <x v="1"/>
    <x v="0"/>
    <x v="2"/>
    <x v="1"/>
    <n v="1.2"/>
    <n v="13.2"/>
    <x v="0"/>
  </r>
  <r>
    <s v="PUX-47906-110"/>
    <x v="201"/>
    <s v="CUST-1339"/>
    <s v="W-8-250"/>
    <n v="47"/>
    <x v="715"/>
    <s v="laurenjohnson@email.com"/>
    <x v="2"/>
    <x v="1"/>
    <x v="0"/>
    <x v="0"/>
    <n v="4.96"/>
    <n v="233.12"/>
    <x v="1"/>
  </r>
  <r>
    <s v="COL-72079-610"/>
    <x v="525"/>
    <s v="CUST-1498"/>
    <s v="M-8-50"/>
    <n v="43"/>
    <x v="716"/>
    <s v="moniquerichards@email.com"/>
    <x v="2"/>
    <x v="0"/>
    <x v="0"/>
    <x v="1"/>
    <n v="0.9"/>
    <n v="38.700000000000003"/>
    <x v="0"/>
  </r>
  <r>
    <s v="LBC-45686-819"/>
    <x v="526"/>
    <s v="CUST-1680"/>
    <s v="W-65-250"/>
    <n v="29"/>
    <x v="717"/>
    <s v="markwright@email.com"/>
    <x v="0"/>
    <x v="1"/>
    <x v="1"/>
    <x v="0"/>
    <n v="5.58"/>
    <n v="161.82"/>
    <x v="0"/>
  </r>
  <r>
    <s v="BLQ-03709-265"/>
    <x v="504"/>
    <s v="CUST-1540"/>
    <s v="M-5-20"/>
    <n v="26"/>
    <x v="718"/>
    <s v="jessicabaker@email.com"/>
    <x v="1"/>
    <x v="0"/>
    <x v="2"/>
    <x v="2"/>
    <n v="0.6"/>
    <n v="15.6"/>
    <x v="0"/>
  </r>
  <r>
    <s v="BLQ-03709-265"/>
    <x v="504"/>
    <s v="CUST-1171"/>
    <s v="W-5-100"/>
    <n v="31"/>
    <x v="719"/>
    <s v="seanjohnson@email.com"/>
    <x v="0"/>
    <x v="1"/>
    <x v="2"/>
    <x v="3"/>
    <n v="2.64"/>
    <n v="81.84"/>
    <x v="1"/>
  </r>
  <r>
    <s v="VFZ-91673-181"/>
    <x v="527"/>
    <s v="CUST-1815"/>
    <s v="D-8-50"/>
    <n v="45"/>
    <x v="720"/>
    <s v="krististewart@email.com"/>
    <x v="2"/>
    <x v="2"/>
    <x v="0"/>
    <x v="1"/>
    <n v="1"/>
    <n v="45"/>
    <x v="0"/>
  </r>
  <r>
    <s v="WKD-81956-870"/>
    <x v="528"/>
    <s v="CUST-1939"/>
    <s v="D-5-250"/>
    <n v="6"/>
    <x v="721"/>
    <s v="juliegraham@email.com"/>
    <x v="1"/>
    <x v="2"/>
    <x v="2"/>
    <x v="0"/>
    <n v="4.96"/>
    <n v="29.759999999999998"/>
    <x v="1"/>
  </r>
  <r>
    <s v="TNI-91067-006"/>
    <x v="529"/>
    <s v="CUST-1568"/>
    <s v="M-5-250"/>
    <n v="41"/>
    <x v="722"/>
    <s v="alexisnavarro@email.com"/>
    <x v="2"/>
    <x v="0"/>
    <x v="2"/>
    <x v="0"/>
    <n v="4.58"/>
    <n v="187.78"/>
    <x v="1"/>
  </r>
  <r>
    <s v="IZA-61469-812"/>
    <x v="348"/>
    <s v="CUST-1196"/>
    <s v="M-8-100"/>
    <n v="2"/>
    <x v="723"/>
    <s v="joycelawson@email.com"/>
    <x v="0"/>
    <x v="0"/>
    <x v="0"/>
    <x v="3"/>
    <n v="1.49"/>
    <n v="2.98"/>
    <x v="0"/>
  </r>
  <r>
    <s v="PSS-22466-862"/>
    <x v="530"/>
    <s v="CUST-1586"/>
    <s v="W-8-250"/>
    <n v="14"/>
    <x v="724"/>
    <s v="dr.gabrielnichols@email.com"/>
    <x v="1"/>
    <x v="1"/>
    <x v="0"/>
    <x v="0"/>
    <n v="4.96"/>
    <n v="69.44"/>
    <x v="1"/>
  </r>
  <r>
    <s v="REH-56504-397"/>
    <x v="531"/>
    <s v="CUST-1451"/>
    <s v="D-8-250"/>
    <n v="21"/>
    <x v="725"/>
    <s v="frederickkim@email.com"/>
    <x v="0"/>
    <x v="2"/>
    <x v="0"/>
    <x v="0"/>
    <n v="3.81"/>
    <n v="80.010000000000005"/>
    <x v="0"/>
  </r>
  <r>
    <s v="ALA-62598-016"/>
    <x v="130"/>
    <s v="CUST-1204"/>
    <s v="D-8-20"/>
    <n v="21"/>
    <x v="726"/>
    <s v="heathermccarty@email.com"/>
    <x v="1"/>
    <x v="2"/>
    <x v="0"/>
    <x v="2"/>
    <n v="0.5"/>
    <n v="10.5"/>
    <x v="1"/>
  </r>
  <r>
    <s v="EYE-70374-835"/>
    <x v="532"/>
    <s v="CUST-1409"/>
    <s v="D-8-250"/>
    <n v="4"/>
    <x v="727"/>
    <s v="christopherwalker@email.com"/>
    <x v="1"/>
    <x v="2"/>
    <x v="0"/>
    <x v="0"/>
    <n v="3.81"/>
    <n v="15.24"/>
    <x v="0"/>
  </r>
  <r>
    <s v="CCZ-19589-212"/>
    <x v="533"/>
    <s v="CUST-1140"/>
    <s v="M-8-250"/>
    <n v="31"/>
    <x v="728"/>
    <s v="taylormcpherson@email.com"/>
    <x v="2"/>
    <x v="0"/>
    <x v="0"/>
    <x v="0"/>
    <n v="3.43"/>
    <n v="106.33"/>
    <x v="0"/>
  </r>
  <r>
    <s v="BPT-83989-157"/>
    <x v="534"/>
    <s v="CUST-1988"/>
    <s v="W-5-250"/>
    <n v="14"/>
    <x v="729"/>
    <s v="kathleenward@email.com"/>
    <x v="0"/>
    <x v="1"/>
    <x v="2"/>
    <x v="0"/>
    <n v="6.08"/>
    <n v="85.12"/>
    <x v="0"/>
  </r>
  <r>
    <s v="YFH-87456-208"/>
    <x v="535"/>
    <s v="CUST-1655"/>
    <s v="D-5-250"/>
    <n v="43"/>
    <x v="730"/>
    <s v="johnbrown@email.com"/>
    <x v="0"/>
    <x v="2"/>
    <x v="2"/>
    <x v="0"/>
    <n v="4.96"/>
    <n v="213.28"/>
    <x v="0"/>
  </r>
  <r>
    <s v="JLN-14700-924"/>
    <x v="116"/>
    <s v="CUST-1425"/>
    <s v="W-8-20"/>
    <n v="41"/>
    <x v="731"/>
    <s v="jessicawallace@email.com"/>
    <x v="0"/>
    <x v="1"/>
    <x v="0"/>
    <x v="2"/>
    <n v="0.65"/>
    <n v="26.650000000000002"/>
    <x v="0"/>
  </r>
  <r>
    <s v="JVW-22582-137"/>
    <x v="536"/>
    <s v="CUST-1940"/>
    <s v="M-65-50"/>
    <n v="14"/>
    <x v="732"/>
    <s v="sherriwallace@email.com"/>
    <x v="1"/>
    <x v="0"/>
    <x v="1"/>
    <x v="1"/>
    <n v="1"/>
    <n v="14"/>
    <x v="0"/>
  </r>
  <r>
    <s v="LAA-41879-001"/>
    <x v="537"/>
    <s v="CUST-1695"/>
    <s v="D-65-20"/>
    <n v="10"/>
    <x v="733"/>
    <s v="jenniferholland@email.com"/>
    <x v="1"/>
    <x v="2"/>
    <x v="1"/>
    <x v="2"/>
    <n v="0.56000000000000005"/>
    <n v="5.6000000000000005"/>
    <x v="0"/>
  </r>
  <r>
    <s v="BRV-64870-915"/>
    <x v="538"/>
    <s v="CUST-1777"/>
    <s v="M-65-250"/>
    <n v="36"/>
    <x v="734"/>
    <s v="stephanierose@email.com"/>
    <x v="2"/>
    <x v="0"/>
    <x v="1"/>
    <x v="0"/>
    <n v="3.81"/>
    <n v="137.16"/>
    <x v="0"/>
  </r>
  <r>
    <s v="RGJ-12544-083"/>
    <x v="539"/>
    <s v="CUST-1201"/>
    <s v="D-5-100"/>
    <n v="34"/>
    <x v="735"/>
    <s v="ericwilson@email.com"/>
    <x v="1"/>
    <x v="2"/>
    <x v="2"/>
    <x v="3"/>
    <n v="2.16"/>
    <n v="73.44"/>
    <x v="1"/>
  </r>
  <r>
    <s v="JJX-83339-346"/>
    <x v="31"/>
    <s v="CUST-1800"/>
    <s v="M-8-50"/>
    <n v="37"/>
    <x v="736"/>
    <s v="alicehunt@email.com"/>
    <x v="0"/>
    <x v="0"/>
    <x v="0"/>
    <x v="1"/>
    <n v="0.9"/>
    <n v="33.300000000000004"/>
    <x v="0"/>
  </r>
  <r>
    <s v="BIU-21970-705"/>
    <x v="540"/>
    <s v="CUST-1477"/>
    <s v="D-5-250"/>
    <n v="21"/>
    <x v="737"/>
    <s v="anthonylewis@email.com"/>
    <x v="0"/>
    <x v="2"/>
    <x v="2"/>
    <x v="0"/>
    <n v="4.96"/>
    <n v="104.16"/>
    <x v="1"/>
  </r>
  <r>
    <s v="ELJ-87741-745"/>
    <x v="541"/>
    <s v="CUST-1410"/>
    <s v="M-5-250"/>
    <n v="34"/>
    <x v="738"/>
    <s v="xavieryork@email.com"/>
    <x v="1"/>
    <x v="0"/>
    <x v="2"/>
    <x v="0"/>
    <n v="4.58"/>
    <n v="155.72"/>
    <x v="0"/>
  </r>
  <r>
    <s v="SGI-48226-857"/>
    <x v="542"/>
    <s v="CUST-1773"/>
    <s v="M-8-50"/>
    <n v="42"/>
    <x v="739"/>
    <s v="mr.garyellisdvm@email.com"/>
    <x v="1"/>
    <x v="0"/>
    <x v="0"/>
    <x v="1"/>
    <n v="0.9"/>
    <n v="37.800000000000004"/>
    <x v="0"/>
  </r>
  <r>
    <s v="AHV-66988-037"/>
    <x v="543"/>
    <s v="CUST-1865"/>
    <s v="W-5-100"/>
    <n v="12"/>
    <x v="740"/>
    <s v="mrs.jennifertrujillo@email.com"/>
    <x v="2"/>
    <x v="1"/>
    <x v="2"/>
    <x v="3"/>
    <n v="2.64"/>
    <n v="31.68"/>
    <x v="0"/>
  </r>
  <r>
    <s v="ISK-42066-094"/>
    <x v="544"/>
    <s v="CUST-1466"/>
    <s v="W-5-250"/>
    <n v="25"/>
    <x v="741"/>
    <s v="sarahmarquez@email.com"/>
    <x v="2"/>
    <x v="1"/>
    <x v="2"/>
    <x v="0"/>
    <n v="6.08"/>
    <n v="152"/>
    <x v="1"/>
  </r>
  <r>
    <s v="FTC-35822-530"/>
    <x v="183"/>
    <s v="CUST-1972"/>
    <s v="D-8-50"/>
    <n v="3"/>
    <x v="742"/>
    <s v="ashleyprince@email.com"/>
    <x v="1"/>
    <x v="2"/>
    <x v="0"/>
    <x v="1"/>
    <n v="1"/>
    <n v="3"/>
    <x v="1"/>
  </r>
  <r>
    <s v="VSS-56247-688"/>
    <x v="545"/>
    <s v="CUST-1799"/>
    <s v="M-8-50"/>
    <n v="44"/>
    <x v="743"/>
    <s v="johnschmidt@email.com"/>
    <x v="2"/>
    <x v="0"/>
    <x v="0"/>
    <x v="1"/>
    <n v="0.9"/>
    <n v="39.6"/>
    <x v="0"/>
  </r>
  <r>
    <s v="HVW-25584-144"/>
    <x v="546"/>
    <s v="CUST-1446"/>
    <s v="M-65-250"/>
    <n v="18"/>
    <x v="744"/>
    <s v="edwardwarddds@email.com"/>
    <x v="0"/>
    <x v="0"/>
    <x v="1"/>
    <x v="0"/>
    <n v="3.81"/>
    <n v="68.58"/>
    <x v="1"/>
  </r>
  <r>
    <s v="MUY-15309-209"/>
    <x v="547"/>
    <s v="CUST-1089"/>
    <s v="D-8-250"/>
    <n v="18"/>
    <x v="745"/>
    <s v="victorcox@email.com"/>
    <x v="1"/>
    <x v="2"/>
    <x v="0"/>
    <x v="0"/>
    <n v="3.81"/>
    <n v="68.58"/>
    <x v="0"/>
  </r>
  <r>
    <s v="VAJ-44572-469"/>
    <x v="448"/>
    <s v="CUST-1936"/>
    <s v="D-5-50"/>
    <n v="2"/>
    <x v="746"/>
    <s v="brittanyfox@email.com"/>
    <x v="2"/>
    <x v="2"/>
    <x v="2"/>
    <x v="1"/>
    <n v="1.3"/>
    <n v="2.6"/>
    <x v="0"/>
  </r>
  <r>
    <s v="YJU-84377-606"/>
    <x v="548"/>
    <s v="CUST-1947"/>
    <s v="D-5-100"/>
    <n v="25"/>
    <x v="747"/>
    <s v="allenmckenzie@email.com"/>
    <x v="1"/>
    <x v="2"/>
    <x v="2"/>
    <x v="3"/>
    <n v="2.16"/>
    <n v="54"/>
    <x v="1"/>
  </r>
  <r>
    <s v="VNC-93921-469"/>
    <x v="549"/>
    <s v="CUST-1532"/>
    <s v="D-5-20"/>
    <n v="14"/>
    <x v="748"/>
    <s v="christopherrobinson@email.com"/>
    <x v="2"/>
    <x v="2"/>
    <x v="2"/>
    <x v="2"/>
    <n v="0.65"/>
    <n v="9.1"/>
    <x v="0"/>
  </r>
  <r>
    <s v="OGB-91614-810"/>
    <x v="66"/>
    <s v="CUST-1416"/>
    <s v="D-5-100"/>
    <n v="4"/>
    <x v="749"/>
    <s v="samuelhenry@email.com"/>
    <x v="1"/>
    <x v="2"/>
    <x v="2"/>
    <x v="3"/>
    <n v="2.16"/>
    <n v="8.64"/>
    <x v="0"/>
  </r>
  <r>
    <s v="BQI-61647-496"/>
    <x v="550"/>
    <s v="CUST-1414"/>
    <s v="M-8-250"/>
    <n v="40"/>
    <x v="750"/>
    <s v="jaredwilliams@email.com"/>
    <x v="1"/>
    <x v="0"/>
    <x v="0"/>
    <x v="0"/>
    <n v="3.43"/>
    <n v="137.20000000000002"/>
    <x v="1"/>
  </r>
  <r>
    <s v="IOM-51636-823"/>
    <x v="551"/>
    <s v="CUST-1812"/>
    <s v="W-8-250"/>
    <n v="36"/>
    <x v="751"/>
    <s v="haleybryant@email.com"/>
    <x v="0"/>
    <x v="1"/>
    <x v="0"/>
    <x v="0"/>
    <n v="4.96"/>
    <n v="178.56"/>
    <x v="1"/>
  </r>
  <r>
    <s v="GGD-38107-641"/>
    <x v="53"/>
    <s v="CUST-1963"/>
    <s v="M-8-100"/>
    <n v="25"/>
    <x v="752"/>
    <s v="patriciarowe@email.com"/>
    <x v="2"/>
    <x v="0"/>
    <x v="0"/>
    <x v="3"/>
    <n v="1.49"/>
    <n v="37.25"/>
    <x v="0"/>
  </r>
  <r>
    <s v="LTO-95975-728"/>
    <x v="35"/>
    <s v="CUST-1190"/>
    <s v="W-65-20"/>
    <n v="46"/>
    <x v="753"/>
    <s v="aprilbennett@email.com"/>
    <x v="1"/>
    <x v="1"/>
    <x v="1"/>
    <x v="2"/>
    <n v="0.73"/>
    <n v="33.58"/>
    <x v="1"/>
  </r>
  <r>
    <s v="IGM-84664-265"/>
    <x v="379"/>
    <s v="CUST-1126"/>
    <s v="W-8-250"/>
    <n v="14"/>
    <x v="754"/>
    <s v="patrickhenson@email.com"/>
    <x v="1"/>
    <x v="1"/>
    <x v="0"/>
    <x v="0"/>
    <n v="4.96"/>
    <n v="69.44"/>
    <x v="0"/>
  </r>
  <r>
    <s v="SKO-45740-621"/>
    <x v="552"/>
    <s v="CUST-1162"/>
    <s v="D-65-20"/>
    <n v="15"/>
    <x v="755"/>
    <s v="charlesarmstrong@email.com"/>
    <x v="2"/>
    <x v="2"/>
    <x v="1"/>
    <x v="2"/>
    <n v="0.56000000000000005"/>
    <n v="8.4"/>
    <x v="1"/>
  </r>
  <r>
    <s v="FOJ-02234-063"/>
    <x v="553"/>
    <s v="CUST-1422"/>
    <s v="M-5-250"/>
    <n v="15"/>
    <x v="756"/>
    <s v="logandavis@email.com"/>
    <x v="2"/>
    <x v="0"/>
    <x v="2"/>
    <x v="0"/>
    <n v="4.58"/>
    <n v="68.7"/>
    <x v="0"/>
  </r>
  <r>
    <s v="MSJ-11909-468"/>
    <x v="527"/>
    <s v="CUST-1850"/>
    <s v="W-5-50"/>
    <n v="17"/>
    <x v="757"/>
    <s v="hannahtaylor@email.com"/>
    <x v="0"/>
    <x v="1"/>
    <x v="2"/>
    <x v="1"/>
    <n v="1.59"/>
    <n v="27.03"/>
    <x v="0"/>
  </r>
  <r>
    <s v="DKB-78053-329"/>
    <x v="554"/>
    <s v="CUST-1723"/>
    <s v="M-65-20"/>
    <n v="30"/>
    <x v="758"/>
    <s v="coreyedwards@email.com"/>
    <x v="2"/>
    <x v="0"/>
    <x v="1"/>
    <x v="2"/>
    <n v="0.5"/>
    <n v="15"/>
    <x v="1"/>
  </r>
  <r>
    <s v="DFZ-45083-941"/>
    <x v="34"/>
    <s v="CUST-1334"/>
    <s v="D-5-250"/>
    <n v="20"/>
    <x v="759"/>
    <s v="christophermonroe@email.com"/>
    <x v="0"/>
    <x v="2"/>
    <x v="2"/>
    <x v="0"/>
    <n v="4.96"/>
    <n v="99.2"/>
    <x v="0"/>
  </r>
  <r>
    <s v="OTA-40969-710"/>
    <x v="79"/>
    <s v="CUST-1307"/>
    <s v="D-5-250"/>
    <n v="18"/>
    <x v="760"/>
    <s v="lisapruitt@email.com"/>
    <x v="2"/>
    <x v="2"/>
    <x v="2"/>
    <x v="0"/>
    <n v="4.96"/>
    <n v="89.28"/>
    <x v="0"/>
  </r>
  <r>
    <s v="GRH-45571-667"/>
    <x v="175"/>
    <s v="CUST-1511"/>
    <s v="D-5-250"/>
    <n v="10"/>
    <x v="761"/>
    <s v="tinarodriguezmd@email.com"/>
    <x v="1"/>
    <x v="2"/>
    <x v="2"/>
    <x v="0"/>
    <n v="4.96"/>
    <n v="49.6"/>
    <x v="0"/>
  </r>
  <r>
    <s v="NXV-05302-067"/>
    <x v="555"/>
    <s v="CUST-1874"/>
    <s v="D-65-100"/>
    <n v="33"/>
    <x v="762"/>
    <s v="nicolepeterson@email.com"/>
    <x v="2"/>
    <x v="2"/>
    <x v="1"/>
    <x v="3"/>
    <n v="1.88"/>
    <n v="62.04"/>
    <x v="1"/>
  </r>
  <r>
    <s v="VZH-86274-142"/>
    <x v="556"/>
    <s v="CUST-1899"/>
    <s v="W-65-50"/>
    <n v="28"/>
    <x v="763"/>
    <s v="loriacevedo@email.com"/>
    <x v="0"/>
    <x v="1"/>
    <x v="1"/>
    <x v="1"/>
    <n v="1.46"/>
    <n v="40.879999999999995"/>
    <x v="0"/>
  </r>
  <r>
    <s v="KIX-93248-135"/>
    <x v="557"/>
    <s v="CUST-1082"/>
    <s v="W-5-50"/>
    <n v="42"/>
    <x v="764"/>
    <s v="elizabethmorgan@email.com"/>
    <x v="0"/>
    <x v="1"/>
    <x v="2"/>
    <x v="1"/>
    <n v="1.59"/>
    <n v="66.78"/>
    <x v="0"/>
  </r>
  <r>
    <s v="AXR-10962-010"/>
    <x v="287"/>
    <s v="CUST-1659"/>
    <s v="W-8-20"/>
    <n v="23"/>
    <x v="765"/>
    <s v="mrs.ambergilmore@email.com"/>
    <x v="1"/>
    <x v="1"/>
    <x v="0"/>
    <x v="2"/>
    <n v="0.65"/>
    <n v="14.950000000000001"/>
    <x v="0"/>
  </r>
  <r>
    <s v="IHS-71573-008"/>
    <x v="558"/>
    <s v="CUST-1755"/>
    <s v="D-65-20"/>
    <n v="38"/>
    <x v="766"/>
    <s v="johnhuntermd@email.com"/>
    <x v="1"/>
    <x v="2"/>
    <x v="1"/>
    <x v="2"/>
    <n v="0.56000000000000005"/>
    <n v="21.28"/>
    <x v="1"/>
  </r>
  <r>
    <s v="QTR-19001-114"/>
    <x v="325"/>
    <s v="CUST-1563"/>
    <s v="W-65-50"/>
    <n v="45"/>
    <x v="767"/>
    <s v="davidfoster@email.com"/>
    <x v="0"/>
    <x v="1"/>
    <x v="1"/>
    <x v="1"/>
    <n v="1.46"/>
    <n v="65.7"/>
    <x v="1"/>
  </r>
  <r>
    <s v="WBK-62297-910"/>
    <x v="559"/>
    <s v="CUST-1724"/>
    <s v="W-65-20"/>
    <n v="49"/>
    <x v="768"/>
    <s v="debbiejohnson@email.com"/>
    <x v="0"/>
    <x v="1"/>
    <x v="1"/>
    <x v="2"/>
    <n v="0.73"/>
    <n v="35.769999999999996"/>
    <x v="1"/>
  </r>
  <r>
    <s v="OGY-19377-175"/>
    <x v="560"/>
    <s v="CUST-1463"/>
    <s v="D-8-20"/>
    <n v="12"/>
    <x v="769"/>
    <s v="davidmanning@email.com"/>
    <x v="1"/>
    <x v="2"/>
    <x v="0"/>
    <x v="2"/>
    <n v="0.5"/>
    <n v="6"/>
    <x v="0"/>
  </r>
  <r>
    <s v="ESR-66651-814"/>
    <x v="461"/>
    <s v="CUST-1320"/>
    <s v="W-65-50"/>
    <n v="27"/>
    <x v="770"/>
    <s v="nicolerobinson@email.com"/>
    <x v="2"/>
    <x v="1"/>
    <x v="1"/>
    <x v="1"/>
    <n v="1.46"/>
    <n v="39.42"/>
    <x v="0"/>
  </r>
  <r>
    <s v="CPX-46916-770"/>
    <x v="561"/>
    <s v="CUST-1429"/>
    <s v="D-5-20"/>
    <n v="30"/>
    <x v="771"/>
    <s v="kylerodriguez@email.com"/>
    <x v="2"/>
    <x v="2"/>
    <x v="2"/>
    <x v="2"/>
    <n v="0.65"/>
    <n v="19.5"/>
    <x v="1"/>
  </r>
  <r>
    <s v="MDC-03318-645"/>
    <x v="562"/>
    <s v="CUST-1259"/>
    <s v="M-5-50"/>
    <n v="16"/>
    <x v="772"/>
    <s v="tiffanylee@email.com"/>
    <x v="2"/>
    <x v="0"/>
    <x v="2"/>
    <x v="1"/>
    <n v="1.2"/>
    <n v="19.2"/>
    <x v="1"/>
  </r>
  <r>
    <s v="SFF-86059-407"/>
    <x v="251"/>
    <s v="CUST-1112"/>
    <s v="M-8-50"/>
    <n v="12"/>
    <x v="773"/>
    <s v="sallystone@email.com"/>
    <x v="2"/>
    <x v="0"/>
    <x v="0"/>
    <x v="1"/>
    <n v="0.9"/>
    <n v="10.8"/>
    <x v="0"/>
  </r>
  <r>
    <s v="SCL-94540-788"/>
    <x v="563"/>
    <s v="CUST-1617"/>
    <s v="M-8-100"/>
    <n v="22"/>
    <x v="774"/>
    <s v="codybradley@email.com"/>
    <x v="1"/>
    <x v="0"/>
    <x v="0"/>
    <x v="3"/>
    <n v="1.49"/>
    <n v="32.78"/>
    <x v="1"/>
  </r>
  <r>
    <s v="HVU-21634-076"/>
    <x v="564"/>
    <s v="CUST-1895"/>
    <s v="W-8-100"/>
    <n v="29"/>
    <x v="775"/>
    <s v="autumnandrade@email.com"/>
    <x v="2"/>
    <x v="1"/>
    <x v="0"/>
    <x v="3"/>
    <n v="2.16"/>
    <n v="62.64"/>
    <x v="0"/>
  </r>
  <r>
    <s v="XUS-73326-418"/>
    <x v="565"/>
    <s v="CUST-1408"/>
    <s v="W-5-250"/>
    <n v="26"/>
    <x v="776"/>
    <s v="tonyarichardson@email.com"/>
    <x v="2"/>
    <x v="1"/>
    <x v="2"/>
    <x v="0"/>
    <n v="6.08"/>
    <n v="158.08000000000001"/>
    <x v="0"/>
  </r>
  <r>
    <s v="XWD-18933-006"/>
    <x v="566"/>
    <s v="CUST-1857"/>
    <s v="W-65-20"/>
    <n v="18"/>
    <x v="777"/>
    <s v="latoyacox@email.com"/>
    <x v="1"/>
    <x v="1"/>
    <x v="1"/>
    <x v="2"/>
    <n v="0.73"/>
    <n v="13.14"/>
    <x v="0"/>
  </r>
  <r>
    <s v="HPD-65272-772"/>
    <x v="319"/>
    <s v="CUST-1927"/>
    <s v="M-8-50"/>
    <n v="2"/>
    <x v="778"/>
    <s v="shawnespinoza@email.com"/>
    <x v="2"/>
    <x v="0"/>
    <x v="0"/>
    <x v="1"/>
    <n v="0.9"/>
    <n v="1.8"/>
    <x v="1"/>
  </r>
  <r>
    <s v="JEG-93140-224"/>
    <x v="503"/>
    <s v="CUST-1150"/>
    <s v="W-8-50"/>
    <n v="34"/>
    <x v="779"/>
    <s v="austinrobertson@email.com"/>
    <x v="1"/>
    <x v="1"/>
    <x v="0"/>
    <x v="1"/>
    <n v="1.3"/>
    <n v="44.2"/>
    <x v="1"/>
  </r>
  <r>
    <s v="NNH-62058-950"/>
    <x v="6"/>
    <s v="CUST-1571"/>
    <s v="W-5-50"/>
    <n v="30"/>
    <x v="780"/>
    <s v="nancywells@email.com"/>
    <x v="2"/>
    <x v="1"/>
    <x v="2"/>
    <x v="1"/>
    <n v="1.59"/>
    <n v="47.7"/>
    <x v="0"/>
  </r>
  <r>
    <s v="LTD-71429-845"/>
    <x v="567"/>
    <s v="CUST-1163"/>
    <s v="D-8-100"/>
    <n v="2"/>
    <x v="781"/>
    <s v="rachellowery@email.com"/>
    <x v="0"/>
    <x v="2"/>
    <x v="0"/>
    <x v="3"/>
    <n v="1.66"/>
    <n v="3.32"/>
    <x v="1"/>
  </r>
  <r>
    <s v="MPV-26985-215"/>
    <x v="568"/>
    <s v="CUST-1858"/>
    <s v="D-8-50"/>
    <n v="2"/>
    <x v="782"/>
    <s v="davidhayesjr.@email.com"/>
    <x v="0"/>
    <x v="2"/>
    <x v="0"/>
    <x v="1"/>
    <n v="1"/>
    <n v="2"/>
    <x v="0"/>
  </r>
  <r>
    <s v="IYO-10245-081"/>
    <x v="191"/>
    <s v="CUST-1157"/>
    <s v="M-65-50"/>
    <n v="14"/>
    <x v="783"/>
    <s v="scottholden@email.com"/>
    <x v="2"/>
    <x v="0"/>
    <x v="1"/>
    <x v="1"/>
    <n v="1"/>
    <n v="14"/>
    <x v="1"/>
  </r>
  <r>
    <s v="BYZ-39669-954"/>
    <x v="569"/>
    <s v="CUST-1737"/>
    <s v="M-8-50"/>
    <n v="8"/>
    <x v="784"/>
    <s v="kimfox@email.com"/>
    <x v="0"/>
    <x v="0"/>
    <x v="0"/>
    <x v="1"/>
    <n v="0.9"/>
    <n v="7.2"/>
    <x v="0"/>
  </r>
  <r>
    <s v="EFB-72860-209"/>
    <x v="570"/>
    <s v="CUST-1034"/>
    <s v="M-5-100"/>
    <n v="16"/>
    <x v="785"/>
    <s v="debbiepoole@email.com"/>
    <x v="0"/>
    <x v="0"/>
    <x v="2"/>
    <x v="3"/>
    <n v="1.99"/>
    <n v="31.84"/>
    <x v="1"/>
  </r>
  <r>
    <s v="GMM-72397-378"/>
    <x v="71"/>
    <s v="CUST-1083"/>
    <s v="D-8-250"/>
    <n v="22"/>
    <x v="786"/>
    <s v="kevinporter@email.com"/>
    <x v="1"/>
    <x v="2"/>
    <x v="0"/>
    <x v="0"/>
    <n v="3.81"/>
    <n v="83.820000000000007"/>
    <x v="0"/>
  </r>
  <r>
    <s v="LYP-52345-883"/>
    <x v="571"/>
    <s v="CUST-1834"/>
    <s v="W-65-250"/>
    <n v="49"/>
    <x v="787"/>
    <s v="jeffreylong@email.com"/>
    <x v="2"/>
    <x v="1"/>
    <x v="1"/>
    <x v="0"/>
    <n v="5.58"/>
    <n v="273.42"/>
    <x v="0"/>
  </r>
  <r>
    <s v="DFK-35846-692"/>
    <x v="572"/>
    <s v="CUST-1191"/>
    <s v="D-5-20"/>
    <n v="36"/>
    <x v="788"/>
    <s v="sethphillips@email.com"/>
    <x v="2"/>
    <x v="2"/>
    <x v="2"/>
    <x v="2"/>
    <n v="0.65"/>
    <n v="23.400000000000002"/>
    <x v="0"/>
  </r>
  <r>
    <s v="XAH-93337-609"/>
    <x v="573"/>
    <s v="CUST-1902"/>
    <s v="M-65-50"/>
    <n v="9"/>
    <x v="789"/>
    <s v="pamelawerner@email.com"/>
    <x v="0"/>
    <x v="0"/>
    <x v="1"/>
    <x v="1"/>
    <n v="1"/>
    <n v="9"/>
    <x v="0"/>
  </r>
  <r>
    <s v="QKA-72582-644"/>
    <x v="354"/>
    <s v="CUST-1205"/>
    <s v="D-65-50"/>
    <n v="6"/>
    <x v="790"/>
    <s v="edwardwilliams@email.com"/>
    <x v="2"/>
    <x v="2"/>
    <x v="1"/>
    <x v="1"/>
    <n v="1.1299999999999999"/>
    <n v="6.7799999999999994"/>
    <x v="0"/>
  </r>
  <r>
    <s v="ZDK-84567-102"/>
    <x v="574"/>
    <s v="CUST-1081"/>
    <s v="D-8-100"/>
    <n v="49"/>
    <x v="791"/>
    <s v="michelledrake@email.com"/>
    <x v="2"/>
    <x v="2"/>
    <x v="0"/>
    <x v="3"/>
    <n v="1.66"/>
    <n v="81.339999999999989"/>
    <x v="0"/>
  </r>
  <r>
    <s v="WAV-38301-984"/>
    <x v="575"/>
    <s v="CUST-1921"/>
    <s v="M-8-100"/>
    <n v="36"/>
    <x v="792"/>
    <s v="juliejames@email.com"/>
    <x v="1"/>
    <x v="0"/>
    <x v="0"/>
    <x v="3"/>
    <n v="1.49"/>
    <n v="53.64"/>
    <x v="1"/>
  </r>
  <r>
    <s v="KZR-33023-209"/>
    <x v="357"/>
    <s v="CUST-1934"/>
    <s v="W-8-100"/>
    <n v="44"/>
    <x v="793"/>
    <s v="davidtaylor@email.com"/>
    <x v="1"/>
    <x v="1"/>
    <x v="0"/>
    <x v="3"/>
    <n v="2.16"/>
    <n v="95.04"/>
    <x v="1"/>
  </r>
  <r>
    <s v="ULM-49433-003"/>
    <x v="576"/>
    <s v="CUST-1260"/>
    <s v="M-65-100"/>
    <n v="10"/>
    <x v="794"/>
    <s v="tonyaflores@email.com"/>
    <x v="0"/>
    <x v="0"/>
    <x v="1"/>
    <x v="3"/>
    <n v="1.66"/>
    <n v="16.599999999999998"/>
    <x v="0"/>
  </r>
  <r>
    <s v="SIB-83254-136"/>
    <x v="577"/>
    <s v="CUST-1452"/>
    <s v="M-65-20"/>
    <n v="44"/>
    <x v="795"/>
    <s v="barrypowell@email.com"/>
    <x v="0"/>
    <x v="0"/>
    <x v="1"/>
    <x v="2"/>
    <n v="0.5"/>
    <n v="22"/>
    <x v="0"/>
  </r>
  <r>
    <s v="NOK-50349-551"/>
    <x v="52"/>
    <s v="CUST-1396"/>
    <s v="W-8-20"/>
    <n v="36"/>
    <x v="796"/>
    <s v="jeffreyharrell@email.com"/>
    <x v="0"/>
    <x v="1"/>
    <x v="0"/>
    <x v="2"/>
    <n v="0.65"/>
    <n v="23.400000000000002"/>
    <x v="0"/>
  </r>
  <r>
    <s v="YIS-96268-844"/>
    <x v="557"/>
    <s v="CUST-1637"/>
    <s v="M-65-250"/>
    <n v="43"/>
    <x v="797"/>
    <s v="charlesmartinez@email.com"/>
    <x v="0"/>
    <x v="0"/>
    <x v="1"/>
    <x v="0"/>
    <n v="3.81"/>
    <n v="163.83000000000001"/>
    <x v="0"/>
  </r>
  <r>
    <s v="CXI-04933-855"/>
    <x v="382"/>
    <s v="CUST-1599"/>
    <s v="D-8-250"/>
    <n v="28"/>
    <x v="798"/>
    <s v="angelaguzmanmd@email.com"/>
    <x v="0"/>
    <x v="2"/>
    <x v="0"/>
    <x v="0"/>
    <n v="3.81"/>
    <n v="106.68"/>
    <x v="0"/>
  </r>
  <r>
    <s v="IZU-90429-382"/>
    <x v="334"/>
    <s v="CUST-1614"/>
    <s v="M-8-20"/>
    <n v="29"/>
    <x v="799"/>
    <s v="robertjohnson@email.com"/>
    <x v="1"/>
    <x v="0"/>
    <x v="0"/>
    <x v="2"/>
    <n v="0.45"/>
    <n v="13.05"/>
    <x v="1"/>
  </r>
  <r>
    <s v="WIT-40912-783"/>
    <x v="578"/>
    <s v="CUST-1518"/>
    <s v="W-65-20"/>
    <n v="22"/>
    <x v="800"/>
    <s v="jonathanrobinson@email.com"/>
    <x v="0"/>
    <x v="1"/>
    <x v="1"/>
    <x v="2"/>
    <n v="0.73"/>
    <n v="16.059999999999999"/>
    <x v="0"/>
  </r>
  <r>
    <s v="PSD-57291-590"/>
    <x v="579"/>
    <s v="CUST-1175"/>
    <s v="M-8-50"/>
    <n v="16"/>
    <x v="801"/>
    <s v="carolynyoung@email.com"/>
    <x v="1"/>
    <x v="0"/>
    <x v="0"/>
    <x v="1"/>
    <n v="0.9"/>
    <n v="14.4"/>
    <x v="0"/>
  </r>
  <r>
    <s v="GOI-41472-677"/>
    <x v="412"/>
    <s v="CUST-1764"/>
    <s v="D-65-50"/>
    <n v="20"/>
    <x v="802"/>
    <s v="stephanieallen@email.com"/>
    <x v="0"/>
    <x v="2"/>
    <x v="1"/>
    <x v="1"/>
    <n v="1.1299999999999999"/>
    <n v="22.599999999999998"/>
    <x v="1"/>
  </r>
  <r>
    <s v="KTX-17944-494"/>
    <x v="580"/>
    <s v="CUST-1138"/>
    <s v="D-5-250"/>
    <n v="20"/>
    <x v="803"/>
    <s v="jodiortiz@email.com"/>
    <x v="0"/>
    <x v="2"/>
    <x v="2"/>
    <x v="0"/>
    <n v="4.96"/>
    <n v="99.2"/>
    <x v="0"/>
  </r>
  <r>
    <s v="RDM-99811-230"/>
    <x v="581"/>
    <s v="CUST-1031"/>
    <s v="W-8-250"/>
    <n v="17"/>
    <x v="804"/>
    <s v="lisagross@email.com"/>
    <x v="0"/>
    <x v="1"/>
    <x v="0"/>
    <x v="0"/>
    <n v="4.96"/>
    <n v="84.32"/>
    <x v="0"/>
  </r>
  <r>
    <s v="JTU-55897-581"/>
    <x v="288"/>
    <s v="CUST-1917"/>
    <s v="M-5-50"/>
    <n v="16"/>
    <x v="805"/>
    <s v="samanthalee@email.com"/>
    <x v="2"/>
    <x v="0"/>
    <x v="2"/>
    <x v="1"/>
    <n v="1.2"/>
    <n v="19.2"/>
    <x v="0"/>
  </r>
  <r>
    <s v="CRK-07584-240"/>
    <x v="170"/>
    <s v="CUST-1453"/>
    <s v="D-8-100"/>
    <n v="16"/>
    <x v="806"/>
    <s v="seansmith@email.com"/>
    <x v="1"/>
    <x v="2"/>
    <x v="0"/>
    <x v="3"/>
    <n v="1.66"/>
    <n v="26.56"/>
    <x v="0"/>
  </r>
  <r>
    <s v="MKE-75518-399"/>
    <x v="582"/>
    <s v="CUST-1662"/>
    <s v="M-65-50"/>
    <n v="3"/>
    <x v="807"/>
    <s v="jeremyjohnson@email.com"/>
    <x v="1"/>
    <x v="0"/>
    <x v="1"/>
    <x v="1"/>
    <n v="1"/>
    <n v="3"/>
    <x v="0"/>
  </r>
  <r>
    <s v="AEL-51169-725"/>
    <x v="583"/>
    <s v="CUST-1620"/>
    <s v="D-8-50"/>
    <n v="7"/>
    <x v="808"/>
    <s v="christinarubio@email.com"/>
    <x v="0"/>
    <x v="2"/>
    <x v="0"/>
    <x v="1"/>
    <n v="1"/>
    <n v="7"/>
    <x v="1"/>
  </r>
  <r>
    <s v="ZGM-83108-823"/>
    <x v="584"/>
    <s v="CUST-1547"/>
    <s v="W-5-100"/>
    <n v="43"/>
    <x v="809"/>
    <s v="tracycarr@email.com"/>
    <x v="0"/>
    <x v="1"/>
    <x v="2"/>
    <x v="3"/>
    <n v="2.64"/>
    <n v="113.52000000000001"/>
    <x v="0"/>
  </r>
  <r>
    <s v="JBP-78754-392"/>
    <x v="546"/>
    <s v="CUST-1328"/>
    <s v="D-8-50"/>
    <n v="43"/>
    <x v="810"/>
    <s v="toddturner@email.com"/>
    <x v="2"/>
    <x v="2"/>
    <x v="0"/>
    <x v="1"/>
    <n v="1"/>
    <n v="43"/>
    <x v="0"/>
  </r>
  <r>
    <s v="RNH-54912-747"/>
    <x v="526"/>
    <s v="CUST-1028"/>
    <s v="M-65-20"/>
    <n v="20"/>
    <x v="811"/>
    <s v="emilyjackson@email.com"/>
    <x v="0"/>
    <x v="0"/>
    <x v="1"/>
    <x v="2"/>
    <n v="0.5"/>
    <n v="10"/>
    <x v="1"/>
  </r>
  <r>
    <s v="JDS-33440-914"/>
    <x v="573"/>
    <s v="CUST-1995"/>
    <s v="D-65-20"/>
    <n v="3"/>
    <x v="812"/>
    <s v="charlesjames@email.com"/>
    <x v="1"/>
    <x v="2"/>
    <x v="1"/>
    <x v="2"/>
    <n v="0.56000000000000005"/>
    <n v="1.6800000000000002"/>
    <x v="0"/>
  </r>
  <r>
    <s v="SYX-48878-182"/>
    <x v="88"/>
    <s v="CUST-1862"/>
    <s v="D-65-250"/>
    <n v="37"/>
    <x v="813"/>
    <s v="lauravargas@email.com"/>
    <x v="2"/>
    <x v="2"/>
    <x v="1"/>
    <x v="0"/>
    <n v="4.3099999999999996"/>
    <n v="159.47"/>
    <x v="0"/>
  </r>
  <r>
    <s v="ZGD-94763-868"/>
    <x v="585"/>
    <s v="CUST-1944"/>
    <s v="D-8-250"/>
    <n v="42"/>
    <x v="814"/>
    <s v="nancymiller@email.com"/>
    <x v="2"/>
    <x v="2"/>
    <x v="0"/>
    <x v="0"/>
    <n v="3.81"/>
    <n v="160.02000000000001"/>
    <x v="1"/>
  </r>
  <r>
    <s v="CZY-70361-485"/>
    <x v="586"/>
    <s v="CUST-1066"/>
    <s v="M-8-20"/>
    <n v="21"/>
    <x v="815"/>
    <s v="amygreen@email.com"/>
    <x v="0"/>
    <x v="0"/>
    <x v="0"/>
    <x v="2"/>
    <n v="0.45"/>
    <n v="9.4500000000000011"/>
    <x v="0"/>
  </r>
  <r>
    <s v="RJR-12175-899"/>
    <x v="118"/>
    <s v="CUST-1736"/>
    <s v="D-65-50"/>
    <n v="16"/>
    <x v="816"/>
    <s v="peggyshepherd@email.com"/>
    <x v="1"/>
    <x v="2"/>
    <x v="1"/>
    <x v="1"/>
    <n v="1.1299999999999999"/>
    <n v="18.079999999999998"/>
    <x v="0"/>
  </r>
  <r>
    <s v="ELB-07929-407"/>
    <x v="31"/>
    <s v="CUST-1340"/>
    <s v="D-8-50"/>
    <n v="26"/>
    <x v="817"/>
    <s v="apriljames@email.com"/>
    <x v="1"/>
    <x v="2"/>
    <x v="0"/>
    <x v="1"/>
    <n v="1"/>
    <n v="26"/>
    <x v="0"/>
  </r>
  <r>
    <s v="UJQ-54441-340"/>
    <x v="587"/>
    <s v="CUST-1054"/>
    <s v="M-8-100"/>
    <n v="27"/>
    <x v="818"/>
    <s v="daniellee@email.com"/>
    <x v="2"/>
    <x v="0"/>
    <x v="0"/>
    <x v="3"/>
    <n v="1.49"/>
    <n v="40.229999999999997"/>
    <x v="0"/>
  </r>
  <r>
    <s v="UJQ-54441-340"/>
    <x v="587"/>
    <s v="CUST-1703"/>
    <s v="W-65-50"/>
    <n v="50"/>
    <x v="819"/>
    <s v="laurafisher@email.com"/>
    <x v="0"/>
    <x v="1"/>
    <x v="1"/>
    <x v="1"/>
    <n v="1.46"/>
    <n v="73"/>
    <x v="1"/>
  </r>
  <r>
    <s v="OWY-43108-475"/>
    <x v="588"/>
    <s v="CUST-1208"/>
    <s v="D-8-20"/>
    <n v="44"/>
    <x v="820"/>
    <s v="chelseatravis@email.com"/>
    <x v="0"/>
    <x v="2"/>
    <x v="0"/>
    <x v="2"/>
    <n v="0.5"/>
    <n v="22"/>
    <x v="1"/>
  </r>
  <r>
    <s v="GNO-91911-159"/>
    <x v="502"/>
    <s v="CUST-1478"/>
    <s v="D-5-250"/>
    <n v="44"/>
    <x v="821"/>
    <s v="thomasjohnson@email.com"/>
    <x v="2"/>
    <x v="2"/>
    <x v="2"/>
    <x v="0"/>
    <n v="4.96"/>
    <n v="218.24"/>
    <x v="1"/>
  </r>
  <r>
    <s v="CNY-06284-066"/>
    <x v="589"/>
    <s v="CUST-1130"/>
    <s v="M-5-20"/>
    <n v="48"/>
    <x v="822"/>
    <s v="garywalker@email.com"/>
    <x v="0"/>
    <x v="0"/>
    <x v="2"/>
    <x v="2"/>
    <n v="0.6"/>
    <n v="28.799999999999997"/>
    <x v="1"/>
  </r>
  <r>
    <s v="OQS-46321-904"/>
    <x v="590"/>
    <s v="CUST-1093"/>
    <s v="M-5-250"/>
    <n v="13"/>
    <x v="823"/>
    <s v="josephbrowning@email.com"/>
    <x v="2"/>
    <x v="0"/>
    <x v="2"/>
    <x v="0"/>
    <n v="4.58"/>
    <n v="59.54"/>
    <x v="0"/>
  </r>
  <r>
    <s v="IBW-87442-480"/>
    <x v="247"/>
    <s v="CUST-1004"/>
    <s v="W-5-250"/>
    <n v="38"/>
    <x v="824"/>
    <s v="christinemurray@email.com"/>
    <x v="2"/>
    <x v="1"/>
    <x v="2"/>
    <x v="0"/>
    <n v="6.08"/>
    <n v="231.04"/>
    <x v="0"/>
  </r>
  <r>
    <s v="DGZ-82537-477"/>
    <x v="576"/>
    <s v="CUST-1611"/>
    <s v="W-5-100"/>
    <n v="12"/>
    <x v="825"/>
    <s v="frederickclark@email.com"/>
    <x v="0"/>
    <x v="1"/>
    <x v="2"/>
    <x v="3"/>
    <n v="2.64"/>
    <n v="31.68"/>
    <x v="1"/>
  </r>
  <r>
    <s v="LPS-39089-432"/>
    <x v="167"/>
    <s v="CUST-1938"/>
    <s v="D-5-250"/>
    <n v="22"/>
    <x v="826"/>
    <s v="adamcarroll@email.com"/>
    <x v="2"/>
    <x v="2"/>
    <x v="2"/>
    <x v="0"/>
    <n v="4.96"/>
    <n v="109.12"/>
    <x v="0"/>
  </r>
  <r>
    <s v="MQU-86100-929"/>
    <x v="591"/>
    <s v="CUST-1804"/>
    <s v="M-5-20"/>
    <n v="47"/>
    <x v="827"/>
    <s v="jefferygordon@email.com"/>
    <x v="0"/>
    <x v="0"/>
    <x v="2"/>
    <x v="2"/>
    <n v="0.6"/>
    <n v="28.2"/>
    <x v="1"/>
  </r>
  <r>
    <s v="XUR-14132-391"/>
    <x v="592"/>
    <s v="CUST-1521"/>
    <s v="W-5-250"/>
    <n v="33"/>
    <x v="828"/>
    <s v="mr.michaelpalmer@email.com"/>
    <x v="2"/>
    <x v="1"/>
    <x v="2"/>
    <x v="0"/>
    <n v="6.08"/>
    <n v="200.64000000000001"/>
    <x v="1"/>
  </r>
  <r>
    <s v="OVI-27064-381"/>
    <x v="593"/>
    <s v="CUST-1546"/>
    <s v="D-65-250"/>
    <n v="43"/>
    <x v="829"/>
    <s v="zacharyramirez@email.com"/>
    <x v="1"/>
    <x v="2"/>
    <x v="1"/>
    <x v="0"/>
    <n v="4.3099999999999996"/>
    <n v="185.32999999999998"/>
    <x v="0"/>
  </r>
  <r>
    <s v="SHP-17012-870"/>
    <x v="594"/>
    <s v="CUST-1602"/>
    <s v="W-5-250"/>
    <n v="10"/>
    <x v="830"/>
    <s v="juliesalazar@email.com"/>
    <x v="0"/>
    <x v="1"/>
    <x v="2"/>
    <x v="0"/>
    <n v="6.08"/>
    <n v="60.8"/>
    <x v="0"/>
  </r>
  <r>
    <s v="FDY-03414-903"/>
    <x v="595"/>
    <s v="CUST-1367"/>
    <s v="M-5-100"/>
    <n v="3"/>
    <x v="831"/>
    <s v="crystalhancock@email.com"/>
    <x v="2"/>
    <x v="0"/>
    <x v="2"/>
    <x v="3"/>
    <n v="1.99"/>
    <n v="5.97"/>
    <x v="0"/>
  </r>
  <r>
    <s v="WXT-85291-143"/>
    <x v="596"/>
    <s v="CUST-1087"/>
    <s v="W-8-50"/>
    <n v="23"/>
    <x v="832"/>
    <s v="michelleharris@email.com"/>
    <x v="0"/>
    <x v="1"/>
    <x v="0"/>
    <x v="1"/>
    <n v="1.3"/>
    <n v="29.900000000000002"/>
    <x v="0"/>
  </r>
  <r>
    <s v="QNP-18893-547"/>
    <x v="597"/>
    <s v="CUST-1413"/>
    <s v="M-5-250"/>
    <n v="49"/>
    <x v="833"/>
    <s v="tamaralewis@email.com"/>
    <x v="0"/>
    <x v="0"/>
    <x v="2"/>
    <x v="0"/>
    <n v="4.58"/>
    <n v="224.42000000000002"/>
    <x v="0"/>
  </r>
  <r>
    <s v="DOH-92927-530"/>
    <x v="598"/>
    <s v="CUST-1427"/>
    <s v="M-5-250"/>
    <n v="50"/>
    <x v="834"/>
    <s v="judywilliams@email.com"/>
    <x v="1"/>
    <x v="0"/>
    <x v="2"/>
    <x v="0"/>
    <n v="4.58"/>
    <n v="229"/>
    <x v="0"/>
  </r>
  <r>
    <s v="HGJ-82768-173"/>
    <x v="599"/>
    <s v="CUST-1402"/>
    <s v="W-5-20"/>
    <n v="18"/>
    <x v="835"/>
    <s v="seanreyes@email.com"/>
    <x v="1"/>
    <x v="1"/>
    <x v="2"/>
    <x v="2"/>
    <n v="0.79"/>
    <n v="14.22"/>
    <x v="0"/>
  </r>
  <r>
    <s v="YPT-95383-088"/>
    <x v="600"/>
    <s v="CUST-1846"/>
    <s v="M-65-100"/>
    <n v="10"/>
    <x v="836"/>
    <s v="louiswilliams@email.com"/>
    <x v="0"/>
    <x v="0"/>
    <x v="1"/>
    <x v="3"/>
    <n v="1.66"/>
    <n v="16.599999999999998"/>
    <x v="0"/>
  </r>
  <r>
    <s v="OYH-16533-767"/>
    <x v="601"/>
    <s v="CUST-1882"/>
    <s v="M-8-250"/>
    <n v="27"/>
    <x v="837"/>
    <s v="juliebird@email.com"/>
    <x v="1"/>
    <x v="0"/>
    <x v="0"/>
    <x v="0"/>
    <n v="3.43"/>
    <n v="92.61"/>
    <x v="0"/>
  </r>
  <r>
    <s v="DWW-28642-549"/>
    <x v="602"/>
    <s v="CUST-1369"/>
    <s v="W-5-20"/>
    <n v="8"/>
    <x v="838"/>
    <s v="jeffreyluna@email.com"/>
    <x v="0"/>
    <x v="1"/>
    <x v="2"/>
    <x v="2"/>
    <n v="0.79"/>
    <n v="6.32"/>
    <x v="0"/>
  </r>
  <r>
    <s v="CGO-79583-871"/>
    <x v="603"/>
    <s v="CUST-1771"/>
    <s v="M-8-20"/>
    <n v="49"/>
    <x v="839"/>
    <s v="josephparrish@email.com"/>
    <x v="1"/>
    <x v="0"/>
    <x v="0"/>
    <x v="2"/>
    <n v="0.45"/>
    <n v="22.05"/>
    <x v="0"/>
  </r>
  <r>
    <s v="TFY-52090-386"/>
    <x v="604"/>
    <s v="CUST-1760"/>
    <s v="M-8-100"/>
    <n v="17"/>
    <x v="840"/>
    <s v="pamelasmith@email.com"/>
    <x v="1"/>
    <x v="0"/>
    <x v="0"/>
    <x v="3"/>
    <n v="1.49"/>
    <n v="25.33"/>
    <x v="0"/>
  </r>
  <r>
    <s v="TFY-52090-386"/>
    <x v="604"/>
    <s v="CUST-1877"/>
    <s v="W-5-100"/>
    <n v="12"/>
    <x v="841"/>
    <s v="rhondalutz@email.com"/>
    <x v="0"/>
    <x v="1"/>
    <x v="2"/>
    <x v="3"/>
    <n v="2.64"/>
    <n v="31.68"/>
    <x v="1"/>
  </r>
  <r>
    <s v="NYY-73968-094"/>
    <x v="605"/>
    <s v="CUST-1257"/>
    <s v="M-5-20"/>
    <n v="34"/>
    <x v="842"/>
    <s v="crystalbeck@email.com"/>
    <x v="2"/>
    <x v="0"/>
    <x v="2"/>
    <x v="2"/>
    <n v="0.6"/>
    <n v="20.399999999999999"/>
    <x v="1"/>
  </r>
  <r>
    <s v="QEY-71761-460"/>
    <x v="574"/>
    <s v="CUST-1505"/>
    <s v="D-8-20"/>
    <n v="37"/>
    <x v="843"/>
    <s v="charlesphillips@email.com"/>
    <x v="1"/>
    <x v="2"/>
    <x v="0"/>
    <x v="2"/>
    <n v="0.5"/>
    <n v="18.5"/>
    <x v="1"/>
  </r>
  <r>
    <s v="GKQ-82603-910"/>
    <x v="606"/>
    <s v="CUST-1218"/>
    <s v="D-8-100"/>
    <n v="18"/>
    <x v="844"/>
    <s v="daniellehowell@email.com"/>
    <x v="1"/>
    <x v="2"/>
    <x v="0"/>
    <x v="3"/>
    <n v="1.66"/>
    <n v="29.88"/>
    <x v="0"/>
  </r>
  <r>
    <s v="IOB-32673-745"/>
    <x v="607"/>
    <s v="CUST-1916"/>
    <s v="M-65-100"/>
    <n v="29"/>
    <x v="845"/>
    <s v="laurencollins@email.com"/>
    <x v="2"/>
    <x v="0"/>
    <x v="1"/>
    <x v="3"/>
    <n v="1.66"/>
    <n v="48.14"/>
    <x v="1"/>
  </r>
  <r>
    <s v="YAU-98893-150"/>
    <x v="608"/>
    <s v="CUST-1366"/>
    <s v="M-65-50"/>
    <n v="3"/>
    <x v="846"/>
    <s v="rogerhart@email.com"/>
    <x v="2"/>
    <x v="0"/>
    <x v="1"/>
    <x v="1"/>
    <n v="1"/>
    <n v="3"/>
    <x v="1"/>
  </r>
  <r>
    <s v="XNM-14163-951"/>
    <x v="8"/>
    <s v="CUST-1069"/>
    <s v="W-5-20"/>
    <n v="9"/>
    <x v="847"/>
    <s v="dianehenderson@email.com"/>
    <x v="0"/>
    <x v="1"/>
    <x v="2"/>
    <x v="2"/>
    <n v="0.79"/>
    <n v="7.11"/>
    <x v="0"/>
  </r>
  <r>
    <s v="JPB-45297-000"/>
    <x v="609"/>
    <s v="CUST-1787"/>
    <s v="M-8-20"/>
    <n v="40"/>
    <x v="848"/>
    <s v="samanthabennett@email.com"/>
    <x v="0"/>
    <x v="0"/>
    <x v="0"/>
    <x v="2"/>
    <n v="0.45"/>
    <n v="18"/>
    <x v="0"/>
  </r>
  <r>
    <s v="MOU-74341-266"/>
    <x v="610"/>
    <s v="CUST-1992"/>
    <s v="D-65-250"/>
    <n v="40"/>
    <x v="849"/>
    <s v="sarahpalmer@email.com"/>
    <x v="1"/>
    <x v="2"/>
    <x v="1"/>
    <x v="0"/>
    <n v="4.3099999999999996"/>
    <n v="172.39999999999998"/>
    <x v="1"/>
  </r>
  <r>
    <s v="DHJ-87461-571"/>
    <x v="611"/>
    <s v="CUST-1732"/>
    <s v="D-5-20"/>
    <n v="27"/>
    <x v="850"/>
    <s v="markmyers@email.com"/>
    <x v="2"/>
    <x v="2"/>
    <x v="2"/>
    <x v="2"/>
    <n v="0.65"/>
    <n v="17.55"/>
    <x v="0"/>
  </r>
  <r>
    <s v="DKM-97676-850"/>
    <x v="612"/>
    <s v="CUST-1479"/>
    <s v="W-5-50"/>
    <n v="26"/>
    <x v="851"/>
    <s v="davidwilson@email.com"/>
    <x v="1"/>
    <x v="1"/>
    <x v="2"/>
    <x v="1"/>
    <n v="1.59"/>
    <n v="41.34"/>
    <x v="1"/>
  </r>
  <r>
    <s v="UEB-09112-118"/>
    <x v="613"/>
    <s v="CUST-1372"/>
    <s v="W-65-50"/>
    <n v="13"/>
    <x v="852"/>
    <s v="richardwright@email.com"/>
    <x v="2"/>
    <x v="1"/>
    <x v="1"/>
    <x v="1"/>
    <n v="1.46"/>
    <n v="18.98"/>
    <x v="1"/>
  </r>
  <r>
    <s v="ORZ-67699-748"/>
    <x v="614"/>
    <s v="CUST-1404"/>
    <s v="D-65-20"/>
    <n v="4"/>
    <x v="853"/>
    <s v="michaelmason@email.com"/>
    <x v="0"/>
    <x v="2"/>
    <x v="1"/>
    <x v="2"/>
    <n v="0.56000000000000005"/>
    <n v="2.2400000000000002"/>
    <x v="0"/>
  </r>
  <r>
    <s v="JXP-28398-485"/>
    <x v="192"/>
    <s v="CUST-1036"/>
    <s v="W-8-100"/>
    <n v="35"/>
    <x v="854"/>
    <s v="chadkirk@email.com"/>
    <x v="0"/>
    <x v="1"/>
    <x v="0"/>
    <x v="3"/>
    <n v="2.16"/>
    <n v="75.600000000000009"/>
    <x v="0"/>
  </r>
  <r>
    <s v="WWH-92259-198"/>
    <x v="615"/>
    <s v="CUST-1388"/>
    <s v="D-8-20"/>
    <n v="15"/>
    <x v="855"/>
    <s v="markbeckermd@email.com"/>
    <x v="2"/>
    <x v="2"/>
    <x v="0"/>
    <x v="2"/>
    <n v="0.5"/>
    <n v="7.5"/>
    <x v="0"/>
  </r>
  <r>
    <s v="FLR-82914-153"/>
    <x v="129"/>
    <s v="CUST-1714"/>
    <s v="W-65-250"/>
    <n v="18"/>
    <x v="856"/>
    <s v="kimberlyfletcher@email.com"/>
    <x v="1"/>
    <x v="1"/>
    <x v="1"/>
    <x v="0"/>
    <n v="5.58"/>
    <n v="100.44"/>
    <x v="1"/>
  </r>
  <r>
    <s v="AMB-93600-000"/>
    <x v="616"/>
    <s v="CUST-1432"/>
    <s v="M-65-250"/>
    <n v="45"/>
    <x v="857"/>
    <s v="hannahryan@email.com"/>
    <x v="1"/>
    <x v="0"/>
    <x v="1"/>
    <x v="0"/>
    <n v="3.81"/>
    <n v="171.45"/>
    <x v="0"/>
  </r>
  <r>
    <s v="FEP-36895-658"/>
    <x v="238"/>
    <s v="CUST-1237"/>
    <s v="M-65-20"/>
    <n v="34"/>
    <x v="858"/>
    <s v="kevinzimmerman@email.com"/>
    <x v="1"/>
    <x v="0"/>
    <x v="1"/>
    <x v="2"/>
    <n v="0.5"/>
    <n v="17"/>
    <x v="0"/>
  </r>
  <r>
    <s v="RXW-91413-276"/>
    <x v="617"/>
    <s v="CUST-1059"/>
    <s v="M-5-20"/>
    <n v="15"/>
    <x v="859"/>
    <s v="susanhall@email.com"/>
    <x v="1"/>
    <x v="0"/>
    <x v="2"/>
    <x v="2"/>
    <n v="0.6"/>
    <n v="9"/>
    <x v="0"/>
  </r>
  <r>
    <s v="RXW-91413-276"/>
    <x v="617"/>
    <s v="CUST-1198"/>
    <s v="M-8-100"/>
    <n v="15"/>
    <x v="860"/>
    <s v="rebeccawade@email.com"/>
    <x v="2"/>
    <x v="0"/>
    <x v="0"/>
    <x v="3"/>
    <n v="1.49"/>
    <n v="22.35"/>
    <x v="0"/>
  </r>
  <r>
    <s v="SDB-77492-188"/>
    <x v="618"/>
    <s v="CUST-1904"/>
    <s v="W-5-50"/>
    <n v="2"/>
    <x v="861"/>
    <s v="kristinhuang@email.com"/>
    <x v="2"/>
    <x v="1"/>
    <x v="2"/>
    <x v="1"/>
    <n v="1.59"/>
    <n v="3.18"/>
    <x v="0"/>
  </r>
  <r>
    <s v="RZN-65182-395"/>
    <x v="533"/>
    <s v="CUST-1149"/>
    <s v="M-5-20"/>
    <n v="43"/>
    <x v="862"/>
    <s v="kellyharrington@email.com"/>
    <x v="2"/>
    <x v="0"/>
    <x v="2"/>
    <x v="2"/>
    <n v="0.6"/>
    <n v="25.8"/>
    <x v="0"/>
  </r>
  <r>
    <s v="HDQ-86094-507"/>
    <x v="382"/>
    <s v="CUST-1282"/>
    <s v="D-8-250"/>
    <n v="1"/>
    <x v="664"/>
    <s v="jonathanthompson@email.com"/>
    <x v="2"/>
    <x v="2"/>
    <x v="0"/>
    <x v="0"/>
    <n v="3.81"/>
    <n v="3.81"/>
    <x v="1"/>
  </r>
  <r>
    <s v="YXO-79631-417"/>
    <x v="372"/>
    <s v="CUST-1861"/>
    <s v="W-65-250"/>
    <n v="46"/>
    <x v="863"/>
    <s v="jeffreydixon@email.com"/>
    <x v="0"/>
    <x v="1"/>
    <x v="1"/>
    <x v="0"/>
    <n v="5.58"/>
    <n v="256.68"/>
    <x v="0"/>
  </r>
  <r>
    <s v="SNF-57032-096"/>
    <x v="619"/>
    <s v="CUST-1116"/>
    <s v="M-65-20"/>
    <n v="17"/>
    <x v="864"/>
    <s v="sharonmorgan@email.com"/>
    <x v="0"/>
    <x v="0"/>
    <x v="1"/>
    <x v="2"/>
    <n v="0.5"/>
    <n v="8.5"/>
    <x v="0"/>
  </r>
  <r>
    <s v="DGL-29648-995"/>
    <x v="620"/>
    <s v="CUST-1001"/>
    <s v="M-8-100"/>
    <n v="45"/>
    <x v="865"/>
    <s v="ryanchen@email.com"/>
    <x v="1"/>
    <x v="0"/>
    <x v="0"/>
    <x v="3"/>
    <n v="1.49"/>
    <n v="67.05"/>
    <x v="0"/>
  </r>
  <r>
    <s v="GPU-65651-504"/>
    <x v="621"/>
    <s v="CUST-1743"/>
    <s v="M-65-250"/>
    <n v="14"/>
    <x v="866"/>
    <s v="charlesfloyd@email.com"/>
    <x v="2"/>
    <x v="0"/>
    <x v="1"/>
    <x v="0"/>
    <n v="3.81"/>
    <n v="53.34"/>
    <x v="0"/>
  </r>
  <r>
    <s v="OJU-34452-896"/>
    <x v="622"/>
    <s v="CUST-1503"/>
    <s v="D-65-100"/>
    <n v="45"/>
    <x v="867"/>
    <s v="cheryldonaldson@email.com"/>
    <x v="0"/>
    <x v="2"/>
    <x v="1"/>
    <x v="3"/>
    <n v="1.88"/>
    <n v="84.6"/>
    <x v="1"/>
  </r>
  <r>
    <s v="GZS-50547-887"/>
    <x v="223"/>
    <s v="CUST-1741"/>
    <s v="D-8-250"/>
    <n v="8"/>
    <x v="868"/>
    <s v="stephenscott@email.com"/>
    <x v="0"/>
    <x v="2"/>
    <x v="0"/>
    <x v="0"/>
    <n v="3.81"/>
    <n v="30.48"/>
    <x v="1"/>
  </r>
  <r>
    <s v="ESR-54041-053"/>
    <x v="623"/>
    <s v="CUST-1848"/>
    <s v="W-8-100"/>
    <n v="4"/>
    <x v="869"/>
    <s v="jamesjohnson@email.com"/>
    <x v="1"/>
    <x v="1"/>
    <x v="0"/>
    <x v="3"/>
    <n v="2.16"/>
    <n v="8.64"/>
    <x v="1"/>
  </r>
  <r>
    <s v="OGD-10781-526"/>
    <x v="491"/>
    <s v="CUST-1730"/>
    <s v="W-65-20"/>
    <n v="49"/>
    <x v="870"/>
    <s v="pedrowang@email.com"/>
    <x v="1"/>
    <x v="1"/>
    <x v="1"/>
    <x v="2"/>
    <n v="0.73"/>
    <n v="35.769999999999996"/>
    <x v="0"/>
  </r>
  <r>
    <s v="FVH-29271-315"/>
    <x v="624"/>
    <s v="CUST-1520"/>
    <s v="D-8-250"/>
    <n v="5"/>
    <x v="871"/>
    <s v="roberthuerta@email.com"/>
    <x v="0"/>
    <x v="2"/>
    <x v="0"/>
    <x v="0"/>
    <n v="3.81"/>
    <n v="19.05"/>
    <x v="0"/>
  </r>
  <r>
    <s v="BNZ-20544-633"/>
    <x v="625"/>
    <s v="CUST-1530"/>
    <s v="W-5-50"/>
    <n v="2"/>
    <x v="872"/>
    <s v="jeffreyrios@email.com"/>
    <x v="2"/>
    <x v="1"/>
    <x v="2"/>
    <x v="1"/>
    <n v="1.59"/>
    <n v="3.18"/>
    <x v="1"/>
  </r>
  <r>
    <s v="FUX-85791-078"/>
    <x v="42"/>
    <s v="CUST-1148"/>
    <s v="D-5-20"/>
    <n v="42"/>
    <x v="873"/>
    <s v="wandaallen@email.com"/>
    <x v="1"/>
    <x v="2"/>
    <x v="2"/>
    <x v="2"/>
    <n v="0.65"/>
    <n v="27.3"/>
    <x v="0"/>
  </r>
  <r>
    <s v="YXP-20078-116"/>
    <x v="626"/>
    <s v="CUST-1537"/>
    <s v="D-5-20"/>
    <n v="13"/>
    <x v="874"/>
    <s v="annrusso@email.com"/>
    <x v="2"/>
    <x v="2"/>
    <x v="2"/>
    <x v="2"/>
    <n v="0.65"/>
    <n v="8.4500000000000011"/>
    <x v="0"/>
  </r>
  <r>
    <s v="VQV-59984-866"/>
    <x v="627"/>
    <s v="CUST-1915"/>
    <s v="D-65-50"/>
    <n v="30"/>
    <x v="875"/>
    <s v="brandyrobinson@email.com"/>
    <x v="0"/>
    <x v="2"/>
    <x v="1"/>
    <x v="1"/>
    <n v="1.1299999999999999"/>
    <n v="33.9"/>
    <x v="1"/>
  </r>
  <r>
    <s v="JEH-37276-048"/>
    <x v="628"/>
    <s v="CUST-1342"/>
    <s v="M-65-100"/>
    <n v="3"/>
    <x v="876"/>
    <s v="melissasmith@email.com"/>
    <x v="0"/>
    <x v="0"/>
    <x v="1"/>
    <x v="3"/>
    <n v="1.66"/>
    <n v="4.9799999999999995"/>
    <x v="0"/>
  </r>
  <r>
    <s v="VYD-28555-589"/>
    <x v="629"/>
    <s v="CUST-1535"/>
    <s v="D-65-100"/>
    <n v="43"/>
    <x v="877"/>
    <s v="wesleybrady@email.com"/>
    <x v="0"/>
    <x v="2"/>
    <x v="1"/>
    <x v="3"/>
    <n v="1.88"/>
    <n v="80.839999999999989"/>
    <x v="0"/>
  </r>
  <r>
    <s v="WUG-76466-650"/>
    <x v="630"/>
    <s v="CUST-1847"/>
    <s v="W-5-100"/>
    <n v="29"/>
    <x v="878"/>
    <s v="timothyyoung@email.com"/>
    <x v="2"/>
    <x v="1"/>
    <x v="2"/>
    <x v="3"/>
    <n v="2.64"/>
    <n v="76.56"/>
    <x v="1"/>
  </r>
  <r>
    <s v="RJV-08261-583"/>
    <x v="334"/>
    <s v="CUST-1990"/>
    <s v="M-5-100"/>
    <n v="26"/>
    <x v="879"/>
    <s v="melaniegonzalez@email.com"/>
    <x v="2"/>
    <x v="0"/>
    <x v="2"/>
    <x v="3"/>
    <n v="1.99"/>
    <n v="51.74"/>
    <x v="0"/>
  </r>
  <r>
    <s v="PMR-56062-609"/>
    <x v="631"/>
    <s v="CUST-1296"/>
    <s v="D-65-250"/>
    <n v="21"/>
    <x v="880"/>
    <s v="lorihernandez@email.com"/>
    <x v="2"/>
    <x v="2"/>
    <x v="1"/>
    <x v="0"/>
    <n v="4.3099999999999996"/>
    <n v="90.509999999999991"/>
    <x v="0"/>
  </r>
  <r>
    <s v="XLD-12920-505"/>
    <x v="632"/>
    <s v="CUST-1164"/>
    <s v="M-65-250"/>
    <n v="15"/>
    <x v="881"/>
    <s v="timothyherman@email.com"/>
    <x v="2"/>
    <x v="0"/>
    <x v="1"/>
    <x v="0"/>
    <n v="3.81"/>
    <n v="57.15"/>
    <x v="0"/>
  </r>
  <r>
    <s v="UBW-50312-037"/>
    <x v="633"/>
    <s v="CUST-1919"/>
    <s v="W-8-20"/>
    <n v="24"/>
    <x v="882"/>
    <s v="henrysmith@email.com"/>
    <x v="1"/>
    <x v="1"/>
    <x v="0"/>
    <x v="2"/>
    <n v="0.65"/>
    <n v="15.600000000000001"/>
    <x v="0"/>
  </r>
  <r>
    <s v="QAW-05889-019"/>
    <x v="634"/>
    <s v="CUST-1137"/>
    <s v="W-65-50"/>
    <n v="10"/>
    <x v="883"/>
    <s v="deniselyons@email.com"/>
    <x v="1"/>
    <x v="1"/>
    <x v="1"/>
    <x v="1"/>
    <n v="1.46"/>
    <n v="14.6"/>
    <x v="1"/>
  </r>
  <r>
    <s v="EPT-12715-397"/>
    <x v="488"/>
    <s v="CUST-1570"/>
    <s v="M-5-100"/>
    <n v="24"/>
    <x v="884"/>
    <s v="danielli@email.com"/>
    <x v="2"/>
    <x v="0"/>
    <x v="2"/>
    <x v="3"/>
    <n v="1.99"/>
    <n v="47.76"/>
    <x v="0"/>
  </r>
  <r>
    <s v="DHT-93810-053"/>
    <x v="635"/>
    <s v="CUST-1359"/>
    <s v="D-8-50"/>
    <n v="39"/>
    <x v="885"/>
    <s v="jennifervalencia@email.com"/>
    <x v="2"/>
    <x v="2"/>
    <x v="0"/>
    <x v="1"/>
    <n v="1"/>
    <n v="39"/>
    <x v="0"/>
  </r>
  <r>
    <s v="DMY-96037-963"/>
    <x v="636"/>
    <s v="CUST-1199"/>
    <s v="W-65-50"/>
    <n v="8"/>
    <x v="886"/>
    <s v="debraharris@email.com"/>
    <x v="0"/>
    <x v="1"/>
    <x v="1"/>
    <x v="1"/>
    <n v="1.46"/>
    <n v="11.68"/>
    <x v="1"/>
  </r>
  <r>
    <s v="MBM-55936-917"/>
    <x v="637"/>
    <s v="CUST-1840"/>
    <s v="D-5-50"/>
    <n v="48"/>
    <x v="887"/>
    <s v="kathleenperry@email.com"/>
    <x v="0"/>
    <x v="2"/>
    <x v="2"/>
    <x v="1"/>
    <n v="1.3"/>
    <n v="62.400000000000006"/>
    <x v="1"/>
  </r>
  <r>
    <s v="TPA-93614-840"/>
    <x v="638"/>
    <s v="CUST-1238"/>
    <s v="M-5-50"/>
    <n v="35"/>
    <x v="888"/>
    <s v="dr.joycelogan@email.com"/>
    <x v="0"/>
    <x v="0"/>
    <x v="2"/>
    <x v="1"/>
    <n v="1.2"/>
    <n v="42"/>
    <x v="0"/>
  </r>
  <r>
    <s v="WDM-77521-710"/>
    <x v="218"/>
    <s v="CUST-1097"/>
    <s v="M-65-20"/>
    <n v="8"/>
    <x v="889"/>
    <s v="jeremyroblesdvm@email.com"/>
    <x v="1"/>
    <x v="0"/>
    <x v="1"/>
    <x v="2"/>
    <n v="0.5"/>
    <n v="4"/>
    <x v="1"/>
  </r>
  <r>
    <s v="EIP-19142-462"/>
    <x v="377"/>
    <s v="CUST-1994"/>
    <s v="M-5-50"/>
    <n v="7"/>
    <x v="890"/>
    <s v="mollymurphy@email.com"/>
    <x v="0"/>
    <x v="0"/>
    <x v="2"/>
    <x v="1"/>
    <n v="1.2"/>
    <n v="8.4"/>
    <x v="0"/>
  </r>
  <r>
    <s v="EIP-19142-462"/>
    <x v="377"/>
    <s v="CUST-1358"/>
    <s v="D-8-50"/>
    <n v="11"/>
    <x v="891"/>
    <s v="stevenfarley@email.com"/>
    <x v="2"/>
    <x v="2"/>
    <x v="0"/>
    <x v="1"/>
    <n v="1"/>
    <n v="11"/>
    <x v="1"/>
  </r>
  <r>
    <s v="ZZL-76364-387"/>
    <x v="488"/>
    <s v="CUST-1252"/>
    <s v="W-8-50"/>
    <n v="14"/>
    <x v="892"/>
    <s v="hollyperry@email.com"/>
    <x v="0"/>
    <x v="1"/>
    <x v="0"/>
    <x v="1"/>
    <n v="1.3"/>
    <n v="18.2"/>
    <x v="0"/>
  </r>
  <r>
    <s v="GMF-18638-786"/>
    <x v="639"/>
    <s v="CUST-1512"/>
    <s v="D-5-50"/>
    <n v="14"/>
    <x v="893"/>
    <s v="victorrodriguez@email.com"/>
    <x v="0"/>
    <x v="2"/>
    <x v="2"/>
    <x v="1"/>
    <n v="1.3"/>
    <n v="18.2"/>
    <x v="0"/>
  </r>
  <r>
    <s v="TDJ-20844-787"/>
    <x v="640"/>
    <s v="CUST-1456"/>
    <s v="M-8-250"/>
    <n v="21"/>
    <x v="894"/>
    <s v="davidwu@email.com"/>
    <x v="0"/>
    <x v="0"/>
    <x v="0"/>
    <x v="0"/>
    <n v="3.43"/>
    <n v="72.03"/>
    <x v="0"/>
  </r>
  <r>
    <s v="BWK-39400-446"/>
    <x v="171"/>
    <s v="CUST-1765"/>
    <s v="D-65-20"/>
    <n v="29"/>
    <x v="377"/>
    <s v="wendygonzalez@email.com"/>
    <x v="1"/>
    <x v="2"/>
    <x v="1"/>
    <x v="2"/>
    <n v="0.56000000000000005"/>
    <n v="16.240000000000002"/>
    <x v="0"/>
  </r>
  <r>
    <s v="LCB-02099-995"/>
    <x v="641"/>
    <s v="CUST-1381"/>
    <s v="W-65-50"/>
    <n v="24"/>
    <x v="895"/>
    <s v="andrewmendoza@email.com"/>
    <x v="1"/>
    <x v="1"/>
    <x v="1"/>
    <x v="1"/>
    <n v="1.46"/>
    <n v="35.04"/>
    <x v="1"/>
  </r>
  <r>
    <s v="UBA-43678-174"/>
    <x v="220"/>
    <s v="CUST-1168"/>
    <s v="M-5-50"/>
    <n v="26"/>
    <x v="896"/>
    <s v="jenniferjones@email.com"/>
    <x v="0"/>
    <x v="0"/>
    <x v="2"/>
    <x v="1"/>
    <n v="1.2"/>
    <n v="31.2"/>
    <x v="0"/>
  </r>
  <r>
    <s v="UDH-24280-432"/>
    <x v="370"/>
    <s v="CUST-1211"/>
    <s v="W-8-50"/>
    <n v="2"/>
    <x v="897"/>
    <s v="gabriellerodriguez@email.com"/>
    <x v="2"/>
    <x v="1"/>
    <x v="0"/>
    <x v="1"/>
    <n v="1.3"/>
    <n v="2.6"/>
    <x v="0"/>
  </r>
  <r>
    <s v="IDQ-20193-502"/>
    <x v="642"/>
    <s v="CUST-1855"/>
    <s v="D-65-100"/>
    <n v="20"/>
    <x v="898"/>
    <s v="jonathanjimenez@email.com"/>
    <x v="0"/>
    <x v="2"/>
    <x v="1"/>
    <x v="3"/>
    <n v="1.88"/>
    <n v="37.599999999999994"/>
    <x v="0"/>
  </r>
  <r>
    <s v="DJG-14442-608"/>
    <x v="643"/>
    <s v="CUST-1554"/>
    <s v="D-65-250"/>
    <n v="6"/>
    <x v="899"/>
    <s v="julieholmes@email.com"/>
    <x v="0"/>
    <x v="2"/>
    <x v="1"/>
    <x v="0"/>
    <n v="4.3099999999999996"/>
    <n v="25.86"/>
    <x v="0"/>
  </r>
  <r>
    <s v="DWB-61381-370"/>
    <x v="644"/>
    <s v="CUST-1883"/>
    <s v="W-5-250"/>
    <n v="16"/>
    <x v="900"/>
    <s v="maryblack@email.com"/>
    <x v="0"/>
    <x v="1"/>
    <x v="2"/>
    <x v="0"/>
    <n v="6.08"/>
    <n v="97.28"/>
    <x v="1"/>
  </r>
  <r>
    <s v="FRD-17347-990"/>
    <x v="461"/>
    <s v="CUST-1585"/>
    <s v="D-5-250"/>
    <n v="19"/>
    <x v="901"/>
    <s v="nicholaspowell@email.com"/>
    <x v="2"/>
    <x v="2"/>
    <x v="2"/>
    <x v="0"/>
    <n v="4.96"/>
    <n v="94.24"/>
    <x v="0"/>
  </r>
  <r>
    <s v="YPP-27450-525"/>
    <x v="645"/>
    <s v="CUST-1405"/>
    <s v="D-8-20"/>
    <n v="13"/>
    <x v="902"/>
    <s v="tylersoto@email.com"/>
    <x v="1"/>
    <x v="2"/>
    <x v="0"/>
    <x v="2"/>
    <n v="0.5"/>
    <n v="6.5"/>
    <x v="0"/>
  </r>
  <r>
    <s v="EFC-39577-424"/>
    <x v="646"/>
    <s v="CUST-1610"/>
    <s v="D-5-100"/>
    <n v="31"/>
    <x v="903"/>
    <s v="ashleydavila@email.com"/>
    <x v="0"/>
    <x v="2"/>
    <x v="2"/>
    <x v="3"/>
    <n v="2.16"/>
    <n v="66.960000000000008"/>
    <x v="0"/>
  </r>
  <r>
    <s v="LAW-80062-016"/>
    <x v="647"/>
    <s v="CUST-1628"/>
    <s v="M-65-250"/>
    <n v="30"/>
    <x v="904"/>
    <s v="mistywebster@email.com"/>
    <x v="2"/>
    <x v="0"/>
    <x v="1"/>
    <x v="0"/>
    <n v="3.81"/>
    <n v="114.3"/>
    <x v="0"/>
  </r>
  <r>
    <s v="WKL-27981-758"/>
    <x v="357"/>
    <s v="CUST-1121"/>
    <s v="M-5-100"/>
    <n v="41"/>
    <x v="905"/>
    <s v="michellecurtis@email.com"/>
    <x v="2"/>
    <x v="0"/>
    <x v="2"/>
    <x v="3"/>
    <n v="1.99"/>
    <n v="81.59"/>
    <x v="0"/>
  </r>
  <r>
    <s v="VRT-39834-265"/>
    <x v="386"/>
    <s v="CUST-1788"/>
    <s v="D-65-20"/>
    <n v="28"/>
    <x v="906"/>
    <s v="mathewmoore@email.com"/>
    <x v="2"/>
    <x v="2"/>
    <x v="1"/>
    <x v="2"/>
    <n v="0.56000000000000005"/>
    <n v="15.680000000000001"/>
    <x v="0"/>
  </r>
  <r>
    <s v="QTC-71005-730"/>
    <x v="648"/>
    <s v="CUST-1987"/>
    <s v="D-5-50"/>
    <n v="27"/>
    <x v="907"/>
    <s v="tylerriley@email.com"/>
    <x v="0"/>
    <x v="2"/>
    <x v="2"/>
    <x v="1"/>
    <n v="1.3"/>
    <n v="35.1"/>
    <x v="0"/>
  </r>
  <r>
    <s v="TNX-09857-717"/>
    <x v="193"/>
    <s v="CUST-1766"/>
    <s v="W-8-100"/>
    <n v="39"/>
    <x v="908"/>
    <s v="sarahhernandez@email.com"/>
    <x v="0"/>
    <x v="1"/>
    <x v="0"/>
    <x v="3"/>
    <n v="2.16"/>
    <n v="84.240000000000009"/>
    <x v="1"/>
  </r>
  <r>
    <s v="JZV-43874-185"/>
    <x v="74"/>
    <s v="CUST-1195"/>
    <s v="W-8-20"/>
    <n v="49"/>
    <x v="909"/>
    <s v="janicemelton@email.com"/>
    <x v="2"/>
    <x v="1"/>
    <x v="0"/>
    <x v="2"/>
    <n v="0.65"/>
    <n v="31.85"/>
    <x v="0"/>
  </r>
  <r>
    <s v="ICF-17486-106"/>
    <x v="437"/>
    <s v="CUST-1253"/>
    <s v="M-65-20"/>
    <n v="42"/>
    <x v="910"/>
    <s v="meganpoole@email.com"/>
    <x v="0"/>
    <x v="0"/>
    <x v="1"/>
    <x v="2"/>
    <n v="0.5"/>
    <n v="21"/>
    <x v="0"/>
  </r>
  <r>
    <s v="BMK-49520-383"/>
    <x v="311"/>
    <s v="CUST-1506"/>
    <s v="D-65-20"/>
    <n v="50"/>
    <x v="911"/>
    <s v="elainefisher@email.com"/>
    <x v="2"/>
    <x v="2"/>
    <x v="1"/>
    <x v="2"/>
    <n v="0.56000000000000005"/>
    <n v="28.000000000000004"/>
    <x v="1"/>
  </r>
  <r>
    <s v="HTS-15020-632"/>
    <x v="517"/>
    <s v="CUST-1544"/>
    <s v="D-8-20"/>
    <n v="29"/>
    <x v="912"/>
    <s v="mckenzielee@email.com"/>
    <x v="1"/>
    <x v="2"/>
    <x v="0"/>
    <x v="2"/>
    <n v="0.5"/>
    <n v="14.5"/>
    <x v="0"/>
  </r>
  <r>
    <s v="YLE-18247-749"/>
    <x v="649"/>
    <s v="CUST-1046"/>
    <s v="W-5-20"/>
    <n v="37"/>
    <x v="913"/>
    <s v="reginaldmendez@email.com"/>
    <x v="1"/>
    <x v="1"/>
    <x v="2"/>
    <x v="2"/>
    <n v="0.79"/>
    <n v="29.23"/>
    <x v="0"/>
  </r>
  <r>
    <s v="KJJ-12573-591"/>
    <x v="650"/>
    <s v="CUST-1660"/>
    <s v="M-5-250"/>
    <n v="33"/>
    <x v="914"/>
    <s v="katherinekennedy@email.com"/>
    <x v="0"/>
    <x v="0"/>
    <x v="2"/>
    <x v="0"/>
    <n v="4.58"/>
    <n v="151.14000000000001"/>
    <x v="0"/>
  </r>
  <r>
    <s v="RGU-43561-950"/>
    <x v="651"/>
    <s v="CUST-1119"/>
    <s v="W-8-100"/>
    <n v="3"/>
    <x v="915"/>
    <s v="abigailbarnett@email.com"/>
    <x v="1"/>
    <x v="1"/>
    <x v="0"/>
    <x v="3"/>
    <n v="2.16"/>
    <n v="6.48"/>
    <x v="0"/>
  </r>
  <r>
    <s v="JSN-73975-443"/>
    <x v="652"/>
    <s v="CUST-1061"/>
    <s v="W-5-100"/>
    <n v="28"/>
    <x v="916"/>
    <s v="jessicawilliams@email.com"/>
    <x v="2"/>
    <x v="1"/>
    <x v="2"/>
    <x v="3"/>
    <n v="2.64"/>
    <n v="73.92"/>
    <x v="1"/>
  </r>
  <r>
    <s v="WNR-71736-993"/>
    <x v="653"/>
    <s v="CUST-1025"/>
    <s v="D-65-20"/>
    <n v="18"/>
    <x v="917"/>
    <s v="tammywilsondds@email.com"/>
    <x v="1"/>
    <x v="2"/>
    <x v="1"/>
    <x v="2"/>
    <n v="0.56000000000000005"/>
    <n v="10.080000000000002"/>
    <x v="0"/>
  </r>
  <r>
    <s v="WNR-71736-993"/>
    <x v="653"/>
    <s v="CUST-1943"/>
    <s v="D-65-100"/>
    <n v="13"/>
    <x v="918"/>
    <s v="jacobjoyce@email.com"/>
    <x v="2"/>
    <x v="2"/>
    <x v="1"/>
    <x v="3"/>
    <n v="1.88"/>
    <n v="24.439999999999998"/>
    <x v="1"/>
  </r>
  <r>
    <s v="HNI-91338-546"/>
    <x v="272"/>
    <s v="CUST-1666"/>
    <s v="W-65-50"/>
    <n v="45"/>
    <x v="919"/>
    <s v="karenramos@email.com"/>
    <x v="2"/>
    <x v="1"/>
    <x v="1"/>
    <x v="1"/>
    <n v="1.46"/>
    <n v="65.7"/>
    <x v="0"/>
  </r>
  <r>
    <s v="CYH-53243-218"/>
    <x v="565"/>
    <s v="CUST-1821"/>
    <s v="W-8-100"/>
    <n v="23"/>
    <x v="920"/>
    <s v="alexandersmith@email.com"/>
    <x v="0"/>
    <x v="1"/>
    <x v="0"/>
    <x v="3"/>
    <n v="2.16"/>
    <n v="49.680000000000007"/>
    <x v="1"/>
  </r>
  <r>
    <s v="SVD-75407-177"/>
    <x v="654"/>
    <s v="CUST-1433"/>
    <s v="W-5-50"/>
    <n v="17"/>
    <x v="921"/>
    <s v="stephensmith@email.com"/>
    <x v="2"/>
    <x v="1"/>
    <x v="2"/>
    <x v="1"/>
    <n v="1.59"/>
    <n v="27.03"/>
    <x v="0"/>
  </r>
  <r>
    <s v="NVN-66443-451"/>
    <x v="655"/>
    <s v="CUST-1247"/>
    <s v="M-8-50"/>
    <n v="20"/>
    <x v="922"/>
    <s v="johnwilliams@email.com"/>
    <x v="1"/>
    <x v="0"/>
    <x v="0"/>
    <x v="1"/>
    <n v="0.9"/>
    <n v="18"/>
    <x v="1"/>
  </r>
  <r>
    <s v="JUA-13580-095"/>
    <x v="394"/>
    <s v="CUST-1265"/>
    <s v="W-5-20"/>
    <n v="50"/>
    <x v="923"/>
    <s v="bethanyallenmd@email.com"/>
    <x v="0"/>
    <x v="1"/>
    <x v="2"/>
    <x v="2"/>
    <n v="0.79"/>
    <n v="39.5"/>
    <x v="1"/>
  </r>
  <r>
    <s v="ACY-56225-839"/>
    <x v="115"/>
    <s v="CUST-1129"/>
    <s v="W-5-250"/>
    <n v="28"/>
    <x v="924"/>
    <s v="robertlee@email.com"/>
    <x v="0"/>
    <x v="1"/>
    <x v="2"/>
    <x v="0"/>
    <n v="6.08"/>
    <n v="170.24"/>
    <x v="0"/>
  </r>
  <r>
    <s v="QBB-07903-622"/>
    <x v="314"/>
    <s v="CUST-1374"/>
    <s v="D-65-20"/>
    <n v="5"/>
    <x v="925"/>
    <s v="kellywatson@email.com"/>
    <x v="2"/>
    <x v="2"/>
    <x v="1"/>
    <x v="2"/>
    <n v="0.56000000000000005"/>
    <n v="2.8000000000000003"/>
    <x v="0"/>
  </r>
  <r>
    <s v="JLJ-81802-619"/>
    <x v="494"/>
    <s v="CUST-1223"/>
    <s v="W-65-50"/>
    <n v="22"/>
    <x v="926"/>
    <s v="cindyjames@email.com"/>
    <x v="0"/>
    <x v="1"/>
    <x v="1"/>
    <x v="1"/>
    <n v="1.46"/>
    <n v="32.119999999999997"/>
    <x v="0"/>
  </r>
  <r>
    <s v="HFT-77191-168"/>
    <x v="193"/>
    <s v="CUST-1694"/>
    <s v="W-5-50"/>
    <n v="34"/>
    <x v="927"/>
    <s v="williamguzman@email.com"/>
    <x v="1"/>
    <x v="1"/>
    <x v="2"/>
    <x v="1"/>
    <n v="1.59"/>
    <n v="54.06"/>
    <x v="0"/>
  </r>
  <r>
    <s v="SZR-35951-530"/>
    <x v="352"/>
    <s v="CUST-1738"/>
    <s v="M-65-50"/>
    <n v="49"/>
    <x v="928"/>
    <s v="melissaluna@email.com"/>
    <x v="0"/>
    <x v="0"/>
    <x v="1"/>
    <x v="1"/>
    <n v="1"/>
    <n v="49"/>
    <x v="0"/>
  </r>
  <r>
    <s v="IKL-95976-565"/>
    <x v="656"/>
    <s v="CUST-1559"/>
    <s v="D-65-100"/>
    <n v="36"/>
    <x v="929"/>
    <s v="timothyvazquez@email.com"/>
    <x v="2"/>
    <x v="2"/>
    <x v="1"/>
    <x v="3"/>
    <n v="1.88"/>
    <n v="67.679999999999993"/>
    <x v="0"/>
  </r>
  <r>
    <s v="XEY-48929-474"/>
    <x v="31"/>
    <s v="CUST-1616"/>
    <s v="D-5-100"/>
    <n v="29"/>
    <x v="930"/>
    <s v="thomaswilson@email.com"/>
    <x v="0"/>
    <x v="2"/>
    <x v="2"/>
    <x v="3"/>
    <n v="2.16"/>
    <n v="62.64"/>
    <x v="0"/>
  </r>
  <r>
    <s v="SQT-07286-736"/>
    <x v="657"/>
    <s v="CUST-1809"/>
    <s v="W-8-250"/>
    <n v="3"/>
    <x v="931"/>
    <s v="michaelwarren@email.com"/>
    <x v="0"/>
    <x v="1"/>
    <x v="0"/>
    <x v="0"/>
    <n v="4.96"/>
    <n v="14.879999999999999"/>
    <x v="1"/>
  </r>
  <r>
    <s v="QDU-45390-361"/>
    <x v="658"/>
    <s v="CUST-1853"/>
    <s v="W-8-100"/>
    <n v="44"/>
    <x v="932"/>
    <s v="jenniferdavis@email.com"/>
    <x v="1"/>
    <x v="1"/>
    <x v="0"/>
    <x v="3"/>
    <n v="2.16"/>
    <n v="95.04"/>
    <x v="1"/>
  </r>
  <r>
    <s v="RUJ-30649-712"/>
    <x v="615"/>
    <s v="CUST-1644"/>
    <s v="W-8-50"/>
    <n v="18"/>
    <x v="933"/>
    <s v="justingarcia@email.com"/>
    <x v="0"/>
    <x v="1"/>
    <x v="0"/>
    <x v="1"/>
    <n v="1.3"/>
    <n v="23.400000000000002"/>
    <x v="1"/>
  </r>
  <r>
    <s v="WSV-49732-075"/>
    <x v="659"/>
    <s v="CUST-1909"/>
    <s v="W-65-50"/>
    <n v="20"/>
    <x v="934"/>
    <s v="bradleywilliams@email.com"/>
    <x v="0"/>
    <x v="1"/>
    <x v="1"/>
    <x v="1"/>
    <n v="1.46"/>
    <n v="29.2"/>
    <x v="0"/>
  </r>
  <r>
    <s v="VJF-46305-323"/>
    <x v="510"/>
    <s v="CUST-1331"/>
    <s v="D-8-250"/>
    <n v="40"/>
    <x v="935"/>
    <s v="barbaragonzalez@email.com"/>
    <x v="1"/>
    <x v="2"/>
    <x v="0"/>
    <x v="0"/>
    <n v="3.81"/>
    <n v="152.4"/>
    <x v="0"/>
  </r>
  <r>
    <s v="CXD-74176-600"/>
    <x v="489"/>
    <s v="CUST-1445"/>
    <s v="D-65-50"/>
    <n v="12"/>
    <x v="936"/>
    <s v="angelabaker@email.com"/>
    <x v="0"/>
    <x v="2"/>
    <x v="1"/>
    <x v="1"/>
    <n v="1.1299999999999999"/>
    <n v="13.559999999999999"/>
    <x v="1"/>
  </r>
  <r>
    <s v="ADX-50674-975"/>
    <x v="660"/>
    <s v="CUST-1952"/>
    <s v="D-8-100"/>
    <n v="27"/>
    <x v="937"/>
    <s v="dennislandry@email.com"/>
    <x v="1"/>
    <x v="2"/>
    <x v="0"/>
    <x v="3"/>
    <n v="1.66"/>
    <n v="44.82"/>
    <x v="1"/>
  </r>
  <r>
    <s v="RRP-51647-420"/>
    <x v="276"/>
    <s v="CUST-1227"/>
    <s v="M-5-100"/>
    <n v="29"/>
    <x v="933"/>
    <s v="justingarcia@email.com"/>
    <x v="2"/>
    <x v="0"/>
    <x v="2"/>
    <x v="3"/>
    <n v="1.99"/>
    <n v="57.71"/>
    <x v="0"/>
  </r>
  <r>
    <s v="PKJ-99134-523"/>
    <x v="45"/>
    <s v="CUST-1038"/>
    <s v="W-8-250"/>
    <n v="20"/>
    <x v="938"/>
    <s v="michelleprice@email.com"/>
    <x v="1"/>
    <x v="1"/>
    <x v="0"/>
    <x v="0"/>
    <n v="4.96"/>
    <n v="99.2"/>
    <x v="0"/>
  </r>
  <r>
    <s v="FZQ-29439-457"/>
    <x v="661"/>
    <s v="CUST-1143"/>
    <s v="M-65-50"/>
    <n v="18"/>
    <x v="939"/>
    <s v="heidiharrington@email.com"/>
    <x v="1"/>
    <x v="0"/>
    <x v="1"/>
    <x v="1"/>
    <n v="1"/>
    <n v="18"/>
    <x v="0"/>
  </r>
  <r>
    <s v="USN-68115-161"/>
    <x v="662"/>
    <s v="CUST-1560"/>
    <s v="M-65-250"/>
    <n v="35"/>
    <x v="940"/>
    <s v="rubenoliver@email.com"/>
    <x v="1"/>
    <x v="0"/>
    <x v="1"/>
    <x v="0"/>
    <n v="3.81"/>
    <n v="133.35"/>
    <x v="0"/>
  </r>
  <r>
    <s v="IXU-20263-532"/>
    <x v="663"/>
    <s v="CUST-1454"/>
    <s v="W-65-50"/>
    <n v="28"/>
    <x v="941"/>
    <s v="cassidynguyen@email.com"/>
    <x v="2"/>
    <x v="1"/>
    <x v="1"/>
    <x v="1"/>
    <n v="1.46"/>
    <n v="40.879999999999995"/>
    <x v="0"/>
  </r>
  <r>
    <s v="CBT-15092-420"/>
    <x v="465"/>
    <s v="CUST-1852"/>
    <s v="W-65-50"/>
    <n v="19"/>
    <x v="942"/>
    <s v="williamroberts@email.com"/>
    <x v="1"/>
    <x v="1"/>
    <x v="1"/>
    <x v="1"/>
    <n v="1.46"/>
    <n v="27.74"/>
    <x v="0"/>
  </r>
  <r>
    <s v="PKQ-46841-696"/>
    <x v="664"/>
    <s v="CUST-1722"/>
    <s v="M-65-250"/>
    <n v="25"/>
    <x v="943"/>
    <s v="paulachavez@email.com"/>
    <x v="2"/>
    <x v="0"/>
    <x v="1"/>
    <x v="0"/>
    <n v="3.81"/>
    <n v="95.25"/>
    <x v="1"/>
  </r>
  <r>
    <s v="XDU-05471-219"/>
    <x v="404"/>
    <s v="CUST-1565"/>
    <s v="W-5-50"/>
    <n v="35"/>
    <x v="944"/>
    <s v="tracycampbell@email.com"/>
    <x v="2"/>
    <x v="1"/>
    <x v="2"/>
    <x v="1"/>
    <n v="1.59"/>
    <n v="55.650000000000006"/>
    <x v="0"/>
  </r>
  <r>
    <s v="NID-20149-329"/>
    <x v="665"/>
    <s v="CUST-1613"/>
    <s v="W-65-20"/>
    <n v="42"/>
    <x v="945"/>
    <s v="danholland@email.com"/>
    <x v="0"/>
    <x v="1"/>
    <x v="1"/>
    <x v="2"/>
    <n v="0.73"/>
    <n v="30.66"/>
    <x v="0"/>
  </r>
  <r>
    <s v="SVU-27222-213"/>
    <x v="499"/>
    <s v="CUST-1378"/>
    <s v="M-65-50"/>
    <n v="10"/>
    <x v="946"/>
    <s v="brettponce@email.com"/>
    <x v="0"/>
    <x v="0"/>
    <x v="1"/>
    <x v="1"/>
    <n v="1"/>
    <n v="10"/>
    <x v="0"/>
  </r>
  <r>
    <s v="RWI-84131-848"/>
    <x v="666"/>
    <s v="CUST-1460"/>
    <s v="M-65-100"/>
    <n v="27"/>
    <x v="947"/>
    <s v="sethcain@email.com"/>
    <x v="2"/>
    <x v="0"/>
    <x v="1"/>
    <x v="3"/>
    <n v="1.66"/>
    <n v="44.82"/>
    <x v="0"/>
  </r>
  <r>
    <s v="GUU-40666-525"/>
    <x v="428"/>
    <s v="CUST-1000"/>
    <s v="D-8-20"/>
    <n v="11"/>
    <x v="948"/>
    <s v="meganprice@email.com"/>
    <x v="1"/>
    <x v="2"/>
    <x v="0"/>
    <x v="2"/>
    <n v="0.5"/>
    <n v="5.5"/>
    <x v="1"/>
  </r>
  <r>
    <s v="SCN-51395-066"/>
    <x v="667"/>
    <s v="CUST-1745"/>
    <s v="M-5-250"/>
    <n v="44"/>
    <x v="949"/>
    <s v="robertpatton@email.com"/>
    <x v="2"/>
    <x v="0"/>
    <x v="2"/>
    <x v="0"/>
    <n v="4.58"/>
    <n v="201.52"/>
    <x v="1"/>
  </r>
  <r>
    <s v="ULA-24644-321"/>
    <x v="668"/>
    <s v="CUST-1813"/>
    <s v="M-8-250"/>
    <n v="34"/>
    <x v="950"/>
    <s v="deannaquinndds@email.com"/>
    <x v="1"/>
    <x v="0"/>
    <x v="0"/>
    <x v="0"/>
    <n v="3.43"/>
    <n v="116.62"/>
    <x v="0"/>
  </r>
  <r>
    <s v="EOL-92666-762"/>
    <x v="669"/>
    <s v="CUST-1017"/>
    <s v="W-8-100"/>
    <n v="15"/>
    <x v="951"/>
    <s v="aprilevans@email.com"/>
    <x v="0"/>
    <x v="1"/>
    <x v="0"/>
    <x v="3"/>
    <n v="2.16"/>
    <n v="32.400000000000006"/>
    <x v="0"/>
  </r>
  <r>
    <s v="AJV-18231-334"/>
    <x v="117"/>
    <s v="CUST-1387"/>
    <s v="D-65-50"/>
    <n v="28"/>
    <x v="384"/>
    <s v="christinawilliamson@email.com"/>
    <x v="1"/>
    <x v="2"/>
    <x v="1"/>
    <x v="1"/>
    <n v="1.1299999999999999"/>
    <n v="31.639999999999997"/>
    <x v="0"/>
  </r>
  <r>
    <s v="ZQI-47236-301"/>
    <x v="85"/>
    <s v="CUST-1067"/>
    <s v="D-5-50"/>
    <n v="12"/>
    <x v="952"/>
    <s v="robertcampbell@email.com"/>
    <x v="0"/>
    <x v="2"/>
    <x v="2"/>
    <x v="1"/>
    <n v="1.3"/>
    <n v="15.600000000000001"/>
    <x v="1"/>
  </r>
  <r>
    <s v="ZCR-15721-658"/>
    <x v="310"/>
    <s v="CUST-1475"/>
    <s v="M-8-250"/>
    <n v="19"/>
    <x v="953"/>
    <s v="stephaniejackson@email.com"/>
    <x v="2"/>
    <x v="0"/>
    <x v="0"/>
    <x v="0"/>
    <n v="3.43"/>
    <n v="65.17"/>
    <x v="0"/>
  </r>
  <r>
    <s v="QEW-47945-682"/>
    <x v="631"/>
    <s v="CUST-1030"/>
    <s v="M-5-100"/>
    <n v="42"/>
    <x v="954"/>
    <s v="darleneallen@email.com"/>
    <x v="1"/>
    <x v="0"/>
    <x v="2"/>
    <x v="3"/>
    <n v="1.99"/>
    <n v="83.58"/>
    <x v="1"/>
  </r>
  <r>
    <s v="PSY-45485-542"/>
    <x v="670"/>
    <s v="CUST-1306"/>
    <s v="M-65-50"/>
    <n v="31"/>
    <x v="955"/>
    <s v="melanielittle@email.com"/>
    <x v="1"/>
    <x v="0"/>
    <x v="1"/>
    <x v="1"/>
    <n v="1"/>
    <n v="31"/>
    <x v="0"/>
  </r>
  <r>
    <s v="BAQ-74241-156"/>
    <x v="671"/>
    <s v="CUST-1721"/>
    <s v="D-5-20"/>
    <n v="36"/>
    <x v="956"/>
    <s v="alexisgreen@email.com"/>
    <x v="0"/>
    <x v="2"/>
    <x v="2"/>
    <x v="2"/>
    <n v="0.65"/>
    <n v="23.400000000000002"/>
    <x v="1"/>
  </r>
  <r>
    <s v="BVU-77367-451"/>
    <x v="672"/>
    <s v="CUST-1458"/>
    <s v="M-5-100"/>
    <n v="33"/>
    <x v="957"/>
    <s v="toddnorris@email.com"/>
    <x v="2"/>
    <x v="0"/>
    <x v="2"/>
    <x v="3"/>
    <n v="1.99"/>
    <n v="65.67"/>
    <x v="0"/>
  </r>
  <r>
    <s v="TJE-91516-344"/>
    <x v="673"/>
    <s v="CUST-1085"/>
    <s v="M-8-250"/>
    <n v="4"/>
    <x v="958"/>
    <s v="ashleyhenderson@email.com"/>
    <x v="2"/>
    <x v="0"/>
    <x v="0"/>
    <x v="0"/>
    <n v="3.43"/>
    <n v="13.72"/>
    <x v="1"/>
  </r>
  <r>
    <s v="LIS-96202-702"/>
    <x v="594"/>
    <s v="CUST-1383"/>
    <s v="W-8-100"/>
    <n v="11"/>
    <x v="959"/>
    <s v="johncole@email.com"/>
    <x v="0"/>
    <x v="1"/>
    <x v="0"/>
    <x v="3"/>
    <n v="2.16"/>
    <n v="23.76"/>
    <x v="1"/>
  </r>
  <r>
    <s v="VIO-27668-766"/>
    <x v="674"/>
    <s v="CUST-1192"/>
    <s v="M-8-20"/>
    <n v="14"/>
    <x v="960"/>
    <s v="kylejohnson@email.com"/>
    <x v="1"/>
    <x v="0"/>
    <x v="0"/>
    <x v="2"/>
    <n v="0.45"/>
    <n v="6.3"/>
    <x v="1"/>
  </r>
  <r>
    <s v="ZVG-20473-043"/>
    <x v="466"/>
    <s v="CUST-1074"/>
    <s v="M-8-20"/>
    <n v="23"/>
    <x v="961"/>
    <s v="davidharper@email.com"/>
    <x v="1"/>
    <x v="0"/>
    <x v="0"/>
    <x v="2"/>
    <n v="0.45"/>
    <n v="10.35"/>
    <x v="0"/>
  </r>
  <r>
    <s v="KGZ-56395-231"/>
    <x v="675"/>
    <s v="CUST-1275"/>
    <s v="W-65-100"/>
    <n v="7"/>
    <x v="962"/>
    <s v="jessicalopez@email.com"/>
    <x v="0"/>
    <x v="1"/>
    <x v="1"/>
    <x v="3"/>
    <n v="2.4300000000000002"/>
    <n v="17.010000000000002"/>
    <x v="1"/>
  </r>
  <r>
    <s v="CUU-92244-729"/>
    <x v="676"/>
    <s v="CUST-1768"/>
    <s v="D-65-100"/>
    <n v="23"/>
    <x v="963"/>
    <s v="kathryngraham@email.com"/>
    <x v="0"/>
    <x v="2"/>
    <x v="1"/>
    <x v="3"/>
    <n v="1.88"/>
    <n v="43.239999999999995"/>
    <x v="1"/>
  </r>
  <r>
    <s v="EHE-94714-312"/>
    <x v="139"/>
    <s v="CUST-1641"/>
    <s v="D-65-20"/>
    <n v="26"/>
    <x v="964"/>
    <s v="matthewbell@email.com"/>
    <x v="0"/>
    <x v="2"/>
    <x v="1"/>
    <x v="2"/>
    <n v="0.56000000000000005"/>
    <n v="14.560000000000002"/>
    <x v="0"/>
  </r>
  <r>
    <s v="RTL-16205-161"/>
    <x v="417"/>
    <s v="CUST-1945"/>
    <s v="M-8-50"/>
    <n v="19"/>
    <x v="965"/>
    <s v="jasonanderson@email.com"/>
    <x v="2"/>
    <x v="0"/>
    <x v="0"/>
    <x v="1"/>
    <n v="0.9"/>
    <n v="17.100000000000001"/>
    <x v="0"/>
  </r>
  <r>
    <s v="GTS-22482-014"/>
    <x v="515"/>
    <s v="CUST-1347"/>
    <s v="D-65-20"/>
    <n v="12"/>
    <x v="966"/>
    <s v="anthonyjohnson@email.com"/>
    <x v="0"/>
    <x v="2"/>
    <x v="1"/>
    <x v="2"/>
    <n v="0.56000000000000005"/>
    <n v="6.7200000000000006"/>
    <x v="1"/>
  </r>
  <r>
    <s v="DYG-25473-881"/>
    <x v="41"/>
    <s v="CUST-1268"/>
    <s v="D-65-50"/>
    <n v="40"/>
    <x v="967"/>
    <s v="sherribarnett@email.com"/>
    <x v="1"/>
    <x v="2"/>
    <x v="1"/>
    <x v="1"/>
    <n v="1.1299999999999999"/>
    <n v="45.199999999999996"/>
    <x v="0"/>
  </r>
  <r>
    <s v="HTR-21838-286"/>
    <x v="286"/>
    <s v="CUST-1234"/>
    <s v="D-65-50"/>
    <n v="39"/>
    <x v="968"/>
    <s v="kaylafleming@email.com"/>
    <x v="2"/>
    <x v="2"/>
    <x v="1"/>
    <x v="1"/>
    <n v="1.1299999999999999"/>
    <n v="44.069999999999993"/>
    <x v="0"/>
  </r>
  <r>
    <s v="KYG-28296-920"/>
    <x v="464"/>
    <s v="CUST-1825"/>
    <s v="D-5-100"/>
    <n v="22"/>
    <x v="969"/>
    <s v="stephaniecross@email.com"/>
    <x v="2"/>
    <x v="2"/>
    <x v="2"/>
    <x v="3"/>
    <n v="2.16"/>
    <n v="47.52"/>
    <x v="1"/>
  </r>
  <r>
    <s v="NNB-20459-430"/>
    <x v="677"/>
    <s v="CUST-1920"/>
    <s v="M-8-50"/>
    <n v="50"/>
    <x v="970"/>
    <s v="susanramos@email.com"/>
    <x v="0"/>
    <x v="0"/>
    <x v="0"/>
    <x v="1"/>
    <n v="0.9"/>
    <n v="45"/>
    <x v="0"/>
  </r>
  <r>
    <s v="FEK-14025-351"/>
    <x v="290"/>
    <s v="CUST-1132"/>
    <s v="D-8-250"/>
    <n v="42"/>
    <x v="971"/>
    <s v="stephencampbell@email.com"/>
    <x v="2"/>
    <x v="2"/>
    <x v="0"/>
    <x v="0"/>
    <n v="3.81"/>
    <n v="160.02000000000001"/>
    <x v="0"/>
  </r>
  <r>
    <s v="AWH-16980-469"/>
    <x v="678"/>
    <s v="CUST-1572"/>
    <s v="W-65-50"/>
    <n v="46"/>
    <x v="972"/>
    <s v="dylanbell@email.com"/>
    <x v="0"/>
    <x v="1"/>
    <x v="1"/>
    <x v="1"/>
    <n v="1.46"/>
    <n v="67.16"/>
    <x v="1"/>
  </r>
  <r>
    <s v="ZPW-31329-741"/>
    <x v="679"/>
    <s v="CUST-1679"/>
    <s v="D-65-20"/>
    <n v="18"/>
    <x v="973"/>
    <s v="jessicagonzalez@email.com"/>
    <x v="0"/>
    <x v="2"/>
    <x v="1"/>
    <x v="2"/>
    <n v="0.56000000000000005"/>
    <n v="10.080000000000002"/>
    <x v="1"/>
  </r>
  <r>
    <s v="ZPW-31329-741"/>
    <x v="679"/>
    <s v="CUST-1289"/>
    <s v="D-8-100"/>
    <n v="49"/>
    <x v="974"/>
    <s v="mrs.jenniferblackwellphd@email.com"/>
    <x v="2"/>
    <x v="2"/>
    <x v="0"/>
    <x v="3"/>
    <n v="1.66"/>
    <n v="81.339999999999989"/>
    <x v="0"/>
  </r>
  <r>
    <s v="ZPW-31329-741"/>
    <x v="679"/>
    <s v="CUST-1449"/>
    <s v="D-5-20"/>
    <n v="32"/>
    <x v="975"/>
    <s v="kimberlyritter@email.com"/>
    <x v="1"/>
    <x v="2"/>
    <x v="2"/>
    <x v="2"/>
    <n v="0.65"/>
    <n v="20.8"/>
    <x v="0"/>
  </r>
  <r>
    <s v="UBI-83843-396"/>
    <x v="680"/>
    <s v="CUST-1980"/>
    <s v="W-8-250"/>
    <n v="43"/>
    <x v="976"/>
    <s v="ninagriffin@email.com"/>
    <x v="2"/>
    <x v="1"/>
    <x v="0"/>
    <x v="0"/>
    <n v="4.96"/>
    <n v="213.28"/>
    <x v="0"/>
  </r>
  <r>
    <s v="VID-40587-569"/>
    <x v="403"/>
    <s v="CUST-1658"/>
    <s v="W-5-250"/>
    <n v="37"/>
    <x v="977"/>
    <s v="sandrawright@email.com"/>
    <x v="2"/>
    <x v="1"/>
    <x v="2"/>
    <x v="0"/>
    <n v="6.08"/>
    <n v="224.96"/>
    <x v="1"/>
  </r>
  <r>
    <s v="KBB-52530-416"/>
    <x v="325"/>
    <s v="CUST-1727"/>
    <s v="D-5-50"/>
    <n v="37"/>
    <x v="978"/>
    <s v="seanjordan@email.com"/>
    <x v="1"/>
    <x v="2"/>
    <x v="2"/>
    <x v="1"/>
    <n v="1.3"/>
    <n v="48.1"/>
    <x v="1"/>
  </r>
  <r>
    <s v="ISJ-48676-420"/>
    <x v="199"/>
    <s v="CUST-1181"/>
    <s v="M-65-50"/>
    <n v="2"/>
    <x v="979"/>
    <s v="williamwilliams@email.com"/>
    <x v="2"/>
    <x v="0"/>
    <x v="1"/>
    <x v="1"/>
    <n v="1"/>
    <n v="2"/>
    <x v="1"/>
  </r>
  <r>
    <s v="MIF-17920-768"/>
    <x v="681"/>
    <s v="CUST-1186"/>
    <s v="M-65-100"/>
    <n v="6"/>
    <x v="980"/>
    <s v="debbieking@email.com"/>
    <x v="1"/>
    <x v="0"/>
    <x v="1"/>
    <x v="3"/>
    <n v="1.66"/>
    <n v="9.9599999999999991"/>
    <x v="1"/>
  </r>
  <r>
    <s v="CPX-19312-088"/>
    <x v="9"/>
    <s v="CUST-1324"/>
    <s v="W-8-20"/>
    <n v="30"/>
    <x v="981"/>
    <s v="deborahfrench@email.com"/>
    <x v="1"/>
    <x v="1"/>
    <x v="0"/>
    <x v="2"/>
    <n v="0.65"/>
    <n v="19.5"/>
    <x v="0"/>
  </r>
  <r>
    <s v="RXI-67978-260"/>
    <x v="682"/>
    <s v="CUST-1304"/>
    <s v="M-5-100"/>
    <n v="34"/>
    <x v="982"/>
    <s v="justinfinley@email.com"/>
    <x v="0"/>
    <x v="0"/>
    <x v="2"/>
    <x v="3"/>
    <n v="1.99"/>
    <n v="67.66"/>
    <x v="0"/>
  </r>
  <r>
    <s v="LKE-14821-285"/>
    <x v="260"/>
    <s v="CUST-1784"/>
    <s v="M-5-50"/>
    <n v="21"/>
    <x v="983"/>
    <s v="edwardarnold@email.com"/>
    <x v="0"/>
    <x v="0"/>
    <x v="2"/>
    <x v="1"/>
    <n v="1.2"/>
    <n v="25.2"/>
    <x v="1"/>
  </r>
  <r>
    <s v="LRK-97117-150"/>
    <x v="683"/>
    <s v="CUST-1243"/>
    <s v="D-8-250"/>
    <n v="48"/>
    <x v="984"/>
    <s v="tylerclay@email.com"/>
    <x v="0"/>
    <x v="2"/>
    <x v="0"/>
    <x v="0"/>
    <n v="3.81"/>
    <n v="182.88"/>
    <x v="0"/>
  </r>
  <r>
    <s v="IGK-51227-573"/>
    <x v="495"/>
    <s v="CUST-1219"/>
    <s v="M-5-50"/>
    <n v="9"/>
    <x v="985"/>
    <s v="danieljenkins@email.com"/>
    <x v="2"/>
    <x v="0"/>
    <x v="2"/>
    <x v="1"/>
    <n v="1.2"/>
    <n v="10.799999999999999"/>
    <x v="0"/>
  </r>
  <r>
    <s v="ZAY-43009-775"/>
    <x v="684"/>
    <s v="CUST-1099"/>
    <s v="D-65-250"/>
    <n v="22"/>
    <x v="986"/>
    <s v="taylormosleymd@email.com"/>
    <x v="2"/>
    <x v="2"/>
    <x v="1"/>
    <x v="0"/>
    <n v="4.3099999999999996"/>
    <n v="94.82"/>
    <x v="0"/>
  </r>
  <r>
    <s v="EMA-63190-618"/>
    <x v="200"/>
    <s v="CUST-1907"/>
    <s v="W-65-20"/>
    <n v="25"/>
    <x v="987"/>
    <s v="paulturner@email.com"/>
    <x v="1"/>
    <x v="1"/>
    <x v="1"/>
    <x v="2"/>
    <n v="0.73"/>
    <n v="18.25"/>
    <x v="1"/>
  </r>
  <r>
    <s v="FBI-35855-418"/>
    <x v="528"/>
    <s v="CUST-1756"/>
    <s v="W-8-50"/>
    <n v="41"/>
    <x v="988"/>
    <s v="michaelmitchell@email.com"/>
    <x v="1"/>
    <x v="1"/>
    <x v="0"/>
    <x v="1"/>
    <n v="1.3"/>
    <n v="53.300000000000004"/>
    <x v="1"/>
  </r>
  <r>
    <s v="TXB-80533-417"/>
    <x v="414"/>
    <s v="CUST-1674"/>
    <s v="M-5-100"/>
    <n v="37"/>
    <x v="989"/>
    <s v="williampeterson@email.com"/>
    <x v="0"/>
    <x v="0"/>
    <x v="2"/>
    <x v="3"/>
    <n v="1.99"/>
    <n v="73.63"/>
    <x v="0"/>
  </r>
  <r>
    <s v="MBM-00112-248"/>
    <x v="685"/>
    <s v="CUST-1633"/>
    <s v="M-8-20"/>
    <n v="40"/>
    <x v="990"/>
    <s v="timothydavis@email.com"/>
    <x v="0"/>
    <x v="0"/>
    <x v="0"/>
    <x v="2"/>
    <n v="0.45"/>
    <n v="18"/>
    <x v="1"/>
  </r>
  <r>
    <s v="EUO-69145-988"/>
    <x v="686"/>
    <s v="CUST-1376"/>
    <s v="M-65-250"/>
    <n v="28"/>
    <x v="991"/>
    <s v="williephillips@email.com"/>
    <x v="2"/>
    <x v="0"/>
    <x v="1"/>
    <x v="0"/>
    <n v="3.81"/>
    <n v="106.68"/>
    <x v="0"/>
  </r>
  <r>
    <s v="GYA-80327-368"/>
    <x v="687"/>
    <s v="CUST-1654"/>
    <s v="D-8-20"/>
    <n v="2"/>
    <x v="992"/>
    <s v="monicahess@email.com"/>
    <x v="1"/>
    <x v="2"/>
    <x v="0"/>
    <x v="2"/>
    <n v="0.5"/>
    <n v="1"/>
    <x v="0"/>
  </r>
  <r>
    <s v="TNW-41601-420"/>
    <x v="688"/>
    <s v="CUST-1930"/>
    <s v="D-65-50"/>
    <n v="46"/>
    <x v="993"/>
    <s v="robertharmon@email.com"/>
    <x v="1"/>
    <x v="2"/>
    <x v="1"/>
    <x v="1"/>
    <n v="1.1299999999999999"/>
    <n v="51.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BEAB9-ACA3-46B2-9302-62F80BB8E0EB}" name="Sales" cacheId="6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F15" firstHeaderRow="1" firstDataRow="2" firstDataCol="2"/>
  <pivotFields count="16">
    <pivotField compact="0" outline="0" showAll="0"/>
    <pivotField compact="0" outline="0" showAll="0">
      <items count="690">
        <item x="2"/>
        <item x="245"/>
        <item x="93"/>
        <item x="360"/>
        <item x="26"/>
        <item x="140"/>
        <item x="510"/>
        <item x="505"/>
        <item x="187"/>
        <item x="124"/>
        <item x="389"/>
        <item x="622"/>
        <item x="223"/>
        <item x="643"/>
        <item x="442"/>
        <item x="181"/>
        <item x="136"/>
        <item x="212"/>
        <item x="486"/>
        <item x="282"/>
        <item x="90"/>
        <item x="69"/>
        <item x="5"/>
        <item x="24"/>
        <item x="666"/>
        <item x="567"/>
        <item x="319"/>
        <item x="374"/>
        <item x="118"/>
        <item x="114"/>
        <item x="603"/>
        <item x="627"/>
        <item x="278"/>
        <item x="10"/>
        <item x="637"/>
        <item x="79"/>
        <item x="220"/>
        <item x="185"/>
        <item x="250"/>
        <item x="33"/>
        <item x="261"/>
        <item x="362"/>
        <item x="147"/>
        <item x="394"/>
        <item x="346"/>
        <item x="489"/>
        <item x="238"/>
        <item x="217"/>
        <item x="513"/>
        <item x="471"/>
        <item x="538"/>
        <item x="454"/>
        <item x="276"/>
        <item x="555"/>
        <item x="167"/>
        <item x="426"/>
        <item x="382"/>
        <item x="37"/>
        <item x="284"/>
        <item x="632"/>
        <item x="87"/>
        <item x="642"/>
        <item x="610"/>
        <item x="451"/>
        <item x="577"/>
        <item x="616"/>
        <item x="435"/>
        <item x="670"/>
        <item x="97"/>
        <item x="153"/>
        <item x="430"/>
        <item x="479"/>
        <item x="501"/>
        <item x="591"/>
        <item x="679"/>
        <item x="19"/>
        <item x="535"/>
        <item x="262"/>
        <item x="324"/>
        <item x="307"/>
        <item x="333"/>
        <item x="335"/>
        <item x="308"/>
        <item x="568"/>
        <item x="343"/>
        <item x="586"/>
        <item x="474"/>
        <item x="396"/>
        <item x="433"/>
        <item x="190"/>
        <item x="327"/>
        <item x="228"/>
        <item x="195"/>
        <item x="481"/>
        <item x="683"/>
        <item x="560"/>
        <item x="98"/>
        <item x="180"/>
        <item x="329"/>
        <item x="590"/>
        <item x="241"/>
        <item x="59"/>
        <item x="85"/>
        <item x="234"/>
        <item x="587"/>
        <item x="641"/>
        <item x="320"/>
        <item x="517"/>
        <item x="126"/>
        <item x="58"/>
        <item x="595"/>
        <item x="629"/>
        <item x="605"/>
        <item x="175"/>
        <item x="470"/>
        <item x="210"/>
        <item x="393"/>
        <item x="318"/>
        <item x="566"/>
        <item x="685"/>
        <item x="596"/>
        <item x="410"/>
        <item x="237"/>
        <item x="295"/>
        <item x="309"/>
        <item x="375"/>
        <item x="171"/>
        <item x="456"/>
        <item x="388"/>
        <item x="312"/>
        <item x="350"/>
        <item x="141"/>
        <item x="392"/>
        <item x="673"/>
        <item x="178"/>
        <item x="51"/>
        <item x="106"/>
        <item x="222"/>
        <item x="597"/>
        <item x="105"/>
        <item x="358"/>
        <item x="680"/>
        <item x="408"/>
        <item x="38"/>
        <item x="604"/>
        <item x="446"/>
        <item x="570"/>
        <item x="418"/>
        <item x="314"/>
        <item x="476"/>
        <item x="49"/>
        <item x="579"/>
        <item x="455"/>
        <item x="495"/>
        <item x="522"/>
        <item x="572"/>
        <item x="524"/>
        <item x="432"/>
        <item x="252"/>
        <item x="70"/>
        <item x="593"/>
        <item x="458"/>
        <item x="663"/>
        <item x="7"/>
        <item x="325"/>
        <item x="447"/>
        <item x="581"/>
        <item x="240"/>
        <item x="279"/>
        <item x="311"/>
        <item x="8"/>
        <item x="186"/>
        <item x="657"/>
        <item x="656"/>
        <item x="473"/>
        <item x="214"/>
        <item x="506"/>
        <item x="674"/>
        <item x="96"/>
        <item x="465"/>
        <item x="121"/>
        <item x="585"/>
        <item x="164"/>
        <item x="580"/>
        <item x="368"/>
        <item x="176"/>
        <item x="143"/>
        <item x="348"/>
        <item x="498"/>
        <item x="631"/>
        <item x="669"/>
        <item x="512"/>
        <item x="552"/>
        <item x="227"/>
        <item x="606"/>
        <item x="317"/>
        <item x="450"/>
        <item x="398"/>
        <item x="437"/>
        <item x="613"/>
        <item x="549"/>
        <item x="583"/>
        <item x="387"/>
        <item x="653"/>
        <item x="82"/>
        <item x="272"/>
        <item x="41"/>
        <item x="633"/>
        <item x="557"/>
        <item x="539"/>
        <item x="619"/>
        <item x="614"/>
        <item x="66"/>
        <item x="130"/>
        <item x="541"/>
        <item x="61"/>
        <item x="134"/>
        <item x="598"/>
        <item x="531"/>
        <item x="256"/>
        <item x="125"/>
        <item x="288"/>
        <item x="468"/>
        <item x="138"/>
        <item x="107"/>
        <item x="253"/>
        <item x="304"/>
        <item x="649"/>
        <item x="267"/>
        <item x="89"/>
        <item x="344"/>
        <item x="664"/>
        <item x="508"/>
        <item x="243"/>
        <item x="397"/>
        <item x="173"/>
        <item x="155"/>
        <item x="544"/>
        <item x="514"/>
        <item x="452"/>
        <item x="523"/>
        <item x="25"/>
        <item x="67"/>
        <item x="339"/>
        <item x="457"/>
        <item x="122"/>
        <item x="165"/>
        <item x="108"/>
        <item x="427"/>
        <item x="86"/>
        <item x="546"/>
        <item x="260"/>
        <item x="268"/>
        <item x="328"/>
        <item x="191"/>
        <item x="678"/>
        <item x="76"/>
        <item x="487"/>
        <item x="461"/>
        <item x="416"/>
        <item x="233"/>
        <item x="399"/>
        <item x="612"/>
        <item x="251"/>
        <item x="149"/>
        <item x="594"/>
        <item x="60"/>
        <item x="564"/>
        <item x="542"/>
        <item x="601"/>
        <item x="331"/>
        <item x="0"/>
        <item x="109"/>
        <item x="281"/>
        <item x="116"/>
        <item x="131"/>
        <item x="172"/>
        <item x="464"/>
        <item x="135"/>
        <item x="337"/>
        <item x="117"/>
        <item x="548"/>
        <item x="676"/>
        <item x="490"/>
        <item x="1"/>
        <item x="17"/>
        <item x="519"/>
        <item x="100"/>
        <item x="569"/>
        <item x="62"/>
        <item x="671"/>
        <item x="463"/>
        <item x="22"/>
        <item x="472"/>
        <item x="219"/>
        <item x="9"/>
        <item x="84"/>
        <item x="120"/>
        <item x="492"/>
        <item x="274"/>
        <item x="576"/>
        <item x="617"/>
        <item x="611"/>
        <item x="224"/>
        <item x="202"/>
        <item x="163"/>
        <item x="543"/>
        <item x="488"/>
        <item x="137"/>
        <item x="50"/>
        <item x="340"/>
        <item x="528"/>
        <item x="244"/>
        <item x="682"/>
        <item x="626"/>
        <item x="684"/>
        <item x="578"/>
        <item x="521"/>
        <item x="132"/>
        <item x="491"/>
        <item x="529"/>
        <item x="183"/>
        <item x="493"/>
        <item x="364"/>
        <item x="156"/>
        <item x="409"/>
        <item x="42"/>
        <item x="672"/>
        <item x="625"/>
        <item x="235"/>
        <item x="43"/>
        <item x="422"/>
        <item x="20"/>
        <item x="636"/>
        <item x="448"/>
        <item x="414"/>
        <item x="218"/>
        <item x="285"/>
        <item x="462"/>
        <item x="101"/>
        <item x="467"/>
        <item x="640"/>
        <item x="292"/>
        <item x="651"/>
        <item x="283"/>
        <item x="104"/>
        <item x="99"/>
        <item x="197"/>
        <item x="366"/>
        <item x="205"/>
        <item x="34"/>
        <item x="384"/>
        <item x="688"/>
        <item x="361"/>
        <item x="645"/>
        <item x="436"/>
        <item x="419"/>
        <item x="588"/>
        <item x="466"/>
        <item x="540"/>
        <item x="275"/>
        <item x="525"/>
        <item x="47"/>
        <item x="354"/>
        <item x="502"/>
        <item x="565"/>
        <item x="4"/>
        <item x="236"/>
        <item x="77"/>
        <item x="16"/>
        <item x="482"/>
        <item x="277"/>
        <item x="386"/>
        <item x="159"/>
        <item x="499"/>
        <item x="225"/>
        <item x="6"/>
        <item x="520"/>
        <item x="659"/>
        <item x="401"/>
        <item x="198"/>
        <item x="113"/>
        <item x="420"/>
        <item x="207"/>
        <item x="342"/>
        <item x="115"/>
        <item x="55"/>
        <item x="170"/>
        <item x="369"/>
        <item x="660"/>
        <item x="46"/>
        <item x="425"/>
        <item x="503"/>
        <item x="273"/>
        <item x="485"/>
        <item x="72"/>
        <item x="266"/>
        <item x="271"/>
        <item x="406"/>
        <item x="638"/>
        <item x="390"/>
        <item x="403"/>
        <item x="630"/>
        <item x="661"/>
        <item x="441"/>
        <item x="321"/>
        <item x="21"/>
        <item x="602"/>
        <item x="52"/>
        <item x="305"/>
        <item x="80"/>
        <item x="158"/>
        <item x="204"/>
        <item x="44"/>
        <item x="83"/>
        <item x="478"/>
        <item x="293"/>
        <item x="110"/>
        <item x="290"/>
        <item x="575"/>
        <item x="405"/>
        <item x="226"/>
        <item x="536"/>
        <item x="571"/>
        <item x="160"/>
        <item x="533"/>
        <item x="287"/>
        <item x="459"/>
        <item x="326"/>
        <item x="269"/>
        <item x="73"/>
        <item x="352"/>
        <item x="332"/>
        <item x="376"/>
        <item x="644"/>
        <item x="507"/>
        <item x="177"/>
        <item x="174"/>
        <item x="291"/>
        <item x="257"/>
        <item x="208"/>
        <item x="497"/>
        <item x="526"/>
        <item x="64"/>
        <item x="94"/>
        <item x="323"/>
        <item x="558"/>
        <item x="29"/>
        <item x="127"/>
        <item x="370"/>
        <item x="559"/>
        <item x="39"/>
        <item x="665"/>
        <item x="530"/>
        <item x="518"/>
        <item x="483"/>
        <item x="607"/>
        <item x="168"/>
        <item x="338"/>
        <item x="196"/>
        <item x="687"/>
        <item x="184"/>
        <item x="554"/>
        <item x="192"/>
        <item x="550"/>
        <item x="255"/>
        <item x="146"/>
        <item x="494"/>
        <item x="589"/>
        <item x="496"/>
        <item x="139"/>
        <item x="532"/>
        <item x="628"/>
        <item x="40"/>
        <item x="78"/>
        <item x="45"/>
        <item x="299"/>
        <item x="411"/>
        <item x="620"/>
        <item x="424"/>
        <item x="248"/>
        <item x="231"/>
        <item x="516"/>
        <item x="162"/>
        <item x="449"/>
        <item x="57"/>
        <item x="351"/>
        <item x="365"/>
        <item x="74"/>
        <item x="322"/>
        <item x="412"/>
        <item x="681"/>
        <item x="289"/>
        <item x="646"/>
        <item x="662"/>
        <item x="668"/>
        <item x="655"/>
        <item x="654"/>
        <item x="215"/>
        <item x="599"/>
        <item x="561"/>
        <item x="88"/>
        <item x="686"/>
        <item x="379"/>
        <item x="648"/>
        <item x="377"/>
        <item x="18"/>
        <item x="213"/>
        <item x="129"/>
        <item x="347"/>
        <item x="150"/>
        <item x="421"/>
        <item x="635"/>
        <item x="650"/>
        <item x="63"/>
        <item x="302"/>
        <item x="345"/>
        <item x="372"/>
        <item x="639"/>
        <item x="246"/>
        <item x="111"/>
        <item x="201"/>
        <item x="477"/>
        <item x="600"/>
        <item x="431"/>
        <item x="300"/>
        <item x="199"/>
        <item x="475"/>
        <item x="35"/>
        <item x="142"/>
        <item x="294"/>
        <item x="36"/>
        <item x="95"/>
        <item x="367"/>
        <item x="154"/>
        <item x="534"/>
        <item x="573"/>
        <item x="133"/>
        <item x="193"/>
        <item x="81"/>
        <item x="54"/>
        <item x="356"/>
        <item x="480"/>
        <item x="254"/>
        <item x="509"/>
        <item x="527"/>
        <item x="500"/>
        <item x="306"/>
        <item x="330"/>
        <item x="445"/>
        <item x="297"/>
        <item x="53"/>
        <item x="428"/>
        <item x="65"/>
        <item x="91"/>
        <item x="658"/>
        <item x="574"/>
        <item x="92"/>
        <item x="263"/>
        <item x="675"/>
        <item x="440"/>
        <item x="395"/>
        <item x="249"/>
        <item x="547"/>
        <item x="157"/>
        <item x="460"/>
        <item x="128"/>
        <item x="148"/>
        <item x="152"/>
        <item x="12"/>
        <item x="221"/>
        <item x="634"/>
        <item x="402"/>
        <item x="242"/>
        <item x="31"/>
        <item x="209"/>
        <item x="203"/>
        <item x="353"/>
        <item x="298"/>
        <item x="608"/>
        <item x="123"/>
        <item x="667"/>
        <item x="380"/>
        <item x="341"/>
        <item x="32"/>
        <item x="584"/>
        <item x="239"/>
        <item x="265"/>
        <item x="28"/>
        <item x="68"/>
        <item x="647"/>
        <item x="383"/>
        <item x="189"/>
        <item x="537"/>
        <item x="286"/>
        <item x="363"/>
        <item x="103"/>
        <item x="3"/>
        <item x="194"/>
        <item x="259"/>
        <item x="200"/>
        <item x="439"/>
        <item x="443"/>
        <item x="303"/>
        <item x="144"/>
        <item x="615"/>
        <item x="453"/>
        <item x="206"/>
        <item x="349"/>
        <item x="151"/>
        <item x="166"/>
        <item x="102"/>
        <item x="391"/>
        <item x="216"/>
        <item x="515"/>
        <item x="161"/>
        <item x="334"/>
        <item x="336"/>
        <item x="188"/>
        <item x="417"/>
        <item x="357"/>
        <item x="27"/>
        <item x="385"/>
        <item x="444"/>
        <item x="56"/>
        <item x="13"/>
        <item x="371"/>
        <item x="315"/>
        <item x="553"/>
        <item x="15"/>
        <item x="119"/>
        <item x="562"/>
        <item x="112"/>
        <item x="556"/>
        <item x="407"/>
        <item x="618"/>
        <item x="11"/>
        <item x="621"/>
        <item x="145"/>
        <item x="48"/>
        <item x="71"/>
        <item x="511"/>
        <item x="413"/>
        <item x="545"/>
        <item x="378"/>
        <item x="229"/>
        <item x="623"/>
        <item x="310"/>
        <item x="355"/>
        <item x="313"/>
        <item x="270"/>
        <item x="232"/>
        <item x="182"/>
        <item x="23"/>
        <item x="404"/>
        <item x="373"/>
        <item x="75"/>
        <item x="381"/>
        <item x="14"/>
        <item x="30"/>
        <item x="563"/>
        <item x="230"/>
        <item x="179"/>
        <item x="582"/>
        <item x="652"/>
        <item x="624"/>
        <item x="609"/>
        <item x="415"/>
        <item x="301"/>
        <item x="429"/>
        <item x="469"/>
        <item x="264"/>
        <item x="169"/>
        <item x="296"/>
        <item x="247"/>
        <item x="211"/>
        <item x="484"/>
        <item x="438"/>
        <item x="280"/>
        <item x="677"/>
        <item x="359"/>
        <item x="258"/>
        <item x="423"/>
        <item x="504"/>
        <item x="551"/>
        <item x="592"/>
        <item x="400"/>
        <item x="434"/>
        <item x="316"/>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6">
        <item x="2"/>
        <item x="0"/>
        <item x="1"/>
        <item m="1" x="3"/>
        <item m="1" x="4"/>
        <item t="default"/>
      </items>
    </pivotField>
    <pivotField compact="0" outline="0" showAll="0">
      <items count="4">
        <item x="2"/>
        <item x="1"/>
        <item x="0"/>
        <item t="default"/>
      </items>
    </pivotField>
    <pivotField compact="0" outline="0" showAll="0">
      <items count="7">
        <item x="3"/>
        <item x="2"/>
        <item x="0"/>
        <item x="1"/>
        <item m="1" x="4"/>
        <item m="1" x="5"/>
        <item t="default"/>
      </items>
    </pivotField>
    <pivotField compact="0" outline="0" showAll="0"/>
    <pivotField dataField="1" compact="0" outline="0" showAll="0"/>
    <pivotField compact="0" outline="0" showAll="0">
      <items count="3">
        <item x="0"/>
        <item x="1"/>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5"/>
    <field x="14"/>
  </rowFields>
  <rowItems count="11">
    <i>
      <x v="3"/>
      <x v="2"/>
    </i>
    <i r="1">
      <x v="3"/>
    </i>
    <i r="1">
      <x v="4"/>
    </i>
    <i r="1">
      <x v="5"/>
    </i>
    <i r="1">
      <x v="6"/>
    </i>
    <i r="1">
      <x v="7"/>
    </i>
    <i r="1">
      <x v="8"/>
    </i>
    <i r="1">
      <x v="9"/>
    </i>
    <i r="1">
      <x v="10"/>
    </i>
    <i t="default">
      <x v="3"/>
    </i>
    <i t="grand">
      <x/>
    </i>
  </rowItems>
  <colFields count="1">
    <field x="8"/>
  </colFields>
  <colItems count="4">
    <i>
      <x/>
    </i>
    <i>
      <x v="1"/>
    </i>
    <i>
      <x v="2"/>
    </i>
    <i t="grand">
      <x/>
    </i>
  </colItems>
  <dataFields count="1">
    <dataField name="Sum of Sales" fld="12" baseField="13" baseItem="1"/>
  </dataFields>
  <chartFormats count="7">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21" format="6" series="1">
      <pivotArea type="data" outline="0" fieldPosition="0">
        <references count="2">
          <reference field="4294967294" count="1" selected="0">
            <x v="0"/>
          </reference>
          <reference field="8" count="1" selected="0">
            <x v="0"/>
          </reference>
        </references>
      </pivotArea>
    </chartFormat>
    <chartFormat chart="21" format="7" series="1">
      <pivotArea type="data" outline="0" fieldPosition="0">
        <references count="2">
          <reference field="4294967294" count="1" selected="0">
            <x v="0"/>
          </reference>
          <reference field="8" count="1" selected="0">
            <x v="1"/>
          </reference>
        </references>
      </pivotArea>
    </chartFormat>
    <chartFormat chart="21"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1" type="dateBetween" evalOrder="-1" id="44" name="Order 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BF0C3-D6AC-45C1-B817-800CB010528C}" name="Sales"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6">
    <pivotField compact="0" outline="0" showAll="0"/>
    <pivotField compact="0" outline="0" showAll="0">
      <items count="690">
        <item x="2"/>
        <item x="245"/>
        <item x="93"/>
        <item x="360"/>
        <item x="26"/>
        <item x="140"/>
        <item x="510"/>
        <item x="505"/>
        <item x="187"/>
        <item x="124"/>
        <item x="389"/>
        <item x="622"/>
        <item x="223"/>
        <item x="643"/>
        <item x="442"/>
        <item x="181"/>
        <item x="136"/>
        <item x="212"/>
        <item x="486"/>
        <item x="282"/>
        <item x="90"/>
        <item x="69"/>
        <item x="5"/>
        <item x="24"/>
        <item x="666"/>
        <item x="567"/>
        <item x="319"/>
        <item x="374"/>
        <item x="118"/>
        <item x="114"/>
        <item x="603"/>
        <item x="627"/>
        <item x="278"/>
        <item x="10"/>
        <item x="637"/>
        <item x="79"/>
        <item x="220"/>
        <item x="185"/>
        <item x="250"/>
        <item x="33"/>
        <item x="261"/>
        <item x="362"/>
        <item x="147"/>
        <item x="394"/>
        <item x="346"/>
        <item x="489"/>
        <item x="238"/>
        <item x="217"/>
        <item x="513"/>
        <item x="471"/>
        <item x="538"/>
        <item x="454"/>
        <item x="276"/>
        <item x="555"/>
        <item x="167"/>
        <item x="426"/>
        <item x="382"/>
        <item x="37"/>
        <item x="284"/>
        <item x="632"/>
        <item x="87"/>
        <item x="642"/>
        <item x="610"/>
        <item x="451"/>
        <item x="577"/>
        <item x="616"/>
        <item x="435"/>
        <item x="670"/>
        <item x="97"/>
        <item x="153"/>
        <item x="430"/>
        <item x="479"/>
        <item x="501"/>
        <item x="591"/>
        <item x="679"/>
        <item x="19"/>
        <item x="535"/>
        <item x="262"/>
        <item x="324"/>
        <item x="307"/>
        <item x="333"/>
        <item x="335"/>
        <item x="308"/>
        <item x="568"/>
        <item x="343"/>
        <item x="586"/>
        <item x="474"/>
        <item x="396"/>
        <item x="433"/>
        <item x="190"/>
        <item x="327"/>
        <item x="228"/>
        <item x="195"/>
        <item x="481"/>
        <item x="683"/>
        <item x="560"/>
        <item x="98"/>
        <item x="180"/>
        <item x="329"/>
        <item x="590"/>
        <item x="241"/>
        <item x="59"/>
        <item x="85"/>
        <item x="234"/>
        <item x="587"/>
        <item x="641"/>
        <item x="320"/>
        <item x="517"/>
        <item x="126"/>
        <item x="58"/>
        <item x="595"/>
        <item x="629"/>
        <item x="605"/>
        <item x="175"/>
        <item x="470"/>
        <item x="210"/>
        <item x="393"/>
        <item x="318"/>
        <item x="566"/>
        <item x="685"/>
        <item x="596"/>
        <item x="410"/>
        <item x="237"/>
        <item x="295"/>
        <item x="309"/>
        <item x="375"/>
        <item x="171"/>
        <item x="456"/>
        <item x="388"/>
        <item x="312"/>
        <item x="350"/>
        <item x="141"/>
        <item x="392"/>
        <item x="673"/>
        <item x="178"/>
        <item x="51"/>
        <item x="106"/>
        <item x="222"/>
        <item x="597"/>
        <item x="105"/>
        <item x="358"/>
        <item x="680"/>
        <item x="408"/>
        <item x="38"/>
        <item x="604"/>
        <item x="446"/>
        <item x="570"/>
        <item x="418"/>
        <item x="314"/>
        <item x="476"/>
        <item x="49"/>
        <item x="579"/>
        <item x="455"/>
        <item x="495"/>
        <item x="522"/>
        <item x="572"/>
        <item x="524"/>
        <item x="432"/>
        <item x="252"/>
        <item x="70"/>
        <item x="593"/>
        <item x="458"/>
        <item x="663"/>
        <item x="7"/>
        <item x="325"/>
        <item x="447"/>
        <item x="581"/>
        <item x="240"/>
        <item x="279"/>
        <item x="311"/>
        <item x="8"/>
        <item x="186"/>
        <item x="657"/>
        <item x="656"/>
        <item x="473"/>
        <item x="214"/>
        <item x="506"/>
        <item x="674"/>
        <item x="96"/>
        <item x="465"/>
        <item x="121"/>
        <item x="585"/>
        <item x="164"/>
        <item x="580"/>
        <item x="368"/>
        <item x="176"/>
        <item x="143"/>
        <item x="348"/>
        <item x="498"/>
        <item x="631"/>
        <item x="669"/>
        <item x="512"/>
        <item x="552"/>
        <item x="227"/>
        <item x="606"/>
        <item x="317"/>
        <item x="450"/>
        <item x="398"/>
        <item x="437"/>
        <item x="613"/>
        <item x="549"/>
        <item x="583"/>
        <item x="387"/>
        <item x="653"/>
        <item x="82"/>
        <item x="272"/>
        <item x="41"/>
        <item x="633"/>
        <item x="557"/>
        <item x="539"/>
        <item x="619"/>
        <item x="614"/>
        <item x="66"/>
        <item x="130"/>
        <item x="541"/>
        <item x="61"/>
        <item x="134"/>
        <item x="598"/>
        <item x="531"/>
        <item x="256"/>
        <item x="125"/>
        <item x="288"/>
        <item x="468"/>
        <item x="138"/>
        <item x="107"/>
        <item x="253"/>
        <item x="304"/>
        <item x="649"/>
        <item x="267"/>
        <item x="89"/>
        <item x="344"/>
        <item x="664"/>
        <item x="508"/>
        <item x="243"/>
        <item x="397"/>
        <item x="173"/>
        <item x="155"/>
        <item x="544"/>
        <item x="514"/>
        <item x="452"/>
        <item x="523"/>
        <item x="25"/>
        <item x="67"/>
        <item x="339"/>
        <item x="457"/>
        <item x="122"/>
        <item x="165"/>
        <item x="108"/>
        <item x="427"/>
        <item x="86"/>
        <item x="546"/>
        <item x="260"/>
        <item x="268"/>
        <item x="328"/>
        <item x="191"/>
        <item x="678"/>
        <item x="76"/>
        <item x="487"/>
        <item x="461"/>
        <item x="416"/>
        <item x="233"/>
        <item x="399"/>
        <item x="612"/>
        <item x="251"/>
        <item x="149"/>
        <item x="594"/>
        <item x="60"/>
        <item x="564"/>
        <item x="542"/>
        <item x="601"/>
        <item x="331"/>
        <item x="0"/>
        <item x="109"/>
        <item x="281"/>
        <item x="116"/>
        <item x="131"/>
        <item x="172"/>
        <item x="464"/>
        <item x="135"/>
        <item x="337"/>
        <item x="117"/>
        <item x="548"/>
        <item x="676"/>
        <item x="490"/>
        <item x="1"/>
        <item x="17"/>
        <item x="519"/>
        <item x="100"/>
        <item x="569"/>
        <item x="62"/>
        <item x="671"/>
        <item x="463"/>
        <item x="22"/>
        <item x="472"/>
        <item x="219"/>
        <item x="9"/>
        <item x="84"/>
        <item x="120"/>
        <item x="492"/>
        <item x="274"/>
        <item x="576"/>
        <item x="617"/>
        <item x="611"/>
        <item x="224"/>
        <item x="202"/>
        <item x="163"/>
        <item x="543"/>
        <item x="488"/>
        <item x="137"/>
        <item x="50"/>
        <item x="340"/>
        <item x="528"/>
        <item x="244"/>
        <item x="682"/>
        <item x="626"/>
        <item x="684"/>
        <item x="578"/>
        <item x="521"/>
        <item x="132"/>
        <item x="491"/>
        <item x="529"/>
        <item x="183"/>
        <item x="493"/>
        <item x="364"/>
        <item x="156"/>
        <item x="409"/>
        <item x="42"/>
        <item x="672"/>
        <item x="625"/>
        <item x="235"/>
        <item x="43"/>
        <item x="422"/>
        <item x="20"/>
        <item x="636"/>
        <item x="448"/>
        <item x="414"/>
        <item x="218"/>
        <item x="285"/>
        <item x="462"/>
        <item x="101"/>
        <item x="467"/>
        <item x="640"/>
        <item x="292"/>
        <item x="651"/>
        <item x="283"/>
        <item x="104"/>
        <item x="99"/>
        <item x="197"/>
        <item x="366"/>
        <item x="205"/>
        <item x="34"/>
        <item x="384"/>
        <item x="688"/>
        <item x="361"/>
        <item x="645"/>
        <item x="436"/>
        <item x="419"/>
        <item x="588"/>
        <item x="466"/>
        <item x="540"/>
        <item x="275"/>
        <item x="525"/>
        <item x="47"/>
        <item x="354"/>
        <item x="502"/>
        <item x="565"/>
        <item x="4"/>
        <item x="236"/>
        <item x="77"/>
        <item x="16"/>
        <item x="482"/>
        <item x="277"/>
        <item x="386"/>
        <item x="159"/>
        <item x="499"/>
        <item x="225"/>
        <item x="6"/>
        <item x="520"/>
        <item x="659"/>
        <item x="401"/>
        <item x="198"/>
        <item x="113"/>
        <item x="420"/>
        <item x="207"/>
        <item x="342"/>
        <item x="115"/>
        <item x="55"/>
        <item x="170"/>
        <item x="369"/>
        <item x="660"/>
        <item x="46"/>
        <item x="425"/>
        <item x="503"/>
        <item x="273"/>
        <item x="485"/>
        <item x="72"/>
        <item x="266"/>
        <item x="271"/>
        <item x="406"/>
        <item x="638"/>
        <item x="390"/>
        <item x="403"/>
        <item x="630"/>
        <item x="661"/>
        <item x="441"/>
        <item x="321"/>
        <item x="21"/>
        <item x="602"/>
        <item x="52"/>
        <item x="305"/>
        <item x="80"/>
        <item x="158"/>
        <item x="204"/>
        <item x="44"/>
        <item x="83"/>
        <item x="478"/>
        <item x="293"/>
        <item x="110"/>
        <item x="290"/>
        <item x="575"/>
        <item x="405"/>
        <item x="226"/>
        <item x="536"/>
        <item x="571"/>
        <item x="160"/>
        <item x="533"/>
        <item x="287"/>
        <item x="459"/>
        <item x="326"/>
        <item x="269"/>
        <item x="73"/>
        <item x="352"/>
        <item x="332"/>
        <item x="376"/>
        <item x="644"/>
        <item x="507"/>
        <item x="177"/>
        <item x="174"/>
        <item x="291"/>
        <item x="257"/>
        <item x="208"/>
        <item x="497"/>
        <item x="526"/>
        <item x="64"/>
        <item x="94"/>
        <item x="323"/>
        <item x="558"/>
        <item x="29"/>
        <item x="127"/>
        <item x="370"/>
        <item x="559"/>
        <item x="39"/>
        <item x="665"/>
        <item x="530"/>
        <item x="518"/>
        <item x="483"/>
        <item x="607"/>
        <item x="168"/>
        <item x="338"/>
        <item x="196"/>
        <item x="687"/>
        <item x="184"/>
        <item x="554"/>
        <item x="192"/>
        <item x="550"/>
        <item x="255"/>
        <item x="146"/>
        <item x="494"/>
        <item x="589"/>
        <item x="496"/>
        <item x="139"/>
        <item x="532"/>
        <item x="628"/>
        <item x="40"/>
        <item x="78"/>
        <item x="45"/>
        <item x="299"/>
        <item x="411"/>
        <item x="620"/>
        <item x="424"/>
        <item x="248"/>
        <item x="231"/>
        <item x="516"/>
        <item x="162"/>
        <item x="449"/>
        <item x="57"/>
        <item x="351"/>
        <item x="365"/>
        <item x="74"/>
        <item x="322"/>
        <item x="412"/>
        <item x="681"/>
        <item x="289"/>
        <item x="646"/>
        <item x="662"/>
        <item x="668"/>
        <item x="655"/>
        <item x="654"/>
        <item x="215"/>
        <item x="599"/>
        <item x="561"/>
        <item x="88"/>
        <item x="686"/>
        <item x="379"/>
        <item x="648"/>
        <item x="377"/>
        <item x="18"/>
        <item x="213"/>
        <item x="129"/>
        <item x="347"/>
        <item x="150"/>
        <item x="421"/>
        <item x="635"/>
        <item x="650"/>
        <item x="63"/>
        <item x="302"/>
        <item x="345"/>
        <item x="372"/>
        <item x="639"/>
        <item x="246"/>
        <item x="111"/>
        <item x="201"/>
        <item x="477"/>
        <item x="600"/>
        <item x="431"/>
        <item x="300"/>
        <item x="199"/>
        <item x="475"/>
        <item x="35"/>
        <item x="142"/>
        <item x="294"/>
        <item x="36"/>
        <item x="95"/>
        <item x="367"/>
        <item x="154"/>
        <item x="534"/>
        <item x="573"/>
        <item x="133"/>
        <item x="193"/>
        <item x="81"/>
        <item x="54"/>
        <item x="356"/>
        <item x="480"/>
        <item x="254"/>
        <item x="509"/>
        <item x="527"/>
        <item x="500"/>
        <item x="306"/>
        <item x="330"/>
        <item x="445"/>
        <item x="297"/>
        <item x="53"/>
        <item x="428"/>
        <item x="65"/>
        <item x="91"/>
        <item x="658"/>
        <item x="574"/>
        <item x="92"/>
        <item x="263"/>
        <item x="675"/>
        <item x="440"/>
        <item x="395"/>
        <item x="249"/>
        <item x="547"/>
        <item x="157"/>
        <item x="460"/>
        <item x="128"/>
        <item x="148"/>
        <item x="152"/>
        <item x="12"/>
        <item x="221"/>
        <item x="634"/>
        <item x="402"/>
        <item x="242"/>
        <item x="31"/>
        <item x="209"/>
        <item x="203"/>
        <item x="353"/>
        <item x="298"/>
        <item x="608"/>
        <item x="123"/>
        <item x="667"/>
        <item x="380"/>
        <item x="341"/>
        <item x="32"/>
        <item x="584"/>
        <item x="239"/>
        <item x="265"/>
        <item x="28"/>
        <item x="68"/>
        <item x="647"/>
        <item x="383"/>
        <item x="189"/>
        <item x="537"/>
        <item x="286"/>
        <item x="363"/>
        <item x="103"/>
        <item x="3"/>
        <item x="194"/>
        <item x="259"/>
        <item x="200"/>
        <item x="439"/>
        <item x="443"/>
        <item x="303"/>
        <item x="144"/>
        <item x="615"/>
        <item x="453"/>
        <item x="206"/>
        <item x="349"/>
        <item x="151"/>
        <item x="166"/>
        <item x="102"/>
        <item x="391"/>
        <item x="216"/>
        <item x="515"/>
        <item x="161"/>
        <item x="334"/>
        <item x="336"/>
        <item x="188"/>
        <item x="417"/>
        <item x="357"/>
        <item x="27"/>
        <item x="385"/>
        <item x="444"/>
        <item x="56"/>
        <item x="13"/>
        <item x="371"/>
        <item x="315"/>
        <item x="553"/>
        <item x="15"/>
        <item x="119"/>
        <item x="562"/>
        <item x="112"/>
        <item x="556"/>
        <item x="407"/>
        <item x="618"/>
        <item x="11"/>
        <item x="621"/>
        <item x="145"/>
        <item x="48"/>
        <item x="71"/>
        <item x="511"/>
        <item x="413"/>
        <item x="545"/>
        <item x="378"/>
        <item x="229"/>
        <item x="623"/>
        <item x="310"/>
        <item x="355"/>
        <item x="313"/>
        <item x="270"/>
        <item x="232"/>
        <item x="182"/>
        <item x="23"/>
        <item x="404"/>
        <item x="373"/>
        <item x="75"/>
        <item x="381"/>
        <item x="14"/>
        <item x="30"/>
        <item x="563"/>
        <item x="230"/>
        <item x="179"/>
        <item x="582"/>
        <item x="652"/>
        <item x="624"/>
        <item x="609"/>
        <item x="415"/>
        <item x="301"/>
        <item x="429"/>
        <item x="469"/>
        <item x="264"/>
        <item x="169"/>
        <item x="296"/>
        <item x="247"/>
        <item x="211"/>
        <item x="484"/>
        <item x="438"/>
        <item x="280"/>
        <item x="677"/>
        <item x="359"/>
        <item x="258"/>
        <item x="423"/>
        <item x="504"/>
        <item x="551"/>
        <item x="592"/>
        <item x="400"/>
        <item x="434"/>
        <item x="316"/>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2"/>
        <item x="1"/>
        <item x="0"/>
        <item m="1" x="3"/>
        <item t="default"/>
      </items>
      <autoSortScope>
        <pivotArea dataOnly="0" outline="0" fieldPosition="0">
          <references count="1">
            <reference field="4294967294" count="1" selected="0">
              <x v="0"/>
            </reference>
          </references>
        </pivotArea>
      </autoSortScope>
    </pivotField>
    <pivotField compact="0" outline="0" showAll="0">
      <items count="6">
        <item x="2"/>
        <item x="0"/>
        <item x="1"/>
        <item m="1" x="3"/>
        <item m="1" x="4"/>
        <item t="default"/>
      </items>
    </pivotField>
    <pivotField compact="0" outline="0" showAll="0">
      <items count="4">
        <item x="2"/>
        <item x="1"/>
        <item x="0"/>
        <item t="default"/>
      </items>
    </pivotField>
    <pivotField compact="0" outline="0" showAll="0">
      <items count="7">
        <item x="3"/>
        <item x="2"/>
        <item x="0"/>
        <item x="1"/>
        <item m="1" x="4"/>
        <item m="1" x="5"/>
        <item t="default"/>
      </items>
    </pivotField>
    <pivotField compact="0" outline="0" showAll="0"/>
    <pivotField dataField="1" compact="0" outline="0" showAll="0"/>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v="2"/>
    </i>
    <i>
      <x/>
    </i>
  </rowItems>
  <colItems count="1">
    <i/>
  </colItems>
  <dataFields count="1">
    <dataField name="Sum of Sales" fld="12" baseField="0" baseItem="0" numFmtId="165"/>
  </dataFields>
  <chartFormats count="4">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2"/>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 chart="21" format="1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1" type="dateBetween" evalOrder="-1" id="24" name="Order 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38132-B6B9-44DA-87EE-48B1B42904FB}" name="Sales"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9" firstHeaderRow="1" firstDataRow="1" firstDataCol="1"/>
  <pivotFields count="16">
    <pivotField compact="0" outline="0" showAll="0"/>
    <pivotField compact="0" outline="0" showAll="0">
      <items count="690">
        <item x="2"/>
        <item x="245"/>
        <item x="93"/>
        <item x="360"/>
        <item x="26"/>
        <item x="140"/>
        <item x="510"/>
        <item x="505"/>
        <item x="187"/>
        <item x="124"/>
        <item x="389"/>
        <item x="622"/>
        <item x="223"/>
        <item x="643"/>
        <item x="442"/>
        <item x="181"/>
        <item x="136"/>
        <item x="212"/>
        <item x="486"/>
        <item x="282"/>
        <item x="90"/>
        <item x="69"/>
        <item x="5"/>
        <item x="24"/>
        <item x="666"/>
        <item x="567"/>
        <item x="319"/>
        <item x="374"/>
        <item x="118"/>
        <item x="114"/>
        <item x="603"/>
        <item x="627"/>
        <item x="278"/>
        <item x="10"/>
        <item x="637"/>
        <item x="79"/>
        <item x="220"/>
        <item x="185"/>
        <item x="250"/>
        <item x="33"/>
        <item x="261"/>
        <item x="362"/>
        <item x="147"/>
        <item x="394"/>
        <item x="346"/>
        <item x="489"/>
        <item x="238"/>
        <item x="217"/>
        <item x="513"/>
        <item x="471"/>
        <item x="538"/>
        <item x="454"/>
        <item x="276"/>
        <item x="555"/>
        <item x="167"/>
        <item x="426"/>
        <item x="382"/>
        <item x="37"/>
        <item x="284"/>
        <item x="632"/>
        <item x="87"/>
        <item x="642"/>
        <item x="610"/>
        <item x="451"/>
        <item x="577"/>
        <item x="616"/>
        <item x="435"/>
        <item x="670"/>
        <item x="97"/>
        <item x="153"/>
        <item x="430"/>
        <item x="479"/>
        <item x="501"/>
        <item x="591"/>
        <item x="679"/>
        <item x="19"/>
        <item x="535"/>
        <item x="262"/>
        <item x="324"/>
        <item x="307"/>
        <item x="333"/>
        <item x="335"/>
        <item x="308"/>
        <item x="568"/>
        <item x="343"/>
        <item x="586"/>
        <item x="474"/>
        <item x="396"/>
        <item x="433"/>
        <item x="190"/>
        <item x="327"/>
        <item x="228"/>
        <item x="195"/>
        <item x="481"/>
        <item x="683"/>
        <item x="560"/>
        <item x="98"/>
        <item x="180"/>
        <item x="329"/>
        <item x="590"/>
        <item x="241"/>
        <item x="59"/>
        <item x="85"/>
        <item x="234"/>
        <item x="587"/>
        <item x="641"/>
        <item x="320"/>
        <item x="517"/>
        <item x="126"/>
        <item x="58"/>
        <item x="595"/>
        <item x="629"/>
        <item x="605"/>
        <item x="175"/>
        <item x="470"/>
        <item x="210"/>
        <item x="393"/>
        <item x="318"/>
        <item x="566"/>
        <item x="685"/>
        <item x="596"/>
        <item x="410"/>
        <item x="237"/>
        <item x="295"/>
        <item x="309"/>
        <item x="375"/>
        <item x="171"/>
        <item x="456"/>
        <item x="388"/>
        <item x="312"/>
        <item x="350"/>
        <item x="141"/>
        <item x="392"/>
        <item x="673"/>
        <item x="178"/>
        <item x="51"/>
        <item x="106"/>
        <item x="222"/>
        <item x="597"/>
        <item x="105"/>
        <item x="358"/>
        <item x="680"/>
        <item x="408"/>
        <item x="38"/>
        <item x="604"/>
        <item x="446"/>
        <item x="570"/>
        <item x="418"/>
        <item x="314"/>
        <item x="476"/>
        <item x="49"/>
        <item x="579"/>
        <item x="455"/>
        <item x="495"/>
        <item x="522"/>
        <item x="572"/>
        <item x="524"/>
        <item x="432"/>
        <item x="252"/>
        <item x="70"/>
        <item x="593"/>
        <item x="458"/>
        <item x="663"/>
        <item x="7"/>
        <item x="325"/>
        <item x="447"/>
        <item x="581"/>
        <item x="240"/>
        <item x="279"/>
        <item x="311"/>
        <item x="8"/>
        <item x="186"/>
        <item x="657"/>
        <item x="656"/>
        <item x="473"/>
        <item x="214"/>
        <item x="506"/>
        <item x="674"/>
        <item x="96"/>
        <item x="465"/>
        <item x="121"/>
        <item x="585"/>
        <item x="164"/>
        <item x="580"/>
        <item x="368"/>
        <item x="176"/>
        <item x="143"/>
        <item x="348"/>
        <item x="498"/>
        <item x="631"/>
        <item x="669"/>
        <item x="512"/>
        <item x="552"/>
        <item x="227"/>
        <item x="606"/>
        <item x="317"/>
        <item x="450"/>
        <item x="398"/>
        <item x="437"/>
        <item x="613"/>
        <item x="549"/>
        <item x="583"/>
        <item x="387"/>
        <item x="653"/>
        <item x="82"/>
        <item x="272"/>
        <item x="41"/>
        <item x="633"/>
        <item x="557"/>
        <item x="539"/>
        <item x="619"/>
        <item x="614"/>
        <item x="66"/>
        <item x="130"/>
        <item x="541"/>
        <item x="61"/>
        <item x="134"/>
        <item x="598"/>
        <item x="531"/>
        <item x="256"/>
        <item x="125"/>
        <item x="288"/>
        <item x="468"/>
        <item x="138"/>
        <item x="107"/>
        <item x="253"/>
        <item x="304"/>
        <item x="649"/>
        <item x="267"/>
        <item x="89"/>
        <item x="344"/>
        <item x="664"/>
        <item x="508"/>
        <item x="243"/>
        <item x="397"/>
        <item x="173"/>
        <item x="155"/>
        <item x="544"/>
        <item x="514"/>
        <item x="452"/>
        <item x="523"/>
        <item x="25"/>
        <item x="67"/>
        <item x="339"/>
        <item x="457"/>
        <item x="122"/>
        <item x="165"/>
        <item x="108"/>
        <item x="427"/>
        <item x="86"/>
        <item x="546"/>
        <item x="260"/>
        <item x="268"/>
        <item x="328"/>
        <item x="191"/>
        <item x="678"/>
        <item x="76"/>
        <item x="487"/>
        <item x="461"/>
        <item x="416"/>
        <item x="233"/>
        <item x="399"/>
        <item x="612"/>
        <item x="251"/>
        <item x="149"/>
        <item x="594"/>
        <item x="60"/>
        <item x="564"/>
        <item x="542"/>
        <item x="601"/>
        <item x="331"/>
        <item x="0"/>
        <item x="109"/>
        <item x="281"/>
        <item x="116"/>
        <item x="131"/>
        <item x="172"/>
        <item x="464"/>
        <item x="135"/>
        <item x="337"/>
        <item x="117"/>
        <item x="548"/>
        <item x="676"/>
        <item x="490"/>
        <item x="1"/>
        <item x="17"/>
        <item x="519"/>
        <item x="100"/>
        <item x="569"/>
        <item x="62"/>
        <item x="671"/>
        <item x="463"/>
        <item x="22"/>
        <item x="472"/>
        <item x="219"/>
        <item x="9"/>
        <item x="84"/>
        <item x="120"/>
        <item x="492"/>
        <item x="274"/>
        <item x="576"/>
        <item x="617"/>
        <item x="611"/>
        <item x="224"/>
        <item x="202"/>
        <item x="163"/>
        <item x="543"/>
        <item x="488"/>
        <item x="137"/>
        <item x="50"/>
        <item x="340"/>
        <item x="528"/>
        <item x="244"/>
        <item x="682"/>
        <item x="626"/>
        <item x="684"/>
        <item x="578"/>
        <item x="521"/>
        <item x="132"/>
        <item x="491"/>
        <item x="529"/>
        <item x="183"/>
        <item x="493"/>
        <item x="364"/>
        <item x="156"/>
        <item x="409"/>
        <item x="42"/>
        <item x="672"/>
        <item x="625"/>
        <item x="235"/>
        <item x="43"/>
        <item x="422"/>
        <item x="20"/>
        <item x="636"/>
        <item x="448"/>
        <item x="414"/>
        <item x="218"/>
        <item x="285"/>
        <item x="462"/>
        <item x="101"/>
        <item x="467"/>
        <item x="640"/>
        <item x="292"/>
        <item x="651"/>
        <item x="283"/>
        <item x="104"/>
        <item x="99"/>
        <item x="197"/>
        <item x="366"/>
        <item x="205"/>
        <item x="34"/>
        <item x="384"/>
        <item x="688"/>
        <item x="361"/>
        <item x="645"/>
        <item x="436"/>
        <item x="419"/>
        <item x="588"/>
        <item x="466"/>
        <item x="540"/>
        <item x="275"/>
        <item x="525"/>
        <item x="47"/>
        <item x="354"/>
        <item x="502"/>
        <item x="565"/>
        <item x="4"/>
        <item x="236"/>
        <item x="77"/>
        <item x="16"/>
        <item x="482"/>
        <item x="277"/>
        <item x="386"/>
        <item x="159"/>
        <item x="499"/>
        <item x="225"/>
        <item x="6"/>
        <item x="520"/>
        <item x="659"/>
        <item x="401"/>
        <item x="198"/>
        <item x="113"/>
        <item x="420"/>
        <item x="207"/>
        <item x="342"/>
        <item x="115"/>
        <item x="55"/>
        <item x="170"/>
        <item x="369"/>
        <item x="660"/>
        <item x="46"/>
        <item x="425"/>
        <item x="503"/>
        <item x="273"/>
        <item x="485"/>
        <item x="72"/>
        <item x="266"/>
        <item x="271"/>
        <item x="406"/>
        <item x="638"/>
        <item x="390"/>
        <item x="403"/>
        <item x="630"/>
        <item x="661"/>
        <item x="441"/>
        <item x="321"/>
        <item x="21"/>
        <item x="602"/>
        <item x="52"/>
        <item x="305"/>
        <item x="80"/>
        <item x="158"/>
        <item x="204"/>
        <item x="44"/>
        <item x="83"/>
        <item x="478"/>
        <item x="293"/>
        <item x="110"/>
        <item x="290"/>
        <item x="575"/>
        <item x="405"/>
        <item x="226"/>
        <item x="536"/>
        <item x="571"/>
        <item x="160"/>
        <item x="533"/>
        <item x="287"/>
        <item x="459"/>
        <item x="326"/>
        <item x="269"/>
        <item x="73"/>
        <item x="352"/>
        <item x="332"/>
        <item x="376"/>
        <item x="644"/>
        <item x="507"/>
        <item x="177"/>
        <item x="174"/>
        <item x="291"/>
        <item x="257"/>
        <item x="208"/>
        <item x="497"/>
        <item x="526"/>
        <item x="64"/>
        <item x="94"/>
        <item x="323"/>
        <item x="558"/>
        <item x="29"/>
        <item x="127"/>
        <item x="370"/>
        <item x="559"/>
        <item x="39"/>
        <item x="665"/>
        <item x="530"/>
        <item x="518"/>
        <item x="483"/>
        <item x="607"/>
        <item x="168"/>
        <item x="338"/>
        <item x="196"/>
        <item x="687"/>
        <item x="184"/>
        <item x="554"/>
        <item x="192"/>
        <item x="550"/>
        <item x="255"/>
        <item x="146"/>
        <item x="494"/>
        <item x="589"/>
        <item x="496"/>
        <item x="139"/>
        <item x="532"/>
        <item x="628"/>
        <item x="40"/>
        <item x="78"/>
        <item x="45"/>
        <item x="299"/>
        <item x="411"/>
        <item x="620"/>
        <item x="424"/>
        <item x="248"/>
        <item x="231"/>
        <item x="516"/>
        <item x="162"/>
        <item x="449"/>
        <item x="57"/>
        <item x="351"/>
        <item x="365"/>
        <item x="74"/>
        <item x="322"/>
        <item x="412"/>
        <item x="681"/>
        <item x="289"/>
        <item x="646"/>
        <item x="662"/>
        <item x="668"/>
        <item x="655"/>
        <item x="654"/>
        <item x="215"/>
        <item x="599"/>
        <item x="561"/>
        <item x="88"/>
        <item x="686"/>
        <item x="379"/>
        <item x="648"/>
        <item x="377"/>
        <item x="18"/>
        <item x="213"/>
        <item x="129"/>
        <item x="347"/>
        <item x="150"/>
        <item x="421"/>
        <item x="635"/>
        <item x="650"/>
        <item x="63"/>
        <item x="302"/>
        <item x="345"/>
        <item x="372"/>
        <item x="639"/>
        <item x="246"/>
        <item x="111"/>
        <item x="201"/>
        <item x="477"/>
        <item x="600"/>
        <item x="431"/>
        <item x="300"/>
        <item x="199"/>
        <item x="475"/>
        <item x="35"/>
        <item x="142"/>
        <item x="294"/>
        <item x="36"/>
        <item x="95"/>
        <item x="367"/>
        <item x="154"/>
        <item x="534"/>
        <item x="573"/>
        <item x="133"/>
        <item x="193"/>
        <item x="81"/>
        <item x="54"/>
        <item x="356"/>
        <item x="480"/>
        <item x="254"/>
        <item x="509"/>
        <item x="527"/>
        <item x="500"/>
        <item x="306"/>
        <item x="330"/>
        <item x="445"/>
        <item x="297"/>
        <item x="53"/>
        <item x="428"/>
        <item x="65"/>
        <item x="91"/>
        <item x="658"/>
        <item x="574"/>
        <item x="92"/>
        <item x="263"/>
        <item x="675"/>
        <item x="440"/>
        <item x="395"/>
        <item x="249"/>
        <item x="547"/>
        <item x="157"/>
        <item x="460"/>
        <item x="128"/>
        <item x="148"/>
        <item x="152"/>
        <item x="12"/>
        <item x="221"/>
        <item x="634"/>
        <item x="402"/>
        <item x="242"/>
        <item x="31"/>
        <item x="209"/>
        <item x="203"/>
        <item x="353"/>
        <item x="298"/>
        <item x="608"/>
        <item x="123"/>
        <item x="667"/>
        <item x="380"/>
        <item x="341"/>
        <item x="32"/>
        <item x="584"/>
        <item x="239"/>
        <item x="265"/>
        <item x="28"/>
        <item x="68"/>
        <item x="647"/>
        <item x="383"/>
        <item x="189"/>
        <item x="537"/>
        <item x="286"/>
        <item x="363"/>
        <item x="103"/>
        <item x="3"/>
        <item x="194"/>
        <item x="259"/>
        <item x="200"/>
        <item x="439"/>
        <item x="443"/>
        <item x="303"/>
        <item x="144"/>
        <item x="615"/>
        <item x="453"/>
        <item x="206"/>
        <item x="349"/>
        <item x="151"/>
        <item x="166"/>
        <item x="102"/>
        <item x="391"/>
        <item x="216"/>
        <item x="515"/>
        <item x="161"/>
        <item x="334"/>
        <item x="336"/>
        <item x="188"/>
        <item x="417"/>
        <item x="357"/>
        <item x="27"/>
        <item x="385"/>
        <item x="444"/>
        <item x="56"/>
        <item x="13"/>
        <item x="371"/>
        <item x="315"/>
        <item x="553"/>
        <item x="15"/>
        <item x="119"/>
        <item x="562"/>
        <item x="112"/>
        <item x="556"/>
        <item x="407"/>
        <item x="618"/>
        <item x="11"/>
        <item x="621"/>
        <item x="145"/>
        <item x="48"/>
        <item x="71"/>
        <item x="511"/>
        <item x="413"/>
        <item x="545"/>
        <item x="378"/>
        <item x="229"/>
        <item x="623"/>
        <item x="310"/>
        <item x="355"/>
        <item x="313"/>
        <item x="270"/>
        <item x="232"/>
        <item x="182"/>
        <item x="23"/>
        <item x="404"/>
        <item x="373"/>
        <item x="75"/>
        <item x="381"/>
        <item x="14"/>
        <item x="30"/>
        <item x="563"/>
        <item x="230"/>
        <item x="179"/>
        <item x="582"/>
        <item x="652"/>
        <item x="624"/>
        <item x="609"/>
        <item x="415"/>
        <item x="301"/>
        <item x="429"/>
        <item x="469"/>
        <item x="264"/>
        <item x="169"/>
        <item x="296"/>
        <item x="247"/>
        <item x="211"/>
        <item x="484"/>
        <item x="438"/>
        <item x="280"/>
        <item x="677"/>
        <item x="359"/>
        <item x="258"/>
        <item x="423"/>
        <item x="504"/>
        <item x="551"/>
        <item x="592"/>
        <item x="400"/>
        <item x="434"/>
        <item x="316"/>
        <item t="default"/>
      </items>
    </pivotField>
    <pivotField compact="0" outline="0" showAll="0"/>
    <pivotField compact="0" outline="0" showAll="0"/>
    <pivotField compact="0" outline="0" showAll="0"/>
    <pivotField axis="axisRow" compact="0" outline="0" showAll="0" measureFilter="1" sortType="ascending">
      <items count="995">
        <item x="915"/>
        <item x="376"/>
        <item x="586"/>
        <item x="826"/>
        <item x="442"/>
        <item x="126"/>
        <item x="260"/>
        <item x="247"/>
        <item x="273"/>
        <item x="398"/>
        <item x="326"/>
        <item x="920"/>
        <item x="612"/>
        <item x="655"/>
        <item x="536"/>
        <item x="956"/>
        <item x="722"/>
        <item x="407"/>
        <item x="736"/>
        <item x="520"/>
        <item x="651"/>
        <item x="224"/>
        <item x="462"/>
        <item x="747"/>
        <item x="25"/>
        <item x="429"/>
        <item x="504"/>
        <item x="449"/>
        <item x="566"/>
        <item x="70"/>
        <item x="461"/>
        <item x="348"/>
        <item x="177"/>
        <item x="815"/>
        <item x="388"/>
        <item x="284"/>
        <item x="97"/>
        <item x="679"/>
        <item x="11"/>
        <item x="229"/>
        <item x="445"/>
        <item x="411"/>
        <item x="150"/>
        <item x="895"/>
        <item x="278"/>
        <item x="457"/>
        <item x="936"/>
        <item x="342"/>
        <item x="289"/>
        <item x="697"/>
        <item x="798"/>
        <item x="318"/>
        <item x="553"/>
        <item x="537"/>
        <item x="710"/>
        <item x="212"/>
        <item x="874"/>
        <item x="581"/>
        <item x="966"/>
        <item x="737"/>
        <item x="354"/>
        <item x="430"/>
        <item x="414"/>
        <item x="753"/>
        <item x="582"/>
        <item x="951"/>
        <item x="817"/>
        <item x="451"/>
        <item x="575"/>
        <item x="334"/>
        <item x="379"/>
        <item x="311"/>
        <item x="529"/>
        <item x="903"/>
        <item x="570"/>
        <item x="958"/>
        <item x="349"/>
        <item x="397"/>
        <item x="742"/>
        <item x="564"/>
        <item x="196"/>
        <item x="415"/>
        <item x="134"/>
        <item x="50"/>
        <item x="779"/>
        <item x="775"/>
        <item x="137"/>
        <item x="935"/>
        <item x="108"/>
        <item x="15"/>
        <item x="573"/>
        <item x="795"/>
        <item x="923"/>
        <item x="403"/>
        <item x="478"/>
        <item x="568"/>
        <item x="527"/>
        <item x="296"/>
        <item x="934"/>
        <item x="526"/>
        <item x="287"/>
        <item x="173"/>
        <item x="73"/>
        <item x="875"/>
        <item x="352"/>
        <item x="627"/>
        <item x="946"/>
        <item x="2"/>
        <item x="497"/>
        <item x="700"/>
        <item x="262"/>
        <item x="249"/>
        <item x="371"/>
        <item x="576"/>
        <item x="402"/>
        <item x="4"/>
        <item x="508"/>
        <item x="199"/>
        <item x="626"/>
        <item x="746"/>
        <item x="103"/>
        <item x="450"/>
        <item x="675"/>
        <item x="395"/>
        <item x="274"/>
        <item x="510"/>
        <item x="691"/>
        <item x="72"/>
        <item x="90"/>
        <item x="569"/>
        <item x="374"/>
        <item x="292"/>
        <item x="801"/>
        <item x="206"/>
        <item x="331"/>
        <item x="413"/>
        <item x="5"/>
        <item x="316"/>
        <item x="941"/>
        <item x="460"/>
        <item x="483"/>
        <item x="202"/>
        <item x="22"/>
        <item x="854"/>
        <item x="17"/>
        <item x="422"/>
        <item x="412"/>
        <item x="755"/>
        <item x="866"/>
        <item x="812"/>
        <item x="797"/>
        <item x="843"/>
        <item x="124"/>
        <item x="340"/>
        <item x="820"/>
        <item x="867"/>
        <item x="51"/>
        <item x="285"/>
        <item x="808"/>
        <item x="384"/>
        <item x="240"/>
        <item x="622"/>
        <item x="824"/>
        <item x="321"/>
        <item x="668"/>
        <item x="633"/>
        <item x="191"/>
        <item x="477"/>
        <item x="68"/>
        <item x="64"/>
        <item x="353"/>
        <item x="534"/>
        <item x="759"/>
        <item x="748"/>
        <item x="66"/>
        <item x="252"/>
        <item x="727"/>
        <item x="926"/>
        <item x="37"/>
        <item x="774"/>
        <item x="480"/>
        <item x="111"/>
        <item x="215"/>
        <item x="758"/>
        <item x="194"/>
        <item x="294"/>
        <item x="355"/>
        <item x="129"/>
        <item x="367"/>
        <item x="514"/>
        <item x="6"/>
        <item x="280"/>
        <item x="842"/>
        <item x="831"/>
        <item x="443"/>
        <item x="339"/>
        <item x="101"/>
        <item x="131"/>
        <item x="945"/>
        <item x="600"/>
        <item x="416"/>
        <item x="592"/>
        <item x="456"/>
        <item x="464"/>
        <item x="985"/>
        <item x="708"/>
        <item x="818"/>
        <item x="884"/>
        <item x="706"/>
        <item x="589"/>
        <item x="166"/>
        <item x="52"/>
        <item x="436"/>
        <item x="174"/>
        <item x="167"/>
        <item x="844"/>
        <item x="623"/>
        <item x="656"/>
        <item x="290"/>
        <item x="954"/>
        <item x="382"/>
        <item x="561"/>
        <item x="302"/>
        <item x="132"/>
        <item x="767"/>
        <item x="961"/>
        <item x="368"/>
        <item x="782"/>
        <item x="105"/>
        <item x="267"/>
        <item x="769"/>
        <item x="518"/>
        <item x="141"/>
        <item x="208"/>
        <item x="793"/>
        <item x="184"/>
        <item x="452"/>
        <item x="851"/>
        <item x="894"/>
        <item x="238"/>
        <item x="469"/>
        <item x="33"/>
        <item x="950"/>
        <item x="768"/>
        <item x="980"/>
        <item x="785"/>
        <item x="981"/>
        <item x="303"/>
        <item x="9"/>
        <item x="886"/>
        <item x="323"/>
        <item x="645"/>
        <item x="883"/>
        <item x="599"/>
        <item x="937"/>
        <item x="47"/>
        <item x="314"/>
        <item x="698"/>
        <item x="120"/>
        <item x="299"/>
        <item x="188"/>
        <item x="155"/>
        <item x="847"/>
        <item x="475"/>
        <item x="647"/>
        <item x="487"/>
        <item x="288"/>
        <item x="216"/>
        <item x="44"/>
        <item x="246"/>
        <item x="554"/>
        <item x="724"/>
        <item x="54"/>
        <item x="888"/>
        <item x="560"/>
        <item x="580"/>
        <item x="972"/>
        <item x="223"/>
        <item x="14"/>
        <item x="983"/>
        <item x="345"/>
        <item x="744"/>
        <item x="790"/>
        <item x="704"/>
        <item x="911"/>
        <item x="522"/>
        <item x="176"/>
        <item x="764"/>
        <item x="95"/>
        <item x="431"/>
        <item x="248"/>
        <item x="610"/>
        <item x="364"/>
        <item x="276"/>
        <item x="811"/>
        <item x="332"/>
        <item x="225"/>
        <item x="539"/>
        <item x="616"/>
        <item x="682"/>
        <item x="7"/>
        <item x="104"/>
        <item x="735"/>
        <item x="378"/>
        <item x="77"/>
        <item x="358"/>
        <item x="116"/>
        <item x="74"/>
        <item x="142"/>
        <item x="495"/>
        <item x="286"/>
        <item x="427"/>
        <item x="524"/>
        <item x="10"/>
        <item x="546"/>
        <item x="532"/>
        <item x="12"/>
        <item x="515"/>
        <item x="825"/>
        <item x="725"/>
        <item x="380"/>
        <item x="897"/>
        <item x="481"/>
        <item x="540"/>
        <item x="822"/>
        <item x="45"/>
        <item x="558"/>
        <item x="399"/>
        <item x="48"/>
        <item x="517"/>
        <item x="620"/>
        <item x="282"/>
        <item x="250"/>
        <item x="631"/>
        <item x="657"/>
        <item x="751"/>
        <item x="602"/>
        <item x="102"/>
        <item x="857"/>
        <item x="757"/>
        <item x="678"/>
        <item x="726"/>
        <item x="156"/>
        <item x="712"/>
        <item x="696"/>
        <item x="939"/>
        <item x="295"/>
        <item x="882"/>
        <item x="892"/>
        <item x="392"/>
        <item x="46"/>
        <item x="3"/>
        <item x="361"/>
        <item x="918"/>
        <item x="654"/>
        <item x="98"/>
        <item x="152"/>
        <item x="24"/>
        <item x="308"/>
        <item x="595"/>
        <item x="709"/>
        <item x="641"/>
        <item x="424"/>
        <item x="57"/>
        <item x="214"/>
        <item x="869"/>
        <item x="636"/>
        <item x="516"/>
        <item x="297"/>
        <item x="572"/>
        <item x="499"/>
        <item x="567"/>
        <item x="425"/>
        <item x="614"/>
        <item x="607"/>
        <item x="258"/>
        <item x="251"/>
        <item x="909"/>
        <item x="574"/>
        <item x="750"/>
        <item x="139"/>
        <item x="965"/>
        <item x="711"/>
        <item x="211"/>
        <item x="538"/>
        <item x="333"/>
        <item x="41"/>
        <item x="125"/>
        <item x="486"/>
        <item x="458"/>
        <item x="419"/>
        <item x="272"/>
        <item x="827"/>
        <item x="49"/>
        <item x="863"/>
        <item x="362"/>
        <item x="796"/>
        <item x="787"/>
        <item x="838"/>
        <item x="387"/>
        <item x="8"/>
        <item x="872"/>
        <item x="122"/>
        <item x="307"/>
        <item x="440"/>
        <item x="932"/>
        <item x="330"/>
        <item x="426"/>
        <item x="733"/>
        <item x="896"/>
        <item x="350"/>
        <item x="109"/>
        <item x="519"/>
        <item x="885"/>
        <item x="337"/>
        <item x="474"/>
        <item x="807"/>
        <item x="889"/>
        <item x="88"/>
        <item x="490"/>
        <item x="531"/>
        <item x="718"/>
        <item x="973"/>
        <item x="310"/>
        <item x="231"/>
        <item x="962"/>
        <item x="707"/>
        <item x="170"/>
        <item x="406"/>
        <item x="731"/>
        <item x="916"/>
        <item x="609"/>
        <item x="32"/>
        <item x="237"/>
        <item x="484"/>
        <item x="91"/>
        <item x="96"/>
        <item x="803"/>
        <item x="730"/>
        <item x="703"/>
        <item x="163"/>
        <item x="959"/>
        <item x="410"/>
        <item x="472"/>
        <item x="209"/>
        <item x="766"/>
        <item x="640"/>
        <item x="304"/>
        <item x="649"/>
        <item x="743"/>
        <item x="169"/>
        <item x="269"/>
        <item x="677"/>
        <item x="922"/>
        <item x="148"/>
        <item x="545"/>
        <item x="78"/>
        <item x="496"/>
        <item x="898"/>
        <item x="218"/>
        <item x="201"/>
        <item x="800"/>
        <item x="664"/>
        <item x="89"/>
        <item x="329"/>
        <item x="84"/>
        <item x="693"/>
        <item x="482"/>
        <item x="823"/>
        <item x="692"/>
        <item x="625"/>
        <item x="839"/>
        <item x="394"/>
        <item x="147"/>
        <item x="578"/>
        <item x="157"/>
        <item x="383"/>
        <item x="306"/>
        <item x="653"/>
        <item x="642"/>
        <item x="319"/>
        <item x="543"/>
        <item x="488"/>
        <item x="476"/>
        <item x="723"/>
        <item x="210"/>
        <item x="834"/>
        <item x="583"/>
        <item x="837"/>
        <item x="721"/>
        <item x="899"/>
        <item x="792"/>
        <item x="533"/>
        <item x="498"/>
        <item x="830"/>
        <item x="982"/>
        <item x="933"/>
        <item x="185"/>
        <item x="639"/>
        <item x="245"/>
        <item x="257"/>
        <item x="325"/>
        <item x="366"/>
        <item x="165"/>
        <item x="179"/>
        <item x="919"/>
        <item x="56"/>
        <item x="408"/>
        <item x="328"/>
        <item x="447"/>
        <item x="549"/>
        <item x="914"/>
        <item x="69"/>
        <item x="213"/>
        <item x="887"/>
        <item x="729"/>
        <item x="463"/>
        <item x="963"/>
        <item x="433"/>
        <item x="235"/>
        <item x="369"/>
        <item x="683"/>
        <item x="968"/>
        <item x="584"/>
        <item x="341"/>
        <item x="181"/>
        <item x="525"/>
        <item x="862"/>
        <item x="145"/>
        <item x="135"/>
        <item x="925"/>
        <item x="687"/>
        <item x="375"/>
        <item x="172"/>
        <item x="190"/>
        <item x="189"/>
        <item x="786"/>
        <item x="491"/>
        <item x="858"/>
        <item x="784"/>
        <item x="324"/>
        <item x="243"/>
        <item x="86"/>
        <item x="544"/>
        <item x="856"/>
        <item x="975"/>
        <item x="448"/>
        <item x="714"/>
        <item x="720"/>
        <item x="454"/>
        <item x="92"/>
        <item x="861"/>
        <item x="603"/>
        <item x="27"/>
        <item x="548"/>
        <item x="219"/>
        <item x="38"/>
        <item x="665"/>
        <item x="685"/>
        <item x="261"/>
        <item x="80"/>
        <item x="263"/>
        <item x="960"/>
        <item x="771"/>
        <item x="485"/>
        <item x="39"/>
        <item x="777"/>
        <item x="819"/>
        <item x="813"/>
        <item x="535"/>
        <item x="845"/>
        <item x="115"/>
        <item x="715"/>
        <item x="99"/>
        <item x="154"/>
        <item x="356"/>
        <item x="230"/>
        <item x="688"/>
        <item x="471"/>
        <item x="335"/>
        <item x="28"/>
        <item x="804"/>
        <item x="372"/>
        <item x="658"/>
        <item x="587"/>
        <item x="760"/>
        <item x="690"/>
        <item x="756"/>
        <item x="164"/>
        <item x="106"/>
        <item x="763"/>
        <item x="880"/>
        <item x="187"/>
        <item x="193"/>
        <item x="836"/>
        <item x="404"/>
        <item x="18"/>
        <item x="391"/>
        <item x="75"/>
        <item x="455"/>
        <item x="233"/>
        <item x="530"/>
        <item x="203"/>
        <item x="855"/>
        <item x="611"/>
        <item x="42"/>
        <item x="850"/>
        <item x="13"/>
        <item x="605"/>
        <item x="717"/>
        <item x="900"/>
        <item x="291"/>
        <item x="562"/>
        <item x="357"/>
        <item x="596"/>
        <item x="906"/>
        <item x="507"/>
        <item x="550"/>
        <item x="964"/>
        <item x="128"/>
        <item x="53"/>
        <item x="151"/>
        <item x="393"/>
        <item x="117"/>
        <item x="638"/>
        <item x="465"/>
        <item x="501"/>
        <item x="268"/>
        <item x="912"/>
        <item x="110"/>
        <item x="593"/>
        <item x="437"/>
        <item x="423"/>
        <item x="910"/>
        <item x="948"/>
        <item x="146"/>
        <item x="338"/>
        <item x="317"/>
        <item x="879"/>
        <item x="955"/>
        <item x="31"/>
        <item x="232"/>
        <item x="205"/>
        <item x="63"/>
        <item x="650"/>
        <item x="701"/>
        <item x="928"/>
        <item x="680"/>
        <item x="315"/>
        <item x="608"/>
        <item x="876"/>
        <item x="420"/>
        <item x="446"/>
        <item x="301"/>
        <item x="265"/>
        <item x="594"/>
        <item x="509"/>
        <item x="112"/>
        <item x="556"/>
        <item x="652"/>
        <item x="666"/>
        <item x="389"/>
        <item x="16"/>
        <item x="118"/>
        <item x="853"/>
        <item x="988"/>
        <item x="270"/>
        <item x="217"/>
        <item x="931"/>
        <item x="200"/>
        <item x="226"/>
        <item x="171"/>
        <item x="523"/>
        <item x="555"/>
        <item x="438"/>
        <item x="563"/>
        <item x="905"/>
        <item x="55"/>
        <item x="791"/>
        <item x="832"/>
        <item x="938"/>
        <item x="699"/>
        <item x="192"/>
        <item x="904"/>
        <item x="890"/>
        <item x="439"/>
        <item x="992"/>
        <item x="58"/>
        <item x="444"/>
        <item x="401"/>
        <item x="716"/>
        <item x="159"/>
        <item x="34"/>
        <item x="598"/>
        <item x="739"/>
        <item x="244"/>
        <item x="828"/>
        <item x="643"/>
        <item x="418"/>
        <item x="765"/>
        <item x="242"/>
        <item x="293"/>
        <item x="974"/>
        <item x="740"/>
        <item x="35"/>
        <item x="512"/>
        <item x="428"/>
        <item x="615"/>
        <item x="814"/>
        <item x="62"/>
        <item x="780"/>
        <item x="144"/>
        <item x="590"/>
        <item x="684"/>
        <item x="36"/>
        <item x="473"/>
        <item x="901"/>
        <item x="359"/>
        <item x="281"/>
        <item x="762"/>
        <item x="65"/>
        <item x="770"/>
        <item x="547"/>
        <item x="976"/>
        <item x="617"/>
        <item x="637"/>
        <item x="695"/>
        <item x="606"/>
        <item x="259"/>
        <item x="840"/>
        <item x="789"/>
        <item x="239"/>
        <item x="365"/>
        <item x="752"/>
        <item x="662"/>
        <item x="577"/>
        <item x="0"/>
        <item x="94"/>
        <item x="754"/>
        <item x="228"/>
        <item x="676"/>
        <item x="659"/>
        <item x="441"/>
        <item x="204"/>
        <item x="987"/>
        <item x="943"/>
        <item x="660"/>
        <item x="870"/>
        <item x="816"/>
        <item x="360"/>
        <item x="557"/>
        <item x="227"/>
        <item x="781"/>
        <item x="336"/>
        <item x="453"/>
        <item x="585"/>
        <item x="630"/>
        <item x="143"/>
        <item x="222"/>
        <item x="470"/>
        <item x="59"/>
        <item x="298"/>
        <item x="601"/>
        <item x="494"/>
        <item x="505"/>
        <item x="381"/>
        <item x="860"/>
        <item x="322"/>
        <item x="913"/>
        <item x="82"/>
        <item x="511"/>
        <item x="30"/>
        <item x="841"/>
        <item x="79"/>
        <item x="667"/>
        <item x="542"/>
        <item x="26"/>
        <item x="409"/>
        <item x="113"/>
        <item x="672"/>
        <item x="852"/>
        <item x="60"/>
        <item x="313"/>
        <item x="613"/>
        <item x="952"/>
        <item x="646"/>
        <item x="624"/>
        <item x="305"/>
        <item x="528"/>
        <item x="993"/>
        <item x="871"/>
        <item x="799"/>
        <item x="591"/>
        <item x="924"/>
        <item x="207"/>
        <item x="421"/>
        <item x="949"/>
        <item x="180"/>
        <item x="694"/>
        <item x="312"/>
        <item x="565"/>
        <item x="663"/>
        <item x="489"/>
        <item x="702"/>
        <item x="846"/>
        <item x="168"/>
        <item x="506"/>
        <item x="373"/>
        <item x="271"/>
        <item x="940"/>
        <item x="865"/>
        <item x="100"/>
        <item x="61"/>
        <item x="195"/>
        <item x="347"/>
        <item x="552"/>
        <item x="327"/>
        <item x="773"/>
        <item x="848"/>
        <item x="673"/>
        <item x="805"/>
        <item x="23"/>
        <item x="343"/>
        <item x="363"/>
        <item x="632"/>
        <item x="749"/>
        <item x="21"/>
        <item x="977"/>
        <item x="253"/>
        <item x="644"/>
        <item x="908"/>
        <item x="83"/>
        <item x="741"/>
        <item x="849"/>
        <item x="503"/>
        <item x="20"/>
        <item x="783"/>
        <item x="320"/>
        <item x="513"/>
        <item x="121"/>
        <item x="551"/>
        <item x="559"/>
        <item x="719"/>
        <item x="978"/>
        <item x="71"/>
        <item x="279"/>
        <item x="835"/>
        <item x="806"/>
        <item x="947"/>
        <item x="390"/>
        <item x="788"/>
        <item x="162"/>
        <item x="864"/>
        <item x="114"/>
        <item x="778"/>
        <item x="277"/>
        <item x="346"/>
        <item x="967"/>
        <item x="732"/>
        <item x="300"/>
        <item x="432"/>
        <item x="619"/>
        <item x="634"/>
        <item x="434"/>
        <item x="479"/>
        <item x="435"/>
        <item x="493"/>
        <item x="160"/>
        <item x="802"/>
        <item x="969"/>
        <item x="713"/>
        <item x="953"/>
        <item x="734"/>
        <item x="971"/>
        <item x="161"/>
        <item x="597"/>
        <item x="868"/>
        <item x="921"/>
        <item x="635"/>
        <item x="891"/>
        <item x="370"/>
        <item x="385"/>
        <item x="182"/>
        <item x="604"/>
        <item x="661"/>
        <item x="255"/>
        <item x="149"/>
        <item x="859"/>
        <item x="405"/>
        <item x="970"/>
        <item x="138"/>
        <item x="107"/>
        <item x="833"/>
        <item x="40"/>
        <item x="309"/>
        <item x="917"/>
        <item x="502"/>
        <item x="197"/>
        <item x="220"/>
        <item x="127"/>
        <item x="133"/>
        <item x="728"/>
        <item x="986"/>
        <item x="85"/>
        <item x="221"/>
        <item x="236"/>
        <item x="674"/>
        <item x="396"/>
        <item x="254"/>
        <item x="344"/>
        <item x="87"/>
        <item x="468"/>
        <item x="579"/>
        <item x="821"/>
        <item x="186"/>
        <item x="629"/>
        <item x="266"/>
        <item x="930"/>
        <item x="670"/>
        <item x="417"/>
        <item x="140"/>
        <item x="466"/>
        <item x="772"/>
        <item x="123"/>
        <item x="459"/>
        <item x="689"/>
        <item x="621"/>
        <item x="588"/>
        <item x="241"/>
        <item x="990"/>
        <item x="681"/>
        <item x="881"/>
        <item x="81"/>
        <item x="929"/>
        <item x="878"/>
        <item x="671"/>
        <item x="467"/>
        <item x="761"/>
        <item x="541"/>
        <item x="492"/>
        <item x="957"/>
        <item x="810"/>
        <item x="794"/>
        <item x="776"/>
        <item x="944"/>
        <item x="809"/>
        <item x="571"/>
        <item x="93"/>
        <item x="183"/>
        <item x="178"/>
        <item x="76"/>
        <item x="669"/>
        <item x="29"/>
        <item x="67"/>
        <item x="984"/>
        <item x="119"/>
        <item x="907"/>
        <item x="628"/>
        <item x="902"/>
        <item x="500"/>
        <item x="264"/>
        <item x="521"/>
        <item x="686"/>
        <item x="745"/>
        <item x="1"/>
        <item x="893"/>
        <item x="43"/>
        <item x="283"/>
        <item x="158"/>
        <item x="400"/>
        <item x="256"/>
        <item x="153"/>
        <item x="873"/>
        <item x="618"/>
        <item x="198"/>
        <item x="377"/>
        <item x="877"/>
        <item x="648"/>
        <item x="705"/>
        <item x="136"/>
        <item x="927"/>
        <item x="175"/>
        <item x="989"/>
        <item x="942"/>
        <item x="234"/>
        <item x="979"/>
        <item x="991"/>
        <item x="275"/>
        <item x="130"/>
        <item x="738"/>
        <item x="351"/>
        <item x="386"/>
        <item x="19"/>
        <item x="829"/>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items count="6">
        <item x="2"/>
        <item x="0"/>
        <item x="1"/>
        <item m="1" x="3"/>
        <item m="1" x="4"/>
        <item t="default"/>
      </items>
    </pivotField>
    <pivotField compact="0" outline="0" showAll="0">
      <items count="4">
        <item x="2"/>
        <item x="1"/>
        <item x="0"/>
        <item t="default"/>
      </items>
    </pivotField>
    <pivotField compact="0" outline="0" showAll="0">
      <items count="7">
        <item x="3"/>
        <item x="2"/>
        <item x="0"/>
        <item x="1"/>
        <item m="1" x="4"/>
        <item m="1" x="5"/>
        <item t="default"/>
      </items>
    </pivotField>
    <pivotField compact="0" outline="0" showAll="0"/>
    <pivotField dataField="1" compact="0" outline="0" showAll="0"/>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861"/>
    </i>
    <i>
      <x v="572"/>
    </i>
    <i>
      <x v="477"/>
    </i>
    <i>
      <x v="394"/>
    </i>
    <i>
      <x v="851"/>
    </i>
    <i>
      <x v="397"/>
    </i>
  </rowItems>
  <colItems count="1">
    <i/>
  </colItems>
  <dataFields count="1">
    <dataField name="Sum of Sales" fld="12" baseField="0" baseItem="0" numFmtId="165"/>
  </dataFields>
  <chartFormats count="4">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6" name="Order 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colate_Type" xr10:uid="{95A08D6C-D73D-4710-9663-55FFFF7BBDC9}" sourceName="Chocolate Type">
  <pivotTables>
    <pivotTable tabId="5" name="Sales"/>
    <pivotTable tabId="7" name="Sales"/>
    <pivotTable tabId="10" name="Sales"/>
  </pivotTables>
  <data>
    <tabular pivotCacheId="438437156">
      <items count="5">
        <i x="2" s="1"/>
        <i x="0" s="1"/>
        <i x="1" s="1"/>
        <i x="3"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of_Bar" xr10:uid="{F08189E2-C8CE-4B26-921D-BD885F71CBCC}" sourceName="Size of Bar">
  <pivotTables>
    <pivotTable tabId="5" name="Sales"/>
    <pivotTable tabId="7" name="Sales"/>
    <pivotTable tabId="10" name="Sales"/>
  </pivotTables>
  <data>
    <tabular pivotCacheId="438437156">
      <items count="6">
        <i x="3" s="1"/>
        <i x="2" s="1"/>
        <i x="0" s="1"/>
        <i x="1" s="1"/>
        <i x="4"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coa_Percentage" xr10:uid="{A5CA50B4-DA8A-49E7-8CC0-4E88F3FC23C3}" sourceName="Cocoa Percentage">
  <pivotTables>
    <pivotTable tabId="5" name="Sales"/>
    <pivotTable tabId="7" name="Sales"/>
    <pivotTable tabId="10" name="Sales"/>
  </pivotTables>
  <data>
    <tabular pivotCacheId="438437156" showMissing="0">
      <items count="3">
        <i x="2" s="1"/>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 xr10:uid="{A0AA8DC9-DB61-4207-864F-11EE25F8DE99}" sourceName="Membership">
  <pivotTables>
    <pivotTable tabId="5" name="Sales"/>
    <pivotTable tabId="7" name="Sales"/>
    <pivotTable tabId="10" name="Sales"/>
  </pivotTables>
  <data>
    <tabular pivotCacheId="4384371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colate Type" xr10:uid="{A75ABDF9-BB3D-46CD-A34F-158957B4FE58}" cache="Slicer_Chocolate_Type" caption="Chocolate Type" style="Green Slicer" rowHeight="234950"/>
  <slicer name="Size of Bar" xr10:uid="{A05F0878-49ED-4043-BDEA-B3390FEC4088}" cache="Slicer_Size_of_Bar" caption="Size of Bar" columnCount="2" style="Green Slicer" rowHeight="234950"/>
  <slicer name="Cocoa Percentage" xr10:uid="{F09C1F7A-09F5-4623-A770-D9485E8774CE}" cache="Slicer_Cocoa_Percentage" caption="Cocoa Percentage" style="Green Slicer" rowHeight="234950"/>
  <slicer name="Membership" xr10:uid="{B0CD6FA9-CDC0-4F2F-AAF8-10D18B70CDE5}" cache="Slicer_Membership" caption="Membership" style="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8794C8-B9C0-4E38-A82B-A7A385F5F4D9}" name="Orders" displayName="Orders" ref="A1:N1001" totalsRowShown="0" headerRowDxfId="12" headerRowBorderDxfId="11" tableBorderDxfId="10">
  <autoFilter ref="A1:N1001" xr:uid="{288794C8-B9C0-4E38-A82B-A7A385F5F4D9}"/>
  <tableColumns count="14">
    <tableColumn id="1" xr3:uid="{EE879D6D-B475-4F47-8B76-9D9C39E88FDC}" name="Order ID" dataDxfId="9"/>
    <tableColumn id="2" xr3:uid="{9ACBF063-2364-497E-9C1E-75BD448B6FF7}" name="Order Date" dataDxfId="8"/>
    <tableColumn id="3" xr3:uid="{8115D812-4789-42E7-8A13-F4A53B620B34}" name="Customer ID"/>
    <tableColumn id="4" xr3:uid="{739A491D-665B-4B94-8EA4-84B9BBA9D9EB}" name="Product ID"/>
    <tableColumn id="5" xr3:uid="{A54E404C-4516-4ED1-9DB6-8F5A497D6C23}" name="Quantity" dataDxfId="2">
      <calculatedColumnFormula>INT(RAND()*50)+1</calculatedColumnFormula>
    </tableColumn>
    <tableColumn id="6" xr3:uid="{C65BE23C-6424-4411-B096-67F24E5AA052}" name="Customer Name"/>
    <tableColumn id="7" xr3:uid="{D2311918-26D2-4EB5-9013-35532E379780}" name="Email"/>
    <tableColumn id="8" xr3:uid="{0DCC3413-83A2-4965-AF79-4F397DE4F2FA}" name="Country"/>
    <tableColumn id="9" xr3:uid="{6874BF40-2121-4BF9-AC4D-09CD7EA0C32A}" name="Chocolate Type"/>
    <tableColumn id="10" xr3:uid="{5D9A2437-492D-4DE2-9D90-D2D29C9CC4D8}" name="Cocoa Percentage"/>
    <tableColumn id="11" xr3:uid="{064EC24A-A106-4A82-A9E6-81FE8CED5436}" name="Size of Bar"/>
    <tableColumn id="12" xr3:uid="{8F7F8988-4189-464B-9A18-47A454D9DD04}" name="Unit Price" dataDxfId="7" dataCellStyle="Currency"/>
    <tableColumn id="13" xr3:uid="{6217D22E-7D63-49DC-83A1-82689E3F9589}" name="Sales" dataDxfId="6" dataCellStyle="Currency"/>
    <tableColumn id="14" xr3:uid="{834D16C7-2335-4A20-A624-853728F2A4C9}" name="Membership" dataDxfId="5">
      <calculatedColumnFormula>_xlfn.XLOOKUP(Orders[[#This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FD7198-7F43-4197-90F4-939029FAA108}" sourceName="Order Date">
  <pivotTables>
    <pivotTable tabId="5" name="Sales"/>
    <pivotTable tabId="7" name="Sales"/>
    <pivotTable tabId="10" name="Sales"/>
  </pivotTables>
  <state minimalRefreshVersion="6" lastRefreshVersion="6" pivotCacheId="438437156" filterType="dateBetween">
    <selection startDate="2021-02-01T00:00:00" endDate="2021-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76E2C3-C76F-4D8D-8201-A0D1DD7002CD}" cache="NativeTimeline_Order_Date" caption="Order Date" level="2" selectionLevel="2" scrollPosition="2020-07-12T00:00:00" style="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1A04-9014-4017-8D4F-4912FDE29232}">
  <dimension ref="W1"/>
  <sheetViews>
    <sheetView showGridLines="0" showRowColHeaders="0" tabSelected="1" zoomScale="85" zoomScaleNormal="85" workbookViewId="0">
      <selection activeCell="AB36" sqref="AB36"/>
    </sheetView>
  </sheetViews>
  <sheetFormatPr defaultRowHeight="14.4" x14ac:dyDescent="0.3"/>
  <cols>
    <col min="1" max="1" width="1.77734375" customWidth="1"/>
    <col min="17" max="17" width="2.77734375" customWidth="1"/>
    <col min="18" max="18" width="8.77734375" customWidth="1"/>
    <col min="19" max="19" width="9" customWidth="1"/>
    <col min="22" max="22" width="2.77734375" customWidth="1"/>
    <col min="23" max="23" width="9"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opLeftCell="A965" workbookViewId="0">
      <selection activeCell="C2" sqref="C2:C1001"/>
    </sheetView>
  </sheetViews>
  <sheetFormatPr defaultRowHeight="14.4" x14ac:dyDescent="0.3"/>
  <cols>
    <col min="1" max="6" width="20.77734375" customWidth="1"/>
    <col min="7" max="9" width="12.77734375"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1009</v>
      </c>
      <c r="C2" t="str">
        <f>LOWER(SUBSTITUTE(B2, " ", "")) &amp; "@email.com"</f>
        <v>meganprice@email.com</v>
      </c>
      <c r="D2" t="s">
        <v>2003</v>
      </c>
      <c r="E2" t="s">
        <v>3003</v>
      </c>
      <c r="F2" t="s">
        <v>4003</v>
      </c>
      <c r="G2" t="s">
        <v>4969</v>
      </c>
      <c r="H2" t="s">
        <v>4972</v>
      </c>
      <c r="I2" t="s">
        <v>5967</v>
      </c>
    </row>
    <row r="3" spans="1:9" x14ac:dyDescent="0.3">
      <c r="A3" t="s">
        <v>10</v>
      </c>
      <c r="B3" t="s">
        <v>1010</v>
      </c>
      <c r="C3" t="str">
        <f t="shared" ref="C3:C66" si="0">LOWER(SUBSTITUTE(B3, " ", "")) &amp; "@email.com"</f>
        <v>ryanchen@email.com</v>
      </c>
      <c r="D3" t="s">
        <v>2004</v>
      </c>
      <c r="E3" t="s">
        <v>3004</v>
      </c>
      <c r="F3" t="s">
        <v>4004</v>
      </c>
      <c r="G3" t="s">
        <v>4969</v>
      </c>
      <c r="H3" t="s">
        <v>4973</v>
      </c>
      <c r="I3" t="s">
        <v>5968</v>
      </c>
    </row>
    <row r="4" spans="1:9" x14ac:dyDescent="0.3">
      <c r="A4" t="s">
        <v>11</v>
      </c>
      <c r="B4" t="s">
        <v>1011</v>
      </c>
      <c r="C4" t="str">
        <f t="shared" si="0"/>
        <v>angelarichardson@email.com</v>
      </c>
      <c r="D4" t="s">
        <v>2005</v>
      </c>
      <c r="E4" t="s">
        <v>3005</v>
      </c>
      <c r="F4" t="s">
        <v>4005</v>
      </c>
      <c r="G4" t="s">
        <v>4970</v>
      </c>
      <c r="H4" t="s">
        <v>4974</v>
      </c>
      <c r="I4" t="s">
        <v>5968</v>
      </c>
    </row>
    <row r="5" spans="1:9" x14ac:dyDescent="0.3">
      <c r="A5" t="s">
        <v>12</v>
      </c>
      <c r="B5" t="s">
        <v>1012</v>
      </c>
      <c r="C5" t="str">
        <f t="shared" si="0"/>
        <v>christopherthompson@email.com</v>
      </c>
      <c r="D5" t="s">
        <v>2006</v>
      </c>
      <c r="E5" t="s">
        <v>3006</v>
      </c>
      <c r="F5" t="s">
        <v>4006</v>
      </c>
      <c r="G5" t="s">
        <v>4971</v>
      </c>
      <c r="H5" t="s">
        <v>4975</v>
      </c>
      <c r="I5" t="s">
        <v>5968</v>
      </c>
    </row>
    <row r="6" spans="1:9" x14ac:dyDescent="0.3">
      <c r="A6" t="s">
        <v>13</v>
      </c>
      <c r="B6" t="s">
        <v>1013</v>
      </c>
      <c r="C6" t="str">
        <f t="shared" si="0"/>
        <v>christinemurray@email.com</v>
      </c>
      <c r="D6" t="s">
        <v>2007</v>
      </c>
      <c r="E6" t="s">
        <v>3007</v>
      </c>
      <c r="F6" t="s">
        <v>4007</v>
      </c>
      <c r="G6" t="s">
        <v>4971</v>
      </c>
      <c r="H6" t="s">
        <v>4976</v>
      </c>
      <c r="I6" t="s">
        <v>5968</v>
      </c>
    </row>
    <row r="7" spans="1:9" x14ac:dyDescent="0.3">
      <c r="A7" t="s">
        <v>14</v>
      </c>
      <c r="B7" t="s">
        <v>1014</v>
      </c>
      <c r="C7" t="str">
        <f t="shared" si="0"/>
        <v>jonathanpugh@email.com</v>
      </c>
      <c r="D7" t="s">
        <v>2008</v>
      </c>
      <c r="E7" t="s">
        <v>3008</v>
      </c>
      <c r="F7" t="s">
        <v>4008</v>
      </c>
      <c r="G7" t="s">
        <v>4971</v>
      </c>
      <c r="H7" t="s">
        <v>4977</v>
      </c>
      <c r="I7" t="s">
        <v>5968</v>
      </c>
    </row>
    <row r="8" spans="1:9" x14ac:dyDescent="0.3">
      <c r="A8" t="s">
        <v>15</v>
      </c>
      <c r="B8" t="s">
        <v>1015</v>
      </c>
      <c r="C8" t="str">
        <f t="shared" si="0"/>
        <v>matthewatkins@email.com</v>
      </c>
      <c r="D8" t="s">
        <v>2009</v>
      </c>
      <c r="E8" t="s">
        <v>3009</v>
      </c>
      <c r="F8" t="s">
        <v>4009</v>
      </c>
      <c r="G8" t="s">
        <v>4970</v>
      </c>
      <c r="H8" t="s">
        <v>4978</v>
      </c>
      <c r="I8" t="s">
        <v>5968</v>
      </c>
    </row>
    <row r="9" spans="1:9" x14ac:dyDescent="0.3">
      <c r="A9" t="s">
        <v>16</v>
      </c>
      <c r="B9" t="s">
        <v>1016</v>
      </c>
      <c r="C9" t="str">
        <f t="shared" si="0"/>
        <v>samuelgray@email.com</v>
      </c>
      <c r="D9" t="s">
        <v>2010</v>
      </c>
      <c r="E9" t="s">
        <v>3010</v>
      </c>
      <c r="F9" t="s">
        <v>4010</v>
      </c>
      <c r="G9" t="s">
        <v>4969</v>
      </c>
      <c r="H9" t="s">
        <v>4979</v>
      </c>
      <c r="I9" t="s">
        <v>5968</v>
      </c>
    </row>
    <row r="10" spans="1:9" x14ac:dyDescent="0.3">
      <c r="A10" t="s">
        <v>17</v>
      </c>
      <c r="B10" t="s">
        <v>1017</v>
      </c>
      <c r="C10" t="str">
        <f t="shared" si="0"/>
        <v>matthewlee@email.com</v>
      </c>
      <c r="D10" t="s">
        <v>2011</v>
      </c>
      <c r="E10" t="s">
        <v>3011</v>
      </c>
      <c r="F10" t="s">
        <v>4011</v>
      </c>
      <c r="G10" t="s">
        <v>4970</v>
      </c>
      <c r="H10" t="s">
        <v>4980</v>
      </c>
      <c r="I10" t="s">
        <v>5968</v>
      </c>
    </row>
    <row r="11" spans="1:9" x14ac:dyDescent="0.3">
      <c r="A11" t="s">
        <v>18</v>
      </c>
      <c r="B11" t="s">
        <v>1018</v>
      </c>
      <c r="C11" t="str">
        <f t="shared" si="0"/>
        <v>jessicashort@email.com</v>
      </c>
      <c r="D11" t="s">
        <v>2012</v>
      </c>
      <c r="E11" t="s">
        <v>3012</v>
      </c>
      <c r="F11" t="s">
        <v>4012</v>
      </c>
      <c r="G11" t="s">
        <v>4969</v>
      </c>
      <c r="H11" t="s">
        <v>4981</v>
      </c>
      <c r="I11" t="s">
        <v>5968</v>
      </c>
    </row>
    <row r="12" spans="1:9" x14ac:dyDescent="0.3">
      <c r="A12" t="s">
        <v>19</v>
      </c>
      <c r="B12" t="s">
        <v>1019</v>
      </c>
      <c r="C12" t="str">
        <f t="shared" si="0"/>
        <v>andreapearson@email.com</v>
      </c>
      <c r="D12" t="s">
        <v>2013</v>
      </c>
      <c r="E12" t="s">
        <v>3013</v>
      </c>
      <c r="F12" t="s">
        <v>4013</v>
      </c>
      <c r="G12" t="s">
        <v>4971</v>
      </c>
      <c r="H12" t="s">
        <v>4982</v>
      </c>
      <c r="I12" t="s">
        <v>5968</v>
      </c>
    </row>
    <row r="13" spans="1:9" x14ac:dyDescent="0.3">
      <c r="A13" t="s">
        <v>20</v>
      </c>
      <c r="B13" t="s">
        <v>1020</v>
      </c>
      <c r="C13" t="str">
        <f t="shared" si="0"/>
        <v>robertfisher@email.com</v>
      </c>
      <c r="D13" t="s">
        <v>2014</v>
      </c>
      <c r="E13" t="s">
        <v>3014</v>
      </c>
      <c r="F13" t="s">
        <v>4014</v>
      </c>
      <c r="G13" t="s">
        <v>4970</v>
      </c>
      <c r="H13" t="s">
        <v>4983</v>
      </c>
      <c r="I13" t="s">
        <v>5968</v>
      </c>
    </row>
    <row r="14" spans="1:9" x14ac:dyDescent="0.3">
      <c r="A14" t="s">
        <v>21</v>
      </c>
      <c r="B14" t="s">
        <v>1021</v>
      </c>
      <c r="C14" t="str">
        <f t="shared" si="0"/>
        <v>cynthiacortez@email.com</v>
      </c>
      <c r="D14" t="s">
        <v>2015</v>
      </c>
      <c r="E14" t="s">
        <v>3015</v>
      </c>
      <c r="F14" t="s">
        <v>4015</v>
      </c>
      <c r="G14" t="s">
        <v>4969</v>
      </c>
      <c r="H14" t="s">
        <v>4984</v>
      </c>
      <c r="I14" t="s">
        <v>5968</v>
      </c>
    </row>
    <row r="15" spans="1:9" x14ac:dyDescent="0.3">
      <c r="A15" t="s">
        <v>22</v>
      </c>
      <c r="B15" t="s">
        <v>1022</v>
      </c>
      <c r="C15" t="str">
        <f t="shared" si="0"/>
        <v>heathersmith@email.com</v>
      </c>
      <c r="D15" t="s">
        <v>2016</v>
      </c>
      <c r="E15" t="s">
        <v>3016</v>
      </c>
      <c r="F15" t="s">
        <v>4016</v>
      </c>
      <c r="G15" t="s">
        <v>4970</v>
      </c>
      <c r="H15" t="s">
        <v>4985</v>
      </c>
      <c r="I15" t="s">
        <v>5968</v>
      </c>
    </row>
    <row r="16" spans="1:9" x14ac:dyDescent="0.3">
      <c r="A16" t="s">
        <v>23</v>
      </c>
      <c r="B16" t="s">
        <v>1023</v>
      </c>
      <c r="C16" t="str">
        <f t="shared" si="0"/>
        <v>mr.wesleyfranco@email.com</v>
      </c>
      <c r="D16" t="s">
        <v>2017</v>
      </c>
      <c r="E16" t="s">
        <v>3017</v>
      </c>
      <c r="F16" t="s">
        <v>4017</v>
      </c>
      <c r="G16" t="s">
        <v>4971</v>
      </c>
      <c r="H16" t="s">
        <v>4986</v>
      </c>
      <c r="I16" t="s">
        <v>5967</v>
      </c>
    </row>
    <row r="17" spans="1:9" x14ac:dyDescent="0.3">
      <c r="A17" t="s">
        <v>24</v>
      </c>
      <c r="B17" t="s">
        <v>1024</v>
      </c>
      <c r="C17" t="str">
        <f t="shared" si="0"/>
        <v>matthewking@email.com</v>
      </c>
      <c r="D17" t="s">
        <v>2018</v>
      </c>
      <c r="E17" t="s">
        <v>3018</v>
      </c>
      <c r="F17" t="s">
        <v>4018</v>
      </c>
      <c r="G17" t="s">
        <v>4969</v>
      </c>
      <c r="H17" t="s">
        <v>4987</v>
      </c>
      <c r="I17" t="s">
        <v>5968</v>
      </c>
    </row>
    <row r="18" spans="1:9" x14ac:dyDescent="0.3">
      <c r="A18" t="s">
        <v>25</v>
      </c>
      <c r="B18" t="s">
        <v>1025</v>
      </c>
      <c r="C18" t="str">
        <f t="shared" si="0"/>
        <v>danielsanford@email.com</v>
      </c>
      <c r="D18" t="s">
        <v>2019</v>
      </c>
      <c r="E18" t="s">
        <v>3019</v>
      </c>
      <c r="F18" t="s">
        <v>4019</v>
      </c>
      <c r="G18" t="s">
        <v>4970</v>
      </c>
      <c r="H18" t="s">
        <v>4988</v>
      </c>
      <c r="I18" t="s">
        <v>5967</v>
      </c>
    </row>
    <row r="19" spans="1:9" x14ac:dyDescent="0.3">
      <c r="A19" t="s">
        <v>26</v>
      </c>
      <c r="B19" t="s">
        <v>1026</v>
      </c>
      <c r="C19" t="str">
        <f t="shared" si="0"/>
        <v>aprilevans@email.com</v>
      </c>
      <c r="D19" t="s">
        <v>2020</v>
      </c>
      <c r="E19" t="s">
        <v>3020</v>
      </c>
      <c r="F19" t="s">
        <v>4020</v>
      </c>
      <c r="G19" t="s">
        <v>4970</v>
      </c>
      <c r="H19" t="s">
        <v>4989</v>
      </c>
      <c r="I19" t="s">
        <v>5968</v>
      </c>
    </row>
    <row r="20" spans="1:9" x14ac:dyDescent="0.3">
      <c r="A20" t="s">
        <v>27</v>
      </c>
      <c r="B20" t="s">
        <v>1027</v>
      </c>
      <c r="C20" t="str">
        <f t="shared" si="0"/>
        <v>amyshah@email.com</v>
      </c>
      <c r="D20" t="s">
        <v>2021</v>
      </c>
      <c r="E20" t="s">
        <v>3021</v>
      </c>
      <c r="F20" t="s">
        <v>4021</v>
      </c>
      <c r="G20" t="s">
        <v>4970</v>
      </c>
      <c r="H20" t="s">
        <v>4990</v>
      </c>
      <c r="I20" t="s">
        <v>5967</v>
      </c>
    </row>
    <row r="21" spans="1:9" x14ac:dyDescent="0.3">
      <c r="A21" t="s">
        <v>28</v>
      </c>
      <c r="B21" t="s">
        <v>1028</v>
      </c>
      <c r="C21" t="str">
        <f t="shared" si="0"/>
        <v>angelablair@email.com</v>
      </c>
      <c r="D21" t="s">
        <v>2022</v>
      </c>
      <c r="E21" t="s">
        <v>3022</v>
      </c>
      <c r="F21" t="s">
        <v>4022</v>
      </c>
      <c r="G21" t="s">
        <v>4969</v>
      </c>
      <c r="H21" t="s">
        <v>4991</v>
      </c>
      <c r="I21" t="s">
        <v>5968</v>
      </c>
    </row>
    <row r="22" spans="1:9" x14ac:dyDescent="0.3">
      <c r="A22" t="s">
        <v>29</v>
      </c>
      <c r="B22" t="s">
        <v>1029</v>
      </c>
      <c r="C22" t="str">
        <f t="shared" si="0"/>
        <v>dianajohnson@email.com</v>
      </c>
      <c r="D22" t="s">
        <v>2023</v>
      </c>
      <c r="E22" t="s">
        <v>3023</v>
      </c>
      <c r="F22" t="s">
        <v>4023</v>
      </c>
      <c r="G22" t="s">
        <v>4969</v>
      </c>
      <c r="H22" t="s">
        <v>4992</v>
      </c>
      <c r="I22" t="s">
        <v>5968</v>
      </c>
    </row>
    <row r="23" spans="1:9" x14ac:dyDescent="0.3">
      <c r="A23" t="s">
        <v>30</v>
      </c>
      <c r="B23" t="s">
        <v>1030</v>
      </c>
      <c r="C23" t="str">
        <f t="shared" si="0"/>
        <v>ryanmahoney@email.com</v>
      </c>
      <c r="D23" t="s">
        <v>2024</v>
      </c>
      <c r="E23" t="s">
        <v>3024</v>
      </c>
      <c r="F23" t="s">
        <v>4024</v>
      </c>
      <c r="G23" t="s">
        <v>4971</v>
      </c>
      <c r="H23" t="s">
        <v>4993</v>
      </c>
      <c r="I23" t="s">
        <v>5968</v>
      </c>
    </row>
    <row r="24" spans="1:9" x14ac:dyDescent="0.3">
      <c r="A24" t="s">
        <v>31</v>
      </c>
      <c r="B24" t="s">
        <v>1031</v>
      </c>
      <c r="C24" t="str">
        <f t="shared" si="0"/>
        <v>brianford@email.com</v>
      </c>
      <c r="D24" t="s">
        <v>2025</v>
      </c>
      <c r="E24" t="s">
        <v>3025</v>
      </c>
      <c r="F24" t="s">
        <v>4025</v>
      </c>
      <c r="G24" t="s">
        <v>4969</v>
      </c>
      <c r="H24" t="s">
        <v>4994</v>
      </c>
      <c r="I24" t="s">
        <v>5967</v>
      </c>
    </row>
    <row r="25" spans="1:9" x14ac:dyDescent="0.3">
      <c r="A25" t="s">
        <v>32</v>
      </c>
      <c r="B25" t="s">
        <v>1032</v>
      </c>
      <c r="C25" t="str">
        <f t="shared" si="0"/>
        <v>robertrobinson@email.com</v>
      </c>
      <c r="D25" t="s">
        <v>2026</v>
      </c>
      <c r="E25" t="s">
        <v>3026</v>
      </c>
      <c r="F25" t="s">
        <v>4026</v>
      </c>
      <c r="G25" t="s">
        <v>4970</v>
      </c>
      <c r="H25" t="s">
        <v>4995</v>
      </c>
      <c r="I25" t="s">
        <v>5967</v>
      </c>
    </row>
    <row r="26" spans="1:9" x14ac:dyDescent="0.3">
      <c r="A26" t="s">
        <v>33</v>
      </c>
      <c r="B26" t="s">
        <v>1033</v>
      </c>
      <c r="C26" t="str">
        <f t="shared" si="0"/>
        <v>joygraves@email.com</v>
      </c>
      <c r="D26" t="s">
        <v>2027</v>
      </c>
      <c r="E26" t="s">
        <v>3027</v>
      </c>
      <c r="F26" t="s">
        <v>4027</v>
      </c>
      <c r="G26" t="s">
        <v>4971</v>
      </c>
      <c r="H26" t="s">
        <v>4996</v>
      </c>
      <c r="I26" t="s">
        <v>5968</v>
      </c>
    </row>
    <row r="27" spans="1:9" x14ac:dyDescent="0.3">
      <c r="A27" t="s">
        <v>34</v>
      </c>
      <c r="B27" t="s">
        <v>1034</v>
      </c>
      <c r="C27" t="str">
        <f t="shared" si="0"/>
        <v>tammywilsondds@email.com</v>
      </c>
      <c r="D27" t="s">
        <v>2028</v>
      </c>
      <c r="E27" t="s">
        <v>3028</v>
      </c>
      <c r="F27" t="s">
        <v>4028</v>
      </c>
      <c r="G27" t="s">
        <v>4969</v>
      </c>
      <c r="H27" t="s">
        <v>4997</v>
      </c>
      <c r="I27" t="s">
        <v>5968</v>
      </c>
    </row>
    <row r="28" spans="1:9" x14ac:dyDescent="0.3">
      <c r="A28" t="s">
        <v>35</v>
      </c>
      <c r="B28" t="s">
        <v>1035</v>
      </c>
      <c r="C28" t="str">
        <f t="shared" si="0"/>
        <v>allisonjacobson@email.com</v>
      </c>
      <c r="D28" t="s">
        <v>2029</v>
      </c>
      <c r="E28" t="s">
        <v>3029</v>
      </c>
      <c r="F28" t="s">
        <v>4029</v>
      </c>
      <c r="G28" t="s">
        <v>4969</v>
      </c>
      <c r="H28" t="s">
        <v>4998</v>
      </c>
      <c r="I28" t="s">
        <v>5967</v>
      </c>
    </row>
    <row r="29" spans="1:9" x14ac:dyDescent="0.3">
      <c r="A29" t="s">
        <v>36</v>
      </c>
      <c r="B29" t="s">
        <v>1036</v>
      </c>
      <c r="C29" t="str">
        <f t="shared" si="0"/>
        <v>carriepugh@email.com</v>
      </c>
      <c r="D29" t="s">
        <v>2030</v>
      </c>
      <c r="E29" t="s">
        <v>3030</v>
      </c>
      <c r="F29" t="s">
        <v>4030</v>
      </c>
      <c r="G29" t="s">
        <v>4971</v>
      </c>
      <c r="H29" t="s">
        <v>4999</v>
      </c>
      <c r="I29" t="s">
        <v>5968</v>
      </c>
    </row>
    <row r="30" spans="1:9" x14ac:dyDescent="0.3">
      <c r="A30" t="s">
        <v>37</v>
      </c>
      <c r="B30" t="s">
        <v>1037</v>
      </c>
      <c r="C30" t="str">
        <f t="shared" si="0"/>
        <v>emilyjackson@email.com</v>
      </c>
      <c r="D30" t="s">
        <v>2031</v>
      </c>
      <c r="E30" t="s">
        <v>3031</v>
      </c>
      <c r="F30" t="s">
        <v>4031</v>
      </c>
      <c r="G30" t="s">
        <v>4970</v>
      </c>
      <c r="H30" t="s">
        <v>5000</v>
      </c>
      <c r="I30" t="s">
        <v>5967</v>
      </c>
    </row>
    <row r="31" spans="1:9" x14ac:dyDescent="0.3">
      <c r="A31" t="s">
        <v>38</v>
      </c>
      <c r="B31" t="s">
        <v>1038</v>
      </c>
      <c r="C31" t="str">
        <f t="shared" si="0"/>
        <v>maryhenderson@email.com</v>
      </c>
      <c r="D31" t="s">
        <v>2032</v>
      </c>
      <c r="E31" t="s">
        <v>3032</v>
      </c>
      <c r="F31" t="s">
        <v>4032</v>
      </c>
      <c r="G31" t="s">
        <v>4969</v>
      </c>
      <c r="H31" t="s">
        <v>5001</v>
      </c>
      <c r="I31" t="s">
        <v>5968</v>
      </c>
    </row>
    <row r="32" spans="1:9" x14ac:dyDescent="0.3">
      <c r="A32" t="s">
        <v>39</v>
      </c>
      <c r="B32" t="s">
        <v>1039</v>
      </c>
      <c r="C32" t="str">
        <f t="shared" si="0"/>
        <v>darleneallen@email.com</v>
      </c>
      <c r="D32" t="s">
        <v>2033</v>
      </c>
      <c r="E32" t="s">
        <v>3033</v>
      </c>
      <c r="F32" t="s">
        <v>4033</v>
      </c>
      <c r="G32" t="s">
        <v>4969</v>
      </c>
      <c r="H32" t="s">
        <v>5002</v>
      </c>
      <c r="I32" t="s">
        <v>5967</v>
      </c>
    </row>
    <row r="33" spans="1:9" x14ac:dyDescent="0.3">
      <c r="A33" t="s">
        <v>40</v>
      </c>
      <c r="B33" t="s">
        <v>1040</v>
      </c>
      <c r="C33" t="str">
        <f t="shared" si="0"/>
        <v>lisagross@email.com</v>
      </c>
      <c r="D33" t="s">
        <v>2034</v>
      </c>
      <c r="E33" t="s">
        <v>3034</v>
      </c>
      <c r="F33" t="s">
        <v>4034</v>
      </c>
      <c r="G33" t="s">
        <v>4970</v>
      </c>
      <c r="H33" t="s">
        <v>5003</v>
      </c>
      <c r="I33" t="s">
        <v>5968</v>
      </c>
    </row>
    <row r="34" spans="1:9" x14ac:dyDescent="0.3">
      <c r="A34" t="s">
        <v>41</v>
      </c>
      <c r="B34" t="s">
        <v>1041</v>
      </c>
      <c r="C34" t="str">
        <f t="shared" si="0"/>
        <v>ralphroberts@email.com</v>
      </c>
      <c r="D34" t="s">
        <v>2035</v>
      </c>
      <c r="E34" t="s">
        <v>3035</v>
      </c>
      <c r="F34" t="s">
        <v>4035</v>
      </c>
      <c r="G34" t="s">
        <v>4970</v>
      </c>
      <c r="H34" t="s">
        <v>5004</v>
      </c>
      <c r="I34" t="s">
        <v>5968</v>
      </c>
    </row>
    <row r="35" spans="1:9" x14ac:dyDescent="0.3">
      <c r="A35" t="s">
        <v>42</v>
      </c>
      <c r="B35" t="s">
        <v>1042</v>
      </c>
      <c r="C35" t="str">
        <f t="shared" si="0"/>
        <v>alantownsend@email.com</v>
      </c>
      <c r="D35" t="s">
        <v>2036</v>
      </c>
      <c r="E35" t="s">
        <v>3036</v>
      </c>
      <c r="F35" t="s">
        <v>4036</v>
      </c>
      <c r="G35" t="s">
        <v>4971</v>
      </c>
      <c r="H35" t="s">
        <v>5005</v>
      </c>
      <c r="I35" t="s">
        <v>5968</v>
      </c>
    </row>
    <row r="36" spans="1:9" x14ac:dyDescent="0.3">
      <c r="A36" t="s">
        <v>43</v>
      </c>
      <c r="B36" t="s">
        <v>1043</v>
      </c>
      <c r="C36" t="str">
        <f t="shared" si="0"/>
        <v>debbiepoole@email.com</v>
      </c>
      <c r="D36" t="s">
        <v>2037</v>
      </c>
      <c r="E36" t="s">
        <v>3037</v>
      </c>
      <c r="F36" t="s">
        <v>4037</v>
      </c>
      <c r="G36" t="s">
        <v>4970</v>
      </c>
      <c r="H36" t="s">
        <v>5006</v>
      </c>
      <c r="I36" t="s">
        <v>5967</v>
      </c>
    </row>
    <row r="37" spans="1:9" x14ac:dyDescent="0.3">
      <c r="A37" t="s">
        <v>44</v>
      </c>
      <c r="B37" t="s">
        <v>1044</v>
      </c>
      <c r="C37" t="str">
        <f t="shared" si="0"/>
        <v>jayhouston@email.com</v>
      </c>
      <c r="D37" t="s">
        <v>2038</v>
      </c>
      <c r="E37" t="s">
        <v>3038</v>
      </c>
      <c r="F37" t="s">
        <v>4038</v>
      </c>
      <c r="G37" t="s">
        <v>4971</v>
      </c>
      <c r="H37" t="s">
        <v>5007</v>
      </c>
      <c r="I37" t="s">
        <v>5968</v>
      </c>
    </row>
    <row r="38" spans="1:9" x14ac:dyDescent="0.3">
      <c r="A38" t="s">
        <v>45</v>
      </c>
      <c r="B38" t="s">
        <v>1045</v>
      </c>
      <c r="C38" t="str">
        <f t="shared" si="0"/>
        <v>chadkirk@email.com</v>
      </c>
      <c r="D38" t="s">
        <v>2039</v>
      </c>
      <c r="E38" t="s">
        <v>3039</v>
      </c>
      <c r="F38" t="s">
        <v>4039</v>
      </c>
      <c r="G38" t="s">
        <v>4970</v>
      </c>
      <c r="H38" t="s">
        <v>5008</v>
      </c>
      <c r="I38" t="s">
        <v>5968</v>
      </c>
    </row>
    <row r="39" spans="1:9" x14ac:dyDescent="0.3">
      <c r="A39" t="s">
        <v>46</v>
      </c>
      <c r="B39" t="s">
        <v>1046</v>
      </c>
      <c r="C39" t="str">
        <f t="shared" si="0"/>
        <v>karenlawson@email.com</v>
      </c>
      <c r="D39" t="s">
        <v>2040</v>
      </c>
      <c r="E39" t="s">
        <v>3040</v>
      </c>
      <c r="F39" t="s">
        <v>4040</v>
      </c>
      <c r="G39" t="s">
        <v>4971</v>
      </c>
      <c r="H39" t="s">
        <v>5009</v>
      </c>
      <c r="I39" t="s">
        <v>5968</v>
      </c>
    </row>
    <row r="40" spans="1:9" x14ac:dyDescent="0.3">
      <c r="A40" t="s">
        <v>47</v>
      </c>
      <c r="B40" t="s">
        <v>1047</v>
      </c>
      <c r="C40" t="str">
        <f t="shared" si="0"/>
        <v>michelleprice@email.com</v>
      </c>
      <c r="D40" t="s">
        <v>2041</v>
      </c>
      <c r="E40" t="s">
        <v>3041</v>
      </c>
      <c r="F40" t="s">
        <v>4041</v>
      </c>
      <c r="G40" t="s">
        <v>4969</v>
      </c>
      <c r="H40" t="s">
        <v>5010</v>
      </c>
      <c r="I40" t="s">
        <v>5968</v>
      </c>
    </row>
    <row r="41" spans="1:9" x14ac:dyDescent="0.3">
      <c r="A41" t="s">
        <v>48</v>
      </c>
      <c r="B41" t="s">
        <v>1048</v>
      </c>
      <c r="C41" t="str">
        <f t="shared" si="0"/>
        <v>kelseymayer@email.com</v>
      </c>
      <c r="D41" t="s">
        <v>2042</v>
      </c>
      <c r="E41" t="s">
        <v>3042</v>
      </c>
      <c r="F41" t="s">
        <v>4042</v>
      </c>
      <c r="G41" t="s">
        <v>4970</v>
      </c>
      <c r="H41" t="s">
        <v>5011</v>
      </c>
      <c r="I41" t="s">
        <v>5968</v>
      </c>
    </row>
    <row r="42" spans="1:9" x14ac:dyDescent="0.3">
      <c r="A42" t="s">
        <v>49</v>
      </c>
      <c r="B42" t="s">
        <v>1049</v>
      </c>
      <c r="C42" t="str">
        <f t="shared" si="0"/>
        <v>teresayoung@email.com</v>
      </c>
      <c r="D42" t="s">
        <v>2043</v>
      </c>
      <c r="E42" t="s">
        <v>3043</v>
      </c>
      <c r="F42" t="s">
        <v>4043</v>
      </c>
      <c r="G42" t="s">
        <v>4970</v>
      </c>
      <c r="H42" t="s">
        <v>5012</v>
      </c>
      <c r="I42" t="s">
        <v>5968</v>
      </c>
    </row>
    <row r="43" spans="1:9" x14ac:dyDescent="0.3">
      <c r="A43" t="s">
        <v>50</v>
      </c>
      <c r="B43" t="s">
        <v>1050</v>
      </c>
      <c r="C43" t="str">
        <f t="shared" si="0"/>
        <v>trevormccormick@email.com</v>
      </c>
      <c r="D43" t="s">
        <v>2044</v>
      </c>
      <c r="E43" t="s">
        <v>3044</v>
      </c>
      <c r="F43" t="s">
        <v>4044</v>
      </c>
      <c r="G43" t="s">
        <v>4970</v>
      </c>
      <c r="H43" t="s">
        <v>5013</v>
      </c>
      <c r="I43" t="s">
        <v>5968</v>
      </c>
    </row>
    <row r="44" spans="1:9" x14ac:dyDescent="0.3">
      <c r="A44" t="s">
        <v>51</v>
      </c>
      <c r="B44" t="s">
        <v>1051</v>
      </c>
      <c r="C44" t="str">
        <f t="shared" si="0"/>
        <v>stevenkelly@email.com</v>
      </c>
      <c r="D44" t="s">
        <v>2045</v>
      </c>
      <c r="E44" t="s">
        <v>3045</v>
      </c>
      <c r="F44" t="s">
        <v>4045</v>
      </c>
      <c r="G44" t="s">
        <v>4971</v>
      </c>
      <c r="H44" t="s">
        <v>5014</v>
      </c>
      <c r="I44" t="s">
        <v>5967</v>
      </c>
    </row>
    <row r="45" spans="1:9" x14ac:dyDescent="0.3">
      <c r="A45" t="s">
        <v>52</v>
      </c>
      <c r="B45" t="s">
        <v>1052</v>
      </c>
      <c r="C45" t="str">
        <f t="shared" si="0"/>
        <v>jonathanharris@email.com</v>
      </c>
      <c r="D45" t="s">
        <v>2046</v>
      </c>
      <c r="E45" t="s">
        <v>3046</v>
      </c>
      <c r="F45" t="s">
        <v>4046</v>
      </c>
      <c r="G45" t="s">
        <v>4971</v>
      </c>
      <c r="H45" t="s">
        <v>5015</v>
      </c>
      <c r="I45" t="s">
        <v>5967</v>
      </c>
    </row>
    <row r="46" spans="1:9" x14ac:dyDescent="0.3">
      <c r="A46" t="s">
        <v>53</v>
      </c>
      <c r="B46" t="s">
        <v>1053</v>
      </c>
      <c r="C46" t="str">
        <f t="shared" si="0"/>
        <v>tammyhutchinson@email.com</v>
      </c>
      <c r="D46" t="s">
        <v>2047</v>
      </c>
      <c r="E46" t="s">
        <v>3047</v>
      </c>
      <c r="F46" t="s">
        <v>4047</v>
      </c>
      <c r="G46" t="s">
        <v>4971</v>
      </c>
      <c r="H46" t="s">
        <v>5016</v>
      </c>
      <c r="I46" t="s">
        <v>5968</v>
      </c>
    </row>
    <row r="47" spans="1:9" x14ac:dyDescent="0.3">
      <c r="A47" t="s">
        <v>54</v>
      </c>
      <c r="B47" t="s">
        <v>1054</v>
      </c>
      <c r="C47" t="str">
        <f t="shared" si="0"/>
        <v>richardrobinson@email.com</v>
      </c>
      <c r="D47" t="s">
        <v>2048</v>
      </c>
      <c r="E47" t="s">
        <v>3048</v>
      </c>
      <c r="F47" t="s">
        <v>4048</v>
      </c>
      <c r="G47" t="s">
        <v>4970</v>
      </c>
      <c r="H47" t="s">
        <v>5017</v>
      </c>
      <c r="I47" t="s">
        <v>5967</v>
      </c>
    </row>
    <row r="48" spans="1:9" x14ac:dyDescent="0.3">
      <c r="A48" t="s">
        <v>55</v>
      </c>
      <c r="B48" t="s">
        <v>1055</v>
      </c>
      <c r="C48" t="str">
        <f t="shared" si="0"/>
        <v>reginaldmendez@email.com</v>
      </c>
      <c r="D48" t="s">
        <v>2049</v>
      </c>
      <c r="E48" t="s">
        <v>3049</v>
      </c>
      <c r="F48" t="s">
        <v>4049</v>
      </c>
      <c r="G48" t="s">
        <v>4969</v>
      </c>
      <c r="H48" t="s">
        <v>5018</v>
      </c>
      <c r="I48" t="s">
        <v>5968</v>
      </c>
    </row>
    <row r="49" spans="1:9" x14ac:dyDescent="0.3">
      <c r="A49" t="s">
        <v>56</v>
      </c>
      <c r="B49" t="s">
        <v>1056</v>
      </c>
      <c r="C49" t="str">
        <f t="shared" si="0"/>
        <v>kimberlycarroll@email.com</v>
      </c>
      <c r="D49" t="s">
        <v>2050</v>
      </c>
      <c r="E49" t="s">
        <v>3050</v>
      </c>
      <c r="F49" t="s">
        <v>4050</v>
      </c>
      <c r="G49" t="s">
        <v>4970</v>
      </c>
      <c r="H49" t="s">
        <v>5019</v>
      </c>
      <c r="I49" t="s">
        <v>5968</v>
      </c>
    </row>
    <row r="50" spans="1:9" x14ac:dyDescent="0.3">
      <c r="A50" t="s">
        <v>57</v>
      </c>
      <c r="B50" t="s">
        <v>1057</v>
      </c>
      <c r="C50" t="str">
        <f t="shared" si="0"/>
        <v>tyronewarren@email.com</v>
      </c>
      <c r="D50" t="s">
        <v>2051</v>
      </c>
      <c r="E50" t="s">
        <v>3051</v>
      </c>
      <c r="F50" t="s">
        <v>4051</v>
      </c>
      <c r="G50" t="s">
        <v>4970</v>
      </c>
      <c r="H50" t="s">
        <v>5020</v>
      </c>
      <c r="I50" t="s">
        <v>5968</v>
      </c>
    </row>
    <row r="51" spans="1:9" x14ac:dyDescent="0.3">
      <c r="A51" t="s">
        <v>58</v>
      </c>
      <c r="B51" t="s">
        <v>1058</v>
      </c>
      <c r="C51" t="str">
        <f t="shared" si="0"/>
        <v>kristinahensley@email.com</v>
      </c>
      <c r="D51" t="s">
        <v>2052</v>
      </c>
      <c r="E51" t="s">
        <v>3052</v>
      </c>
      <c r="F51" t="s">
        <v>4052</v>
      </c>
      <c r="G51" t="s">
        <v>4969</v>
      </c>
      <c r="H51" t="s">
        <v>5021</v>
      </c>
      <c r="I51" t="s">
        <v>5968</v>
      </c>
    </row>
    <row r="52" spans="1:9" x14ac:dyDescent="0.3">
      <c r="A52" t="s">
        <v>59</v>
      </c>
      <c r="B52" t="s">
        <v>1059</v>
      </c>
      <c r="C52" t="str">
        <f t="shared" si="0"/>
        <v>wandajohnson@email.com</v>
      </c>
      <c r="D52" t="s">
        <v>2053</v>
      </c>
      <c r="E52" t="s">
        <v>3053</v>
      </c>
      <c r="F52" t="s">
        <v>4053</v>
      </c>
      <c r="G52" t="s">
        <v>4970</v>
      </c>
      <c r="H52" t="s">
        <v>5022</v>
      </c>
      <c r="I52" t="s">
        <v>5968</v>
      </c>
    </row>
    <row r="53" spans="1:9" x14ac:dyDescent="0.3">
      <c r="A53" t="s">
        <v>60</v>
      </c>
      <c r="B53" t="s">
        <v>1060</v>
      </c>
      <c r="C53" t="str">
        <f t="shared" si="0"/>
        <v>christinehanna@email.com</v>
      </c>
      <c r="D53" t="s">
        <v>2054</v>
      </c>
      <c r="E53" t="s">
        <v>3054</v>
      </c>
      <c r="F53" t="s">
        <v>4054</v>
      </c>
      <c r="G53" t="s">
        <v>4969</v>
      </c>
      <c r="H53" t="s">
        <v>5023</v>
      </c>
      <c r="I53" t="s">
        <v>5967</v>
      </c>
    </row>
    <row r="54" spans="1:9" x14ac:dyDescent="0.3">
      <c r="A54" t="s">
        <v>61</v>
      </c>
      <c r="B54" t="s">
        <v>1061</v>
      </c>
      <c r="C54" t="str">
        <f t="shared" si="0"/>
        <v>jasonsanchez@email.com</v>
      </c>
      <c r="D54" t="s">
        <v>2055</v>
      </c>
      <c r="E54" t="s">
        <v>3055</v>
      </c>
      <c r="F54" t="s">
        <v>4055</v>
      </c>
      <c r="G54" t="s">
        <v>4971</v>
      </c>
      <c r="H54" t="s">
        <v>5024</v>
      </c>
      <c r="I54" t="s">
        <v>5967</v>
      </c>
    </row>
    <row r="55" spans="1:9" x14ac:dyDescent="0.3">
      <c r="A55" t="s">
        <v>62</v>
      </c>
      <c r="B55" t="s">
        <v>1062</v>
      </c>
      <c r="C55" t="str">
        <f t="shared" si="0"/>
        <v>stevenhoward@email.com</v>
      </c>
      <c r="D55" t="s">
        <v>2056</v>
      </c>
      <c r="E55" t="s">
        <v>3056</v>
      </c>
      <c r="F55" t="s">
        <v>4056</v>
      </c>
      <c r="G55" t="s">
        <v>4969</v>
      </c>
      <c r="H55" t="s">
        <v>5025</v>
      </c>
      <c r="I55" t="s">
        <v>5968</v>
      </c>
    </row>
    <row r="56" spans="1:9" x14ac:dyDescent="0.3">
      <c r="A56" t="s">
        <v>63</v>
      </c>
      <c r="B56" t="s">
        <v>1063</v>
      </c>
      <c r="C56" t="str">
        <f t="shared" si="0"/>
        <v>daniellee@email.com</v>
      </c>
      <c r="D56" t="s">
        <v>2057</v>
      </c>
      <c r="E56" t="s">
        <v>3057</v>
      </c>
      <c r="F56" t="s">
        <v>4057</v>
      </c>
      <c r="G56" t="s">
        <v>4971</v>
      </c>
      <c r="H56" t="s">
        <v>5026</v>
      </c>
      <c r="I56" t="s">
        <v>5968</v>
      </c>
    </row>
    <row r="57" spans="1:9" x14ac:dyDescent="0.3">
      <c r="A57" t="s">
        <v>64</v>
      </c>
      <c r="B57" t="s">
        <v>1064</v>
      </c>
      <c r="C57" t="str">
        <f t="shared" si="0"/>
        <v>chadrosario@email.com</v>
      </c>
      <c r="D57" t="s">
        <v>2058</v>
      </c>
      <c r="E57" t="s">
        <v>3058</v>
      </c>
      <c r="F57" t="s">
        <v>4058</v>
      </c>
      <c r="G57" t="s">
        <v>4969</v>
      </c>
      <c r="H57" t="s">
        <v>5027</v>
      </c>
      <c r="I57" t="s">
        <v>5967</v>
      </c>
    </row>
    <row r="58" spans="1:9" x14ac:dyDescent="0.3">
      <c r="A58" t="s">
        <v>65</v>
      </c>
      <c r="B58" t="s">
        <v>1065</v>
      </c>
      <c r="C58" t="str">
        <f t="shared" si="0"/>
        <v>thomasfrench@email.com</v>
      </c>
      <c r="D58" t="s">
        <v>2059</v>
      </c>
      <c r="E58" t="s">
        <v>3059</v>
      </c>
      <c r="F58" t="s">
        <v>4059</v>
      </c>
      <c r="G58" t="s">
        <v>4971</v>
      </c>
      <c r="H58" t="s">
        <v>5028</v>
      </c>
      <c r="I58" t="s">
        <v>5968</v>
      </c>
    </row>
    <row r="59" spans="1:9" x14ac:dyDescent="0.3">
      <c r="A59" t="s">
        <v>66</v>
      </c>
      <c r="B59" t="s">
        <v>1066</v>
      </c>
      <c r="C59" t="str">
        <f t="shared" si="0"/>
        <v>michaelwoodward@email.com</v>
      </c>
      <c r="D59" t="s">
        <v>2060</v>
      </c>
      <c r="E59" t="s">
        <v>3060</v>
      </c>
      <c r="F59" t="s">
        <v>4060</v>
      </c>
      <c r="G59" t="s">
        <v>4971</v>
      </c>
      <c r="H59" t="s">
        <v>5029</v>
      </c>
      <c r="I59" t="s">
        <v>5968</v>
      </c>
    </row>
    <row r="60" spans="1:9" x14ac:dyDescent="0.3">
      <c r="A60" t="s">
        <v>67</v>
      </c>
      <c r="B60" t="s">
        <v>1067</v>
      </c>
      <c r="C60" t="str">
        <f t="shared" si="0"/>
        <v>carlscott@email.com</v>
      </c>
      <c r="D60" t="s">
        <v>2061</v>
      </c>
      <c r="E60" t="s">
        <v>3061</v>
      </c>
      <c r="F60" t="s">
        <v>4061</v>
      </c>
      <c r="G60" t="s">
        <v>4969</v>
      </c>
      <c r="H60" t="s">
        <v>5030</v>
      </c>
      <c r="I60" t="s">
        <v>5968</v>
      </c>
    </row>
    <row r="61" spans="1:9" x14ac:dyDescent="0.3">
      <c r="A61" t="s">
        <v>68</v>
      </c>
      <c r="B61" t="s">
        <v>1068</v>
      </c>
      <c r="C61" t="str">
        <f t="shared" si="0"/>
        <v>susanhall@email.com</v>
      </c>
      <c r="D61" t="s">
        <v>2062</v>
      </c>
      <c r="E61" t="s">
        <v>3062</v>
      </c>
      <c r="F61" t="s">
        <v>4062</v>
      </c>
      <c r="G61" t="s">
        <v>4969</v>
      </c>
      <c r="H61" t="s">
        <v>5031</v>
      </c>
      <c r="I61" t="s">
        <v>5968</v>
      </c>
    </row>
    <row r="62" spans="1:9" x14ac:dyDescent="0.3">
      <c r="A62" t="s">
        <v>69</v>
      </c>
      <c r="B62" t="s">
        <v>1069</v>
      </c>
      <c r="C62" t="str">
        <f t="shared" si="0"/>
        <v>tammyyoung@email.com</v>
      </c>
      <c r="D62" t="s">
        <v>2063</v>
      </c>
      <c r="E62" t="s">
        <v>3063</v>
      </c>
      <c r="F62" t="s">
        <v>4063</v>
      </c>
      <c r="G62" t="s">
        <v>4970</v>
      </c>
      <c r="H62" t="s">
        <v>5032</v>
      </c>
      <c r="I62" t="s">
        <v>5968</v>
      </c>
    </row>
    <row r="63" spans="1:9" x14ac:dyDescent="0.3">
      <c r="A63" t="s">
        <v>70</v>
      </c>
      <c r="B63" t="s">
        <v>1070</v>
      </c>
      <c r="C63" t="str">
        <f t="shared" si="0"/>
        <v>jessicawilliams@email.com</v>
      </c>
      <c r="D63" t="s">
        <v>2064</v>
      </c>
      <c r="E63" t="s">
        <v>3064</v>
      </c>
      <c r="F63" t="s">
        <v>4064</v>
      </c>
      <c r="G63" t="s">
        <v>4971</v>
      </c>
      <c r="H63" t="s">
        <v>5033</v>
      </c>
      <c r="I63" t="s">
        <v>5967</v>
      </c>
    </row>
    <row r="64" spans="1:9" x14ac:dyDescent="0.3">
      <c r="A64" t="s">
        <v>71</v>
      </c>
      <c r="B64" t="s">
        <v>1071</v>
      </c>
      <c r="C64" t="str">
        <f t="shared" si="0"/>
        <v>amycole@email.com</v>
      </c>
      <c r="D64" t="s">
        <v>2065</v>
      </c>
      <c r="E64" t="s">
        <v>3065</v>
      </c>
      <c r="F64" t="s">
        <v>4065</v>
      </c>
      <c r="G64" t="s">
        <v>4970</v>
      </c>
      <c r="H64" t="s">
        <v>5034</v>
      </c>
      <c r="I64" t="s">
        <v>5968</v>
      </c>
    </row>
    <row r="65" spans="1:9" x14ac:dyDescent="0.3">
      <c r="A65" t="s">
        <v>72</v>
      </c>
      <c r="B65" t="s">
        <v>1072</v>
      </c>
      <c r="C65" t="str">
        <f t="shared" si="0"/>
        <v>jenniferchase@email.com</v>
      </c>
      <c r="D65" t="s">
        <v>2066</v>
      </c>
      <c r="E65" t="s">
        <v>3066</v>
      </c>
      <c r="F65" t="s">
        <v>4066</v>
      </c>
      <c r="G65" t="s">
        <v>4971</v>
      </c>
      <c r="H65" t="s">
        <v>5035</v>
      </c>
      <c r="I65" t="s">
        <v>5968</v>
      </c>
    </row>
    <row r="66" spans="1:9" x14ac:dyDescent="0.3">
      <c r="A66" t="s">
        <v>73</v>
      </c>
      <c r="B66" t="s">
        <v>1073</v>
      </c>
      <c r="C66" t="str">
        <f t="shared" si="0"/>
        <v>jamesgarcia@email.com</v>
      </c>
      <c r="D66" t="s">
        <v>2067</v>
      </c>
      <c r="E66" t="s">
        <v>3067</v>
      </c>
      <c r="F66" t="s">
        <v>4067</v>
      </c>
      <c r="G66" t="s">
        <v>4969</v>
      </c>
      <c r="H66" t="s">
        <v>5036</v>
      </c>
      <c r="I66" t="s">
        <v>5968</v>
      </c>
    </row>
    <row r="67" spans="1:9" x14ac:dyDescent="0.3">
      <c r="A67" t="s">
        <v>74</v>
      </c>
      <c r="B67" t="s">
        <v>1074</v>
      </c>
      <c r="C67" t="str">
        <f t="shared" ref="C67:C130" si="1">LOWER(SUBSTITUTE(B67, " ", "")) &amp; "@email.com"</f>
        <v>jonathanthompson@email.com</v>
      </c>
      <c r="D67" t="s">
        <v>2068</v>
      </c>
      <c r="E67" t="s">
        <v>3068</v>
      </c>
      <c r="F67" t="s">
        <v>4068</v>
      </c>
      <c r="G67" t="s">
        <v>4969</v>
      </c>
      <c r="H67" t="s">
        <v>5037</v>
      </c>
      <c r="I67" t="s">
        <v>5967</v>
      </c>
    </row>
    <row r="68" spans="1:9" x14ac:dyDescent="0.3">
      <c r="A68" t="s">
        <v>75</v>
      </c>
      <c r="B68" t="s">
        <v>1075</v>
      </c>
      <c r="C68" t="str">
        <f t="shared" si="1"/>
        <v>amygreen@email.com</v>
      </c>
      <c r="D68" t="s">
        <v>2069</v>
      </c>
      <c r="E68" t="s">
        <v>3069</v>
      </c>
      <c r="F68" t="s">
        <v>4069</v>
      </c>
      <c r="G68" t="s">
        <v>4970</v>
      </c>
      <c r="H68" t="s">
        <v>5038</v>
      </c>
      <c r="I68" t="s">
        <v>5968</v>
      </c>
    </row>
    <row r="69" spans="1:9" x14ac:dyDescent="0.3">
      <c r="A69" t="s">
        <v>76</v>
      </c>
      <c r="B69" t="s">
        <v>1076</v>
      </c>
      <c r="C69" t="str">
        <f t="shared" si="1"/>
        <v>robertcampbell@email.com</v>
      </c>
      <c r="D69" t="s">
        <v>2070</v>
      </c>
      <c r="E69" t="s">
        <v>3070</v>
      </c>
      <c r="F69" t="s">
        <v>4070</v>
      </c>
      <c r="G69" t="s">
        <v>4970</v>
      </c>
      <c r="H69" t="s">
        <v>5039</v>
      </c>
      <c r="I69" t="s">
        <v>5967</v>
      </c>
    </row>
    <row r="70" spans="1:9" x14ac:dyDescent="0.3">
      <c r="A70" t="s">
        <v>77</v>
      </c>
      <c r="B70" t="s">
        <v>1077</v>
      </c>
      <c r="C70" t="str">
        <f t="shared" si="1"/>
        <v>ashleyhowe@email.com</v>
      </c>
      <c r="D70" t="s">
        <v>2071</v>
      </c>
      <c r="E70" t="s">
        <v>3071</v>
      </c>
      <c r="F70" t="s">
        <v>4071</v>
      </c>
      <c r="G70" t="s">
        <v>4969</v>
      </c>
      <c r="H70" t="s">
        <v>5040</v>
      </c>
      <c r="I70" t="s">
        <v>5968</v>
      </c>
    </row>
    <row r="71" spans="1:9" x14ac:dyDescent="0.3">
      <c r="A71" t="s">
        <v>78</v>
      </c>
      <c r="B71" t="s">
        <v>1078</v>
      </c>
      <c r="C71" t="str">
        <f t="shared" si="1"/>
        <v>dianehenderson@email.com</v>
      </c>
      <c r="D71" t="s">
        <v>2072</v>
      </c>
      <c r="E71" t="s">
        <v>3072</v>
      </c>
      <c r="F71" t="s">
        <v>4072</v>
      </c>
      <c r="G71" t="s">
        <v>4970</v>
      </c>
      <c r="H71" t="s">
        <v>5041</v>
      </c>
      <c r="I71" t="s">
        <v>5968</v>
      </c>
    </row>
    <row r="72" spans="1:9" x14ac:dyDescent="0.3">
      <c r="A72" t="s">
        <v>79</v>
      </c>
      <c r="B72" t="s">
        <v>1079</v>
      </c>
      <c r="C72" t="str">
        <f t="shared" si="1"/>
        <v>davidpeterson@email.com</v>
      </c>
      <c r="D72" t="s">
        <v>2073</v>
      </c>
      <c r="E72" t="s">
        <v>3073</v>
      </c>
      <c r="F72" t="s">
        <v>4073</v>
      </c>
      <c r="G72" t="s">
        <v>4971</v>
      </c>
      <c r="H72" t="s">
        <v>5042</v>
      </c>
      <c r="I72" t="s">
        <v>5968</v>
      </c>
    </row>
    <row r="73" spans="1:9" x14ac:dyDescent="0.3">
      <c r="A73" t="s">
        <v>80</v>
      </c>
      <c r="B73" t="s">
        <v>1080</v>
      </c>
      <c r="C73" t="str">
        <f t="shared" si="1"/>
        <v>christinawilliamson@email.com</v>
      </c>
      <c r="D73" t="s">
        <v>2074</v>
      </c>
      <c r="E73" t="s">
        <v>3074</v>
      </c>
      <c r="F73" t="s">
        <v>4074</v>
      </c>
      <c r="G73" t="s">
        <v>4971</v>
      </c>
      <c r="H73" t="s">
        <v>5043</v>
      </c>
      <c r="I73" t="s">
        <v>5968</v>
      </c>
    </row>
    <row r="74" spans="1:9" x14ac:dyDescent="0.3">
      <c r="A74" t="s">
        <v>81</v>
      </c>
      <c r="B74" t="s">
        <v>1081</v>
      </c>
      <c r="C74" t="str">
        <f t="shared" si="1"/>
        <v>glendarice@email.com</v>
      </c>
      <c r="D74" t="s">
        <v>2075</v>
      </c>
      <c r="E74" t="s">
        <v>3075</v>
      </c>
      <c r="F74" t="s">
        <v>4075</v>
      </c>
      <c r="G74" t="s">
        <v>4969</v>
      </c>
      <c r="H74" t="s">
        <v>5044</v>
      </c>
      <c r="I74" t="s">
        <v>5968</v>
      </c>
    </row>
    <row r="75" spans="1:9" x14ac:dyDescent="0.3">
      <c r="A75" t="s">
        <v>82</v>
      </c>
      <c r="B75" t="s">
        <v>1082</v>
      </c>
      <c r="C75" t="str">
        <f t="shared" si="1"/>
        <v>katiejohnson@email.com</v>
      </c>
      <c r="D75" t="s">
        <v>2076</v>
      </c>
      <c r="E75" t="s">
        <v>3076</v>
      </c>
      <c r="F75" t="s">
        <v>4076</v>
      </c>
      <c r="G75" t="s">
        <v>4971</v>
      </c>
      <c r="H75" t="s">
        <v>5045</v>
      </c>
      <c r="I75" t="s">
        <v>5967</v>
      </c>
    </row>
    <row r="76" spans="1:9" x14ac:dyDescent="0.3">
      <c r="A76" t="s">
        <v>83</v>
      </c>
      <c r="B76" t="s">
        <v>1083</v>
      </c>
      <c r="C76" t="str">
        <f t="shared" si="1"/>
        <v>davidharper@email.com</v>
      </c>
      <c r="D76" t="s">
        <v>2077</v>
      </c>
      <c r="E76" t="s">
        <v>3077</v>
      </c>
      <c r="F76" t="s">
        <v>4077</v>
      </c>
      <c r="G76" t="s">
        <v>4969</v>
      </c>
      <c r="H76" t="s">
        <v>5046</v>
      </c>
      <c r="I76" t="s">
        <v>5968</v>
      </c>
    </row>
    <row r="77" spans="1:9" x14ac:dyDescent="0.3">
      <c r="A77" t="s">
        <v>84</v>
      </c>
      <c r="B77" t="s">
        <v>1084</v>
      </c>
      <c r="C77" t="str">
        <f t="shared" si="1"/>
        <v>robertgallegosmd@email.com</v>
      </c>
      <c r="D77" t="s">
        <v>2078</v>
      </c>
      <c r="E77" t="s">
        <v>3078</v>
      </c>
      <c r="F77" t="s">
        <v>4078</v>
      </c>
      <c r="G77" t="s">
        <v>4969</v>
      </c>
      <c r="H77" t="s">
        <v>5047</v>
      </c>
      <c r="I77" t="s">
        <v>5968</v>
      </c>
    </row>
    <row r="78" spans="1:9" x14ac:dyDescent="0.3">
      <c r="A78" t="s">
        <v>85</v>
      </c>
      <c r="B78" t="s">
        <v>1085</v>
      </c>
      <c r="C78" t="str">
        <f t="shared" si="1"/>
        <v>audreyjones@email.com</v>
      </c>
      <c r="D78" t="s">
        <v>2079</v>
      </c>
      <c r="E78" t="s">
        <v>3079</v>
      </c>
      <c r="F78" t="s">
        <v>4079</v>
      </c>
      <c r="G78" t="s">
        <v>4970</v>
      </c>
      <c r="H78" t="s">
        <v>5048</v>
      </c>
      <c r="I78" t="s">
        <v>5968</v>
      </c>
    </row>
    <row r="79" spans="1:9" x14ac:dyDescent="0.3">
      <c r="A79" t="s">
        <v>86</v>
      </c>
      <c r="B79" t="s">
        <v>1086</v>
      </c>
      <c r="C79" t="str">
        <f t="shared" si="1"/>
        <v>danabender@email.com</v>
      </c>
      <c r="D79" t="s">
        <v>2080</v>
      </c>
      <c r="E79" t="s">
        <v>3080</v>
      </c>
      <c r="F79" t="s">
        <v>4080</v>
      </c>
      <c r="G79" t="s">
        <v>4970</v>
      </c>
      <c r="H79" t="s">
        <v>5049</v>
      </c>
      <c r="I79" t="s">
        <v>5967</v>
      </c>
    </row>
    <row r="80" spans="1:9" x14ac:dyDescent="0.3">
      <c r="A80" t="s">
        <v>87</v>
      </c>
      <c r="B80" t="s">
        <v>1087</v>
      </c>
      <c r="C80" t="str">
        <f t="shared" si="1"/>
        <v>louistaylor@email.com</v>
      </c>
      <c r="D80" t="s">
        <v>2081</v>
      </c>
      <c r="E80" t="s">
        <v>3081</v>
      </c>
      <c r="F80" t="s">
        <v>4081</v>
      </c>
      <c r="G80" t="s">
        <v>4970</v>
      </c>
      <c r="H80" t="s">
        <v>5050</v>
      </c>
      <c r="I80" t="s">
        <v>5967</v>
      </c>
    </row>
    <row r="81" spans="1:9" x14ac:dyDescent="0.3">
      <c r="A81" t="s">
        <v>88</v>
      </c>
      <c r="B81" t="s">
        <v>1088</v>
      </c>
      <c r="C81" t="str">
        <f t="shared" si="1"/>
        <v>kyleholt@email.com</v>
      </c>
      <c r="D81" t="s">
        <v>2082</v>
      </c>
      <c r="E81" t="s">
        <v>3082</v>
      </c>
      <c r="F81" t="s">
        <v>4082</v>
      </c>
      <c r="G81" t="s">
        <v>4969</v>
      </c>
      <c r="H81" t="s">
        <v>5051</v>
      </c>
      <c r="I81" t="s">
        <v>5968</v>
      </c>
    </row>
    <row r="82" spans="1:9" x14ac:dyDescent="0.3">
      <c r="A82" t="s">
        <v>89</v>
      </c>
      <c r="B82" t="s">
        <v>1089</v>
      </c>
      <c r="C82" t="str">
        <f t="shared" si="1"/>
        <v>andreataylormd@email.com</v>
      </c>
      <c r="D82" t="s">
        <v>2083</v>
      </c>
      <c r="E82" t="s">
        <v>3083</v>
      </c>
      <c r="F82" t="s">
        <v>4083</v>
      </c>
      <c r="G82" t="s">
        <v>4971</v>
      </c>
      <c r="H82" t="s">
        <v>5052</v>
      </c>
      <c r="I82" t="s">
        <v>5967</v>
      </c>
    </row>
    <row r="83" spans="1:9" x14ac:dyDescent="0.3">
      <c r="A83" t="s">
        <v>90</v>
      </c>
      <c r="B83" t="s">
        <v>1090</v>
      </c>
      <c r="C83" t="str">
        <f t="shared" si="1"/>
        <v>michelledrake@email.com</v>
      </c>
      <c r="D83" t="s">
        <v>2084</v>
      </c>
      <c r="E83" t="s">
        <v>3084</v>
      </c>
      <c r="F83" t="s">
        <v>4084</v>
      </c>
      <c r="G83" t="s">
        <v>4971</v>
      </c>
      <c r="H83" t="s">
        <v>5053</v>
      </c>
      <c r="I83" t="s">
        <v>5968</v>
      </c>
    </row>
    <row r="84" spans="1:9" x14ac:dyDescent="0.3">
      <c r="A84" t="s">
        <v>91</v>
      </c>
      <c r="B84" t="s">
        <v>1091</v>
      </c>
      <c r="C84" t="str">
        <f t="shared" si="1"/>
        <v>elizabethmorgan@email.com</v>
      </c>
      <c r="D84" t="s">
        <v>2085</v>
      </c>
      <c r="E84" t="s">
        <v>3085</v>
      </c>
      <c r="F84" t="s">
        <v>4085</v>
      </c>
      <c r="G84" t="s">
        <v>4970</v>
      </c>
      <c r="H84" t="s">
        <v>5054</v>
      </c>
      <c r="I84" t="s">
        <v>5968</v>
      </c>
    </row>
    <row r="85" spans="1:9" x14ac:dyDescent="0.3">
      <c r="A85" t="s">
        <v>92</v>
      </c>
      <c r="B85" t="s">
        <v>1092</v>
      </c>
      <c r="C85" t="str">
        <f t="shared" si="1"/>
        <v>kevinporter@email.com</v>
      </c>
      <c r="D85" t="s">
        <v>2086</v>
      </c>
      <c r="E85" t="s">
        <v>3086</v>
      </c>
      <c r="F85" t="s">
        <v>4086</v>
      </c>
      <c r="G85" t="s">
        <v>4969</v>
      </c>
      <c r="H85" t="s">
        <v>5055</v>
      </c>
      <c r="I85" t="s">
        <v>5968</v>
      </c>
    </row>
    <row r="86" spans="1:9" x14ac:dyDescent="0.3">
      <c r="A86" t="s">
        <v>93</v>
      </c>
      <c r="B86" t="s">
        <v>1093</v>
      </c>
      <c r="C86" t="str">
        <f t="shared" si="1"/>
        <v>evansanchez@email.com</v>
      </c>
      <c r="D86" t="s">
        <v>2087</v>
      </c>
      <c r="E86" t="s">
        <v>3087</v>
      </c>
      <c r="F86" t="s">
        <v>4087</v>
      </c>
      <c r="G86" t="s">
        <v>4969</v>
      </c>
      <c r="H86" t="s">
        <v>5056</v>
      </c>
      <c r="I86" t="s">
        <v>5967</v>
      </c>
    </row>
    <row r="87" spans="1:9" x14ac:dyDescent="0.3">
      <c r="A87" t="s">
        <v>94</v>
      </c>
      <c r="B87" t="s">
        <v>1094</v>
      </c>
      <c r="C87" t="str">
        <f t="shared" si="1"/>
        <v>ashleyhenderson@email.com</v>
      </c>
      <c r="D87" t="s">
        <v>2088</v>
      </c>
      <c r="E87" t="s">
        <v>3088</v>
      </c>
      <c r="F87" t="s">
        <v>4088</v>
      </c>
      <c r="G87" t="s">
        <v>4971</v>
      </c>
      <c r="H87" t="s">
        <v>5057</v>
      </c>
      <c r="I87" t="s">
        <v>5967</v>
      </c>
    </row>
    <row r="88" spans="1:9" x14ac:dyDescent="0.3">
      <c r="A88" t="s">
        <v>95</v>
      </c>
      <c r="B88" t="s">
        <v>1095</v>
      </c>
      <c r="C88" t="str">
        <f t="shared" si="1"/>
        <v>melaniewilson@email.com</v>
      </c>
      <c r="D88" t="s">
        <v>2089</v>
      </c>
      <c r="E88" t="s">
        <v>3089</v>
      </c>
      <c r="F88" t="s">
        <v>4089</v>
      </c>
      <c r="G88" t="s">
        <v>4971</v>
      </c>
      <c r="H88" t="s">
        <v>5058</v>
      </c>
      <c r="I88" t="s">
        <v>5967</v>
      </c>
    </row>
    <row r="89" spans="1:9" x14ac:dyDescent="0.3">
      <c r="A89" t="s">
        <v>96</v>
      </c>
      <c r="B89" t="s">
        <v>1096</v>
      </c>
      <c r="C89" t="str">
        <f t="shared" si="1"/>
        <v>michelleharris@email.com</v>
      </c>
      <c r="D89" t="s">
        <v>2090</v>
      </c>
      <c r="E89" t="s">
        <v>3090</v>
      </c>
      <c r="F89" t="s">
        <v>4090</v>
      </c>
      <c r="G89" t="s">
        <v>4970</v>
      </c>
      <c r="H89" t="s">
        <v>5059</v>
      </c>
      <c r="I89" t="s">
        <v>5968</v>
      </c>
    </row>
    <row r="90" spans="1:9" x14ac:dyDescent="0.3">
      <c r="A90" t="s">
        <v>97</v>
      </c>
      <c r="B90" t="s">
        <v>1097</v>
      </c>
      <c r="C90" t="str">
        <f t="shared" si="1"/>
        <v>michaelhall@email.com</v>
      </c>
      <c r="D90" t="s">
        <v>2091</v>
      </c>
      <c r="E90" t="s">
        <v>3091</v>
      </c>
      <c r="F90" t="s">
        <v>4091</v>
      </c>
      <c r="G90" t="s">
        <v>4969</v>
      </c>
      <c r="H90" t="s">
        <v>5060</v>
      </c>
      <c r="I90" t="s">
        <v>5967</v>
      </c>
    </row>
    <row r="91" spans="1:9" x14ac:dyDescent="0.3">
      <c r="A91" t="s">
        <v>98</v>
      </c>
      <c r="B91" t="s">
        <v>1098</v>
      </c>
      <c r="C91" t="str">
        <f t="shared" si="1"/>
        <v>victorcox@email.com</v>
      </c>
      <c r="D91" t="s">
        <v>2092</v>
      </c>
      <c r="E91" t="s">
        <v>3092</v>
      </c>
      <c r="F91" t="s">
        <v>4092</v>
      </c>
      <c r="G91" t="s">
        <v>4969</v>
      </c>
      <c r="H91" t="s">
        <v>5061</v>
      </c>
      <c r="I91" t="s">
        <v>5968</v>
      </c>
    </row>
    <row r="92" spans="1:9" x14ac:dyDescent="0.3">
      <c r="A92" t="s">
        <v>99</v>
      </c>
      <c r="B92" t="s">
        <v>1099</v>
      </c>
      <c r="C92" t="str">
        <f t="shared" si="1"/>
        <v>mariahernandez@email.com</v>
      </c>
      <c r="D92" t="s">
        <v>2093</v>
      </c>
      <c r="E92" t="s">
        <v>3093</v>
      </c>
      <c r="F92" t="s">
        <v>4093</v>
      </c>
      <c r="G92" t="s">
        <v>4969</v>
      </c>
      <c r="H92" t="s">
        <v>5062</v>
      </c>
      <c r="I92" t="s">
        <v>5968</v>
      </c>
    </row>
    <row r="93" spans="1:9" x14ac:dyDescent="0.3">
      <c r="A93" t="s">
        <v>100</v>
      </c>
      <c r="B93" t="s">
        <v>1100</v>
      </c>
      <c r="C93" t="str">
        <f t="shared" si="1"/>
        <v>stevenhowell@email.com</v>
      </c>
      <c r="D93" t="s">
        <v>2094</v>
      </c>
      <c r="E93" t="s">
        <v>3094</v>
      </c>
      <c r="F93" t="s">
        <v>4094</v>
      </c>
      <c r="G93" t="s">
        <v>4971</v>
      </c>
      <c r="H93" t="s">
        <v>5063</v>
      </c>
      <c r="I93" t="s">
        <v>5968</v>
      </c>
    </row>
    <row r="94" spans="1:9" x14ac:dyDescent="0.3">
      <c r="A94" t="s">
        <v>101</v>
      </c>
      <c r="B94" t="s">
        <v>1101</v>
      </c>
      <c r="C94" t="str">
        <f t="shared" si="1"/>
        <v>angelwolf@email.com</v>
      </c>
      <c r="D94" t="s">
        <v>2095</v>
      </c>
      <c r="E94" t="s">
        <v>3095</v>
      </c>
      <c r="F94" t="s">
        <v>4095</v>
      </c>
      <c r="G94" t="s">
        <v>4970</v>
      </c>
      <c r="H94" t="s">
        <v>5064</v>
      </c>
      <c r="I94" t="s">
        <v>5968</v>
      </c>
    </row>
    <row r="95" spans="1:9" x14ac:dyDescent="0.3">
      <c r="A95" t="s">
        <v>102</v>
      </c>
      <c r="B95" t="s">
        <v>1102</v>
      </c>
      <c r="C95" t="str">
        <f t="shared" si="1"/>
        <v>josephbrowning@email.com</v>
      </c>
      <c r="D95" t="s">
        <v>2096</v>
      </c>
      <c r="E95" t="s">
        <v>3096</v>
      </c>
      <c r="F95" t="s">
        <v>4096</v>
      </c>
      <c r="G95" t="s">
        <v>4971</v>
      </c>
      <c r="H95" t="s">
        <v>5065</v>
      </c>
      <c r="I95" t="s">
        <v>5968</v>
      </c>
    </row>
    <row r="96" spans="1:9" x14ac:dyDescent="0.3">
      <c r="A96" t="s">
        <v>103</v>
      </c>
      <c r="B96" t="s">
        <v>1103</v>
      </c>
      <c r="C96" t="str">
        <f t="shared" si="1"/>
        <v>scottwilson@email.com</v>
      </c>
      <c r="D96" t="s">
        <v>2097</v>
      </c>
      <c r="E96" t="s">
        <v>3097</v>
      </c>
      <c r="F96" t="s">
        <v>4097</v>
      </c>
      <c r="G96" t="s">
        <v>4970</v>
      </c>
      <c r="H96" t="s">
        <v>5066</v>
      </c>
      <c r="I96" t="s">
        <v>5968</v>
      </c>
    </row>
    <row r="97" spans="1:9" x14ac:dyDescent="0.3">
      <c r="A97" t="s">
        <v>104</v>
      </c>
      <c r="B97" t="s">
        <v>1104</v>
      </c>
      <c r="C97" t="str">
        <f t="shared" si="1"/>
        <v>alexasteele@email.com</v>
      </c>
      <c r="D97" t="s">
        <v>2098</v>
      </c>
      <c r="E97" t="s">
        <v>3098</v>
      </c>
      <c r="F97" t="s">
        <v>4098</v>
      </c>
      <c r="G97" t="s">
        <v>4970</v>
      </c>
      <c r="H97" t="s">
        <v>5067</v>
      </c>
      <c r="I97" t="s">
        <v>5968</v>
      </c>
    </row>
    <row r="98" spans="1:9" x14ac:dyDescent="0.3">
      <c r="A98" t="s">
        <v>105</v>
      </c>
      <c r="B98" t="s">
        <v>1105</v>
      </c>
      <c r="C98" t="str">
        <f t="shared" si="1"/>
        <v>davidharris@email.com</v>
      </c>
      <c r="D98" t="s">
        <v>2099</v>
      </c>
      <c r="E98" t="s">
        <v>3099</v>
      </c>
      <c r="F98" t="s">
        <v>4099</v>
      </c>
      <c r="G98" t="s">
        <v>4970</v>
      </c>
      <c r="H98" t="s">
        <v>5068</v>
      </c>
      <c r="I98" t="s">
        <v>5968</v>
      </c>
    </row>
    <row r="99" spans="1:9" x14ac:dyDescent="0.3">
      <c r="A99" t="s">
        <v>106</v>
      </c>
      <c r="B99" t="s">
        <v>1106</v>
      </c>
      <c r="C99" t="str">
        <f t="shared" si="1"/>
        <v>jeremyroblesdvm@email.com</v>
      </c>
      <c r="D99" t="s">
        <v>2100</v>
      </c>
      <c r="E99" t="s">
        <v>3100</v>
      </c>
      <c r="F99" t="s">
        <v>4100</v>
      </c>
      <c r="G99" t="s">
        <v>4969</v>
      </c>
      <c r="H99" t="s">
        <v>5069</v>
      </c>
      <c r="I99" t="s">
        <v>5967</v>
      </c>
    </row>
    <row r="100" spans="1:9" x14ac:dyDescent="0.3">
      <c r="A100" t="s">
        <v>107</v>
      </c>
      <c r="B100" t="s">
        <v>1107</v>
      </c>
      <c r="C100" t="str">
        <f t="shared" si="1"/>
        <v>reginaldmullins@email.com</v>
      </c>
      <c r="D100" t="s">
        <v>2101</v>
      </c>
      <c r="E100" t="s">
        <v>3101</v>
      </c>
      <c r="F100" t="s">
        <v>4101</v>
      </c>
      <c r="G100" t="s">
        <v>4970</v>
      </c>
      <c r="H100" t="s">
        <v>5070</v>
      </c>
      <c r="I100" t="s">
        <v>5968</v>
      </c>
    </row>
    <row r="101" spans="1:9" x14ac:dyDescent="0.3">
      <c r="A101" t="s">
        <v>108</v>
      </c>
      <c r="B101" t="s">
        <v>1108</v>
      </c>
      <c r="C101" t="str">
        <f t="shared" si="1"/>
        <v>taylormosleymd@email.com</v>
      </c>
      <c r="D101" t="s">
        <v>2102</v>
      </c>
      <c r="E101" t="s">
        <v>3102</v>
      </c>
      <c r="F101" t="s">
        <v>4102</v>
      </c>
      <c r="G101" t="s">
        <v>4971</v>
      </c>
      <c r="H101" t="s">
        <v>5071</v>
      </c>
      <c r="I101" t="s">
        <v>5968</v>
      </c>
    </row>
    <row r="102" spans="1:9" x14ac:dyDescent="0.3">
      <c r="A102" t="s">
        <v>109</v>
      </c>
      <c r="B102" t="s">
        <v>1109</v>
      </c>
      <c r="C102" t="str">
        <f t="shared" si="1"/>
        <v>amyharris@email.com</v>
      </c>
      <c r="D102" t="s">
        <v>2103</v>
      </c>
      <c r="E102" t="s">
        <v>3103</v>
      </c>
      <c r="F102" t="s">
        <v>4103</v>
      </c>
      <c r="G102" t="s">
        <v>4970</v>
      </c>
      <c r="H102" t="s">
        <v>5072</v>
      </c>
      <c r="I102" t="s">
        <v>5968</v>
      </c>
    </row>
    <row r="103" spans="1:9" x14ac:dyDescent="0.3">
      <c r="A103" t="s">
        <v>110</v>
      </c>
      <c r="B103" t="s">
        <v>1110</v>
      </c>
      <c r="C103" t="str">
        <f t="shared" si="1"/>
        <v>jamesparsons@email.com</v>
      </c>
      <c r="D103" t="s">
        <v>2104</v>
      </c>
      <c r="E103" t="s">
        <v>3104</v>
      </c>
      <c r="F103" t="s">
        <v>4104</v>
      </c>
      <c r="G103" t="s">
        <v>4970</v>
      </c>
      <c r="H103" t="s">
        <v>5073</v>
      </c>
      <c r="I103" t="s">
        <v>5968</v>
      </c>
    </row>
    <row r="104" spans="1:9" x14ac:dyDescent="0.3">
      <c r="A104" t="s">
        <v>111</v>
      </c>
      <c r="B104" t="s">
        <v>1111</v>
      </c>
      <c r="C104" t="str">
        <f t="shared" si="1"/>
        <v>thomasrobinson@email.com</v>
      </c>
      <c r="D104" t="s">
        <v>2105</v>
      </c>
      <c r="E104" t="s">
        <v>3105</v>
      </c>
      <c r="F104" t="s">
        <v>4105</v>
      </c>
      <c r="G104" t="s">
        <v>4969</v>
      </c>
      <c r="H104" t="s">
        <v>5074</v>
      </c>
      <c r="I104" t="s">
        <v>5967</v>
      </c>
    </row>
    <row r="105" spans="1:9" x14ac:dyDescent="0.3">
      <c r="A105" t="s">
        <v>112</v>
      </c>
      <c r="B105" t="s">
        <v>1112</v>
      </c>
      <c r="C105" t="str">
        <f t="shared" si="1"/>
        <v>vincentrodriguez@email.com</v>
      </c>
      <c r="D105" t="s">
        <v>2106</v>
      </c>
      <c r="E105" t="s">
        <v>3106</v>
      </c>
      <c r="F105" t="s">
        <v>4106</v>
      </c>
      <c r="G105" t="s">
        <v>4971</v>
      </c>
      <c r="H105" t="s">
        <v>5075</v>
      </c>
      <c r="I105" t="s">
        <v>5967</v>
      </c>
    </row>
    <row r="106" spans="1:9" x14ac:dyDescent="0.3">
      <c r="A106" t="s">
        <v>113</v>
      </c>
      <c r="B106" t="s">
        <v>1113</v>
      </c>
      <c r="C106" t="str">
        <f t="shared" si="1"/>
        <v>marygross@email.com</v>
      </c>
      <c r="D106" t="s">
        <v>2107</v>
      </c>
      <c r="E106" t="s">
        <v>3107</v>
      </c>
      <c r="F106" t="s">
        <v>4107</v>
      </c>
      <c r="G106" t="s">
        <v>4969</v>
      </c>
      <c r="H106" t="s">
        <v>5076</v>
      </c>
      <c r="I106" t="s">
        <v>5967</v>
      </c>
    </row>
    <row r="107" spans="1:9" x14ac:dyDescent="0.3">
      <c r="A107" t="s">
        <v>114</v>
      </c>
      <c r="B107" t="s">
        <v>1114</v>
      </c>
      <c r="C107" t="str">
        <f t="shared" si="1"/>
        <v>lindsayvasquez@email.com</v>
      </c>
      <c r="D107" t="s">
        <v>2108</v>
      </c>
      <c r="E107" t="s">
        <v>3108</v>
      </c>
      <c r="F107" t="s">
        <v>4108</v>
      </c>
      <c r="G107" t="s">
        <v>4970</v>
      </c>
      <c r="H107" t="s">
        <v>5077</v>
      </c>
      <c r="I107" t="s">
        <v>5968</v>
      </c>
    </row>
    <row r="108" spans="1:9" x14ac:dyDescent="0.3">
      <c r="A108" t="s">
        <v>115</v>
      </c>
      <c r="B108" t="s">
        <v>1115</v>
      </c>
      <c r="C108" t="str">
        <f t="shared" si="1"/>
        <v>rickgibson@email.com</v>
      </c>
      <c r="D108" t="s">
        <v>2109</v>
      </c>
      <c r="E108" t="s">
        <v>3109</v>
      </c>
      <c r="F108" t="s">
        <v>4109</v>
      </c>
      <c r="G108" t="s">
        <v>4969</v>
      </c>
      <c r="H108" t="s">
        <v>5078</v>
      </c>
      <c r="I108" t="s">
        <v>5968</v>
      </c>
    </row>
    <row r="109" spans="1:9" x14ac:dyDescent="0.3">
      <c r="A109" t="s">
        <v>116</v>
      </c>
      <c r="B109" t="s">
        <v>1116</v>
      </c>
      <c r="C109" t="str">
        <f t="shared" si="1"/>
        <v>lisamartin@email.com</v>
      </c>
      <c r="D109" t="s">
        <v>2110</v>
      </c>
      <c r="E109" t="s">
        <v>3110</v>
      </c>
      <c r="F109" t="s">
        <v>4110</v>
      </c>
      <c r="G109" t="s">
        <v>4971</v>
      </c>
      <c r="H109" t="s">
        <v>5079</v>
      </c>
      <c r="I109" t="s">
        <v>5968</v>
      </c>
    </row>
    <row r="110" spans="1:9" x14ac:dyDescent="0.3">
      <c r="A110" t="s">
        <v>117</v>
      </c>
      <c r="B110" t="s">
        <v>1117</v>
      </c>
      <c r="C110" t="str">
        <f t="shared" si="1"/>
        <v>dianewalker@email.com</v>
      </c>
      <c r="D110" t="s">
        <v>2111</v>
      </c>
      <c r="E110" t="s">
        <v>3111</v>
      </c>
      <c r="F110" t="s">
        <v>4111</v>
      </c>
      <c r="G110" t="s">
        <v>4970</v>
      </c>
      <c r="H110" t="s">
        <v>5080</v>
      </c>
      <c r="I110" t="s">
        <v>5967</v>
      </c>
    </row>
    <row r="111" spans="1:9" x14ac:dyDescent="0.3">
      <c r="A111" t="s">
        <v>118</v>
      </c>
      <c r="B111" t="s">
        <v>1118</v>
      </c>
      <c r="C111" t="str">
        <f t="shared" si="1"/>
        <v>frankwalker@email.com</v>
      </c>
      <c r="D111" t="s">
        <v>2112</v>
      </c>
      <c r="E111" t="s">
        <v>3112</v>
      </c>
      <c r="F111" t="s">
        <v>4112</v>
      </c>
      <c r="G111" t="s">
        <v>4969</v>
      </c>
      <c r="H111" t="s">
        <v>5081</v>
      </c>
      <c r="I111" t="s">
        <v>5968</v>
      </c>
    </row>
    <row r="112" spans="1:9" x14ac:dyDescent="0.3">
      <c r="A112" t="s">
        <v>119</v>
      </c>
      <c r="B112" t="s">
        <v>1119</v>
      </c>
      <c r="C112" t="str">
        <f t="shared" si="1"/>
        <v>jennifergreen@email.com</v>
      </c>
      <c r="D112" t="s">
        <v>2113</v>
      </c>
      <c r="E112" t="s">
        <v>3113</v>
      </c>
      <c r="F112" t="s">
        <v>4113</v>
      </c>
      <c r="G112" t="s">
        <v>4971</v>
      </c>
      <c r="H112" t="s">
        <v>5082</v>
      </c>
      <c r="I112" t="s">
        <v>5968</v>
      </c>
    </row>
    <row r="113" spans="1:9" x14ac:dyDescent="0.3">
      <c r="A113" t="s">
        <v>120</v>
      </c>
      <c r="B113" t="s">
        <v>1120</v>
      </c>
      <c r="C113" t="str">
        <f t="shared" si="1"/>
        <v>scottreyes@email.com</v>
      </c>
      <c r="D113" t="s">
        <v>2114</v>
      </c>
      <c r="E113" t="s">
        <v>3114</v>
      </c>
      <c r="F113" t="s">
        <v>4114</v>
      </c>
      <c r="G113" t="s">
        <v>4971</v>
      </c>
      <c r="H113" t="s">
        <v>5083</v>
      </c>
      <c r="I113" t="s">
        <v>5967</v>
      </c>
    </row>
    <row r="114" spans="1:9" x14ac:dyDescent="0.3">
      <c r="A114" t="s">
        <v>121</v>
      </c>
      <c r="B114" t="s">
        <v>1121</v>
      </c>
      <c r="C114" t="str">
        <f t="shared" si="1"/>
        <v>sallystone@email.com</v>
      </c>
      <c r="D114" t="s">
        <v>2115</v>
      </c>
      <c r="E114" t="s">
        <v>3115</v>
      </c>
      <c r="F114" t="s">
        <v>4115</v>
      </c>
      <c r="G114" t="s">
        <v>4971</v>
      </c>
      <c r="H114" t="s">
        <v>5084</v>
      </c>
      <c r="I114" t="s">
        <v>5968</v>
      </c>
    </row>
    <row r="115" spans="1:9" x14ac:dyDescent="0.3">
      <c r="A115" t="s">
        <v>122</v>
      </c>
      <c r="B115" t="s">
        <v>1122</v>
      </c>
      <c r="C115" t="str">
        <f t="shared" si="1"/>
        <v>mr.thomastanner@email.com</v>
      </c>
      <c r="D115" t="s">
        <v>2116</v>
      </c>
      <c r="E115" t="s">
        <v>3116</v>
      </c>
      <c r="F115" t="s">
        <v>4116</v>
      </c>
      <c r="G115" t="s">
        <v>4971</v>
      </c>
      <c r="H115" t="s">
        <v>5085</v>
      </c>
      <c r="I115" t="s">
        <v>5967</v>
      </c>
    </row>
    <row r="116" spans="1:9" x14ac:dyDescent="0.3">
      <c r="A116" t="s">
        <v>123</v>
      </c>
      <c r="B116" t="s">
        <v>1123</v>
      </c>
      <c r="C116" t="str">
        <f t="shared" si="1"/>
        <v>franksmith@email.com</v>
      </c>
      <c r="D116" t="s">
        <v>2117</v>
      </c>
      <c r="E116" t="s">
        <v>3117</v>
      </c>
      <c r="F116" t="s">
        <v>4117</v>
      </c>
      <c r="G116" t="s">
        <v>4971</v>
      </c>
      <c r="H116" t="s">
        <v>5086</v>
      </c>
      <c r="I116" t="s">
        <v>5967</v>
      </c>
    </row>
    <row r="117" spans="1:9" x14ac:dyDescent="0.3">
      <c r="A117" t="s">
        <v>124</v>
      </c>
      <c r="B117" t="s">
        <v>1124</v>
      </c>
      <c r="C117" t="str">
        <f t="shared" si="1"/>
        <v>laurayu@email.com</v>
      </c>
      <c r="D117" t="s">
        <v>2118</v>
      </c>
      <c r="E117" t="s">
        <v>3118</v>
      </c>
      <c r="F117" t="s">
        <v>4118</v>
      </c>
      <c r="G117" t="s">
        <v>4971</v>
      </c>
      <c r="H117" t="s">
        <v>5087</v>
      </c>
      <c r="I117" t="s">
        <v>5968</v>
      </c>
    </row>
    <row r="118" spans="1:9" x14ac:dyDescent="0.3">
      <c r="A118" t="s">
        <v>125</v>
      </c>
      <c r="B118" t="s">
        <v>1125</v>
      </c>
      <c r="C118" t="str">
        <f t="shared" si="1"/>
        <v>sharonmorgan@email.com</v>
      </c>
      <c r="D118" t="s">
        <v>2119</v>
      </c>
      <c r="E118" t="s">
        <v>3119</v>
      </c>
      <c r="F118" t="s">
        <v>4119</v>
      </c>
      <c r="G118" t="s">
        <v>4970</v>
      </c>
      <c r="H118" t="s">
        <v>5088</v>
      </c>
      <c r="I118" t="s">
        <v>5968</v>
      </c>
    </row>
    <row r="119" spans="1:9" x14ac:dyDescent="0.3">
      <c r="A119" t="s">
        <v>126</v>
      </c>
      <c r="B119" t="s">
        <v>1126</v>
      </c>
      <c r="C119" t="str">
        <f t="shared" si="1"/>
        <v>ashleyferguson@email.com</v>
      </c>
      <c r="D119" t="s">
        <v>2120</v>
      </c>
      <c r="E119" t="s">
        <v>3120</v>
      </c>
      <c r="F119" t="s">
        <v>4120</v>
      </c>
      <c r="G119" t="s">
        <v>4971</v>
      </c>
      <c r="H119" t="s">
        <v>5089</v>
      </c>
      <c r="I119" t="s">
        <v>5968</v>
      </c>
    </row>
    <row r="120" spans="1:9" x14ac:dyDescent="0.3">
      <c r="A120" t="s">
        <v>127</v>
      </c>
      <c r="B120" t="s">
        <v>1127</v>
      </c>
      <c r="C120" t="str">
        <f t="shared" si="1"/>
        <v>davidquinn@email.com</v>
      </c>
      <c r="D120" t="s">
        <v>2121</v>
      </c>
      <c r="E120" t="s">
        <v>3121</v>
      </c>
      <c r="F120" t="s">
        <v>4121</v>
      </c>
      <c r="G120" t="s">
        <v>4971</v>
      </c>
      <c r="H120" t="s">
        <v>5090</v>
      </c>
      <c r="I120" t="s">
        <v>5968</v>
      </c>
    </row>
    <row r="121" spans="1:9" x14ac:dyDescent="0.3">
      <c r="A121" t="s">
        <v>128</v>
      </c>
      <c r="B121" t="s">
        <v>1128</v>
      </c>
      <c r="C121" t="str">
        <f t="shared" si="1"/>
        <v>abigailbarnett@email.com</v>
      </c>
      <c r="D121" t="s">
        <v>2122</v>
      </c>
      <c r="E121" t="s">
        <v>3122</v>
      </c>
      <c r="F121" t="s">
        <v>4122</v>
      </c>
      <c r="G121" t="s">
        <v>4969</v>
      </c>
      <c r="H121" t="s">
        <v>5091</v>
      </c>
      <c r="I121" t="s">
        <v>5968</v>
      </c>
    </row>
    <row r="122" spans="1:9" x14ac:dyDescent="0.3">
      <c r="A122" t="s">
        <v>129</v>
      </c>
      <c r="B122" t="s">
        <v>1129</v>
      </c>
      <c r="C122" t="str">
        <f t="shared" si="1"/>
        <v>ernestdavis@email.com</v>
      </c>
      <c r="D122" t="s">
        <v>2123</v>
      </c>
      <c r="E122" t="s">
        <v>3123</v>
      </c>
      <c r="F122" t="s">
        <v>4123</v>
      </c>
      <c r="G122" t="s">
        <v>4969</v>
      </c>
      <c r="H122" t="s">
        <v>5092</v>
      </c>
      <c r="I122" t="s">
        <v>5967</v>
      </c>
    </row>
    <row r="123" spans="1:9" x14ac:dyDescent="0.3">
      <c r="A123" t="s">
        <v>130</v>
      </c>
      <c r="B123" t="s">
        <v>1130</v>
      </c>
      <c r="C123" t="str">
        <f t="shared" si="1"/>
        <v>michellecurtis@email.com</v>
      </c>
      <c r="D123" t="s">
        <v>2124</v>
      </c>
      <c r="E123" t="s">
        <v>3124</v>
      </c>
      <c r="F123" t="s">
        <v>4124</v>
      </c>
      <c r="G123" t="s">
        <v>4971</v>
      </c>
      <c r="H123" t="s">
        <v>5093</v>
      </c>
      <c r="I123" t="s">
        <v>5968</v>
      </c>
    </row>
    <row r="124" spans="1:9" x14ac:dyDescent="0.3">
      <c r="A124" t="s">
        <v>131</v>
      </c>
      <c r="B124" t="s">
        <v>1131</v>
      </c>
      <c r="C124" t="str">
        <f t="shared" si="1"/>
        <v>craiggraham@email.com</v>
      </c>
      <c r="D124" t="s">
        <v>2125</v>
      </c>
      <c r="E124" t="s">
        <v>3125</v>
      </c>
      <c r="F124" t="s">
        <v>4125</v>
      </c>
      <c r="G124" t="s">
        <v>4969</v>
      </c>
      <c r="H124" t="s">
        <v>5094</v>
      </c>
      <c r="I124" t="s">
        <v>5967</v>
      </c>
    </row>
    <row r="125" spans="1:9" x14ac:dyDescent="0.3">
      <c r="A125" t="s">
        <v>132</v>
      </c>
      <c r="B125" t="s">
        <v>1132</v>
      </c>
      <c r="C125" t="str">
        <f t="shared" si="1"/>
        <v>tanyawilliams@email.com</v>
      </c>
      <c r="D125" t="s">
        <v>2126</v>
      </c>
      <c r="E125" t="s">
        <v>3126</v>
      </c>
      <c r="F125" t="s">
        <v>4126</v>
      </c>
      <c r="G125" t="s">
        <v>4970</v>
      </c>
      <c r="H125" t="s">
        <v>5095</v>
      </c>
      <c r="I125" t="s">
        <v>5968</v>
      </c>
    </row>
    <row r="126" spans="1:9" x14ac:dyDescent="0.3">
      <c r="A126" t="s">
        <v>133</v>
      </c>
      <c r="B126" t="s">
        <v>1133</v>
      </c>
      <c r="C126" t="str">
        <f t="shared" si="1"/>
        <v>karasmith@email.com</v>
      </c>
      <c r="D126" t="s">
        <v>2127</v>
      </c>
      <c r="E126" t="s">
        <v>3127</v>
      </c>
      <c r="F126" t="s">
        <v>4127</v>
      </c>
      <c r="G126" t="s">
        <v>4970</v>
      </c>
      <c r="H126" t="s">
        <v>5096</v>
      </c>
      <c r="I126" t="s">
        <v>5968</v>
      </c>
    </row>
    <row r="127" spans="1:9" x14ac:dyDescent="0.3">
      <c r="A127" t="s">
        <v>134</v>
      </c>
      <c r="B127" t="s">
        <v>1134</v>
      </c>
      <c r="C127" t="str">
        <f t="shared" si="1"/>
        <v>caseycollins@email.com</v>
      </c>
      <c r="D127" t="s">
        <v>2128</v>
      </c>
      <c r="E127" t="s">
        <v>3128</v>
      </c>
      <c r="F127" t="s">
        <v>4128</v>
      </c>
      <c r="G127" t="s">
        <v>4970</v>
      </c>
      <c r="H127" t="s">
        <v>5097</v>
      </c>
      <c r="I127" t="s">
        <v>5967</v>
      </c>
    </row>
    <row r="128" spans="1:9" x14ac:dyDescent="0.3">
      <c r="A128" t="s">
        <v>135</v>
      </c>
      <c r="B128" t="s">
        <v>1135</v>
      </c>
      <c r="C128" t="str">
        <f t="shared" si="1"/>
        <v>patrickhenson@email.com</v>
      </c>
      <c r="D128" t="s">
        <v>2129</v>
      </c>
      <c r="E128" t="s">
        <v>3129</v>
      </c>
      <c r="F128" t="s">
        <v>4129</v>
      </c>
      <c r="G128" t="s">
        <v>4969</v>
      </c>
      <c r="H128" t="s">
        <v>5098</v>
      </c>
      <c r="I128" t="s">
        <v>5968</v>
      </c>
    </row>
    <row r="129" spans="1:9" x14ac:dyDescent="0.3">
      <c r="A129" t="s">
        <v>136</v>
      </c>
      <c r="B129" t="s">
        <v>1136</v>
      </c>
      <c r="C129" t="str">
        <f t="shared" si="1"/>
        <v>joshuamartin@email.com</v>
      </c>
      <c r="D129" t="s">
        <v>2130</v>
      </c>
      <c r="E129" t="s">
        <v>3130</v>
      </c>
      <c r="F129" t="s">
        <v>4130</v>
      </c>
      <c r="G129" t="s">
        <v>4971</v>
      </c>
      <c r="H129" t="s">
        <v>5099</v>
      </c>
      <c r="I129" t="s">
        <v>5968</v>
      </c>
    </row>
    <row r="130" spans="1:9" x14ac:dyDescent="0.3">
      <c r="A130" t="s">
        <v>137</v>
      </c>
      <c r="B130" t="s">
        <v>1137</v>
      </c>
      <c r="C130" t="str">
        <f t="shared" si="1"/>
        <v>lisaorozco@email.com</v>
      </c>
      <c r="D130" t="s">
        <v>2131</v>
      </c>
      <c r="E130" t="s">
        <v>3131</v>
      </c>
      <c r="F130" t="s">
        <v>4131</v>
      </c>
      <c r="G130" t="s">
        <v>4970</v>
      </c>
      <c r="H130" t="s">
        <v>5100</v>
      </c>
      <c r="I130" t="s">
        <v>5968</v>
      </c>
    </row>
    <row r="131" spans="1:9" x14ac:dyDescent="0.3">
      <c r="A131" t="s">
        <v>138</v>
      </c>
      <c r="B131" t="s">
        <v>1138</v>
      </c>
      <c r="C131" t="str">
        <f t="shared" ref="C131:C194" si="2">LOWER(SUBSTITUTE(B131, " ", "")) &amp; "@email.com"</f>
        <v>robertlee@email.com</v>
      </c>
      <c r="D131" t="s">
        <v>2132</v>
      </c>
      <c r="E131" t="s">
        <v>3132</v>
      </c>
      <c r="F131" t="s">
        <v>4132</v>
      </c>
      <c r="G131" t="s">
        <v>4970</v>
      </c>
      <c r="H131" t="s">
        <v>5101</v>
      </c>
      <c r="I131" t="s">
        <v>5968</v>
      </c>
    </row>
    <row r="132" spans="1:9" x14ac:dyDescent="0.3">
      <c r="A132" t="s">
        <v>139</v>
      </c>
      <c r="B132" t="s">
        <v>1139</v>
      </c>
      <c r="C132" t="str">
        <f t="shared" si="2"/>
        <v>garywalker@email.com</v>
      </c>
      <c r="D132" t="s">
        <v>2133</v>
      </c>
      <c r="E132" t="s">
        <v>3133</v>
      </c>
      <c r="F132" t="s">
        <v>4133</v>
      </c>
      <c r="G132" t="s">
        <v>4970</v>
      </c>
      <c r="H132" t="s">
        <v>5102</v>
      </c>
      <c r="I132" t="s">
        <v>5967</v>
      </c>
    </row>
    <row r="133" spans="1:9" x14ac:dyDescent="0.3">
      <c r="A133" t="s">
        <v>140</v>
      </c>
      <c r="B133" t="s">
        <v>1140</v>
      </c>
      <c r="C133" t="str">
        <f t="shared" si="2"/>
        <v>frederickrobinson@email.com</v>
      </c>
      <c r="D133" t="s">
        <v>2134</v>
      </c>
      <c r="E133" t="s">
        <v>3134</v>
      </c>
      <c r="F133" t="s">
        <v>4134</v>
      </c>
      <c r="G133" t="s">
        <v>4969</v>
      </c>
      <c r="H133" t="s">
        <v>5103</v>
      </c>
      <c r="I133" t="s">
        <v>5968</v>
      </c>
    </row>
    <row r="134" spans="1:9" x14ac:dyDescent="0.3">
      <c r="A134" t="s">
        <v>141</v>
      </c>
      <c r="B134" t="s">
        <v>1141</v>
      </c>
      <c r="C134" t="str">
        <f t="shared" si="2"/>
        <v>stephencampbell@email.com</v>
      </c>
      <c r="D134" t="s">
        <v>2135</v>
      </c>
      <c r="E134" t="s">
        <v>3135</v>
      </c>
      <c r="F134" t="s">
        <v>4135</v>
      </c>
      <c r="G134" t="s">
        <v>4971</v>
      </c>
      <c r="H134" t="s">
        <v>5104</v>
      </c>
      <c r="I134" t="s">
        <v>5968</v>
      </c>
    </row>
    <row r="135" spans="1:9" x14ac:dyDescent="0.3">
      <c r="A135" t="s">
        <v>142</v>
      </c>
      <c r="B135" t="s">
        <v>1142</v>
      </c>
      <c r="C135" t="str">
        <f t="shared" si="2"/>
        <v>tinamurphy@email.com</v>
      </c>
      <c r="D135" t="s">
        <v>2136</v>
      </c>
      <c r="E135" t="s">
        <v>3136</v>
      </c>
      <c r="F135" t="s">
        <v>4136</v>
      </c>
      <c r="G135" t="s">
        <v>4970</v>
      </c>
      <c r="H135" t="s">
        <v>5105</v>
      </c>
      <c r="I135" t="s">
        <v>5968</v>
      </c>
    </row>
    <row r="136" spans="1:9" x14ac:dyDescent="0.3">
      <c r="A136" t="s">
        <v>143</v>
      </c>
      <c r="B136" t="s">
        <v>1143</v>
      </c>
      <c r="C136" t="str">
        <f t="shared" si="2"/>
        <v>brianburton@email.com</v>
      </c>
      <c r="D136" t="s">
        <v>2137</v>
      </c>
      <c r="E136" t="s">
        <v>3137</v>
      </c>
      <c r="F136" t="s">
        <v>4137</v>
      </c>
      <c r="G136" t="s">
        <v>4971</v>
      </c>
      <c r="H136" t="s">
        <v>5106</v>
      </c>
      <c r="I136" t="s">
        <v>5968</v>
      </c>
    </row>
    <row r="137" spans="1:9" x14ac:dyDescent="0.3">
      <c r="A137" t="s">
        <v>144</v>
      </c>
      <c r="B137" t="s">
        <v>1144</v>
      </c>
      <c r="C137" t="str">
        <f t="shared" si="2"/>
        <v>wendycunningham@email.com</v>
      </c>
      <c r="D137" t="s">
        <v>2138</v>
      </c>
      <c r="E137" t="s">
        <v>3138</v>
      </c>
      <c r="F137" t="s">
        <v>4138</v>
      </c>
      <c r="G137" t="s">
        <v>4970</v>
      </c>
      <c r="H137" t="s">
        <v>5107</v>
      </c>
      <c r="I137" t="s">
        <v>5967</v>
      </c>
    </row>
    <row r="138" spans="1:9" x14ac:dyDescent="0.3">
      <c r="A138" t="s">
        <v>145</v>
      </c>
      <c r="B138" t="s">
        <v>1145</v>
      </c>
      <c r="C138" t="str">
        <f t="shared" si="2"/>
        <v>jasonyoung@email.com</v>
      </c>
      <c r="D138" t="s">
        <v>2139</v>
      </c>
      <c r="E138" t="s">
        <v>3139</v>
      </c>
      <c r="F138" t="s">
        <v>4139</v>
      </c>
      <c r="G138" t="s">
        <v>4970</v>
      </c>
      <c r="H138" t="s">
        <v>5108</v>
      </c>
      <c r="I138" t="s">
        <v>5968</v>
      </c>
    </row>
    <row r="139" spans="1:9" x14ac:dyDescent="0.3">
      <c r="A139" t="s">
        <v>146</v>
      </c>
      <c r="B139" t="s">
        <v>1146</v>
      </c>
      <c r="C139" t="str">
        <f t="shared" si="2"/>
        <v>deniselyons@email.com</v>
      </c>
      <c r="D139" t="s">
        <v>2140</v>
      </c>
      <c r="E139" t="s">
        <v>3140</v>
      </c>
      <c r="F139" t="s">
        <v>4140</v>
      </c>
      <c r="G139" t="s">
        <v>4969</v>
      </c>
      <c r="H139" t="s">
        <v>5109</v>
      </c>
      <c r="I139" t="s">
        <v>5967</v>
      </c>
    </row>
    <row r="140" spans="1:9" x14ac:dyDescent="0.3">
      <c r="A140" t="s">
        <v>147</v>
      </c>
      <c r="B140" t="s">
        <v>1147</v>
      </c>
      <c r="C140" t="str">
        <f t="shared" si="2"/>
        <v>jodiortiz@email.com</v>
      </c>
      <c r="D140" t="s">
        <v>2141</v>
      </c>
      <c r="E140" t="s">
        <v>3141</v>
      </c>
      <c r="F140" t="s">
        <v>4141</v>
      </c>
      <c r="G140" t="s">
        <v>4970</v>
      </c>
      <c r="H140" t="s">
        <v>5110</v>
      </c>
      <c r="I140" t="s">
        <v>5968</v>
      </c>
    </row>
    <row r="141" spans="1:9" x14ac:dyDescent="0.3">
      <c r="A141" t="s">
        <v>148</v>
      </c>
      <c r="B141" t="s">
        <v>1148</v>
      </c>
      <c r="C141" t="str">
        <f t="shared" si="2"/>
        <v>kimberlybell@email.com</v>
      </c>
      <c r="D141" t="s">
        <v>2142</v>
      </c>
      <c r="E141" t="s">
        <v>3142</v>
      </c>
      <c r="F141" t="s">
        <v>4142</v>
      </c>
      <c r="G141" t="s">
        <v>4970</v>
      </c>
      <c r="H141" t="s">
        <v>5111</v>
      </c>
      <c r="I141" t="s">
        <v>5967</v>
      </c>
    </row>
    <row r="142" spans="1:9" x14ac:dyDescent="0.3">
      <c r="A142" t="s">
        <v>149</v>
      </c>
      <c r="B142" t="s">
        <v>1149</v>
      </c>
      <c r="C142" t="str">
        <f t="shared" si="2"/>
        <v>taylormcpherson@email.com</v>
      </c>
      <c r="D142" t="s">
        <v>2143</v>
      </c>
      <c r="E142" t="s">
        <v>3143</v>
      </c>
      <c r="F142" t="s">
        <v>4143</v>
      </c>
      <c r="G142" t="s">
        <v>4971</v>
      </c>
      <c r="H142" t="s">
        <v>5112</v>
      </c>
      <c r="I142" t="s">
        <v>5968</v>
      </c>
    </row>
    <row r="143" spans="1:9" x14ac:dyDescent="0.3">
      <c r="A143" t="s">
        <v>150</v>
      </c>
      <c r="B143" t="s">
        <v>1150</v>
      </c>
      <c r="C143" t="str">
        <f t="shared" si="2"/>
        <v>kellykelly@email.com</v>
      </c>
      <c r="D143" t="s">
        <v>2144</v>
      </c>
      <c r="E143" t="s">
        <v>3144</v>
      </c>
      <c r="F143" t="s">
        <v>4144</v>
      </c>
      <c r="G143" t="s">
        <v>4970</v>
      </c>
      <c r="H143" t="s">
        <v>5113</v>
      </c>
      <c r="I143" t="s">
        <v>5967</v>
      </c>
    </row>
    <row r="144" spans="1:9" x14ac:dyDescent="0.3">
      <c r="A144" t="s">
        <v>151</v>
      </c>
      <c r="B144" t="s">
        <v>1151</v>
      </c>
      <c r="C144" t="str">
        <f t="shared" si="2"/>
        <v>chasehammond@email.com</v>
      </c>
      <c r="D144" t="s">
        <v>2145</v>
      </c>
      <c r="E144" t="s">
        <v>3145</v>
      </c>
      <c r="F144" t="s">
        <v>4145</v>
      </c>
      <c r="G144" t="s">
        <v>4971</v>
      </c>
      <c r="H144" t="s">
        <v>5114</v>
      </c>
      <c r="I144" t="s">
        <v>5968</v>
      </c>
    </row>
    <row r="145" spans="1:9" x14ac:dyDescent="0.3">
      <c r="A145" t="s">
        <v>152</v>
      </c>
      <c r="B145" t="s">
        <v>1152</v>
      </c>
      <c r="C145" t="str">
        <f t="shared" si="2"/>
        <v>heidiharrington@email.com</v>
      </c>
      <c r="D145" t="s">
        <v>2146</v>
      </c>
      <c r="E145" t="s">
        <v>3146</v>
      </c>
      <c r="F145" t="s">
        <v>4146</v>
      </c>
      <c r="G145" t="s">
        <v>4969</v>
      </c>
      <c r="H145" t="s">
        <v>5115</v>
      </c>
      <c r="I145" t="s">
        <v>5968</v>
      </c>
    </row>
    <row r="146" spans="1:9" x14ac:dyDescent="0.3">
      <c r="A146" t="s">
        <v>153</v>
      </c>
      <c r="B146" t="s">
        <v>1153</v>
      </c>
      <c r="C146" t="str">
        <f t="shared" si="2"/>
        <v>robertwilliams@email.com</v>
      </c>
      <c r="D146" t="s">
        <v>2147</v>
      </c>
      <c r="E146" t="s">
        <v>3147</v>
      </c>
      <c r="F146" t="s">
        <v>4147</v>
      </c>
      <c r="G146" t="s">
        <v>4970</v>
      </c>
      <c r="H146" t="s">
        <v>5116</v>
      </c>
      <c r="I146" t="s">
        <v>5968</v>
      </c>
    </row>
    <row r="147" spans="1:9" x14ac:dyDescent="0.3">
      <c r="A147" t="s">
        <v>154</v>
      </c>
      <c r="B147" t="s">
        <v>1154</v>
      </c>
      <c r="C147" t="str">
        <f t="shared" si="2"/>
        <v>monicagarcia@email.com</v>
      </c>
      <c r="D147" t="s">
        <v>2148</v>
      </c>
      <c r="E147" t="s">
        <v>3148</v>
      </c>
      <c r="F147" t="s">
        <v>4148</v>
      </c>
      <c r="G147" t="s">
        <v>4970</v>
      </c>
      <c r="H147" t="s">
        <v>5117</v>
      </c>
      <c r="I147" t="s">
        <v>5968</v>
      </c>
    </row>
    <row r="148" spans="1:9" x14ac:dyDescent="0.3">
      <c r="A148" t="s">
        <v>155</v>
      </c>
      <c r="B148" t="s">
        <v>1155</v>
      </c>
      <c r="C148" t="str">
        <f t="shared" si="2"/>
        <v>jamesdickson@email.com</v>
      </c>
      <c r="D148" t="s">
        <v>2149</v>
      </c>
      <c r="E148" t="s">
        <v>3149</v>
      </c>
      <c r="F148" t="s">
        <v>4149</v>
      </c>
      <c r="G148" t="s">
        <v>4971</v>
      </c>
      <c r="H148" t="s">
        <v>5118</v>
      </c>
      <c r="I148" t="s">
        <v>5968</v>
      </c>
    </row>
    <row r="149" spans="1:9" x14ac:dyDescent="0.3">
      <c r="A149" t="s">
        <v>156</v>
      </c>
      <c r="B149" t="s">
        <v>1156</v>
      </c>
      <c r="C149" t="str">
        <f t="shared" si="2"/>
        <v>jennifermartinez@email.com</v>
      </c>
      <c r="D149" t="s">
        <v>2150</v>
      </c>
      <c r="E149" t="s">
        <v>3150</v>
      </c>
      <c r="F149" t="s">
        <v>4150</v>
      </c>
      <c r="G149" t="s">
        <v>4970</v>
      </c>
      <c r="H149" t="s">
        <v>5119</v>
      </c>
      <c r="I149" t="s">
        <v>5968</v>
      </c>
    </row>
    <row r="150" spans="1:9" x14ac:dyDescent="0.3">
      <c r="A150" t="s">
        <v>157</v>
      </c>
      <c r="B150" t="s">
        <v>1157</v>
      </c>
      <c r="C150" t="str">
        <f t="shared" si="2"/>
        <v>wandaallen@email.com</v>
      </c>
      <c r="D150" t="s">
        <v>2151</v>
      </c>
      <c r="E150" t="s">
        <v>3151</v>
      </c>
      <c r="F150" t="s">
        <v>4151</v>
      </c>
      <c r="G150" t="s">
        <v>4969</v>
      </c>
      <c r="H150" t="s">
        <v>5120</v>
      </c>
      <c r="I150" t="s">
        <v>5968</v>
      </c>
    </row>
    <row r="151" spans="1:9" x14ac:dyDescent="0.3">
      <c r="A151" t="s">
        <v>158</v>
      </c>
      <c r="B151" t="s">
        <v>1158</v>
      </c>
      <c r="C151" t="str">
        <f t="shared" si="2"/>
        <v>kellyharrington@email.com</v>
      </c>
      <c r="D151" t="s">
        <v>2152</v>
      </c>
      <c r="E151" t="s">
        <v>3152</v>
      </c>
      <c r="F151" t="s">
        <v>4152</v>
      </c>
      <c r="G151" t="s">
        <v>4971</v>
      </c>
      <c r="H151" t="s">
        <v>5121</v>
      </c>
      <c r="I151" t="s">
        <v>5968</v>
      </c>
    </row>
    <row r="152" spans="1:9" x14ac:dyDescent="0.3">
      <c r="A152" t="s">
        <v>159</v>
      </c>
      <c r="B152" t="s">
        <v>1159</v>
      </c>
      <c r="C152" t="str">
        <f t="shared" si="2"/>
        <v>austinrobertson@email.com</v>
      </c>
      <c r="D152" t="s">
        <v>2153</v>
      </c>
      <c r="E152" t="s">
        <v>3153</v>
      </c>
      <c r="F152" t="s">
        <v>4153</v>
      </c>
      <c r="G152" t="s">
        <v>4969</v>
      </c>
      <c r="H152" t="s">
        <v>5122</v>
      </c>
      <c r="I152" t="s">
        <v>5967</v>
      </c>
    </row>
    <row r="153" spans="1:9" x14ac:dyDescent="0.3">
      <c r="A153" t="s">
        <v>160</v>
      </c>
      <c r="B153" t="s">
        <v>1160</v>
      </c>
      <c r="C153" t="str">
        <f t="shared" si="2"/>
        <v>danielolsen@email.com</v>
      </c>
      <c r="D153" t="s">
        <v>2154</v>
      </c>
      <c r="E153" t="s">
        <v>3154</v>
      </c>
      <c r="F153" t="s">
        <v>4154</v>
      </c>
      <c r="G153" t="s">
        <v>4969</v>
      </c>
      <c r="H153" t="s">
        <v>5123</v>
      </c>
      <c r="I153" t="s">
        <v>5968</v>
      </c>
    </row>
    <row r="154" spans="1:9" x14ac:dyDescent="0.3">
      <c r="A154" t="s">
        <v>161</v>
      </c>
      <c r="B154" t="s">
        <v>1161</v>
      </c>
      <c r="C154" t="str">
        <f t="shared" si="2"/>
        <v>seanhancock@email.com</v>
      </c>
      <c r="D154" t="s">
        <v>2155</v>
      </c>
      <c r="E154" t="s">
        <v>3155</v>
      </c>
      <c r="F154" t="s">
        <v>4155</v>
      </c>
      <c r="G154" t="s">
        <v>4971</v>
      </c>
      <c r="H154" t="s">
        <v>5124</v>
      </c>
      <c r="I154" t="s">
        <v>5968</v>
      </c>
    </row>
    <row r="155" spans="1:9" x14ac:dyDescent="0.3">
      <c r="A155" t="s">
        <v>162</v>
      </c>
      <c r="B155" t="s">
        <v>1162</v>
      </c>
      <c r="C155" t="str">
        <f t="shared" si="2"/>
        <v>carriebenitez@email.com</v>
      </c>
      <c r="D155" t="s">
        <v>2156</v>
      </c>
      <c r="E155" t="s">
        <v>3156</v>
      </c>
      <c r="F155" t="s">
        <v>4156</v>
      </c>
      <c r="G155" t="s">
        <v>4969</v>
      </c>
      <c r="H155" t="s">
        <v>5125</v>
      </c>
      <c r="I155" t="s">
        <v>5968</v>
      </c>
    </row>
    <row r="156" spans="1:9" x14ac:dyDescent="0.3">
      <c r="A156" t="s">
        <v>163</v>
      </c>
      <c r="B156" t="s">
        <v>1163</v>
      </c>
      <c r="C156" t="str">
        <f t="shared" si="2"/>
        <v>michellebentley@email.com</v>
      </c>
      <c r="D156" t="s">
        <v>2157</v>
      </c>
      <c r="E156" t="s">
        <v>3157</v>
      </c>
      <c r="F156" t="s">
        <v>4157</v>
      </c>
      <c r="G156" t="s">
        <v>4969</v>
      </c>
      <c r="H156" t="s">
        <v>5126</v>
      </c>
      <c r="I156" t="s">
        <v>5967</v>
      </c>
    </row>
    <row r="157" spans="1:9" x14ac:dyDescent="0.3">
      <c r="A157" t="s">
        <v>164</v>
      </c>
      <c r="B157" t="s">
        <v>1164</v>
      </c>
      <c r="C157" t="str">
        <f t="shared" si="2"/>
        <v>stevenyoung@email.com</v>
      </c>
      <c r="D157" t="s">
        <v>2158</v>
      </c>
      <c r="E157" t="s">
        <v>3158</v>
      </c>
      <c r="F157" t="s">
        <v>4158</v>
      </c>
      <c r="G157" t="s">
        <v>4970</v>
      </c>
      <c r="H157" t="s">
        <v>5127</v>
      </c>
      <c r="I157" t="s">
        <v>5968</v>
      </c>
    </row>
    <row r="158" spans="1:9" x14ac:dyDescent="0.3">
      <c r="A158" t="s">
        <v>165</v>
      </c>
      <c r="B158" t="s">
        <v>1165</v>
      </c>
      <c r="C158" t="str">
        <f t="shared" si="2"/>
        <v>justinkelly@email.com</v>
      </c>
      <c r="D158" t="s">
        <v>2159</v>
      </c>
      <c r="E158" t="s">
        <v>3159</v>
      </c>
      <c r="F158" t="s">
        <v>4159</v>
      </c>
      <c r="G158" t="s">
        <v>4971</v>
      </c>
      <c r="H158" t="s">
        <v>5128</v>
      </c>
      <c r="I158" t="s">
        <v>5968</v>
      </c>
    </row>
    <row r="159" spans="1:9" x14ac:dyDescent="0.3">
      <c r="A159" t="s">
        <v>166</v>
      </c>
      <c r="B159" t="s">
        <v>1166</v>
      </c>
      <c r="C159" t="str">
        <f t="shared" si="2"/>
        <v>scottholden@email.com</v>
      </c>
      <c r="D159" t="s">
        <v>2160</v>
      </c>
      <c r="E159" t="s">
        <v>3160</v>
      </c>
      <c r="F159" t="s">
        <v>4160</v>
      </c>
      <c r="G159" t="s">
        <v>4971</v>
      </c>
      <c r="H159" t="s">
        <v>5129</v>
      </c>
      <c r="I159" t="s">
        <v>5967</v>
      </c>
    </row>
    <row r="160" spans="1:9" x14ac:dyDescent="0.3">
      <c r="A160" t="s">
        <v>167</v>
      </c>
      <c r="B160" t="s">
        <v>1167</v>
      </c>
      <c r="C160" t="str">
        <f t="shared" si="2"/>
        <v>michellewagner@email.com</v>
      </c>
      <c r="D160" t="s">
        <v>2161</v>
      </c>
      <c r="E160" t="s">
        <v>3161</v>
      </c>
      <c r="F160" t="s">
        <v>4161</v>
      </c>
      <c r="G160" t="s">
        <v>4971</v>
      </c>
      <c r="H160" t="s">
        <v>5130</v>
      </c>
      <c r="I160" t="s">
        <v>5968</v>
      </c>
    </row>
    <row r="161" spans="1:9" x14ac:dyDescent="0.3">
      <c r="A161" t="s">
        <v>168</v>
      </c>
      <c r="B161" t="s">
        <v>1168</v>
      </c>
      <c r="C161" t="str">
        <f t="shared" si="2"/>
        <v>carlsmith@email.com</v>
      </c>
      <c r="D161" t="s">
        <v>2162</v>
      </c>
      <c r="E161" t="s">
        <v>3162</v>
      </c>
      <c r="F161" t="s">
        <v>4162</v>
      </c>
      <c r="G161" t="s">
        <v>4969</v>
      </c>
      <c r="H161" t="s">
        <v>5131</v>
      </c>
      <c r="I161" t="s">
        <v>5968</v>
      </c>
    </row>
    <row r="162" spans="1:9" x14ac:dyDescent="0.3">
      <c r="A162" t="s">
        <v>169</v>
      </c>
      <c r="B162" t="s">
        <v>1169</v>
      </c>
      <c r="C162" t="str">
        <f t="shared" si="2"/>
        <v>pauladuncan@email.com</v>
      </c>
      <c r="D162" t="s">
        <v>2163</v>
      </c>
      <c r="E162" t="s">
        <v>3163</v>
      </c>
      <c r="F162" t="s">
        <v>4163</v>
      </c>
      <c r="G162" t="s">
        <v>4970</v>
      </c>
      <c r="H162" t="s">
        <v>5132</v>
      </c>
      <c r="I162" t="s">
        <v>5968</v>
      </c>
    </row>
    <row r="163" spans="1:9" x14ac:dyDescent="0.3">
      <c r="A163" t="s">
        <v>170</v>
      </c>
      <c r="B163" t="s">
        <v>1170</v>
      </c>
      <c r="C163" t="str">
        <f t="shared" si="2"/>
        <v>jeremycarter@email.com</v>
      </c>
      <c r="D163" t="s">
        <v>2164</v>
      </c>
      <c r="E163" t="s">
        <v>3164</v>
      </c>
      <c r="F163" t="s">
        <v>4164</v>
      </c>
      <c r="G163" t="s">
        <v>4969</v>
      </c>
      <c r="H163" t="s">
        <v>5133</v>
      </c>
      <c r="I163" t="s">
        <v>5967</v>
      </c>
    </row>
    <row r="164" spans="1:9" x14ac:dyDescent="0.3">
      <c r="A164" t="s">
        <v>171</v>
      </c>
      <c r="B164" t="s">
        <v>1171</v>
      </c>
      <c r="C164" t="str">
        <f t="shared" si="2"/>
        <v>charlesarmstrong@email.com</v>
      </c>
      <c r="D164" t="s">
        <v>2165</v>
      </c>
      <c r="E164" t="s">
        <v>3165</v>
      </c>
      <c r="F164" t="s">
        <v>4165</v>
      </c>
      <c r="G164" t="s">
        <v>4971</v>
      </c>
      <c r="H164" t="s">
        <v>5134</v>
      </c>
      <c r="I164" t="s">
        <v>5967</v>
      </c>
    </row>
    <row r="165" spans="1:9" x14ac:dyDescent="0.3">
      <c r="A165" t="s">
        <v>172</v>
      </c>
      <c r="B165" t="s">
        <v>1172</v>
      </c>
      <c r="C165" t="str">
        <f t="shared" si="2"/>
        <v>rachellowery@email.com</v>
      </c>
      <c r="D165" t="s">
        <v>2166</v>
      </c>
      <c r="E165" t="s">
        <v>3166</v>
      </c>
      <c r="F165" t="s">
        <v>4166</v>
      </c>
      <c r="G165" t="s">
        <v>4970</v>
      </c>
      <c r="H165" t="s">
        <v>5135</v>
      </c>
      <c r="I165" t="s">
        <v>5967</v>
      </c>
    </row>
    <row r="166" spans="1:9" x14ac:dyDescent="0.3">
      <c r="A166" t="s">
        <v>173</v>
      </c>
      <c r="B166" t="s">
        <v>1173</v>
      </c>
      <c r="C166" t="str">
        <f t="shared" si="2"/>
        <v>timothyherman@email.com</v>
      </c>
      <c r="D166" t="s">
        <v>2167</v>
      </c>
      <c r="E166" t="s">
        <v>3167</v>
      </c>
      <c r="F166" t="s">
        <v>4167</v>
      </c>
      <c r="G166" t="s">
        <v>4971</v>
      </c>
      <c r="H166" t="s">
        <v>5136</v>
      </c>
      <c r="I166" t="s">
        <v>5968</v>
      </c>
    </row>
    <row r="167" spans="1:9" x14ac:dyDescent="0.3">
      <c r="A167" t="s">
        <v>174</v>
      </c>
      <c r="B167" t="s">
        <v>1174</v>
      </c>
      <c r="C167" t="str">
        <f t="shared" si="2"/>
        <v>brianwright@email.com</v>
      </c>
      <c r="D167" t="s">
        <v>2168</v>
      </c>
      <c r="E167" t="s">
        <v>3168</v>
      </c>
      <c r="F167" t="s">
        <v>4168</v>
      </c>
      <c r="G167" t="s">
        <v>4969</v>
      </c>
      <c r="H167" t="s">
        <v>5137</v>
      </c>
      <c r="I167" t="s">
        <v>5967</v>
      </c>
    </row>
    <row r="168" spans="1:9" x14ac:dyDescent="0.3">
      <c r="A168" t="s">
        <v>175</v>
      </c>
      <c r="B168" t="s">
        <v>1175</v>
      </c>
      <c r="C168" t="str">
        <f t="shared" si="2"/>
        <v>tarawhite@email.com</v>
      </c>
      <c r="D168" t="s">
        <v>2169</v>
      </c>
      <c r="E168" t="s">
        <v>3169</v>
      </c>
      <c r="F168" t="s">
        <v>4169</v>
      </c>
      <c r="G168" t="s">
        <v>4971</v>
      </c>
      <c r="H168" t="s">
        <v>5138</v>
      </c>
      <c r="I168" t="s">
        <v>5967</v>
      </c>
    </row>
    <row r="169" spans="1:9" x14ac:dyDescent="0.3">
      <c r="A169" t="s">
        <v>176</v>
      </c>
      <c r="B169" t="s">
        <v>1176</v>
      </c>
      <c r="C169" t="str">
        <f t="shared" si="2"/>
        <v>rebeccaconway@email.com</v>
      </c>
      <c r="D169" t="s">
        <v>2170</v>
      </c>
      <c r="E169" t="s">
        <v>3170</v>
      </c>
      <c r="F169" t="s">
        <v>4170</v>
      </c>
      <c r="G169" t="s">
        <v>4971</v>
      </c>
      <c r="H169" t="s">
        <v>5139</v>
      </c>
      <c r="I169" t="s">
        <v>5968</v>
      </c>
    </row>
    <row r="170" spans="1:9" x14ac:dyDescent="0.3">
      <c r="A170" t="s">
        <v>177</v>
      </c>
      <c r="B170" t="s">
        <v>1177</v>
      </c>
      <c r="C170" t="str">
        <f t="shared" si="2"/>
        <v>jenniferjones@email.com</v>
      </c>
      <c r="D170" t="s">
        <v>2171</v>
      </c>
      <c r="E170" t="s">
        <v>3171</v>
      </c>
      <c r="F170" t="s">
        <v>4171</v>
      </c>
      <c r="G170" t="s">
        <v>4970</v>
      </c>
      <c r="H170" t="s">
        <v>5140</v>
      </c>
      <c r="I170" t="s">
        <v>5968</v>
      </c>
    </row>
    <row r="171" spans="1:9" x14ac:dyDescent="0.3">
      <c r="A171" t="s">
        <v>178</v>
      </c>
      <c r="B171" t="s">
        <v>1178</v>
      </c>
      <c r="C171" t="str">
        <f t="shared" si="2"/>
        <v>randycameron@email.com</v>
      </c>
      <c r="D171" t="s">
        <v>2172</v>
      </c>
      <c r="E171" t="s">
        <v>3172</v>
      </c>
      <c r="F171" t="s">
        <v>4172</v>
      </c>
      <c r="G171" t="s">
        <v>4970</v>
      </c>
      <c r="H171" t="s">
        <v>5141</v>
      </c>
      <c r="I171" t="s">
        <v>5967</v>
      </c>
    </row>
    <row r="172" spans="1:9" x14ac:dyDescent="0.3">
      <c r="A172" t="s">
        <v>179</v>
      </c>
      <c r="B172" t="s">
        <v>1179</v>
      </c>
      <c r="C172" t="str">
        <f t="shared" si="2"/>
        <v>alexjones@email.com</v>
      </c>
      <c r="D172" t="s">
        <v>2173</v>
      </c>
      <c r="E172" t="s">
        <v>3173</v>
      </c>
      <c r="F172" t="s">
        <v>4173</v>
      </c>
      <c r="G172" t="s">
        <v>4971</v>
      </c>
      <c r="H172" t="s">
        <v>5142</v>
      </c>
      <c r="I172" t="s">
        <v>5968</v>
      </c>
    </row>
    <row r="173" spans="1:9" x14ac:dyDescent="0.3">
      <c r="A173" t="s">
        <v>180</v>
      </c>
      <c r="B173" t="s">
        <v>1180</v>
      </c>
      <c r="C173" t="str">
        <f t="shared" si="2"/>
        <v>seanjohnson@email.com</v>
      </c>
      <c r="D173" t="s">
        <v>2174</v>
      </c>
      <c r="E173" t="s">
        <v>3174</v>
      </c>
      <c r="F173" t="s">
        <v>4174</v>
      </c>
      <c r="G173" t="s">
        <v>4970</v>
      </c>
      <c r="H173" t="s">
        <v>5143</v>
      </c>
      <c r="I173" t="s">
        <v>5967</v>
      </c>
    </row>
    <row r="174" spans="1:9" x14ac:dyDescent="0.3">
      <c r="A174" t="s">
        <v>181</v>
      </c>
      <c r="B174" t="s">
        <v>1181</v>
      </c>
      <c r="C174" t="str">
        <f t="shared" si="2"/>
        <v>alexanderspence@email.com</v>
      </c>
      <c r="D174" t="s">
        <v>2175</v>
      </c>
      <c r="E174" t="s">
        <v>3175</v>
      </c>
      <c r="F174" t="s">
        <v>4175</v>
      </c>
      <c r="G174" t="s">
        <v>4970</v>
      </c>
      <c r="H174" t="s">
        <v>5144</v>
      </c>
      <c r="I174" t="s">
        <v>5968</v>
      </c>
    </row>
    <row r="175" spans="1:9" x14ac:dyDescent="0.3">
      <c r="A175" t="s">
        <v>182</v>
      </c>
      <c r="B175" t="s">
        <v>1182</v>
      </c>
      <c r="C175" t="str">
        <f t="shared" si="2"/>
        <v>danielorozco@email.com</v>
      </c>
      <c r="D175" t="s">
        <v>2176</v>
      </c>
      <c r="E175" t="s">
        <v>3176</v>
      </c>
      <c r="F175" t="s">
        <v>4176</v>
      </c>
      <c r="G175" t="s">
        <v>4969</v>
      </c>
      <c r="H175" t="s">
        <v>5145</v>
      </c>
      <c r="I175" t="s">
        <v>5968</v>
      </c>
    </row>
    <row r="176" spans="1:9" x14ac:dyDescent="0.3">
      <c r="A176" t="s">
        <v>183</v>
      </c>
      <c r="B176" t="s">
        <v>1183</v>
      </c>
      <c r="C176" t="str">
        <f t="shared" si="2"/>
        <v>lisalee@email.com</v>
      </c>
      <c r="D176" t="s">
        <v>2177</v>
      </c>
      <c r="E176" t="s">
        <v>3177</v>
      </c>
      <c r="F176" t="s">
        <v>4177</v>
      </c>
      <c r="G176" t="s">
        <v>4969</v>
      </c>
      <c r="H176" t="s">
        <v>5146</v>
      </c>
      <c r="I176" t="s">
        <v>5968</v>
      </c>
    </row>
    <row r="177" spans="1:9" x14ac:dyDescent="0.3">
      <c r="A177" t="s">
        <v>184</v>
      </c>
      <c r="B177" t="s">
        <v>1184</v>
      </c>
      <c r="C177" t="str">
        <f t="shared" si="2"/>
        <v>carolynyoung@email.com</v>
      </c>
      <c r="D177" t="s">
        <v>2178</v>
      </c>
      <c r="E177" t="s">
        <v>3178</v>
      </c>
      <c r="F177" t="s">
        <v>4178</v>
      </c>
      <c r="G177" t="s">
        <v>4969</v>
      </c>
      <c r="H177" t="s">
        <v>5147</v>
      </c>
      <c r="I177" t="s">
        <v>5968</v>
      </c>
    </row>
    <row r="178" spans="1:9" x14ac:dyDescent="0.3">
      <c r="A178" t="s">
        <v>185</v>
      </c>
      <c r="B178" t="s">
        <v>1185</v>
      </c>
      <c r="C178" t="str">
        <f t="shared" si="2"/>
        <v>stevenfoster@email.com</v>
      </c>
      <c r="D178" t="s">
        <v>2179</v>
      </c>
      <c r="E178" t="s">
        <v>3179</v>
      </c>
      <c r="F178" t="s">
        <v>4179</v>
      </c>
      <c r="G178" t="s">
        <v>4969</v>
      </c>
      <c r="H178" t="s">
        <v>5148</v>
      </c>
      <c r="I178" t="s">
        <v>5968</v>
      </c>
    </row>
    <row r="179" spans="1:9" x14ac:dyDescent="0.3">
      <c r="A179" t="s">
        <v>186</v>
      </c>
      <c r="B179" t="s">
        <v>1186</v>
      </c>
      <c r="C179" t="str">
        <f t="shared" si="2"/>
        <v>soniamejia@email.com</v>
      </c>
      <c r="D179" t="s">
        <v>2180</v>
      </c>
      <c r="E179" t="s">
        <v>3180</v>
      </c>
      <c r="F179" t="s">
        <v>4180</v>
      </c>
      <c r="G179" t="s">
        <v>4970</v>
      </c>
      <c r="H179" t="s">
        <v>5149</v>
      </c>
      <c r="I179" t="s">
        <v>5968</v>
      </c>
    </row>
    <row r="180" spans="1:9" x14ac:dyDescent="0.3">
      <c r="A180" t="s">
        <v>187</v>
      </c>
      <c r="B180" t="s">
        <v>1187</v>
      </c>
      <c r="C180" t="str">
        <f t="shared" si="2"/>
        <v>johnvelazquez@email.com</v>
      </c>
      <c r="D180" t="s">
        <v>2181</v>
      </c>
      <c r="E180" t="s">
        <v>3181</v>
      </c>
      <c r="F180" t="s">
        <v>4181</v>
      </c>
      <c r="G180" t="s">
        <v>4970</v>
      </c>
      <c r="H180" t="s">
        <v>5150</v>
      </c>
      <c r="I180" t="s">
        <v>5967</v>
      </c>
    </row>
    <row r="181" spans="1:9" x14ac:dyDescent="0.3">
      <c r="A181" t="s">
        <v>188</v>
      </c>
      <c r="B181" t="s">
        <v>1188</v>
      </c>
      <c r="C181" t="str">
        <f t="shared" si="2"/>
        <v>whitneyavila@email.com</v>
      </c>
      <c r="D181" t="s">
        <v>2182</v>
      </c>
      <c r="E181" t="s">
        <v>3182</v>
      </c>
      <c r="F181" t="s">
        <v>4182</v>
      </c>
      <c r="G181" t="s">
        <v>4970</v>
      </c>
      <c r="H181" t="s">
        <v>5151</v>
      </c>
      <c r="I181" t="s">
        <v>5967</v>
      </c>
    </row>
    <row r="182" spans="1:9" x14ac:dyDescent="0.3">
      <c r="A182" t="s">
        <v>189</v>
      </c>
      <c r="B182" t="s">
        <v>1189</v>
      </c>
      <c r="C182" t="str">
        <f t="shared" si="2"/>
        <v>nicolegeorge@email.com</v>
      </c>
      <c r="D182" t="s">
        <v>2183</v>
      </c>
      <c r="E182" t="s">
        <v>3183</v>
      </c>
      <c r="F182" t="s">
        <v>4183</v>
      </c>
      <c r="G182" t="s">
        <v>4970</v>
      </c>
      <c r="H182" t="s">
        <v>5152</v>
      </c>
      <c r="I182" t="s">
        <v>5968</v>
      </c>
    </row>
    <row r="183" spans="1:9" x14ac:dyDescent="0.3">
      <c r="A183" t="s">
        <v>190</v>
      </c>
      <c r="B183" t="s">
        <v>1190</v>
      </c>
      <c r="C183" t="str">
        <f t="shared" si="2"/>
        <v>williamwilliams@email.com</v>
      </c>
      <c r="D183" t="s">
        <v>2184</v>
      </c>
      <c r="E183" t="s">
        <v>3184</v>
      </c>
      <c r="F183" t="s">
        <v>4184</v>
      </c>
      <c r="G183" t="s">
        <v>4971</v>
      </c>
      <c r="H183" t="s">
        <v>5153</v>
      </c>
      <c r="I183" t="s">
        <v>5967</v>
      </c>
    </row>
    <row r="184" spans="1:9" x14ac:dyDescent="0.3">
      <c r="A184" t="s">
        <v>191</v>
      </c>
      <c r="B184" t="s">
        <v>1191</v>
      </c>
      <c r="C184" t="str">
        <f t="shared" si="2"/>
        <v>jamesbean@email.com</v>
      </c>
      <c r="D184" t="s">
        <v>2185</v>
      </c>
      <c r="E184" t="s">
        <v>3185</v>
      </c>
      <c r="F184" t="s">
        <v>4185</v>
      </c>
      <c r="G184" t="s">
        <v>4971</v>
      </c>
      <c r="H184" t="s">
        <v>5154</v>
      </c>
      <c r="I184" t="s">
        <v>5967</v>
      </c>
    </row>
    <row r="185" spans="1:9" x14ac:dyDescent="0.3">
      <c r="A185" t="s">
        <v>192</v>
      </c>
      <c r="B185" t="s">
        <v>1192</v>
      </c>
      <c r="C185" t="str">
        <f t="shared" si="2"/>
        <v>carlhawkins@email.com</v>
      </c>
      <c r="D185" t="s">
        <v>2186</v>
      </c>
      <c r="E185" t="s">
        <v>3186</v>
      </c>
      <c r="F185" t="s">
        <v>4186</v>
      </c>
      <c r="G185" t="s">
        <v>4969</v>
      </c>
      <c r="H185" t="s">
        <v>5155</v>
      </c>
      <c r="I185" t="s">
        <v>5968</v>
      </c>
    </row>
    <row r="186" spans="1:9" x14ac:dyDescent="0.3">
      <c r="A186" t="s">
        <v>193</v>
      </c>
      <c r="B186" t="s">
        <v>1193</v>
      </c>
      <c r="C186" t="str">
        <f t="shared" si="2"/>
        <v>patrickrodriguez@email.com</v>
      </c>
      <c r="D186" t="s">
        <v>2187</v>
      </c>
      <c r="E186" t="s">
        <v>3187</v>
      </c>
      <c r="F186" t="s">
        <v>4187</v>
      </c>
      <c r="G186" t="s">
        <v>4970</v>
      </c>
      <c r="H186" t="s">
        <v>5156</v>
      </c>
      <c r="I186" t="s">
        <v>5968</v>
      </c>
    </row>
    <row r="187" spans="1:9" x14ac:dyDescent="0.3">
      <c r="A187" t="s">
        <v>194</v>
      </c>
      <c r="B187" t="s">
        <v>1194</v>
      </c>
      <c r="C187" t="str">
        <f t="shared" si="2"/>
        <v>robinramirez@email.com</v>
      </c>
      <c r="D187" t="s">
        <v>2188</v>
      </c>
      <c r="E187" t="s">
        <v>3188</v>
      </c>
      <c r="F187" t="s">
        <v>4188</v>
      </c>
      <c r="G187" t="s">
        <v>4969</v>
      </c>
      <c r="H187" t="s">
        <v>5157</v>
      </c>
      <c r="I187" t="s">
        <v>5968</v>
      </c>
    </row>
    <row r="188" spans="1:9" x14ac:dyDescent="0.3">
      <c r="A188" t="s">
        <v>195</v>
      </c>
      <c r="B188" t="s">
        <v>1195</v>
      </c>
      <c r="C188" t="str">
        <f t="shared" si="2"/>
        <v>debbieking@email.com</v>
      </c>
      <c r="D188" t="s">
        <v>2189</v>
      </c>
      <c r="E188" t="s">
        <v>3189</v>
      </c>
      <c r="F188" t="s">
        <v>4189</v>
      </c>
      <c r="G188" t="s">
        <v>4969</v>
      </c>
      <c r="H188" t="s">
        <v>5158</v>
      </c>
      <c r="I188" t="s">
        <v>5967</v>
      </c>
    </row>
    <row r="189" spans="1:9" x14ac:dyDescent="0.3">
      <c r="A189" t="s">
        <v>196</v>
      </c>
      <c r="B189" t="s">
        <v>1196</v>
      </c>
      <c r="C189" t="str">
        <f t="shared" si="2"/>
        <v>jamesflores@email.com</v>
      </c>
      <c r="D189" t="s">
        <v>2190</v>
      </c>
      <c r="E189" t="s">
        <v>3190</v>
      </c>
      <c r="F189" t="s">
        <v>4190</v>
      </c>
      <c r="G189" t="s">
        <v>4969</v>
      </c>
      <c r="H189" t="s">
        <v>5159</v>
      </c>
      <c r="I189" t="s">
        <v>5968</v>
      </c>
    </row>
    <row r="190" spans="1:9" x14ac:dyDescent="0.3">
      <c r="A190" t="s">
        <v>197</v>
      </c>
      <c r="B190" t="s">
        <v>1197</v>
      </c>
      <c r="C190" t="str">
        <f t="shared" si="2"/>
        <v>melissagibson@email.com</v>
      </c>
      <c r="D190" t="s">
        <v>2191</v>
      </c>
      <c r="E190" t="s">
        <v>3191</v>
      </c>
      <c r="F190" t="s">
        <v>4191</v>
      </c>
      <c r="G190" t="s">
        <v>4969</v>
      </c>
      <c r="H190" t="s">
        <v>5160</v>
      </c>
      <c r="I190" t="s">
        <v>5967</v>
      </c>
    </row>
    <row r="191" spans="1:9" x14ac:dyDescent="0.3">
      <c r="A191" t="s">
        <v>198</v>
      </c>
      <c r="B191" t="s">
        <v>1198</v>
      </c>
      <c r="C191" t="str">
        <f t="shared" si="2"/>
        <v>davidwyatt@email.com</v>
      </c>
      <c r="D191" t="s">
        <v>2192</v>
      </c>
      <c r="E191" t="s">
        <v>3192</v>
      </c>
      <c r="F191" t="s">
        <v>4192</v>
      </c>
      <c r="G191" t="s">
        <v>4969</v>
      </c>
      <c r="H191" t="s">
        <v>5161</v>
      </c>
      <c r="I191" t="s">
        <v>5968</v>
      </c>
    </row>
    <row r="192" spans="1:9" x14ac:dyDescent="0.3">
      <c r="A192" t="s">
        <v>199</v>
      </c>
      <c r="B192" t="s">
        <v>1199</v>
      </c>
      <c r="C192" t="str">
        <f t="shared" si="2"/>
        <v>aprilbennett@email.com</v>
      </c>
      <c r="D192" t="s">
        <v>2193</v>
      </c>
      <c r="E192" t="s">
        <v>3193</v>
      </c>
      <c r="F192" t="s">
        <v>4193</v>
      </c>
      <c r="G192" t="s">
        <v>4969</v>
      </c>
      <c r="H192" t="s">
        <v>5162</v>
      </c>
      <c r="I192" t="s">
        <v>5967</v>
      </c>
    </row>
    <row r="193" spans="1:9" x14ac:dyDescent="0.3">
      <c r="A193" t="s">
        <v>200</v>
      </c>
      <c r="B193" t="s">
        <v>1200</v>
      </c>
      <c r="C193" t="str">
        <f t="shared" si="2"/>
        <v>sethphillips@email.com</v>
      </c>
      <c r="D193" t="s">
        <v>2194</v>
      </c>
      <c r="E193" t="s">
        <v>3194</v>
      </c>
      <c r="F193" t="s">
        <v>4194</v>
      </c>
      <c r="G193" t="s">
        <v>4971</v>
      </c>
      <c r="H193" t="s">
        <v>5163</v>
      </c>
      <c r="I193" t="s">
        <v>5968</v>
      </c>
    </row>
    <row r="194" spans="1:9" x14ac:dyDescent="0.3">
      <c r="A194" t="s">
        <v>201</v>
      </c>
      <c r="B194" t="s">
        <v>1201</v>
      </c>
      <c r="C194" t="str">
        <f t="shared" si="2"/>
        <v>kylejohnson@email.com</v>
      </c>
      <c r="D194" t="s">
        <v>2195</v>
      </c>
      <c r="E194" t="s">
        <v>3195</v>
      </c>
      <c r="F194" t="s">
        <v>4195</v>
      </c>
      <c r="G194" t="s">
        <v>4969</v>
      </c>
      <c r="H194" t="s">
        <v>5164</v>
      </c>
      <c r="I194" t="s">
        <v>5967</v>
      </c>
    </row>
    <row r="195" spans="1:9" x14ac:dyDescent="0.3">
      <c r="A195" t="s">
        <v>202</v>
      </c>
      <c r="B195" t="s">
        <v>1202</v>
      </c>
      <c r="C195" t="str">
        <f t="shared" ref="C195:C258" si="3">LOWER(SUBSTITUTE(B195, " ", "")) &amp; "@email.com"</f>
        <v>marycollins@email.com</v>
      </c>
      <c r="D195" t="s">
        <v>2196</v>
      </c>
      <c r="E195" t="s">
        <v>3196</v>
      </c>
      <c r="F195" t="s">
        <v>4196</v>
      </c>
      <c r="G195" t="s">
        <v>4971</v>
      </c>
      <c r="H195" t="s">
        <v>5165</v>
      </c>
      <c r="I195" t="s">
        <v>5968</v>
      </c>
    </row>
    <row r="196" spans="1:9" x14ac:dyDescent="0.3">
      <c r="A196" t="s">
        <v>203</v>
      </c>
      <c r="B196" t="s">
        <v>1203</v>
      </c>
      <c r="C196" t="str">
        <f t="shared" si="3"/>
        <v>michelledavis@email.com</v>
      </c>
      <c r="D196" t="s">
        <v>2197</v>
      </c>
      <c r="E196" t="s">
        <v>3197</v>
      </c>
      <c r="F196" t="s">
        <v>4197</v>
      </c>
      <c r="G196" t="s">
        <v>4971</v>
      </c>
      <c r="H196" t="s">
        <v>5166</v>
      </c>
      <c r="I196" t="s">
        <v>5968</v>
      </c>
    </row>
    <row r="197" spans="1:9" x14ac:dyDescent="0.3">
      <c r="A197" t="s">
        <v>204</v>
      </c>
      <c r="B197" t="s">
        <v>1204</v>
      </c>
      <c r="C197" t="str">
        <f t="shared" si="3"/>
        <v>janicemelton@email.com</v>
      </c>
      <c r="D197" t="s">
        <v>2198</v>
      </c>
      <c r="E197" t="s">
        <v>3198</v>
      </c>
      <c r="F197" t="s">
        <v>4198</v>
      </c>
      <c r="G197" t="s">
        <v>4971</v>
      </c>
      <c r="H197" t="s">
        <v>5167</v>
      </c>
      <c r="I197" t="s">
        <v>5968</v>
      </c>
    </row>
    <row r="198" spans="1:9" x14ac:dyDescent="0.3">
      <c r="A198" t="s">
        <v>205</v>
      </c>
      <c r="B198" t="s">
        <v>1205</v>
      </c>
      <c r="C198" t="str">
        <f t="shared" si="3"/>
        <v>joycelawson@email.com</v>
      </c>
      <c r="D198" t="s">
        <v>2199</v>
      </c>
      <c r="E198" t="s">
        <v>3199</v>
      </c>
      <c r="F198" t="s">
        <v>4199</v>
      </c>
      <c r="G198" t="s">
        <v>4970</v>
      </c>
      <c r="H198" t="s">
        <v>5168</v>
      </c>
      <c r="I198" t="s">
        <v>5968</v>
      </c>
    </row>
    <row r="199" spans="1:9" x14ac:dyDescent="0.3">
      <c r="A199" t="s">
        <v>206</v>
      </c>
      <c r="B199" t="s">
        <v>1206</v>
      </c>
      <c r="C199" t="str">
        <f t="shared" si="3"/>
        <v>kristinfowler@email.com</v>
      </c>
      <c r="D199" t="s">
        <v>2200</v>
      </c>
      <c r="E199" t="s">
        <v>3200</v>
      </c>
      <c r="F199" t="s">
        <v>4200</v>
      </c>
      <c r="G199" t="s">
        <v>4971</v>
      </c>
      <c r="H199" t="s">
        <v>5169</v>
      </c>
      <c r="I199" t="s">
        <v>5967</v>
      </c>
    </row>
    <row r="200" spans="1:9" x14ac:dyDescent="0.3">
      <c r="A200" t="s">
        <v>207</v>
      </c>
      <c r="B200" t="s">
        <v>1207</v>
      </c>
      <c r="C200" t="str">
        <f t="shared" si="3"/>
        <v>rebeccawade@email.com</v>
      </c>
      <c r="D200" t="s">
        <v>2201</v>
      </c>
      <c r="E200" t="s">
        <v>3201</v>
      </c>
      <c r="F200" t="s">
        <v>4201</v>
      </c>
      <c r="G200" t="s">
        <v>4971</v>
      </c>
      <c r="H200" t="s">
        <v>5170</v>
      </c>
      <c r="I200" t="s">
        <v>5968</v>
      </c>
    </row>
    <row r="201" spans="1:9" x14ac:dyDescent="0.3">
      <c r="A201" t="s">
        <v>208</v>
      </c>
      <c r="B201" t="s">
        <v>1208</v>
      </c>
      <c r="C201" t="str">
        <f t="shared" si="3"/>
        <v>debraharris@email.com</v>
      </c>
      <c r="D201" t="s">
        <v>2202</v>
      </c>
      <c r="E201" t="s">
        <v>3202</v>
      </c>
      <c r="F201" t="s">
        <v>4202</v>
      </c>
      <c r="G201" t="s">
        <v>4970</v>
      </c>
      <c r="H201" t="s">
        <v>5171</v>
      </c>
      <c r="I201" t="s">
        <v>5967</v>
      </c>
    </row>
    <row r="202" spans="1:9" x14ac:dyDescent="0.3">
      <c r="A202" t="s">
        <v>209</v>
      </c>
      <c r="B202" t="s">
        <v>1209</v>
      </c>
      <c r="C202" t="str">
        <f t="shared" si="3"/>
        <v>amybrown@email.com</v>
      </c>
      <c r="D202" t="s">
        <v>2203</v>
      </c>
      <c r="E202" t="s">
        <v>3203</v>
      </c>
      <c r="F202" t="s">
        <v>4203</v>
      </c>
      <c r="G202" t="s">
        <v>4970</v>
      </c>
      <c r="H202" t="s">
        <v>5172</v>
      </c>
      <c r="I202" t="s">
        <v>5968</v>
      </c>
    </row>
    <row r="203" spans="1:9" x14ac:dyDescent="0.3">
      <c r="A203" t="s">
        <v>210</v>
      </c>
      <c r="B203" t="s">
        <v>1210</v>
      </c>
      <c r="C203" t="str">
        <f t="shared" si="3"/>
        <v>ericwilson@email.com</v>
      </c>
      <c r="D203" t="s">
        <v>2204</v>
      </c>
      <c r="E203" t="s">
        <v>3204</v>
      </c>
      <c r="F203" t="s">
        <v>4204</v>
      </c>
      <c r="G203" t="s">
        <v>4969</v>
      </c>
      <c r="H203" t="s">
        <v>5173</v>
      </c>
      <c r="I203" t="s">
        <v>5967</v>
      </c>
    </row>
    <row r="204" spans="1:9" x14ac:dyDescent="0.3">
      <c r="A204" t="s">
        <v>211</v>
      </c>
      <c r="B204" t="s">
        <v>1211</v>
      </c>
      <c r="C204" t="str">
        <f t="shared" si="3"/>
        <v>collinwilliams@email.com</v>
      </c>
      <c r="D204" t="s">
        <v>2205</v>
      </c>
      <c r="E204" t="s">
        <v>3205</v>
      </c>
      <c r="F204" t="s">
        <v>4205</v>
      </c>
      <c r="G204" t="s">
        <v>4969</v>
      </c>
      <c r="H204" t="s">
        <v>5174</v>
      </c>
      <c r="I204" t="s">
        <v>5968</v>
      </c>
    </row>
    <row r="205" spans="1:9" x14ac:dyDescent="0.3">
      <c r="A205" t="s">
        <v>212</v>
      </c>
      <c r="B205" t="s">
        <v>1212</v>
      </c>
      <c r="C205" t="str">
        <f t="shared" si="3"/>
        <v>krystalscott@email.com</v>
      </c>
      <c r="D205" t="s">
        <v>2206</v>
      </c>
      <c r="E205" t="s">
        <v>3206</v>
      </c>
      <c r="F205" t="s">
        <v>4206</v>
      </c>
      <c r="G205" t="s">
        <v>4969</v>
      </c>
      <c r="H205" t="s">
        <v>5175</v>
      </c>
      <c r="I205" t="s">
        <v>5967</v>
      </c>
    </row>
    <row r="206" spans="1:9" x14ac:dyDescent="0.3">
      <c r="A206" t="s">
        <v>213</v>
      </c>
      <c r="B206" t="s">
        <v>1213</v>
      </c>
      <c r="C206" t="str">
        <f t="shared" si="3"/>
        <v>heathermccarty@email.com</v>
      </c>
      <c r="D206" t="s">
        <v>2207</v>
      </c>
      <c r="E206" t="s">
        <v>3207</v>
      </c>
      <c r="F206" t="s">
        <v>4207</v>
      </c>
      <c r="G206" t="s">
        <v>4969</v>
      </c>
      <c r="H206" t="s">
        <v>5176</v>
      </c>
      <c r="I206" t="s">
        <v>5967</v>
      </c>
    </row>
    <row r="207" spans="1:9" x14ac:dyDescent="0.3">
      <c r="A207" t="s">
        <v>214</v>
      </c>
      <c r="B207" t="s">
        <v>1214</v>
      </c>
      <c r="C207" t="str">
        <f t="shared" si="3"/>
        <v>edwardwilliams@email.com</v>
      </c>
      <c r="D207" t="s">
        <v>2208</v>
      </c>
      <c r="E207" t="s">
        <v>3208</v>
      </c>
      <c r="F207" t="s">
        <v>4208</v>
      </c>
      <c r="G207" t="s">
        <v>4971</v>
      </c>
      <c r="H207" t="s">
        <v>5177</v>
      </c>
      <c r="I207" t="s">
        <v>5968</v>
      </c>
    </row>
    <row r="208" spans="1:9" x14ac:dyDescent="0.3">
      <c r="A208" t="s">
        <v>215</v>
      </c>
      <c r="B208" t="s">
        <v>1215</v>
      </c>
      <c r="C208" t="str">
        <f t="shared" si="3"/>
        <v>keithsmith@email.com</v>
      </c>
      <c r="D208" t="s">
        <v>2209</v>
      </c>
      <c r="E208" t="s">
        <v>3209</v>
      </c>
      <c r="F208" t="s">
        <v>4209</v>
      </c>
      <c r="G208" t="s">
        <v>4970</v>
      </c>
      <c r="H208" t="s">
        <v>5178</v>
      </c>
      <c r="I208" t="s">
        <v>5967</v>
      </c>
    </row>
    <row r="209" spans="1:9" x14ac:dyDescent="0.3">
      <c r="A209" t="s">
        <v>216</v>
      </c>
      <c r="B209" t="s">
        <v>1216</v>
      </c>
      <c r="C209" t="str">
        <f t="shared" si="3"/>
        <v>kimberlycharles@email.com</v>
      </c>
      <c r="D209" t="s">
        <v>2210</v>
      </c>
      <c r="E209" t="s">
        <v>3210</v>
      </c>
      <c r="F209" t="s">
        <v>4175</v>
      </c>
      <c r="G209" t="s">
        <v>4970</v>
      </c>
      <c r="H209" t="s">
        <v>5179</v>
      </c>
      <c r="I209" t="s">
        <v>5968</v>
      </c>
    </row>
    <row r="210" spans="1:9" x14ac:dyDescent="0.3">
      <c r="A210" t="s">
        <v>217</v>
      </c>
      <c r="B210" t="s">
        <v>1217</v>
      </c>
      <c r="C210" t="str">
        <f t="shared" si="3"/>
        <v>chelseatravis@email.com</v>
      </c>
      <c r="D210" t="s">
        <v>2211</v>
      </c>
      <c r="E210" t="s">
        <v>3211</v>
      </c>
      <c r="F210" t="s">
        <v>4210</v>
      </c>
      <c r="G210" t="s">
        <v>4970</v>
      </c>
      <c r="H210" t="s">
        <v>5180</v>
      </c>
      <c r="I210" t="s">
        <v>5967</v>
      </c>
    </row>
    <row r="211" spans="1:9" x14ac:dyDescent="0.3">
      <c r="A211" t="s">
        <v>218</v>
      </c>
      <c r="B211" t="s">
        <v>1218</v>
      </c>
      <c r="C211" t="str">
        <f t="shared" si="3"/>
        <v>jesusdavis@email.com</v>
      </c>
      <c r="D211" t="s">
        <v>2212</v>
      </c>
      <c r="E211" t="s">
        <v>3212</v>
      </c>
      <c r="F211" t="s">
        <v>4211</v>
      </c>
      <c r="G211" t="s">
        <v>4970</v>
      </c>
      <c r="H211" t="s">
        <v>5181</v>
      </c>
      <c r="I211" t="s">
        <v>5968</v>
      </c>
    </row>
    <row r="212" spans="1:9" x14ac:dyDescent="0.3">
      <c r="A212" t="s">
        <v>219</v>
      </c>
      <c r="B212" t="s">
        <v>1219</v>
      </c>
      <c r="C212" t="str">
        <f t="shared" si="3"/>
        <v>shawnsmith@email.com</v>
      </c>
      <c r="D212" t="s">
        <v>2213</v>
      </c>
      <c r="E212" t="s">
        <v>3213</v>
      </c>
      <c r="F212" t="s">
        <v>4212</v>
      </c>
      <c r="G212" t="s">
        <v>4970</v>
      </c>
      <c r="H212" t="s">
        <v>5182</v>
      </c>
      <c r="I212" t="s">
        <v>5967</v>
      </c>
    </row>
    <row r="213" spans="1:9" x14ac:dyDescent="0.3">
      <c r="A213" t="s">
        <v>220</v>
      </c>
      <c r="B213" t="s">
        <v>1220</v>
      </c>
      <c r="C213" t="str">
        <f t="shared" si="3"/>
        <v>gabriellerodriguez@email.com</v>
      </c>
      <c r="D213" t="s">
        <v>2214</v>
      </c>
      <c r="E213" t="s">
        <v>3214</v>
      </c>
      <c r="F213" t="s">
        <v>4213</v>
      </c>
      <c r="G213" t="s">
        <v>4971</v>
      </c>
      <c r="H213" t="s">
        <v>5183</v>
      </c>
      <c r="I213" t="s">
        <v>5968</v>
      </c>
    </row>
    <row r="214" spans="1:9" x14ac:dyDescent="0.3">
      <c r="A214" t="s">
        <v>221</v>
      </c>
      <c r="B214" t="s">
        <v>1221</v>
      </c>
      <c r="C214" t="str">
        <f t="shared" si="3"/>
        <v>meganconley@email.com</v>
      </c>
      <c r="D214" t="s">
        <v>2215</v>
      </c>
      <c r="E214" t="s">
        <v>3215</v>
      </c>
      <c r="F214" t="s">
        <v>4214</v>
      </c>
      <c r="G214" t="s">
        <v>4970</v>
      </c>
      <c r="H214" t="s">
        <v>5184</v>
      </c>
      <c r="I214" t="s">
        <v>5968</v>
      </c>
    </row>
    <row r="215" spans="1:9" x14ac:dyDescent="0.3">
      <c r="A215" t="s">
        <v>222</v>
      </c>
      <c r="B215" t="s">
        <v>1222</v>
      </c>
      <c r="C215" t="str">
        <f t="shared" si="3"/>
        <v>johngarcia@email.com</v>
      </c>
      <c r="D215" t="s">
        <v>2216</v>
      </c>
      <c r="E215" t="s">
        <v>3216</v>
      </c>
      <c r="F215" t="s">
        <v>4215</v>
      </c>
      <c r="G215" t="s">
        <v>4971</v>
      </c>
      <c r="H215" t="s">
        <v>5185</v>
      </c>
      <c r="I215" t="s">
        <v>5967</v>
      </c>
    </row>
    <row r="216" spans="1:9" x14ac:dyDescent="0.3">
      <c r="A216" t="s">
        <v>223</v>
      </c>
      <c r="B216" t="s">
        <v>1223</v>
      </c>
      <c r="C216" t="str">
        <f t="shared" si="3"/>
        <v>calebandersen@email.com</v>
      </c>
      <c r="D216" t="s">
        <v>2217</v>
      </c>
      <c r="E216" t="s">
        <v>3217</v>
      </c>
      <c r="F216" t="s">
        <v>4216</v>
      </c>
      <c r="G216" t="s">
        <v>4970</v>
      </c>
      <c r="H216" t="s">
        <v>5186</v>
      </c>
      <c r="I216" t="s">
        <v>5968</v>
      </c>
    </row>
    <row r="217" spans="1:9" x14ac:dyDescent="0.3">
      <c r="A217" t="s">
        <v>224</v>
      </c>
      <c r="B217" t="s">
        <v>1224</v>
      </c>
      <c r="C217" t="str">
        <f t="shared" si="3"/>
        <v>abigailmckay@email.com</v>
      </c>
      <c r="D217" t="s">
        <v>2218</v>
      </c>
      <c r="E217" t="s">
        <v>3218</v>
      </c>
      <c r="F217" t="s">
        <v>4217</v>
      </c>
      <c r="G217" t="s">
        <v>4971</v>
      </c>
      <c r="H217" t="s">
        <v>5187</v>
      </c>
      <c r="I217" t="s">
        <v>5968</v>
      </c>
    </row>
    <row r="218" spans="1:9" x14ac:dyDescent="0.3">
      <c r="A218" t="s">
        <v>225</v>
      </c>
      <c r="B218" t="s">
        <v>1225</v>
      </c>
      <c r="C218" t="str">
        <f t="shared" si="3"/>
        <v>sabrinaday@email.com</v>
      </c>
      <c r="D218" t="s">
        <v>2219</v>
      </c>
      <c r="E218" t="s">
        <v>3219</v>
      </c>
      <c r="F218" t="s">
        <v>4218</v>
      </c>
      <c r="G218" t="s">
        <v>4969</v>
      </c>
      <c r="H218" t="s">
        <v>5188</v>
      </c>
      <c r="I218" t="s">
        <v>5968</v>
      </c>
    </row>
    <row r="219" spans="1:9" x14ac:dyDescent="0.3">
      <c r="A219" t="s">
        <v>226</v>
      </c>
      <c r="B219" t="s">
        <v>1226</v>
      </c>
      <c r="C219" t="str">
        <f t="shared" si="3"/>
        <v>sallynguyen@email.com</v>
      </c>
      <c r="D219" t="s">
        <v>2220</v>
      </c>
      <c r="E219" t="s">
        <v>3220</v>
      </c>
      <c r="F219" t="s">
        <v>4219</v>
      </c>
      <c r="G219" t="s">
        <v>4971</v>
      </c>
      <c r="H219" t="s">
        <v>5189</v>
      </c>
      <c r="I219" t="s">
        <v>5968</v>
      </c>
    </row>
    <row r="220" spans="1:9" x14ac:dyDescent="0.3">
      <c r="A220" t="s">
        <v>227</v>
      </c>
      <c r="B220" t="s">
        <v>1227</v>
      </c>
      <c r="C220" t="str">
        <f t="shared" si="3"/>
        <v>daniellehowell@email.com</v>
      </c>
      <c r="D220" t="s">
        <v>2221</v>
      </c>
      <c r="E220" t="s">
        <v>3221</v>
      </c>
      <c r="F220" t="s">
        <v>4220</v>
      </c>
      <c r="G220" t="s">
        <v>4969</v>
      </c>
      <c r="H220" t="s">
        <v>5190</v>
      </c>
      <c r="I220" t="s">
        <v>5968</v>
      </c>
    </row>
    <row r="221" spans="1:9" x14ac:dyDescent="0.3">
      <c r="A221" t="s">
        <v>228</v>
      </c>
      <c r="B221" t="s">
        <v>1228</v>
      </c>
      <c r="C221" t="str">
        <f t="shared" si="3"/>
        <v>danieljenkins@email.com</v>
      </c>
      <c r="D221" t="s">
        <v>2222</v>
      </c>
      <c r="E221" t="s">
        <v>3222</v>
      </c>
      <c r="F221" t="s">
        <v>4221</v>
      </c>
      <c r="G221" t="s">
        <v>4971</v>
      </c>
      <c r="H221" t="s">
        <v>5191</v>
      </c>
      <c r="I221" t="s">
        <v>5968</v>
      </c>
    </row>
    <row r="222" spans="1:9" x14ac:dyDescent="0.3">
      <c r="A222" t="s">
        <v>229</v>
      </c>
      <c r="B222" t="s">
        <v>1229</v>
      </c>
      <c r="C222" t="str">
        <f t="shared" si="3"/>
        <v>danielbrown@email.com</v>
      </c>
      <c r="D222" t="s">
        <v>2223</v>
      </c>
      <c r="E222" t="s">
        <v>3223</v>
      </c>
      <c r="F222" t="s">
        <v>4222</v>
      </c>
      <c r="G222" t="s">
        <v>4970</v>
      </c>
      <c r="H222" t="s">
        <v>5192</v>
      </c>
      <c r="I222" t="s">
        <v>5968</v>
      </c>
    </row>
    <row r="223" spans="1:9" x14ac:dyDescent="0.3">
      <c r="A223" t="s">
        <v>230</v>
      </c>
      <c r="B223" t="s">
        <v>1230</v>
      </c>
      <c r="C223" t="str">
        <f t="shared" si="3"/>
        <v>jamiekerr@email.com</v>
      </c>
      <c r="D223" t="s">
        <v>2224</v>
      </c>
      <c r="E223" t="s">
        <v>3224</v>
      </c>
      <c r="F223" t="s">
        <v>4223</v>
      </c>
      <c r="G223" t="s">
        <v>4970</v>
      </c>
      <c r="H223" t="s">
        <v>5193</v>
      </c>
      <c r="I223" t="s">
        <v>5968</v>
      </c>
    </row>
    <row r="224" spans="1:9" x14ac:dyDescent="0.3">
      <c r="A224" t="s">
        <v>231</v>
      </c>
      <c r="B224" t="s">
        <v>1231</v>
      </c>
      <c r="C224" t="str">
        <f t="shared" si="3"/>
        <v>christinadavis@email.com</v>
      </c>
      <c r="D224" t="s">
        <v>2225</v>
      </c>
      <c r="E224" t="s">
        <v>3225</v>
      </c>
      <c r="F224" t="s">
        <v>4224</v>
      </c>
      <c r="G224" t="s">
        <v>4969</v>
      </c>
      <c r="H224" t="s">
        <v>5194</v>
      </c>
      <c r="I224" t="s">
        <v>5968</v>
      </c>
    </row>
    <row r="225" spans="1:9" x14ac:dyDescent="0.3">
      <c r="A225" t="s">
        <v>232</v>
      </c>
      <c r="B225" t="s">
        <v>1232</v>
      </c>
      <c r="C225" t="str">
        <f t="shared" si="3"/>
        <v>cindyjames@email.com</v>
      </c>
      <c r="D225" t="s">
        <v>2226</v>
      </c>
      <c r="E225" t="s">
        <v>3226</v>
      </c>
      <c r="F225" t="s">
        <v>4225</v>
      </c>
      <c r="G225" t="s">
        <v>4970</v>
      </c>
      <c r="H225" t="s">
        <v>5195</v>
      </c>
      <c r="I225" t="s">
        <v>5968</v>
      </c>
    </row>
    <row r="226" spans="1:9" x14ac:dyDescent="0.3">
      <c r="A226" t="s">
        <v>233</v>
      </c>
      <c r="B226" t="s">
        <v>1233</v>
      </c>
      <c r="C226" t="str">
        <f t="shared" si="3"/>
        <v>jeanblack@email.com</v>
      </c>
      <c r="D226" t="s">
        <v>2227</v>
      </c>
      <c r="E226" t="s">
        <v>3227</v>
      </c>
      <c r="F226" t="s">
        <v>4226</v>
      </c>
      <c r="G226" t="s">
        <v>4970</v>
      </c>
      <c r="H226" t="s">
        <v>5196</v>
      </c>
      <c r="I226" t="s">
        <v>5967</v>
      </c>
    </row>
    <row r="227" spans="1:9" x14ac:dyDescent="0.3">
      <c r="A227" t="s">
        <v>234</v>
      </c>
      <c r="B227" t="s">
        <v>1234</v>
      </c>
      <c r="C227" t="str">
        <f t="shared" si="3"/>
        <v>deannadurham@email.com</v>
      </c>
      <c r="D227" t="s">
        <v>2228</v>
      </c>
      <c r="E227" t="s">
        <v>3228</v>
      </c>
      <c r="F227" t="s">
        <v>4227</v>
      </c>
      <c r="G227" t="s">
        <v>4970</v>
      </c>
      <c r="H227" t="s">
        <v>5197</v>
      </c>
      <c r="I227" t="s">
        <v>5968</v>
      </c>
    </row>
    <row r="228" spans="1:9" x14ac:dyDescent="0.3">
      <c r="A228" t="s">
        <v>235</v>
      </c>
      <c r="B228" t="s">
        <v>1235</v>
      </c>
      <c r="C228" t="str">
        <f t="shared" si="3"/>
        <v>joannajackson@email.com</v>
      </c>
      <c r="D228" t="s">
        <v>2229</v>
      </c>
      <c r="E228" t="s">
        <v>3229</v>
      </c>
      <c r="F228" t="s">
        <v>4228</v>
      </c>
      <c r="G228" t="s">
        <v>4971</v>
      </c>
      <c r="H228" t="s">
        <v>5198</v>
      </c>
      <c r="I228" t="s">
        <v>5968</v>
      </c>
    </row>
    <row r="229" spans="1:9" x14ac:dyDescent="0.3">
      <c r="A229" t="s">
        <v>236</v>
      </c>
      <c r="B229" t="s">
        <v>1236</v>
      </c>
      <c r="C229" t="str">
        <f t="shared" si="3"/>
        <v>justingarcia@email.com</v>
      </c>
      <c r="D229" t="s">
        <v>2230</v>
      </c>
      <c r="E229" t="s">
        <v>3230</v>
      </c>
      <c r="F229" t="s">
        <v>4229</v>
      </c>
      <c r="G229" t="s">
        <v>4971</v>
      </c>
      <c r="H229" t="s">
        <v>5199</v>
      </c>
      <c r="I229" t="s">
        <v>5968</v>
      </c>
    </row>
    <row r="230" spans="1:9" x14ac:dyDescent="0.3">
      <c r="A230" t="s">
        <v>237</v>
      </c>
      <c r="B230" t="s">
        <v>1237</v>
      </c>
      <c r="C230" t="str">
        <f t="shared" si="3"/>
        <v>tiffanytaylor@email.com</v>
      </c>
      <c r="D230" t="s">
        <v>2231</v>
      </c>
      <c r="E230" t="s">
        <v>3231</v>
      </c>
      <c r="F230" t="s">
        <v>4230</v>
      </c>
      <c r="G230" t="s">
        <v>4970</v>
      </c>
      <c r="H230" t="s">
        <v>5200</v>
      </c>
      <c r="I230" t="s">
        <v>5967</v>
      </c>
    </row>
    <row r="231" spans="1:9" x14ac:dyDescent="0.3">
      <c r="A231" t="s">
        <v>238</v>
      </c>
      <c r="B231" t="s">
        <v>1238</v>
      </c>
      <c r="C231" t="str">
        <f t="shared" si="3"/>
        <v>georgejohns@email.com</v>
      </c>
      <c r="D231" t="s">
        <v>2232</v>
      </c>
      <c r="E231" t="s">
        <v>3232</v>
      </c>
      <c r="F231" t="s">
        <v>4231</v>
      </c>
      <c r="G231" t="s">
        <v>4969</v>
      </c>
      <c r="H231" t="s">
        <v>5201</v>
      </c>
      <c r="I231" t="s">
        <v>5968</v>
      </c>
    </row>
    <row r="232" spans="1:9" x14ac:dyDescent="0.3">
      <c r="A232" t="s">
        <v>239</v>
      </c>
      <c r="B232" t="s">
        <v>1239</v>
      </c>
      <c r="C232" t="str">
        <f t="shared" si="3"/>
        <v>samanthaparker@email.com</v>
      </c>
      <c r="D232" t="s">
        <v>2233</v>
      </c>
      <c r="E232" t="s">
        <v>3233</v>
      </c>
      <c r="F232" t="s">
        <v>4232</v>
      </c>
      <c r="G232" t="s">
        <v>4969</v>
      </c>
      <c r="H232" t="s">
        <v>5202</v>
      </c>
      <c r="I232" t="s">
        <v>5968</v>
      </c>
    </row>
    <row r="233" spans="1:9" x14ac:dyDescent="0.3">
      <c r="A233" t="s">
        <v>240</v>
      </c>
      <c r="B233" t="s">
        <v>1240</v>
      </c>
      <c r="C233" t="str">
        <f t="shared" si="3"/>
        <v>chadparker@email.com</v>
      </c>
      <c r="D233" t="s">
        <v>2234</v>
      </c>
      <c r="E233" t="s">
        <v>3234</v>
      </c>
      <c r="F233" t="s">
        <v>4233</v>
      </c>
      <c r="G233" t="s">
        <v>4970</v>
      </c>
      <c r="H233" t="s">
        <v>5203</v>
      </c>
      <c r="I233" t="s">
        <v>5967</v>
      </c>
    </row>
    <row r="234" spans="1:9" x14ac:dyDescent="0.3">
      <c r="A234" t="s">
        <v>241</v>
      </c>
      <c r="B234" t="s">
        <v>1241</v>
      </c>
      <c r="C234" t="str">
        <f t="shared" si="3"/>
        <v>coreyrivera@email.com</v>
      </c>
      <c r="D234" t="s">
        <v>2235</v>
      </c>
      <c r="E234" t="s">
        <v>3235</v>
      </c>
      <c r="F234" t="s">
        <v>4234</v>
      </c>
      <c r="G234" t="s">
        <v>4969</v>
      </c>
      <c r="H234" t="s">
        <v>5204</v>
      </c>
      <c r="I234" t="s">
        <v>5968</v>
      </c>
    </row>
    <row r="235" spans="1:9" x14ac:dyDescent="0.3">
      <c r="A235" t="s">
        <v>242</v>
      </c>
      <c r="B235" t="s">
        <v>1242</v>
      </c>
      <c r="C235" t="str">
        <f t="shared" si="3"/>
        <v>anthonysmith@email.com</v>
      </c>
      <c r="D235" t="s">
        <v>2236</v>
      </c>
      <c r="E235" t="s">
        <v>3236</v>
      </c>
      <c r="F235" t="s">
        <v>4235</v>
      </c>
      <c r="G235" t="s">
        <v>4969</v>
      </c>
      <c r="H235" t="s">
        <v>5205</v>
      </c>
      <c r="I235" t="s">
        <v>5968</v>
      </c>
    </row>
    <row r="236" spans="1:9" x14ac:dyDescent="0.3">
      <c r="A236" t="s">
        <v>243</v>
      </c>
      <c r="B236" t="s">
        <v>1243</v>
      </c>
      <c r="C236" t="str">
        <f t="shared" si="3"/>
        <v>kaylafleming@email.com</v>
      </c>
      <c r="D236" t="s">
        <v>2237</v>
      </c>
      <c r="E236" t="s">
        <v>3237</v>
      </c>
      <c r="F236" t="s">
        <v>4236</v>
      </c>
      <c r="G236" t="s">
        <v>4971</v>
      </c>
      <c r="H236" t="s">
        <v>5206</v>
      </c>
      <c r="I236" t="s">
        <v>5968</v>
      </c>
    </row>
    <row r="237" spans="1:9" x14ac:dyDescent="0.3">
      <c r="A237" t="s">
        <v>244</v>
      </c>
      <c r="B237" t="s">
        <v>1244</v>
      </c>
      <c r="C237" t="str">
        <f t="shared" si="3"/>
        <v>nathansheppard@email.com</v>
      </c>
      <c r="D237" t="s">
        <v>2238</v>
      </c>
      <c r="E237" t="s">
        <v>3238</v>
      </c>
      <c r="F237" t="s">
        <v>4237</v>
      </c>
      <c r="G237" t="s">
        <v>4969</v>
      </c>
      <c r="H237" t="s">
        <v>5207</v>
      </c>
      <c r="I237" t="s">
        <v>5968</v>
      </c>
    </row>
    <row r="238" spans="1:9" x14ac:dyDescent="0.3">
      <c r="A238" t="s">
        <v>245</v>
      </c>
      <c r="B238" t="s">
        <v>1245</v>
      </c>
      <c r="C238" t="str">
        <f t="shared" si="3"/>
        <v>debradiaz@email.com</v>
      </c>
      <c r="D238" t="s">
        <v>2239</v>
      </c>
      <c r="E238" t="s">
        <v>3239</v>
      </c>
      <c r="F238" t="s">
        <v>4238</v>
      </c>
      <c r="G238" t="s">
        <v>4969</v>
      </c>
      <c r="H238" t="s">
        <v>5208</v>
      </c>
      <c r="I238" t="s">
        <v>5968</v>
      </c>
    </row>
    <row r="239" spans="1:9" x14ac:dyDescent="0.3">
      <c r="A239" t="s">
        <v>246</v>
      </c>
      <c r="B239" t="s">
        <v>1246</v>
      </c>
      <c r="C239" t="str">
        <f t="shared" si="3"/>
        <v>kevinzimmerman@email.com</v>
      </c>
      <c r="D239" t="s">
        <v>2240</v>
      </c>
      <c r="E239" t="s">
        <v>3240</v>
      </c>
      <c r="F239" t="s">
        <v>4239</v>
      </c>
      <c r="G239" t="s">
        <v>4969</v>
      </c>
      <c r="H239" t="s">
        <v>5209</v>
      </c>
      <c r="I239" t="s">
        <v>5968</v>
      </c>
    </row>
    <row r="240" spans="1:9" x14ac:dyDescent="0.3">
      <c r="A240" t="s">
        <v>247</v>
      </c>
      <c r="B240" t="s">
        <v>1247</v>
      </c>
      <c r="C240" t="str">
        <f t="shared" si="3"/>
        <v>dr.joycelogan@email.com</v>
      </c>
      <c r="D240" t="s">
        <v>2241</v>
      </c>
      <c r="E240" t="s">
        <v>3241</v>
      </c>
      <c r="F240" t="s">
        <v>4240</v>
      </c>
      <c r="G240" t="s">
        <v>4970</v>
      </c>
      <c r="H240" t="s">
        <v>5210</v>
      </c>
      <c r="I240" t="s">
        <v>5968</v>
      </c>
    </row>
    <row r="241" spans="1:9" x14ac:dyDescent="0.3">
      <c r="A241" t="s">
        <v>248</v>
      </c>
      <c r="B241" t="s">
        <v>1248</v>
      </c>
      <c r="C241" t="str">
        <f t="shared" si="3"/>
        <v>cynthiarichardson@email.com</v>
      </c>
      <c r="D241" t="s">
        <v>2242</v>
      </c>
      <c r="E241" t="s">
        <v>3242</v>
      </c>
      <c r="F241" t="s">
        <v>4241</v>
      </c>
      <c r="G241" t="s">
        <v>4971</v>
      </c>
      <c r="H241" t="s">
        <v>5211</v>
      </c>
      <c r="I241" t="s">
        <v>5968</v>
      </c>
    </row>
    <row r="242" spans="1:9" x14ac:dyDescent="0.3">
      <c r="A242" t="s">
        <v>249</v>
      </c>
      <c r="B242" t="s">
        <v>1249</v>
      </c>
      <c r="C242" t="str">
        <f t="shared" si="3"/>
        <v>xavierdawson@email.com</v>
      </c>
      <c r="D242" t="s">
        <v>2243</v>
      </c>
      <c r="E242" t="s">
        <v>3243</v>
      </c>
      <c r="F242" t="s">
        <v>4242</v>
      </c>
      <c r="G242" t="s">
        <v>4970</v>
      </c>
      <c r="H242" t="s">
        <v>5212</v>
      </c>
      <c r="I242" t="s">
        <v>5967</v>
      </c>
    </row>
    <row r="243" spans="1:9" x14ac:dyDescent="0.3">
      <c r="A243" t="s">
        <v>250</v>
      </c>
      <c r="B243" t="s">
        <v>1250</v>
      </c>
      <c r="C243" t="str">
        <f t="shared" si="3"/>
        <v>krystalholmes@email.com</v>
      </c>
      <c r="D243" t="s">
        <v>2244</v>
      </c>
      <c r="E243" t="s">
        <v>3244</v>
      </c>
      <c r="F243" t="s">
        <v>4243</v>
      </c>
      <c r="G243" t="s">
        <v>4971</v>
      </c>
      <c r="H243" t="s">
        <v>5213</v>
      </c>
      <c r="I243" t="s">
        <v>5968</v>
      </c>
    </row>
    <row r="244" spans="1:9" x14ac:dyDescent="0.3">
      <c r="A244" t="s">
        <v>251</v>
      </c>
      <c r="B244" t="s">
        <v>1251</v>
      </c>
      <c r="C244" t="str">
        <f t="shared" si="3"/>
        <v>eddiemorrison@email.com</v>
      </c>
      <c r="D244" t="s">
        <v>2245</v>
      </c>
      <c r="E244" t="s">
        <v>3245</v>
      </c>
      <c r="F244" t="s">
        <v>4244</v>
      </c>
      <c r="G244" t="s">
        <v>4971</v>
      </c>
      <c r="H244" t="s">
        <v>5214</v>
      </c>
      <c r="I244" t="s">
        <v>5968</v>
      </c>
    </row>
    <row r="245" spans="1:9" x14ac:dyDescent="0.3">
      <c r="A245" t="s">
        <v>252</v>
      </c>
      <c r="B245" t="s">
        <v>1252</v>
      </c>
      <c r="C245" t="str">
        <f t="shared" si="3"/>
        <v>tylerclay@email.com</v>
      </c>
      <c r="D245" t="s">
        <v>2246</v>
      </c>
      <c r="E245" t="s">
        <v>3246</v>
      </c>
      <c r="F245" t="s">
        <v>4245</v>
      </c>
      <c r="G245" t="s">
        <v>4970</v>
      </c>
      <c r="H245" t="s">
        <v>5215</v>
      </c>
      <c r="I245" t="s">
        <v>5968</v>
      </c>
    </row>
    <row r="246" spans="1:9" x14ac:dyDescent="0.3">
      <c r="A246" t="s">
        <v>253</v>
      </c>
      <c r="B246" t="s">
        <v>1253</v>
      </c>
      <c r="C246" t="str">
        <f t="shared" si="3"/>
        <v>derekcastillo@email.com</v>
      </c>
      <c r="D246" t="s">
        <v>2247</v>
      </c>
      <c r="E246" t="s">
        <v>3247</v>
      </c>
      <c r="F246" t="s">
        <v>4246</v>
      </c>
      <c r="G246" t="s">
        <v>4970</v>
      </c>
      <c r="H246" t="s">
        <v>5216</v>
      </c>
      <c r="I246" t="s">
        <v>5967</v>
      </c>
    </row>
    <row r="247" spans="1:9" x14ac:dyDescent="0.3">
      <c r="A247" t="s">
        <v>254</v>
      </c>
      <c r="B247" t="s">
        <v>1254</v>
      </c>
      <c r="C247" t="str">
        <f t="shared" si="3"/>
        <v>jimmysherman@email.com</v>
      </c>
      <c r="D247" t="s">
        <v>2248</v>
      </c>
      <c r="E247" t="s">
        <v>3248</v>
      </c>
      <c r="F247" t="s">
        <v>4247</v>
      </c>
      <c r="G247" t="s">
        <v>4969</v>
      </c>
      <c r="H247" t="s">
        <v>5217</v>
      </c>
      <c r="I247" t="s">
        <v>5968</v>
      </c>
    </row>
    <row r="248" spans="1:9" x14ac:dyDescent="0.3">
      <c r="A248" t="s">
        <v>255</v>
      </c>
      <c r="B248" t="s">
        <v>1255</v>
      </c>
      <c r="C248" t="str">
        <f t="shared" si="3"/>
        <v>kathyharris@email.com</v>
      </c>
      <c r="D248" t="s">
        <v>2249</v>
      </c>
      <c r="E248" t="s">
        <v>3249</v>
      </c>
      <c r="F248" t="s">
        <v>4248</v>
      </c>
      <c r="G248" t="s">
        <v>4969</v>
      </c>
      <c r="H248" t="s">
        <v>5218</v>
      </c>
      <c r="I248" t="s">
        <v>5967</v>
      </c>
    </row>
    <row r="249" spans="1:9" x14ac:dyDescent="0.3">
      <c r="A249" t="s">
        <v>256</v>
      </c>
      <c r="B249" t="s">
        <v>1256</v>
      </c>
      <c r="C249" t="str">
        <f t="shared" si="3"/>
        <v>johnwilliams@email.com</v>
      </c>
      <c r="D249" t="s">
        <v>2250</v>
      </c>
      <c r="E249" t="s">
        <v>3250</v>
      </c>
      <c r="F249" t="s">
        <v>4249</v>
      </c>
      <c r="G249" t="s">
        <v>4969</v>
      </c>
      <c r="H249" t="s">
        <v>5219</v>
      </c>
      <c r="I249" t="s">
        <v>5967</v>
      </c>
    </row>
    <row r="250" spans="1:9" x14ac:dyDescent="0.3">
      <c r="A250" t="s">
        <v>257</v>
      </c>
      <c r="B250" t="s">
        <v>1257</v>
      </c>
      <c r="C250" t="str">
        <f t="shared" si="3"/>
        <v>victoriaburnett@email.com</v>
      </c>
      <c r="D250" t="s">
        <v>2251</v>
      </c>
      <c r="E250" t="s">
        <v>3251</v>
      </c>
      <c r="F250" t="s">
        <v>4250</v>
      </c>
      <c r="G250" t="s">
        <v>4971</v>
      </c>
      <c r="H250" t="s">
        <v>5220</v>
      </c>
      <c r="I250" t="s">
        <v>5968</v>
      </c>
    </row>
    <row r="251" spans="1:9" x14ac:dyDescent="0.3">
      <c r="A251" t="s">
        <v>258</v>
      </c>
      <c r="B251" t="s">
        <v>1258</v>
      </c>
      <c r="C251" t="str">
        <f t="shared" si="3"/>
        <v>gregorybell@email.com</v>
      </c>
      <c r="D251" t="s">
        <v>2252</v>
      </c>
      <c r="E251" t="s">
        <v>3252</v>
      </c>
      <c r="F251" t="s">
        <v>4251</v>
      </c>
      <c r="G251" t="s">
        <v>4970</v>
      </c>
      <c r="H251" t="s">
        <v>5221</v>
      </c>
      <c r="I251" t="s">
        <v>5967</v>
      </c>
    </row>
    <row r="252" spans="1:9" x14ac:dyDescent="0.3">
      <c r="A252" t="s">
        <v>259</v>
      </c>
      <c r="B252" t="s">
        <v>1259</v>
      </c>
      <c r="C252" t="str">
        <f t="shared" si="3"/>
        <v>joannehamilton@email.com</v>
      </c>
      <c r="D252" t="s">
        <v>2253</v>
      </c>
      <c r="E252" t="s">
        <v>3253</v>
      </c>
      <c r="F252" t="s">
        <v>4252</v>
      </c>
      <c r="G252" t="s">
        <v>4971</v>
      </c>
      <c r="H252" t="s">
        <v>5222</v>
      </c>
      <c r="I252" t="s">
        <v>5968</v>
      </c>
    </row>
    <row r="253" spans="1:9" x14ac:dyDescent="0.3">
      <c r="A253" t="s">
        <v>260</v>
      </c>
      <c r="B253" t="s">
        <v>1260</v>
      </c>
      <c r="C253" t="str">
        <f t="shared" si="3"/>
        <v>anthonywilkerson@email.com</v>
      </c>
      <c r="D253" t="s">
        <v>2254</v>
      </c>
      <c r="E253" t="s">
        <v>3254</v>
      </c>
      <c r="F253" t="s">
        <v>4253</v>
      </c>
      <c r="G253" t="s">
        <v>4970</v>
      </c>
      <c r="H253" t="s">
        <v>5223</v>
      </c>
      <c r="I253" t="s">
        <v>5968</v>
      </c>
    </row>
    <row r="254" spans="1:9" x14ac:dyDescent="0.3">
      <c r="A254" t="s">
        <v>261</v>
      </c>
      <c r="B254" t="s">
        <v>1261</v>
      </c>
      <c r="C254" t="str">
        <f t="shared" si="3"/>
        <v>hollyperry@email.com</v>
      </c>
      <c r="D254" t="s">
        <v>2255</v>
      </c>
      <c r="E254" t="s">
        <v>3255</v>
      </c>
      <c r="F254" t="s">
        <v>4254</v>
      </c>
      <c r="G254" t="s">
        <v>4970</v>
      </c>
      <c r="H254" t="s">
        <v>5224</v>
      </c>
      <c r="I254" t="s">
        <v>5968</v>
      </c>
    </row>
    <row r="255" spans="1:9" x14ac:dyDescent="0.3">
      <c r="A255" t="s">
        <v>262</v>
      </c>
      <c r="B255" t="s">
        <v>1262</v>
      </c>
      <c r="C255" t="str">
        <f t="shared" si="3"/>
        <v>meganpoole@email.com</v>
      </c>
      <c r="D255" t="s">
        <v>2256</v>
      </c>
      <c r="E255" t="s">
        <v>3256</v>
      </c>
      <c r="F255" t="s">
        <v>4255</v>
      </c>
      <c r="G255" t="s">
        <v>4970</v>
      </c>
      <c r="H255" t="s">
        <v>5225</v>
      </c>
      <c r="I255" t="s">
        <v>5968</v>
      </c>
    </row>
    <row r="256" spans="1:9" x14ac:dyDescent="0.3">
      <c r="A256" t="s">
        <v>263</v>
      </c>
      <c r="B256" t="s">
        <v>1263</v>
      </c>
      <c r="C256" t="str">
        <f t="shared" si="3"/>
        <v>adammiller@email.com</v>
      </c>
      <c r="D256" t="s">
        <v>2257</v>
      </c>
      <c r="E256" t="s">
        <v>3257</v>
      </c>
      <c r="F256" t="s">
        <v>4256</v>
      </c>
      <c r="G256" t="s">
        <v>4969</v>
      </c>
      <c r="H256" t="s">
        <v>5226</v>
      </c>
      <c r="I256" t="s">
        <v>5967</v>
      </c>
    </row>
    <row r="257" spans="1:9" x14ac:dyDescent="0.3">
      <c r="A257" t="s">
        <v>264</v>
      </c>
      <c r="B257" t="s">
        <v>1264</v>
      </c>
      <c r="C257" t="str">
        <f t="shared" si="3"/>
        <v>courtneycooper@email.com</v>
      </c>
      <c r="D257" t="s">
        <v>2258</v>
      </c>
      <c r="E257" t="s">
        <v>3258</v>
      </c>
      <c r="F257" t="s">
        <v>4257</v>
      </c>
      <c r="G257" t="s">
        <v>4969</v>
      </c>
      <c r="H257" t="s">
        <v>5227</v>
      </c>
      <c r="I257" t="s">
        <v>5968</v>
      </c>
    </row>
    <row r="258" spans="1:9" x14ac:dyDescent="0.3">
      <c r="A258" t="s">
        <v>265</v>
      </c>
      <c r="B258" t="s">
        <v>1265</v>
      </c>
      <c r="C258" t="str">
        <f t="shared" si="3"/>
        <v>andreaperkins@email.com</v>
      </c>
      <c r="D258" t="s">
        <v>2259</v>
      </c>
      <c r="E258" t="s">
        <v>3259</v>
      </c>
      <c r="F258" t="s">
        <v>4258</v>
      </c>
      <c r="G258" t="s">
        <v>4969</v>
      </c>
      <c r="H258" t="s">
        <v>5228</v>
      </c>
      <c r="I258" t="s">
        <v>5967</v>
      </c>
    </row>
    <row r="259" spans="1:9" x14ac:dyDescent="0.3">
      <c r="A259" t="s">
        <v>266</v>
      </c>
      <c r="B259" t="s">
        <v>1266</v>
      </c>
      <c r="C259" t="str">
        <f t="shared" ref="C259:C322" si="4">LOWER(SUBSTITUTE(B259, " ", "")) &amp; "@email.com"</f>
        <v>crystalbeck@email.com</v>
      </c>
      <c r="D259" t="s">
        <v>2260</v>
      </c>
      <c r="E259" t="s">
        <v>3260</v>
      </c>
      <c r="F259" t="s">
        <v>4259</v>
      </c>
      <c r="G259" t="s">
        <v>4971</v>
      </c>
      <c r="H259" t="s">
        <v>5229</v>
      </c>
      <c r="I259" t="s">
        <v>5967</v>
      </c>
    </row>
    <row r="260" spans="1:9" x14ac:dyDescent="0.3">
      <c r="A260" t="s">
        <v>267</v>
      </c>
      <c r="B260" t="s">
        <v>1267</v>
      </c>
      <c r="C260" t="str">
        <f t="shared" si="4"/>
        <v>annmoore@email.com</v>
      </c>
      <c r="D260" t="s">
        <v>2261</v>
      </c>
      <c r="E260" t="s">
        <v>3261</v>
      </c>
      <c r="F260" t="s">
        <v>4260</v>
      </c>
      <c r="G260" t="s">
        <v>4970</v>
      </c>
      <c r="H260" t="s">
        <v>5230</v>
      </c>
      <c r="I260" t="s">
        <v>5968</v>
      </c>
    </row>
    <row r="261" spans="1:9" x14ac:dyDescent="0.3">
      <c r="A261" t="s">
        <v>268</v>
      </c>
      <c r="B261" t="s">
        <v>1268</v>
      </c>
      <c r="C261" t="str">
        <f t="shared" si="4"/>
        <v>tiffanylee@email.com</v>
      </c>
      <c r="D261" t="s">
        <v>2262</v>
      </c>
      <c r="E261" t="s">
        <v>3262</v>
      </c>
      <c r="F261" t="s">
        <v>4261</v>
      </c>
      <c r="G261" t="s">
        <v>4971</v>
      </c>
      <c r="H261" t="s">
        <v>5231</v>
      </c>
      <c r="I261" t="s">
        <v>5967</v>
      </c>
    </row>
    <row r="262" spans="1:9" x14ac:dyDescent="0.3">
      <c r="A262" t="s">
        <v>269</v>
      </c>
      <c r="B262" t="s">
        <v>1269</v>
      </c>
      <c r="C262" t="str">
        <f t="shared" si="4"/>
        <v>tonyaflores@email.com</v>
      </c>
      <c r="D262" t="s">
        <v>2263</v>
      </c>
      <c r="E262" t="s">
        <v>3263</v>
      </c>
      <c r="F262" t="s">
        <v>4262</v>
      </c>
      <c r="G262" t="s">
        <v>4970</v>
      </c>
      <c r="H262" t="s">
        <v>5232</v>
      </c>
      <c r="I262" t="s">
        <v>5968</v>
      </c>
    </row>
    <row r="263" spans="1:9" x14ac:dyDescent="0.3">
      <c r="A263" t="s">
        <v>270</v>
      </c>
      <c r="B263" t="s">
        <v>1270</v>
      </c>
      <c r="C263" t="str">
        <f t="shared" si="4"/>
        <v>timothycharles@email.com</v>
      </c>
      <c r="D263" t="s">
        <v>2264</v>
      </c>
      <c r="E263" t="s">
        <v>3264</v>
      </c>
      <c r="F263" t="s">
        <v>4263</v>
      </c>
      <c r="G263" t="s">
        <v>4969</v>
      </c>
      <c r="H263" t="s">
        <v>5233</v>
      </c>
      <c r="I263" t="s">
        <v>5968</v>
      </c>
    </row>
    <row r="264" spans="1:9" x14ac:dyDescent="0.3">
      <c r="A264" t="s">
        <v>271</v>
      </c>
      <c r="B264" t="s">
        <v>1271</v>
      </c>
      <c r="C264" t="str">
        <f t="shared" si="4"/>
        <v>austinbullock@email.com</v>
      </c>
      <c r="D264" t="s">
        <v>2265</v>
      </c>
      <c r="E264" t="s">
        <v>3265</v>
      </c>
      <c r="F264" t="s">
        <v>4264</v>
      </c>
      <c r="G264" t="s">
        <v>4969</v>
      </c>
      <c r="H264" t="s">
        <v>5234</v>
      </c>
      <c r="I264" t="s">
        <v>5968</v>
      </c>
    </row>
    <row r="265" spans="1:9" x14ac:dyDescent="0.3">
      <c r="A265" t="s">
        <v>272</v>
      </c>
      <c r="B265" t="s">
        <v>1272</v>
      </c>
      <c r="C265" t="str">
        <f t="shared" si="4"/>
        <v>courtneyheath@email.com</v>
      </c>
      <c r="D265" t="s">
        <v>2266</v>
      </c>
      <c r="E265" t="s">
        <v>3266</v>
      </c>
      <c r="F265" t="s">
        <v>4265</v>
      </c>
      <c r="G265" t="s">
        <v>4969</v>
      </c>
      <c r="H265" t="s">
        <v>5235</v>
      </c>
      <c r="I265" t="s">
        <v>5968</v>
      </c>
    </row>
    <row r="266" spans="1:9" x14ac:dyDescent="0.3">
      <c r="A266" t="s">
        <v>273</v>
      </c>
      <c r="B266" t="s">
        <v>1273</v>
      </c>
      <c r="C266" t="str">
        <f t="shared" si="4"/>
        <v>ashleywillis@email.com</v>
      </c>
      <c r="D266" t="s">
        <v>2267</v>
      </c>
      <c r="E266" t="s">
        <v>3267</v>
      </c>
      <c r="F266" t="s">
        <v>4266</v>
      </c>
      <c r="G266" t="s">
        <v>4969</v>
      </c>
      <c r="H266" t="s">
        <v>5236</v>
      </c>
      <c r="I266" t="s">
        <v>5968</v>
      </c>
    </row>
    <row r="267" spans="1:9" x14ac:dyDescent="0.3">
      <c r="A267" t="s">
        <v>274</v>
      </c>
      <c r="B267" t="s">
        <v>1274</v>
      </c>
      <c r="C267" t="str">
        <f t="shared" si="4"/>
        <v>bethanyallenmd@email.com</v>
      </c>
      <c r="D267" t="s">
        <v>2268</v>
      </c>
      <c r="E267" t="s">
        <v>3268</v>
      </c>
      <c r="F267" t="s">
        <v>4267</v>
      </c>
      <c r="G267" t="s">
        <v>4970</v>
      </c>
      <c r="H267" t="s">
        <v>5237</v>
      </c>
      <c r="I267" t="s">
        <v>5967</v>
      </c>
    </row>
    <row r="268" spans="1:9" x14ac:dyDescent="0.3">
      <c r="A268" t="s">
        <v>275</v>
      </c>
      <c r="B268" t="s">
        <v>1275</v>
      </c>
      <c r="C268" t="str">
        <f t="shared" si="4"/>
        <v>stevenharris@email.com</v>
      </c>
      <c r="D268" t="s">
        <v>2269</v>
      </c>
      <c r="E268" t="s">
        <v>3269</v>
      </c>
      <c r="F268" t="s">
        <v>4268</v>
      </c>
      <c r="G268" t="s">
        <v>4970</v>
      </c>
      <c r="H268" t="s">
        <v>5238</v>
      </c>
      <c r="I268" t="s">
        <v>5968</v>
      </c>
    </row>
    <row r="269" spans="1:9" x14ac:dyDescent="0.3">
      <c r="A269" t="s">
        <v>276</v>
      </c>
      <c r="B269" t="s">
        <v>1276</v>
      </c>
      <c r="C269" t="str">
        <f t="shared" si="4"/>
        <v>samanthamoses@email.com</v>
      </c>
      <c r="D269" t="s">
        <v>2270</v>
      </c>
      <c r="E269" t="s">
        <v>3270</v>
      </c>
      <c r="F269" t="s">
        <v>4269</v>
      </c>
      <c r="G269" t="s">
        <v>4971</v>
      </c>
      <c r="H269" t="s">
        <v>5239</v>
      </c>
      <c r="I269" t="s">
        <v>5967</v>
      </c>
    </row>
    <row r="270" spans="1:9" x14ac:dyDescent="0.3">
      <c r="A270" t="s">
        <v>277</v>
      </c>
      <c r="B270" t="s">
        <v>1277</v>
      </c>
      <c r="C270" t="str">
        <f t="shared" si="4"/>
        <v>sherribarnett@email.com</v>
      </c>
      <c r="D270" t="s">
        <v>2271</v>
      </c>
      <c r="E270" t="s">
        <v>3271</v>
      </c>
      <c r="F270" t="s">
        <v>4270</v>
      </c>
      <c r="G270" t="s">
        <v>4969</v>
      </c>
      <c r="H270" t="s">
        <v>5240</v>
      </c>
      <c r="I270" t="s">
        <v>5968</v>
      </c>
    </row>
    <row r="271" spans="1:9" x14ac:dyDescent="0.3">
      <c r="A271" t="s">
        <v>278</v>
      </c>
      <c r="B271" t="s">
        <v>1278</v>
      </c>
      <c r="C271" t="str">
        <f t="shared" si="4"/>
        <v>jeffreypena@email.com</v>
      </c>
      <c r="D271" t="s">
        <v>2272</v>
      </c>
      <c r="E271" t="s">
        <v>3272</v>
      </c>
      <c r="F271" t="s">
        <v>4271</v>
      </c>
      <c r="G271" t="s">
        <v>4969</v>
      </c>
      <c r="H271" t="s">
        <v>5241</v>
      </c>
      <c r="I271" t="s">
        <v>5967</v>
      </c>
    </row>
    <row r="272" spans="1:9" x14ac:dyDescent="0.3">
      <c r="A272" t="s">
        <v>279</v>
      </c>
      <c r="B272" t="s">
        <v>1279</v>
      </c>
      <c r="C272" t="str">
        <f t="shared" si="4"/>
        <v>jamesparker@email.com</v>
      </c>
      <c r="D272" t="s">
        <v>2273</v>
      </c>
      <c r="E272" t="s">
        <v>3273</v>
      </c>
      <c r="F272" t="s">
        <v>4272</v>
      </c>
      <c r="G272" t="s">
        <v>4971</v>
      </c>
      <c r="H272" t="s">
        <v>5242</v>
      </c>
      <c r="I272" t="s">
        <v>5967</v>
      </c>
    </row>
    <row r="273" spans="1:9" x14ac:dyDescent="0.3">
      <c r="A273" t="s">
        <v>280</v>
      </c>
      <c r="B273" t="s">
        <v>1280</v>
      </c>
      <c r="C273" t="str">
        <f t="shared" si="4"/>
        <v>bethanyjohnston@email.com</v>
      </c>
      <c r="D273" t="s">
        <v>2274</v>
      </c>
      <c r="E273" t="s">
        <v>3274</v>
      </c>
      <c r="F273" t="s">
        <v>4003</v>
      </c>
      <c r="G273" t="s">
        <v>4969</v>
      </c>
      <c r="H273" t="s">
        <v>5243</v>
      </c>
      <c r="I273" t="s">
        <v>5967</v>
      </c>
    </row>
    <row r="274" spans="1:9" x14ac:dyDescent="0.3">
      <c r="A274" t="s">
        <v>281</v>
      </c>
      <c r="B274" t="s">
        <v>1281</v>
      </c>
      <c r="C274" t="str">
        <f t="shared" si="4"/>
        <v>darrylhernandez@email.com</v>
      </c>
      <c r="D274" t="s">
        <v>2275</v>
      </c>
      <c r="E274" t="s">
        <v>3275</v>
      </c>
      <c r="F274" t="s">
        <v>4273</v>
      </c>
      <c r="G274" t="s">
        <v>4969</v>
      </c>
      <c r="H274" t="s">
        <v>5244</v>
      </c>
      <c r="I274" t="s">
        <v>5968</v>
      </c>
    </row>
    <row r="275" spans="1:9" x14ac:dyDescent="0.3">
      <c r="A275" t="s">
        <v>282</v>
      </c>
      <c r="B275" t="s">
        <v>1282</v>
      </c>
      <c r="C275" t="str">
        <f t="shared" si="4"/>
        <v>kathleenmoore@email.com</v>
      </c>
      <c r="D275" t="s">
        <v>2276</v>
      </c>
      <c r="E275" t="s">
        <v>3276</v>
      </c>
      <c r="F275" t="s">
        <v>4274</v>
      </c>
      <c r="G275" t="s">
        <v>4971</v>
      </c>
      <c r="H275" t="s">
        <v>5245</v>
      </c>
      <c r="I275" t="s">
        <v>5968</v>
      </c>
    </row>
    <row r="276" spans="1:9" x14ac:dyDescent="0.3">
      <c r="A276" t="s">
        <v>283</v>
      </c>
      <c r="B276" t="s">
        <v>1283</v>
      </c>
      <c r="C276" t="str">
        <f t="shared" si="4"/>
        <v>sheilamason@email.com</v>
      </c>
      <c r="D276" t="s">
        <v>2277</v>
      </c>
      <c r="E276" t="s">
        <v>3277</v>
      </c>
      <c r="F276" t="s">
        <v>4275</v>
      </c>
      <c r="G276" t="s">
        <v>4969</v>
      </c>
      <c r="H276" t="s">
        <v>5246</v>
      </c>
      <c r="I276" t="s">
        <v>5967</v>
      </c>
    </row>
    <row r="277" spans="1:9" x14ac:dyDescent="0.3">
      <c r="A277" t="s">
        <v>284</v>
      </c>
      <c r="B277" t="s">
        <v>1284</v>
      </c>
      <c r="C277" t="str">
        <f t="shared" si="4"/>
        <v>jessicalopez@email.com</v>
      </c>
      <c r="D277" t="s">
        <v>2278</v>
      </c>
      <c r="E277" t="s">
        <v>3278</v>
      </c>
      <c r="F277" t="s">
        <v>4276</v>
      </c>
      <c r="G277" t="s">
        <v>4970</v>
      </c>
      <c r="H277" t="s">
        <v>5247</v>
      </c>
      <c r="I277" t="s">
        <v>5967</v>
      </c>
    </row>
    <row r="278" spans="1:9" x14ac:dyDescent="0.3">
      <c r="A278" t="s">
        <v>285</v>
      </c>
      <c r="B278" t="s">
        <v>1285</v>
      </c>
      <c r="C278" t="str">
        <f t="shared" si="4"/>
        <v>monicasteele@email.com</v>
      </c>
      <c r="D278" t="s">
        <v>2279</v>
      </c>
      <c r="E278" t="s">
        <v>3279</v>
      </c>
      <c r="F278" t="s">
        <v>4277</v>
      </c>
      <c r="G278" t="s">
        <v>4970</v>
      </c>
      <c r="H278" t="s">
        <v>5248</v>
      </c>
      <c r="I278" t="s">
        <v>5968</v>
      </c>
    </row>
    <row r="279" spans="1:9" x14ac:dyDescent="0.3">
      <c r="A279" t="s">
        <v>286</v>
      </c>
      <c r="B279" t="s">
        <v>1286</v>
      </c>
      <c r="C279" t="str">
        <f t="shared" si="4"/>
        <v>kylehaynes@email.com</v>
      </c>
      <c r="D279" t="s">
        <v>2280</v>
      </c>
      <c r="E279" t="s">
        <v>3280</v>
      </c>
      <c r="F279" t="s">
        <v>4278</v>
      </c>
      <c r="G279" t="s">
        <v>4970</v>
      </c>
      <c r="H279" t="s">
        <v>5249</v>
      </c>
      <c r="I279" t="s">
        <v>5967</v>
      </c>
    </row>
    <row r="280" spans="1:9" x14ac:dyDescent="0.3">
      <c r="A280" t="s">
        <v>287</v>
      </c>
      <c r="B280" t="s">
        <v>1287</v>
      </c>
      <c r="C280" t="str">
        <f t="shared" si="4"/>
        <v>davidwilcox@email.com</v>
      </c>
      <c r="D280" t="s">
        <v>2281</v>
      </c>
      <c r="E280" t="s">
        <v>3281</v>
      </c>
      <c r="F280" t="s">
        <v>4279</v>
      </c>
      <c r="G280" t="s">
        <v>4970</v>
      </c>
      <c r="H280" t="s">
        <v>5250</v>
      </c>
      <c r="I280" t="s">
        <v>5967</v>
      </c>
    </row>
    <row r="281" spans="1:9" x14ac:dyDescent="0.3">
      <c r="A281" t="s">
        <v>288</v>
      </c>
      <c r="B281" t="s">
        <v>1288</v>
      </c>
      <c r="C281" t="str">
        <f t="shared" si="4"/>
        <v>thomaswoods@email.com</v>
      </c>
      <c r="D281" t="s">
        <v>2282</v>
      </c>
      <c r="E281" t="s">
        <v>3282</v>
      </c>
      <c r="F281" t="s">
        <v>4280</v>
      </c>
      <c r="G281" t="s">
        <v>4969</v>
      </c>
      <c r="H281" t="s">
        <v>5251</v>
      </c>
      <c r="I281" t="s">
        <v>5968</v>
      </c>
    </row>
    <row r="282" spans="1:9" x14ac:dyDescent="0.3">
      <c r="A282" t="s">
        <v>289</v>
      </c>
      <c r="B282" t="s">
        <v>1289</v>
      </c>
      <c r="C282" t="str">
        <f t="shared" si="4"/>
        <v>lesliebarker@email.com</v>
      </c>
      <c r="D282" t="s">
        <v>2283</v>
      </c>
      <c r="E282" t="s">
        <v>3283</v>
      </c>
      <c r="F282" t="s">
        <v>4281</v>
      </c>
      <c r="G282" t="s">
        <v>4969</v>
      </c>
      <c r="H282" t="s">
        <v>5252</v>
      </c>
      <c r="I282" t="s">
        <v>5968</v>
      </c>
    </row>
    <row r="283" spans="1:9" x14ac:dyDescent="0.3">
      <c r="A283" t="s">
        <v>290</v>
      </c>
      <c r="B283" t="s">
        <v>1290</v>
      </c>
      <c r="C283" t="str">
        <f t="shared" si="4"/>
        <v>danielkidd@email.com</v>
      </c>
      <c r="D283" t="s">
        <v>2284</v>
      </c>
      <c r="E283" t="s">
        <v>3284</v>
      </c>
      <c r="F283" t="s">
        <v>4282</v>
      </c>
      <c r="G283" t="s">
        <v>4969</v>
      </c>
      <c r="H283" t="s">
        <v>5253</v>
      </c>
      <c r="I283" t="s">
        <v>5968</v>
      </c>
    </row>
    <row r="284" spans="1:9" x14ac:dyDescent="0.3">
      <c r="A284" t="s">
        <v>291</v>
      </c>
      <c r="B284" t="s">
        <v>1074</v>
      </c>
      <c r="C284" t="str">
        <f t="shared" si="4"/>
        <v>jonathanthompson@email.com</v>
      </c>
      <c r="D284" t="s">
        <v>2285</v>
      </c>
      <c r="E284" t="s">
        <v>3285</v>
      </c>
      <c r="F284" t="s">
        <v>4283</v>
      </c>
      <c r="G284" t="s">
        <v>4971</v>
      </c>
      <c r="H284" t="s">
        <v>5254</v>
      </c>
      <c r="I284" t="s">
        <v>5967</v>
      </c>
    </row>
    <row r="285" spans="1:9" x14ac:dyDescent="0.3">
      <c r="A285" t="s">
        <v>292</v>
      </c>
      <c r="B285" t="s">
        <v>1291</v>
      </c>
      <c r="C285" t="str">
        <f t="shared" si="4"/>
        <v>aliciahubbard@email.com</v>
      </c>
      <c r="D285" t="s">
        <v>2286</v>
      </c>
      <c r="E285" t="s">
        <v>3286</v>
      </c>
      <c r="F285" t="s">
        <v>4284</v>
      </c>
      <c r="G285" t="s">
        <v>4971</v>
      </c>
      <c r="H285" t="s">
        <v>5255</v>
      </c>
      <c r="I285" t="s">
        <v>5967</v>
      </c>
    </row>
    <row r="286" spans="1:9" x14ac:dyDescent="0.3">
      <c r="A286" t="s">
        <v>293</v>
      </c>
      <c r="B286" t="s">
        <v>1292</v>
      </c>
      <c r="C286" t="str">
        <f t="shared" si="4"/>
        <v>andreclark@email.com</v>
      </c>
      <c r="D286" t="s">
        <v>2287</v>
      </c>
      <c r="E286" t="s">
        <v>3287</v>
      </c>
      <c r="F286" t="s">
        <v>4285</v>
      </c>
      <c r="G286" t="s">
        <v>4969</v>
      </c>
      <c r="H286" t="s">
        <v>5256</v>
      </c>
      <c r="I286" t="s">
        <v>5967</v>
      </c>
    </row>
    <row r="287" spans="1:9" x14ac:dyDescent="0.3">
      <c r="A287" t="s">
        <v>294</v>
      </c>
      <c r="B287" t="s">
        <v>1293</v>
      </c>
      <c r="C287" t="str">
        <f t="shared" si="4"/>
        <v>dawnrivera@email.com</v>
      </c>
      <c r="D287" t="s">
        <v>2288</v>
      </c>
      <c r="E287" t="s">
        <v>3288</v>
      </c>
      <c r="F287" t="s">
        <v>4286</v>
      </c>
      <c r="G287" t="s">
        <v>4971</v>
      </c>
      <c r="H287" t="s">
        <v>5257</v>
      </c>
      <c r="I287" t="s">
        <v>5967</v>
      </c>
    </row>
    <row r="288" spans="1:9" x14ac:dyDescent="0.3">
      <c r="A288" t="s">
        <v>295</v>
      </c>
      <c r="B288" t="s">
        <v>1294</v>
      </c>
      <c r="C288" t="str">
        <f t="shared" si="4"/>
        <v>brandonwileyjr.@email.com</v>
      </c>
      <c r="D288" t="s">
        <v>2289</v>
      </c>
      <c r="E288" t="s">
        <v>3289</v>
      </c>
      <c r="F288" t="s">
        <v>4287</v>
      </c>
      <c r="G288" t="s">
        <v>4969</v>
      </c>
      <c r="H288" t="s">
        <v>5258</v>
      </c>
      <c r="I288" t="s">
        <v>5968</v>
      </c>
    </row>
    <row r="289" spans="1:9" x14ac:dyDescent="0.3">
      <c r="A289" t="s">
        <v>296</v>
      </c>
      <c r="B289" t="s">
        <v>1295</v>
      </c>
      <c r="C289" t="str">
        <f t="shared" si="4"/>
        <v>michaelkramer@email.com</v>
      </c>
      <c r="D289" t="s">
        <v>2290</v>
      </c>
      <c r="E289" t="s">
        <v>3290</v>
      </c>
      <c r="F289" t="s">
        <v>4288</v>
      </c>
      <c r="G289" t="s">
        <v>4971</v>
      </c>
      <c r="H289" t="s">
        <v>5259</v>
      </c>
      <c r="I289" t="s">
        <v>5968</v>
      </c>
    </row>
    <row r="290" spans="1:9" x14ac:dyDescent="0.3">
      <c r="A290" t="s">
        <v>297</v>
      </c>
      <c r="B290" t="s">
        <v>1296</v>
      </c>
      <c r="C290" t="str">
        <f t="shared" si="4"/>
        <v>dr.amandagriffin@email.com</v>
      </c>
      <c r="D290" t="s">
        <v>2291</v>
      </c>
      <c r="E290" t="s">
        <v>3291</v>
      </c>
      <c r="F290" t="s">
        <v>4289</v>
      </c>
      <c r="G290" t="s">
        <v>4970</v>
      </c>
      <c r="H290" t="s">
        <v>5260</v>
      </c>
      <c r="I290" t="s">
        <v>5968</v>
      </c>
    </row>
    <row r="291" spans="1:9" x14ac:dyDescent="0.3">
      <c r="A291" t="s">
        <v>298</v>
      </c>
      <c r="B291" t="s">
        <v>1297</v>
      </c>
      <c r="C291" t="str">
        <f t="shared" si="4"/>
        <v>mrs.jenniferblackwellphd@email.com</v>
      </c>
      <c r="D291" t="s">
        <v>2292</v>
      </c>
      <c r="E291" t="s">
        <v>3292</v>
      </c>
      <c r="F291" t="s">
        <v>4290</v>
      </c>
      <c r="G291" t="s">
        <v>4971</v>
      </c>
      <c r="H291" t="s">
        <v>5261</v>
      </c>
      <c r="I291" t="s">
        <v>5968</v>
      </c>
    </row>
    <row r="292" spans="1:9" x14ac:dyDescent="0.3">
      <c r="A292" t="s">
        <v>299</v>
      </c>
      <c r="B292" t="s">
        <v>1298</v>
      </c>
      <c r="C292" t="str">
        <f t="shared" si="4"/>
        <v>nicoleschneider@email.com</v>
      </c>
      <c r="D292" t="s">
        <v>2293</v>
      </c>
      <c r="E292" t="s">
        <v>3293</v>
      </c>
      <c r="F292" t="s">
        <v>4291</v>
      </c>
      <c r="G292" t="s">
        <v>4970</v>
      </c>
      <c r="H292" t="s">
        <v>5262</v>
      </c>
      <c r="I292" t="s">
        <v>5968</v>
      </c>
    </row>
    <row r="293" spans="1:9" x14ac:dyDescent="0.3">
      <c r="A293" t="s">
        <v>300</v>
      </c>
      <c r="B293" t="s">
        <v>1299</v>
      </c>
      <c r="C293" t="str">
        <f t="shared" si="4"/>
        <v>ryanhayes@email.com</v>
      </c>
      <c r="D293" t="s">
        <v>2294</v>
      </c>
      <c r="E293" t="s">
        <v>3294</v>
      </c>
      <c r="F293" t="s">
        <v>4292</v>
      </c>
      <c r="G293" t="s">
        <v>4970</v>
      </c>
      <c r="H293" t="s">
        <v>5263</v>
      </c>
      <c r="I293" t="s">
        <v>5967</v>
      </c>
    </row>
    <row r="294" spans="1:9" x14ac:dyDescent="0.3">
      <c r="A294" t="s">
        <v>301</v>
      </c>
      <c r="B294" t="s">
        <v>1300</v>
      </c>
      <c r="C294" t="str">
        <f t="shared" si="4"/>
        <v>dereklewis@email.com</v>
      </c>
      <c r="D294" t="s">
        <v>2295</v>
      </c>
      <c r="E294" t="s">
        <v>3295</v>
      </c>
      <c r="F294" t="s">
        <v>4293</v>
      </c>
      <c r="G294" t="s">
        <v>4971</v>
      </c>
      <c r="H294" t="s">
        <v>5264</v>
      </c>
      <c r="I294" t="s">
        <v>5967</v>
      </c>
    </row>
    <row r="295" spans="1:9" x14ac:dyDescent="0.3">
      <c r="A295" t="s">
        <v>302</v>
      </c>
      <c r="B295" t="s">
        <v>1301</v>
      </c>
      <c r="C295" t="str">
        <f t="shared" si="4"/>
        <v>johnyoder@email.com</v>
      </c>
      <c r="D295" t="s">
        <v>2296</v>
      </c>
      <c r="E295" t="s">
        <v>3296</v>
      </c>
      <c r="F295" t="s">
        <v>4294</v>
      </c>
      <c r="G295" t="s">
        <v>4969</v>
      </c>
      <c r="H295" t="s">
        <v>5265</v>
      </c>
      <c r="I295" t="s">
        <v>5968</v>
      </c>
    </row>
    <row r="296" spans="1:9" x14ac:dyDescent="0.3">
      <c r="A296" t="s">
        <v>303</v>
      </c>
      <c r="B296" t="s">
        <v>1302</v>
      </c>
      <c r="C296" t="str">
        <f t="shared" si="4"/>
        <v>jamesberry@email.com</v>
      </c>
      <c r="D296" t="s">
        <v>2297</v>
      </c>
      <c r="E296" t="s">
        <v>3297</v>
      </c>
      <c r="F296" t="s">
        <v>4295</v>
      </c>
      <c r="G296" t="s">
        <v>4970</v>
      </c>
      <c r="H296" t="s">
        <v>5266</v>
      </c>
      <c r="I296" t="s">
        <v>5967</v>
      </c>
    </row>
    <row r="297" spans="1:9" x14ac:dyDescent="0.3">
      <c r="A297" t="s">
        <v>304</v>
      </c>
      <c r="B297" t="s">
        <v>1303</v>
      </c>
      <c r="C297" t="str">
        <f t="shared" si="4"/>
        <v>melindastanton@email.com</v>
      </c>
      <c r="D297" t="s">
        <v>2298</v>
      </c>
      <c r="E297" t="s">
        <v>3298</v>
      </c>
      <c r="F297" t="s">
        <v>4296</v>
      </c>
      <c r="G297" t="s">
        <v>4970</v>
      </c>
      <c r="H297" t="s">
        <v>5267</v>
      </c>
      <c r="I297" t="s">
        <v>5967</v>
      </c>
    </row>
    <row r="298" spans="1:9" x14ac:dyDescent="0.3">
      <c r="A298" t="s">
        <v>305</v>
      </c>
      <c r="B298" t="s">
        <v>1304</v>
      </c>
      <c r="C298" t="str">
        <f t="shared" si="4"/>
        <v>lorihernandez@email.com</v>
      </c>
      <c r="D298" t="s">
        <v>2299</v>
      </c>
      <c r="E298" t="s">
        <v>3299</v>
      </c>
      <c r="F298" t="s">
        <v>4297</v>
      </c>
      <c r="G298" t="s">
        <v>4971</v>
      </c>
      <c r="H298" t="s">
        <v>5268</v>
      </c>
      <c r="I298" t="s">
        <v>5968</v>
      </c>
    </row>
    <row r="299" spans="1:9" x14ac:dyDescent="0.3">
      <c r="A299" t="s">
        <v>306</v>
      </c>
      <c r="B299" t="s">
        <v>1305</v>
      </c>
      <c r="C299" t="str">
        <f t="shared" si="4"/>
        <v>andreamccoy@email.com</v>
      </c>
      <c r="D299" t="s">
        <v>2300</v>
      </c>
      <c r="E299" t="s">
        <v>3300</v>
      </c>
      <c r="F299" t="s">
        <v>4298</v>
      </c>
      <c r="G299" t="s">
        <v>4970</v>
      </c>
      <c r="H299" t="s">
        <v>5269</v>
      </c>
      <c r="I299" t="s">
        <v>5968</v>
      </c>
    </row>
    <row r="300" spans="1:9" x14ac:dyDescent="0.3">
      <c r="A300" t="s">
        <v>307</v>
      </c>
      <c r="B300" t="s">
        <v>1306</v>
      </c>
      <c r="C300" t="str">
        <f t="shared" si="4"/>
        <v>angelicagross@email.com</v>
      </c>
      <c r="D300" t="s">
        <v>2301</v>
      </c>
      <c r="E300" t="s">
        <v>3301</v>
      </c>
      <c r="F300" t="s">
        <v>4299</v>
      </c>
      <c r="G300" t="s">
        <v>4969</v>
      </c>
      <c r="H300" t="s">
        <v>5270</v>
      </c>
      <c r="I300" t="s">
        <v>5967</v>
      </c>
    </row>
    <row r="301" spans="1:9" x14ac:dyDescent="0.3">
      <c r="A301" t="s">
        <v>308</v>
      </c>
      <c r="B301" t="s">
        <v>1307</v>
      </c>
      <c r="C301" t="str">
        <f t="shared" si="4"/>
        <v>joynguyen@email.com</v>
      </c>
      <c r="D301" t="s">
        <v>2302</v>
      </c>
      <c r="E301" t="s">
        <v>3302</v>
      </c>
      <c r="F301" t="s">
        <v>4300</v>
      </c>
      <c r="G301" t="s">
        <v>4970</v>
      </c>
      <c r="H301" t="s">
        <v>5271</v>
      </c>
      <c r="I301" t="s">
        <v>5968</v>
      </c>
    </row>
    <row r="302" spans="1:9" x14ac:dyDescent="0.3">
      <c r="A302" t="s">
        <v>309</v>
      </c>
      <c r="B302" t="s">
        <v>1308</v>
      </c>
      <c r="C302" t="str">
        <f t="shared" si="4"/>
        <v>stephengomez@email.com</v>
      </c>
      <c r="D302" t="s">
        <v>2303</v>
      </c>
      <c r="E302" t="s">
        <v>3303</v>
      </c>
      <c r="F302" t="s">
        <v>4301</v>
      </c>
      <c r="G302" t="s">
        <v>4970</v>
      </c>
      <c r="H302" t="s">
        <v>5272</v>
      </c>
      <c r="I302" t="s">
        <v>5968</v>
      </c>
    </row>
    <row r="303" spans="1:9" x14ac:dyDescent="0.3">
      <c r="A303" t="s">
        <v>310</v>
      </c>
      <c r="B303" t="s">
        <v>1309</v>
      </c>
      <c r="C303" t="str">
        <f t="shared" si="4"/>
        <v>jenniferharris@email.com</v>
      </c>
      <c r="D303" t="s">
        <v>2304</v>
      </c>
      <c r="E303" t="s">
        <v>3304</v>
      </c>
      <c r="F303" t="s">
        <v>4302</v>
      </c>
      <c r="G303" t="s">
        <v>4969</v>
      </c>
      <c r="H303" t="s">
        <v>5273</v>
      </c>
      <c r="I303" t="s">
        <v>5968</v>
      </c>
    </row>
    <row r="304" spans="1:9" x14ac:dyDescent="0.3">
      <c r="A304" t="s">
        <v>311</v>
      </c>
      <c r="B304" t="s">
        <v>1310</v>
      </c>
      <c r="C304" t="str">
        <f t="shared" si="4"/>
        <v>danielware@email.com</v>
      </c>
      <c r="D304" t="s">
        <v>2305</v>
      </c>
      <c r="E304" t="s">
        <v>3305</v>
      </c>
      <c r="F304" t="s">
        <v>4303</v>
      </c>
      <c r="G304" t="s">
        <v>4970</v>
      </c>
      <c r="H304" t="s">
        <v>5274</v>
      </c>
      <c r="I304" t="s">
        <v>5968</v>
      </c>
    </row>
    <row r="305" spans="1:9" x14ac:dyDescent="0.3">
      <c r="A305" t="s">
        <v>312</v>
      </c>
      <c r="B305" t="s">
        <v>1311</v>
      </c>
      <c r="C305" t="str">
        <f t="shared" si="4"/>
        <v>jessicaatkins@email.com</v>
      </c>
      <c r="D305" t="s">
        <v>2306</v>
      </c>
      <c r="E305" t="s">
        <v>3306</v>
      </c>
      <c r="F305" t="s">
        <v>4304</v>
      </c>
      <c r="G305" t="s">
        <v>4970</v>
      </c>
      <c r="H305" t="s">
        <v>5275</v>
      </c>
      <c r="I305" t="s">
        <v>5968</v>
      </c>
    </row>
    <row r="306" spans="1:9" x14ac:dyDescent="0.3">
      <c r="A306" t="s">
        <v>313</v>
      </c>
      <c r="B306" t="s">
        <v>1312</v>
      </c>
      <c r="C306" t="str">
        <f t="shared" si="4"/>
        <v>justinfinley@email.com</v>
      </c>
      <c r="D306" t="s">
        <v>2307</v>
      </c>
      <c r="E306" t="s">
        <v>3307</v>
      </c>
      <c r="F306" t="s">
        <v>4305</v>
      </c>
      <c r="G306" t="s">
        <v>4970</v>
      </c>
      <c r="H306" t="s">
        <v>5276</v>
      </c>
      <c r="I306" t="s">
        <v>5968</v>
      </c>
    </row>
    <row r="307" spans="1:9" x14ac:dyDescent="0.3">
      <c r="A307" t="s">
        <v>314</v>
      </c>
      <c r="B307" t="s">
        <v>1313</v>
      </c>
      <c r="C307" t="str">
        <f t="shared" si="4"/>
        <v>tracyporter@email.com</v>
      </c>
      <c r="D307" t="s">
        <v>2308</v>
      </c>
      <c r="E307" t="s">
        <v>3308</v>
      </c>
      <c r="F307" t="s">
        <v>4306</v>
      </c>
      <c r="G307" t="s">
        <v>4969</v>
      </c>
      <c r="H307" t="s">
        <v>5277</v>
      </c>
      <c r="I307" t="s">
        <v>5968</v>
      </c>
    </row>
    <row r="308" spans="1:9" x14ac:dyDescent="0.3">
      <c r="A308" t="s">
        <v>315</v>
      </c>
      <c r="B308" t="s">
        <v>1314</v>
      </c>
      <c r="C308" t="str">
        <f t="shared" si="4"/>
        <v>melanielittle@email.com</v>
      </c>
      <c r="D308" t="s">
        <v>2309</v>
      </c>
      <c r="E308" t="s">
        <v>3309</v>
      </c>
      <c r="F308" t="s">
        <v>4307</v>
      </c>
      <c r="G308" t="s">
        <v>4969</v>
      </c>
      <c r="H308" t="s">
        <v>5278</v>
      </c>
      <c r="I308" t="s">
        <v>5968</v>
      </c>
    </row>
    <row r="309" spans="1:9" x14ac:dyDescent="0.3">
      <c r="A309" t="s">
        <v>316</v>
      </c>
      <c r="B309" t="s">
        <v>1315</v>
      </c>
      <c r="C309" t="str">
        <f t="shared" si="4"/>
        <v>lisapruitt@email.com</v>
      </c>
      <c r="D309" t="s">
        <v>2310</v>
      </c>
      <c r="E309" t="s">
        <v>3310</v>
      </c>
      <c r="F309" t="s">
        <v>4308</v>
      </c>
      <c r="G309" t="s">
        <v>4971</v>
      </c>
      <c r="H309" t="s">
        <v>5279</v>
      </c>
      <c r="I309" t="s">
        <v>5968</v>
      </c>
    </row>
    <row r="310" spans="1:9" x14ac:dyDescent="0.3">
      <c r="A310" t="s">
        <v>317</v>
      </c>
      <c r="B310" t="s">
        <v>1316</v>
      </c>
      <c r="C310" t="str">
        <f t="shared" si="4"/>
        <v>kylewiley@email.com</v>
      </c>
      <c r="D310" t="s">
        <v>2311</v>
      </c>
      <c r="E310" t="s">
        <v>3311</v>
      </c>
      <c r="F310" t="s">
        <v>4309</v>
      </c>
      <c r="G310" t="s">
        <v>4969</v>
      </c>
      <c r="H310" t="s">
        <v>5280</v>
      </c>
      <c r="I310" t="s">
        <v>5967</v>
      </c>
    </row>
    <row r="311" spans="1:9" x14ac:dyDescent="0.3">
      <c r="A311" t="s">
        <v>318</v>
      </c>
      <c r="B311" t="s">
        <v>1317</v>
      </c>
      <c r="C311" t="str">
        <f t="shared" si="4"/>
        <v>brucewagner@email.com</v>
      </c>
      <c r="D311" t="s">
        <v>2312</v>
      </c>
      <c r="E311" t="s">
        <v>3312</v>
      </c>
      <c r="F311" t="s">
        <v>4310</v>
      </c>
      <c r="G311" t="s">
        <v>4971</v>
      </c>
      <c r="H311" t="s">
        <v>5281</v>
      </c>
      <c r="I311" t="s">
        <v>5968</v>
      </c>
    </row>
    <row r="312" spans="1:9" x14ac:dyDescent="0.3">
      <c r="A312" t="s">
        <v>319</v>
      </c>
      <c r="B312" t="s">
        <v>1318</v>
      </c>
      <c r="C312" t="str">
        <f t="shared" si="4"/>
        <v>jeffreyfox@email.com</v>
      </c>
      <c r="D312" t="s">
        <v>2313</v>
      </c>
      <c r="E312" t="s">
        <v>3313</v>
      </c>
      <c r="F312" t="s">
        <v>4311</v>
      </c>
      <c r="G312" t="s">
        <v>4969</v>
      </c>
      <c r="H312" t="s">
        <v>5282</v>
      </c>
      <c r="I312" t="s">
        <v>5968</v>
      </c>
    </row>
    <row r="313" spans="1:9" x14ac:dyDescent="0.3">
      <c r="A313" t="s">
        <v>320</v>
      </c>
      <c r="B313" t="s">
        <v>1319</v>
      </c>
      <c r="C313" t="str">
        <f t="shared" si="4"/>
        <v>nancyrodriguez@email.com</v>
      </c>
      <c r="D313" t="s">
        <v>2314</v>
      </c>
      <c r="E313" t="s">
        <v>3314</v>
      </c>
      <c r="F313" t="s">
        <v>4312</v>
      </c>
      <c r="G313" t="s">
        <v>4969</v>
      </c>
      <c r="H313" t="s">
        <v>5283</v>
      </c>
      <c r="I313" t="s">
        <v>5968</v>
      </c>
    </row>
    <row r="314" spans="1:9" x14ac:dyDescent="0.3">
      <c r="A314" t="s">
        <v>321</v>
      </c>
      <c r="B314" t="s">
        <v>1320</v>
      </c>
      <c r="C314" t="str">
        <f t="shared" si="4"/>
        <v>davidjohnson@email.com</v>
      </c>
      <c r="D314" t="s">
        <v>2315</v>
      </c>
      <c r="E314" t="s">
        <v>3315</v>
      </c>
      <c r="F314" t="s">
        <v>4313</v>
      </c>
      <c r="G314" t="s">
        <v>4969</v>
      </c>
      <c r="H314" t="s">
        <v>5284</v>
      </c>
      <c r="I314" t="s">
        <v>5967</v>
      </c>
    </row>
    <row r="315" spans="1:9" x14ac:dyDescent="0.3">
      <c r="A315" t="s">
        <v>322</v>
      </c>
      <c r="B315" t="s">
        <v>1321</v>
      </c>
      <c r="C315" t="str">
        <f t="shared" si="4"/>
        <v>staceymiller@email.com</v>
      </c>
      <c r="D315" t="s">
        <v>2316</v>
      </c>
      <c r="E315" t="s">
        <v>3316</v>
      </c>
      <c r="F315" t="s">
        <v>4314</v>
      </c>
      <c r="G315" t="s">
        <v>4971</v>
      </c>
      <c r="H315" t="s">
        <v>5285</v>
      </c>
      <c r="I315" t="s">
        <v>5967</v>
      </c>
    </row>
    <row r="316" spans="1:9" x14ac:dyDescent="0.3">
      <c r="A316" t="s">
        <v>323</v>
      </c>
      <c r="B316" t="s">
        <v>1322</v>
      </c>
      <c r="C316" t="str">
        <f t="shared" si="4"/>
        <v>johnburton@email.com</v>
      </c>
      <c r="D316" t="s">
        <v>2317</v>
      </c>
      <c r="E316" t="s">
        <v>3317</v>
      </c>
      <c r="F316" t="s">
        <v>4315</v>
      </c>
      <c r="G316" t="s">
        <v>4970</v>
      </c>
      <c r="H316" t="s">
        <v>5286</v>
      </c>
      <c r="I316" t="s">
        <v>5968</v>
      </c>
    </row>
    <row r="317" spans="1:9" x14ac:dyDescent="0.3">
      <c r="A317" t="s">
        <v>324</v>
      </c>
      <c r="B317" t="s">
        <v>1323</v>
      </c>
      <c r="C317" t="str">
        <f t="shared" si="4"/>
        <v>nicholascunningham@email.com</v>
      </c>
      <c r="D317" t="s">
        <v>2318</v>
      </c>
      <c r="E317" t="s">
        <v>3318</v>
      </c>
      <c r="F317" t="s">
        <v>4316</v>
      </c>
      <c r="G317" t="s">
        <v>4969</v>
      </c>
      <c r="H317" t="s">
        <v>5287</v>
      </c>
      <c r="I317" t="s">
        <v>5968</v>
      </c>
    </row>
    <row r="318" spans="1:9" x14ac:dyDescent="0.3">
      <c r="A318" t="s">
        <v>325</v>
      </c>
      <c r="B318" t="s">
        <v>1324</v>
      </c>
      <c r="C318" t="str">
        <f t="shared" si="4"/>
        <v>dianacarpenter@email.com</v>
      </c>
      <c r="D318" t="s">
        <v>2319</v>
      </c>
      <c r="E318" t="s">
        <v>3319</v>
      </c>
      <c r="F318" t="s">
        <v>4317</v>
      </c>
      <c r="G318" t="s">
        <v>4971</v>
      </c>
      <c r="H318" t="s">
        <v>5288</v>
      </c>
      <c r="I318" t="s">
        <v>5968</v>
      </c>
    </row>
    <row r="319" spans="1:9" x14ac:dyDescent="0.3">
      <c r="A319" t="s">
        <v>326</v>
      </c>
      <c r="B319" t="s">
        <v>1325</v>
      </c>
      <c r="C319" t="str">
        <f t="shared" si="4"/>
        <v>tylerrobinson@email.com</v>
      </c>
      <c r="D319" t="s">
        <v>2320</v>
      </c>
      <c r="E319" t="s">
        <v>3320</v>
      </c>
      <c r="F319" t="s">
        <v>4318</v>
      </c>
      <c r="G319" t="s">
        <v>4969</v>
      </c>
      <c r="H319" t="s">
        <v>5289</v>
      </c>
      <c r="I319" t="s">
        <v>5967</v>
      </c>
    </row>
    <row r="320" spans="1:9" x14ac:dyDescent="0.3">
      <c r="A320" t="s">
        <v>327</v>
      </c>
      <c r="B320" t="s">
        <v>1326</v>
      </c>
      <c r="C320" t="str">
        <f t="shared" si="4"/>
        <v>carldyer@email.com</v>
      </c>
      <c r="D320" t="s">
        <v>2321</v>
      </c>
      <c r="E320" t="s">
        <v>3321</v>
      </c>
      <c r="F320" t="s">
        <v>4319</v>
      </c>
      <c r="G320" t="s">
        <v>4971</v>
      </c>
      <c r="H320" t="s">
        <v>5290</v>
      </c>
      <c r="I320" t="s">
        <v>5968</v>
      </c>
    </row>
    <row r="321" spans="1:9" x14ac:dyDescent="0.3">
      <c r="A321" t="s">
        <v>328</v>
      </c>
      <c r="B321" t="s">
        <v>1327</v>
      </c>
      <c r="C321" t="str">
        <f t="shared" si="4"/>
        <v>joshuagarner@email.com</v>
      </c>
      <c r="D321" t="s">
        <v>2322</v>
      </c>
      <c r="E321" t="s">
        <v>3322</v>
      </c>
      <c r="F321" t="s">
        <v>4320</v>
      </c>
      <c r="G321" t="s">
        <v>4971</v>
      </c>
      <c r="H321" t="s">
        <v>5291</v>
      </c>
      <c r="I321" t="s">
        <v>5968</v>
      </c>
    </row>
    <row r="322" spans="1:9" x14ac:dyDescent="0.3">
      <c r="A322" t="s">
        <v>329</v>
      </c>
      <c r="B322" t="s">
        <v>1328</v>
      </c>
      <c r="C322" t="str">
        <f t="shared" si="4"/>
        <v>nicolerobinson@email.com</v>
      </c>
      <c r="D322" t="s">
        <v>2323</v>
      </c>
      <c r="E322" t="s">
        <v>3323</v>
      </c>
      <c r="F322" t="s">
        <v>4321</v>
      </c>
      <c r="G322" t="s">
        <v>4971</v>
      </c>
      <c r="H322" t="s">
        <v>5292</v>
      </c>
      <c r="I322" t="s">
        <v>5968</v>
      </c>
    </row>
    <row r="323" spans="1:9" x14ac:dyDescent="0.3">
      <c r="A323" t="s">
        <v>330</v>
      </c>
      <c r="B323" t="s">
        <v>1329</v>
      </c>
      <c r="C323" t="str">
        <f t="shared" ref="C323:C386" si="5">LOWER(SUBSTITUTE(B323, " ", "")) &amp; "@email.com"</f>
        <v>brandiryan@email.com</v>
      </c>
      <c r="D323" t="s">
        <v>2324</v>
      </c>
      <c r="E323" t="s">
        <v>3324</v>
      </c>
      <c r="F323" t="s">
        <v>4322</v>
      </c>
      <c r="G323" t="s">
        <v>4969</v>
      </c>
      <c r="H323" t="s">
        <v>5293</v>
      </c>
      <c r="I323" t="s">
        <v>5968</v>
      </c>
    </row>
    <row r="324" spans="1:9" x14ac:dyDescent="0.3">
      <c r="A324" t="s">
        <v>331</v>
      </c>
      <c r="B324" t="s">
        <v>1330</v>
      </c>
      <c r="C324" t="str">
        <f t="shared" si="5"/>
        <v>angelabernard@email.com</v>
      </c>
      <c r="D324" t="s">
        <v>2325</v>
      </c>
      <c r="E324" t="s">
        <v>3325</v>
      </c>
      <c r="F324" t="s">
        <v>4323</v>
      </c>
      <c r="G324" t="s">
        <v>4971</v>
      </c>
      <c r="H324" t="s">
        <v>5294</v>
      </c>
      <c r="I324" t="s">
        <v>5968</v>
      </c>
    </row>
    <row r="325" spans="1:9" x14ac:dyDescent="0.3">
      <c r="A325" t="s">
        <v>332</v>
      </c>
      <c r="B325" t="s">
        <v>1331</v>
      </c>
      <c r="C325" t="str">
        <f t="shared" si="5"/>
        <v>matthewgillmd@email.com</v>
      </c>
      <c r="D325" t="s">
        <v>2326</v>
      </c>
      <c r="E325" t="s">
        <v>3326</v>
      </c>
      <c r="F325" t="s">
        <v>4324</v>
      </c>
      <c r="G325" t="s">
        <v>4969</v>
      </c>
      <c r="H325" t="s">
        <v>5295</v>
      </c>
      <c r="I325" t="s">
        <v>5968</v>
      </c>
    </row>
    <row r="326" spans="1:9" x14ac:dyDescent="0.3">
      <c r="A326" t="s">
        <v>333</v>
      </c>
      <c r="B326" t="s">
        <v>1332</v>
      </c>
      <c r="C326" t="str">
        <f t="shared" si="5"/>
        <v>deborahfrench@email.com</v>
      </c>
      <c r="D326" t="s">
        <v>2327</v>
      </c>
      <c r="E326" t="s">
        <v>3327</v>
      </c>
      <c r="F326" t="s">
        <v>4325</v>
      </c>
      <c r="G326" t="s">
        <v>4969</v>
      </c>
      <c r="H326" t="s">
        <v>5296</v>
      </c>
      <c r="I326" t="s">
        <v>5968</v>
      </c>
    </row>
    <row r="327" spans="1:9" x14ac:dyDescent="0.3">
      <c r="A327" t="s">
        <v>334</v>
      </c>
      <c r="B327" t="s">
        <v>1333</v>
      </c>
      <c r="C327" t="str">
        <f t="shared" si="5"/>
        <v>reginaldjohnson@email.com</v>
      </c>
      <c r="D327" t="s">
        <v>2328</v>
      </c>
      <c r="E327" t="s">
        <v>3328</v>
      </c>
      <c r="F327" t="s">
        <v>4326</v>
      </c>
      <c r="G327" t="s">
        <v>4969</v>
      </c>
      <c r="H327" t="s">
        <v>5297</v>
      </c>
      <c r="I327" t="s">
        <v>5968</v>
      </c>
    </row>
    <row r="328" spans="1:9" x14ac:dyDescent="0.3">
      <c r="A328" t="s">
        <v>335</v>
      </c>
      <c r="B328" t="s">
        <v>1334</v>
      </c>
      <c r="C328" t="str">
        <f t="shared" si="5"/>
        <v>johnnelson@email.com</v>
      </c>
      <c r="D328" t="s">
        <v>2329</v>
      </c>
      <c r="E328" t="s">
        <v>3329</v>
      </c>
      <c r="F328" t="s">
        <v>4327</v>
      </c>
      <c r="G328" t="s">
        <v>4970</v>
      </c>
      <c r="H328" t="s">
        <v>5298</v>
      </c>
      <c r="I328" t="s">
        <v>5967</v>
      </c>
    </row>
    <row r="329" spans="1:9" x14ac:dyDescent="0.3">
      <c r="A329" t="s">
        <v>336</v>
      </c>
      <c r="B329" t="s">
        <v>1335</v>
      </c>
      <c r="C329" t="str">
        <f t="shared" si="5"/>
        <v>joshuakim@email.com</v>
      </c>
      <c r="D329" t="s">
        <v>2330</v>
      </c>
      <c r="E329" t="s">
        <v>3330</v>
      </c>
      <c r="F329" t="s">
        <v>4328</v>
      </c>
      <c r="G329" t="s">
        <v>4969</v>
      </c>
      <c r="H329" t="s">
        <v>5299</v>
      </c>
      <c r="I329" t="s">
        <v>5967</v>
      </c>
    </row>
    <row r="330" spans="1:9" x14ac:dyDescent="0.3">
      <c r="A330" t="s">
        <v>337</v>
      </c>
      <c r="B330" t="s">
        <v>1336</v>
      </c>
      <c r="C330" t="str">
        <f t="shared" si="5"/>
        <v>toddturner@email.com</v>
      </c>
      <c r="D330" t="s">
        <v>2331</v>
      </c>
      <c r="E330" t="s">
        <v>3331</v>
      </c>
      <c r="F330" t="s">
        <v>4329</v>
      </c>
      <c r="G330" t="s">
        <v>4971</v>
      </c>
      <c r="H330" t="s">
        <v>5300</v>
      </c>
      <c r="I330" t="s">
        <v>5968</v>
      </c>
    </row>
    <row r="331" spans="1:9" x14ac:dyDescent="0.3">
      <c r="A331" t="s">
        <v>338</v>
      </c>
      <c r="B331" t="s">
        <v>1337</v>
      </c>
      <c r="C331" t="str">
        <f t="shared" si="5"/>
        <v>judymoore@email.com</v>
      </c>
      <c r="D331" t="s">
        <v>2332</v>
      </c>
      <c r="E331" t="s">
        <v>3332</v>
      </c>
      <c r="F331" t="s">
        <v>4330</v>
      </c>
      <c r="G331" t="s">
        <v>4969</v>
      </c>
      <c r="H331" t="s">
        <v>5301</v>
      </c>
      <c r="I331" t="s">
        <v>5967</v>
      </c>
    </row>
    <row r="332" spans="1:9" x14ac:dyDescent="0.3">
      <c r="A332" t="s">
        <v>339</v>
      </c>
      <c r="B332" t="s">
        <v>1338</v>
      </c>
      <c r="C332" t="str">
        <f t="shared" si="5"/>
        <v>tracylang@email.com</v>
      </c>
      <c r="D332" t="s">
        <v>2333</v>
      </c>
      <c r="E332" t="s">
        <v>3333</v>
      </c>
      <c r="F332" t="s">
        <v>4331</v>
      </c>
      <c r="G332" t="s">
        <v>4971</v>
      </c>
      <c r="H332" t="s">
        <v>5302</v>
      </c>
      <c r="I332" t="s">
        <v>5968</v>
      </c>
    </row>
    <row r="333" spans="1:9" x14ac:dyDescent="0.3">
      <c r="A333" t="s">
        <v>340</v>
      </c>
      <c r="B333" t="s">
        <v>1339</v>
      </c>
      <c r="C333" t="str">
        <f t="shared" si="5"/>
        <v>barbaragonzalez@email.com</v>
      </c>
      <c r="D333" t="s">
        <v>2334</v>
      </c>
      <c r="E333" t="s">
        <v>3334</v>
      </c>
      <c r="F333" t="s">
        <v>4332</v>
      </c>
      <c r="G333" t="s">
        <v>4969</v>
      </c>
      <c r="H333" t="s">
        <v>5303</v>
      </c>
      <c r="I333" t="s">
        <v>5968</v>
      </c>
    </row>
    <row r="334" spans="1:9" x14ac:dyDescent="0.3">
      <c r="A334" t="s">
        <v>341</v>
      </c>
      <c r="B334" t="s">
        <v>1340</v>
      </c>
      <c r="C334" t="str">
        <f t="shared" si="5"/>
        <v>angelapeters@email.com</v>
      </c>
      <c r="D334" t="s">
        <v>2335</v>
      </c>
      <c r="E334" t="s">
        <v>3335</v>
      </c>
      <c r="F334" t="s">
        <v>4333</v>
      </c>
      <c r="G334" t="s">
        <v>4971</v>
      </c>
      <c r="H334" t="s">
        <v>5304</v>
      </c>
      <c r="I334" t="s">
        <v>5968</v>
      </c>
    </row>
    <row r="335" spans="1:9" x14ac:dyDescent="0.3">
      <c r="A335" t="s">
        <v>342</v>
      </c>
      <c r="B335" t="s">
        <v>1341</v>
      </c>
      <c r="C335" t="str">
        <f t="shared" si="5"/>
        <v>richardwillis@email.com</v>
      </c>
      <c r="D335" t="s">
        <v>2336</v>
      </c>
      <c r="E335" t="s">
        <v>3336</v>
      </c>
      <c r="F335" t="s">
        <v>4334</v>
      </c>
      <c r="G335" t="s">
        <v>4971</v>
      </c>
      <c r="H335" t="s">
        <v>5305</v>
      </c>
      <c r="I335" t="s">
        <v>5968</v>
      </c>
    </row>
    <row r="336" spans="1:9" x14ac:dyDescent="0.3">
      <c r="A336" t="s">
        <v>343</v>
      </c>
      <c r="B336" t="s">
        <v>1342</v>
      </c>
      <c r="C336" t="str">
        <f t="shared" si="5"/>
        <v>christophermonroe@email.com</v>
      </c>
      <c r="D336" t="s">
        <v>2337</v>
      </c>
      <c r="E336" t="s">
        <v>3337</v>
      </c>
      <c r="F336" t="s">
        <v>4335</v>
      </c>
      <c r="G336" t="s">
        <v>4970</v>
      </c>
      <c r="H336" t="s">
        <v>5306</v>
      </c>
      <c r="I336" t="s">
        <v>5968</v>
      </c>
    </row>
    <row r="337" spans="1:9" x14ac:dyDescent="0.3">
      <c r="A337" t="s">
        <v>344</v>
      </c>
      <c r="B337" t="s">
        <v>1343</v>
      </c>
      <c r="C337" t="str">
        <f t="shared" si="5"/>
        <v>elizabethsherman@email.com</v>
      </c>
      <c r="D337" t="s">
        <v>2338</v>
      </c>
      <c r="E337" t="s">
        <v>3338</v>
      </c>
      <c r="F337" t="s">
        <v>4336</v>
      </c>
      <c r="G337" t="s">
        <v>4971</v>
      </c>
      <c r="H337" t="s">
        <v>5307</v>
      </c>
      <c r="I337" t="s">
        <v>5968</v>
      </c>
    </row>
    <row r="338" spans="1:9" x14ac:dyDescent="0.3">
      <c r="A338" t="s">
        <v>345</v>
      </c>
      <c r="B338" t="s">
        <v>1344</v>
      </c>
      <c r="C338" t="str">
        <f t="shared" si="5"/>
        <v>tylerdiaz@email.com</v>
      </c>
      <c r="D338" t="s">
        <v>2339</v>
      </c>
      <c r="E338" t="s">
        <v>3339</v>
      </c>
      <c r="F338" t="s">
        <v>4337</v>
      </c>
      <c r="G338" t="s">
        <v>4969</v>
      </c>
      <c r="H338" t="s">
        <v>5308</v>
      </c>
      <c r="I338" t="s">
        <v>5967</v>
      </c>
    </row>
    <row r="339" spans="1:9" x14ac:dyDescent="0.3">
      <c r="A339" t="s">
        <v>346</v>
      </c>
      <c r="B339" t="s">
        <v>1345</v>
      </c>
      <c r="C339" t="str">
        <f t="shared" si="5"/>
        <v>ambercollier@email.com</v>
      </c>
      <c r="D339" t="s">
        <v>2340</v>
      </c>
      <c r="E339" t="s">
        <v>3340</v>
      </c>
      <c r="F339" t="s">
        <v>4338</v>
      </c>
      <c r="G339" t="s">
        <v>4969</v>
      </c>
      <c r="H339" t="s">
        <v>5309</v>
      </c>
      <c r="I339" t="s">
        <v>5967</v>
      </c>
    </row>
    <row r="340" spans="1:9" x14ac:dyDescent="0.3">
      <c r="A340" t="s">
        <v>347</v>
      </c>
      <c r="B340" t="s">
        <v>1346</v>
      </c>
      <c r="C340" t="str">
        <f t="shared" si="5"/>
        <v>stephaniegallagher@email.com</v>
      </c>
      <c r="D340" t="s">
        <v>2341</v>
      </c>
      <c r="E340" t="s">
        <v>3341</v>
      </c>
      <c r="F340" t="s">
        <v>4339</v>
      </c>
      <c r="G340" t="s">
        <v>4969</v>
      </c>
      <c r="H340" t="s">
        <v>5310</v>
      </c>
      <c r="I340" t="s">
        <v>5967</v>
      </c>
    </row>
    <row r="341" spans="1:9" x14ac:dyDescent="0.3">
      <c r="A341" t="s">
        <v>348</v>
      </c>
      <c r="B341" t="s">
        <v>1347</v>
      </c>
      <c r="C341" t="str">
        <f t="shared" si="5"/>
        <v>laurenjohnson@email.com</v>
      </c>
      <c r="D341" t="s">
        <v>2342</v>
      </c>
      <c r="E341" t="s">
        <v>3342</v>
      </c>
      <c r="F341" t="s">
        <v>4340</v>
      </c>
      <c r="G341" t="s">
        <v>4971</v>
      </c>
      <c r="H341" t="s">
        <v>5311</v>
      </c>
      <c r="I341" t="s">
        <v>5967</v>
      </c>
    </row>
    <row r="342" spans="1:9" x14ac:dyDescent="0.3">
      <c r="A342" t="s">
        <v>349</v>
      </c>
      <c r="B342" t="s">
        <v>1348</v>
      </c>
      <c r="C342" t="str">
        <f t="shared" si="5"/>
        <v>apriljames@email.com</v>
      </c>
      <c r="D342" t="s">
        <v>2343</v>
      </c>
      <c r="E342" t="s">
        <v>3343</v>
      </c>
      <c r="F342" t="s">
        <v>4341</v>
      </c>
      <c r="G342" t="s">
        <v>4969</v>
      </c>
      <c r="H342" t="s">
        <v>5312</v>
      </c>
      <c r="I342" t="s">
        <v>5968</v>
      </c>
    </row>
    <row r="343" spans="1:9" x14ac:dyDescent="0.3">
      <c r="A343" t="s">
        <v>350</v>
      </c>
      <c r="B343" t="s">
        <v>1349</v>
      </c>
      <c r="C343" t="str">
        <f t="shared" si="5"/>
        <v>franciscowhite@email.com</v>
      </c>
      <c r="D343" t="s">
        <v>2344</v>
      </c>
      <c r="E343" t="s">
        <v>3344</v>
      </c>
      <c r="F343" t="s">
        <v>4342</v>
      </c>
      <c r="G343" t="s">
        <v>4969</v>
      </c>
      <c r="H343" t="s">
        <v>5313</v>
      </c>
      <c r="I343" t="s">
        <v>5968</v>
      </c>
    </row>
    <row r="344" spans="1:9" x14ac:dyDescent="0.3">
      <c r="A344" t="s">
        <v>351</v>
      </c>
      <c r="B344" t="s">
        <v>1350</v>
      </c>
      <c r="C344" t="str">
        <f t="shared" si="5"/>
        <v>melissasmith@email.com</v>
      </c>
      <c r="D344" t="s">
        <v>2345</v>
      </c>
      <c r="E344" t="s">
        <v>3345</v>
      </c>
      <c r="F344" t="s">
        <v>4343</v>
      </c>
      <c r="G344" t="s">
        <v>4970</v>
      </c>
      <c r="H344" t="s">
        <v>5314</v>
      </c>
      <c r="I344" t="s">
        <v>5968</v>
      </c>
    </row>
    <row r="345" spans="1:9" x14ac:dyDescent="0.3">
      <c r="A345" t="s">
        <v>352</v>
      </c>
      <c r="B345" t="s">
        <v>1351</v>
      </c>
      <c r="C345" t="str">
        <f t="shared" si="5"/>
        <v>ravenvelazquez@email.com</v>
      </c>
      <c r="D345" t="s">
        <v>2346</v>
      </c>
      <c r="E345" t="s">
        <v>3346</v>
      </c>
      <c r="F345" t="s">
        <v>4344</v>
      </c>
      <c r="G345" t="s">
        <v>4969</v>
      </c>
      <c r="H345" t="s">
        <v>5315</v>
      </c>
      <c r="I345" t="s">
        <v>5968</v>
      </c>
    </row>
    <row r="346" spans="1:9" x14ac:dyDescent="0.3">
      <c r="A346" t="s">
        <v>353</v>
      </c>
      <c r="B346" t="s">
        <v>1352</v>
      </c>
      <c r="C346" t="str">
        <f t="shared" si="5"/>
        <v>toddgriffith@email.com</v>
      </c>
      <c r="D346" t="s">
        <v>2347</v>
      </c>
      <c r="E346" t="s">
        <v>3347</v>
      </c>
      <c r="F346" t="s">
        <v>4345</v>
      </c>
      <c r="G346" t="s">
        <v>4971</v>
      </c>
      <c r="H346" t="s">
        <v>5316</v>
      </c>
      <c r="I346" t="s">
        <v>5967</v>
      </c>
    </row>
    <row r="347" spans="1:9" x14ac:dyDescent="0.3">
      <c r="A347" t="s">
        <v>354</v>
      </c>
      <c r="B347" t="s">
        <v>1353</v>
      </c>
      <c r="C347" t="str">
        <f t="shared" si="5"/>
        <v>aliceweaver@email.com</v>
      </c>
      <c r="D347" t="s">
        <v>2348</v>
      </c>
      <c r="E347" t="s">
        <v>3348</v>
      </c>
      <c r="F347" t="s">
        <v>4346</v>
      </c>
      <c r="G347" t="s">
        <v>4970</v>
      </c>
      <c r="H347" t="s">
        <v>5317</v>
      </c>
      <c r="I347" t="s">
        <v>5967</v>
      </c>
    </row>
    <row r="348" spans="1:9" x14ac:dyDescent="0.3">
      <c r="A348" t="s">
        <v>355</v>
      </c>
      <c r="B348" t="s">
        <v>1354</v>
      </c>
      <c r="C348" t="str">
        <f t="shared" si="5"/>
        <v>johnchandler@email.com</v>
      </c>
      <c r="D348" t="s">
        <v>2349</v>
      </c>
      <c r="E348" t="s">
        <v>3349</v>
      </c>
      <c r="F348" t="s">
        <v>4347</v>
      </c>
      <c r="G348" t="s">
        <v>4969</v>
      </c>
      <c r="H348" t="s">
        <v>5318</v>
      </c>
      <c r="I348" t="s">
        <v>5968</v>
      </c>
    </row>
    <row r="349" spans="1:9" x14ac:dyDescent="0.3">
      <c r="A349" t="s">
        <v>356</v>
      </c>
      <c r="B349" t="s">
        <v>1355</v>
      </c>
      <c r="C349" t="str">
        <f t="shared" si="5"/>
        <v>anthonyjohnson@email.com</v>
      </c>
      <c r="D349" t="s">
        <v>2350</v>
      </c>
      <c r="E349" t="s">
        <v>3350</v>
      </c>
      <c r="F349" t="s">
        <v>4348</v>
      </c>
      <c r="G349" t="s">
        <v>4970</v>
      </c>
      <c r="H349" t="s">
        <v>5319</v>
      </c>
      <c r="I349" t="s">
        <v>5967</v>
      </c>
    </row>
    <row r="350" spans="1:9" x14ac:dyDescent="0.3">
      <c r="A350" t="s">
        <v>357</v>
      </c>
      <c r="B350" t="s">
        <v>1356</v>
      </c>
      <c r="C350" t="str">
        <f t="shared" si="5"/>
        <v>jacobrichmond@email.com</v>
      </c>
      <c r="D350" t="s">
        <v>2351</v>
      </c>
      <c r="E350" t="s">
        <v>3351</v>
      </c>
      <c r="F350" t="s">
        <v>4349</v>
      </c>
      <c r="G350" t="s">
        <v>4969</v>
      </c>
      <c r="H350" t="s">
        <v>5320</v>
      </c>
      <c r="I350" t="s">
        <v>5968</v>
      </c>
    </row>
    <row r="351" spans="1:9" x14ac:dyDescent="0.3">
      <c r="A351" t="s">
        <v>358</v>
      </c>
      <c r="B351" t="s">
        <v>1357</v>
      </c>
      <c r="C351" t="str">
        <f t="shared" si="5"/>
        <v>brianwarren@email.com</v>
      </c>
      <c r="D351" t="s">
        <v>2352</v>
      </c>
      <c r="E351" t="s">
        <v>3352</v>
      </c>
      <c r="F351" t="s">
        <v>4350</v>
      </c>
      <c r="G351" t="s">
        <v>4971</v>
      </c>
      <c r="H351" t="s">
        <v>5321</v>
      </c>
      <c r="I351" t="s">
        <v>5968</v>
      </c>
    </row>
    <row r="352" spans="1:9" x14ac:dyDescent="0.3">
      <c r="A352" t="s">
        <v>359</v>
      </c>
      <c r="B352" t="s">
        <v>1358</v>
      </c>
      <c r="C352" t="str">
        <f t="shared" si="5"/>
        <v>aprilmurphy@email.com</v>
      </c>
      <c r="D352" t="s">
        <v>2353</v>
      </c>
      <c r="E352" t="s">
        <v>3353</v>
      </c>
      <c r="F352" t="s">
        <v>4351</v>
      </c>
      <c r="G352" t="s">
        <v>4970</v>
      </c>
      <c r="H352" t="s">
        <v>5322</v>
      </c>
      <c r="I352" t="s">
        <v>5968</v>
      </c>
    </row>
    <row r="353" spans="1:9" x14ac:dyDescent="0.3">
      <c r="A353" t="s">
        <v>360</v>
      </c>
      <c r="B353" t="s">
        <v>1359</v>
      </c>
      <c r="C353" t="str">
        <f t="shared" si="5"/>
        <v>derrickcarter@email.com</v>
      </c>
      <c r="D353" t="s">
        <v>2354</v>
      </c>
      <c r="E353" t="s">
        <v>3354</v>
      </c>
      <c r="F353" t="s">
        <v>4352</v>
      </c>
      <c r="G353" t="s">
        <v>4971</v>
      </c>
      <c r="H353" t="s">
        <v>5323</v>
      </c>
      <c r="I353" t="s">
        <v>5968</v>
      </c>
    </row>
    <row r="354" spans="1:9" x14ac:dyDescent="0.3">
      <c r="A354" t="s">
        <v>361</v>
      </c>
      <c r="B354" t="s">
        <v>1360</v>
      </c>
      <c r="C354" t="str">
        <f t="shared" si="5"/>
        <v>jamesbradford@email.com</v>
      </c>
      <c r="D354" t="s">
        <v>2355</v>
      </c>
      <c r="E354" t="s">
        <v>3355</v>
      </c>
      <c r="F354" t="s">
        <v>4353</v>
      </c>
      <c r="G354" t="s">
        <v>4970</v>
      </c>
      <c r="H354" t="s">
        <v>5324</v>
      </c>
      <c r="I354" t="s">
        <v>5967</v>
      </c>
    </row>
    <row r="355" spans="1:9" x14ac:dyDescent="0.3">
      <c r="A355" t="s">
        <v>362</v>
      </c>
      <c r="B355" t="s">
        <v>1361</v>
      </c>
      <c r="C355" t="str">
        <f t="shared" si="5"/>
        <v>ronnieconley@email.com</v>
      </c>
      <c r="D355" t="s">
        <v>2356</v>
      </c>
      <c r="E355" t="s">
        <v>3356</v>
      </c>
      <c r="F355" t="s">
        <v>4354</v>
      </c>
      <c r="G355" t="s">
        <v>4970</v>
      </c>
      <c r="H355" t="s">
        <v>5325</v>
      </c>
      <c r="I355" t="s">
        <v>5967</v>
      </c>
    </row>
    <row r="356" spans="1:9" x14ac:dyDescent="0.3">
      <c r="A356" t="s">
        <v>363</v>
      </c>
      <c r="B356" t="s">
        <v>1362</v>
      </c>
      <c r="C356" t="str">
        <f t="shared" si="5"/>
        <v>tanyabarker@email.com</v>
      </c>
      <c r="D356" t="s">
        <v>2357</v>
      </c>
      <c r="E356" t="s">
        <v>3357</v>
      </c>
      <c r="F356" t="s">
        <v>4318</v>
      </c>
      <c r="G356" t="s">
        <v>4971</v>
      </c>
      <c r="H356" t="s">
        <v>5326</v>
      </c>
      <c r="I356" t="s">
        <v>5967</v>
      </c>
    </row>
    <row r="357" spans="1:9" x14ac:dyDescent="0.3">
      <c r="A357" t="s">
        <v>364</v>
      </c>
      <c r="B357" t="s">
        <v>1363</v>
      </c>
      <c r="C357" t="str">
        <f t="shared" si="5"/>
        <v>jameswells@email.com</v>
      </c>
      <c r="D357" t="s">
        <v>2358</v>
      </c>
      <c r="E357" t="s">
        <v>3358</v>
      </c>
      <c r="F357" t="s">
        <v>4355</v>
      </c>
      <c r="G357" t="s">
        <v>4971</v>
      </c>
      <c r="H357" t="s">
        <v>5327</v>
      </c>
      <c r="I357" t="s">
        <v>5968</v>
      </c>
    </row>
    <row r="358" spans="1:9" x14ac:dyDescent="0.3">
      <c r="A358" t="s">
        <v>365</v>
      </c>
      <c r="B358" t="s">
        <v>1364</v>
      </c>
      <c r="C358" t="str">
        <f t="shared" si="5"/>
        <v>johnmitchell@email.com</v>
      </c>
      <c r="D358" t="s">
        <v>2359</v>
      </c>
      <c r="E358" t="s">
        <v>3359</v>
      </c>
      <c r="F358" t="s">
        <v>4356</v>
      </c>
      <c r="G358" t="s">
        <v>4970</v>
      </c>
      <c r="H358" t="s">
        <v>5328</v>
      </c>
      <c r="I358" t="s">
        <v>5967</v>
      </c>
    </row>
    <row r="359" spans="1:9" x14ac:dyDescent="0.3">
      <c r="A359" t="s">
        <v>366</v>
      </c>
      <c r="B359" t="s">
        <v>1365</v>
      </c>
      <c r="C359" t="str">
        <f t="shared" si="5"/>
        <v>kathrynwheeler@email.com</v>
      </c>
      <c r="D359" t="s">
        <v>2360</v>
      </c>
      <c r="E359" t="s">
        <v>3360</v>
      </c>
      <c r="F359" t="s">
        <v>4357</v>
      </c>
      <c r="G359" t="s">
        <v>4969</v>
      </c>
      <c r="H359" t="s">
        <v>5329</v>
      </c>
      <c r="I359" t="s">
        <v>5968</v>
      </c>
    </row>
    <row r="360" spans="1:9" x14ac:dyDescent="0.3">
      <c r="A360" t="s">
        <v>367</v>
      </c>
      <c r="B360" t="s">
        <v>1366</v>
      </c>
      <c r="C360" t="str">
        <f t="shared" si="5"/>
        <v>stevenfarley@email.com</v>
      </c>
      <c r="D360" t="s">
        <v>2361</v>
      </c>
      <c r="E360" t="s">
        <v>3361</v>
      </c>
      <c r="F360" t="s">
        <v>4358</v>
      </c>
      <c r="G360" t="s">
        <v>4971</v>
      </c>
      <c r="H360" t="s">
        <v>5330</v>
      </c>
      <c r="I360" t="s">
        <v>5967</v>
      </c>
    </row>
    <row r="361" spans="1:9" x14ac:dyDescent="0.3">
      <c r="A361" t="s">
        <v>368</v>
      </c>
      <c r="B361" t="s">
        <v>1367</v>
      </c>
      <c r="C361" t="str">
        <f t="shared" si="5"/>
        <v>jennifervalencia@email.com</v>
      </c>
      <c r="D361" t="s">
        <v>2362</v>
      </c>
      <c r="E361" t="s">
        <v>3362</v>
      </c>
      <c r="F361" t="s">
        <v>4359</v>
      </c>
      <c r="G361" t="s">
        <v>4971</v>
      </c>
      <c r="H361" t="s">
        <v>5331</v>
      </c>
      <c r="I361" t="s">
        <v>5968</v>
      </c>
    </row>
    <row r="362" spans="1:9" x14ac:dyDescent="0.3">
      <c r="A362" t="s">
        <v>369</v>
      </c>
      <c r="B362" t="s">
        <v>1368</v>
      </c>
      <c r="C362" t="str">
        <f t="shared" si="5"/>
        <v>isabellacruz@email.com</v>
      </c>
      <c r="D362" t="s">
        <v>2363</v>
      </c>
      <c r="E362" t="s">
        <v>3363</v>
      </c>
      <c r="F362" t="s">
        <v>4360</v>
      </c>
      <c r="G362" t="s">
        <v>4969</v>
      </c>
      <c r="H362" t="s">
        <v>5332</v>
      </c>
      <c r="I362" t="s">
        <v>5967</v>
      </c>
    </row>
    <row r="363" spans="1:9" x14ac:dyDescent="0.3">
      <c r="A363" t="s">
        <v>370</v>
      </c>
      <c r="B363" t="s">
        <v>1369</v>
      </c>
      <c r="C363" t="str">
        <f t="shared" si="5"/>
        <v>deborahhernandez@email.com</v>
      </c>
      <c r="D363" t="s">
        <v>2364</v>
      </c>
      <c r="E363" t="s">
        <v>3364</v>
      </c>
      <c r="F363" t="s">
        <v>4361</v>
      </c>
      <c r="G363" t="s">
        <v>4969</v>
      </c>
      <c r="H363" t="s">
        <v>5333</v>
      </c>
      <c r="I363" t="s">
        <v>5967</v>
      </c>
    </row>
    <row r="364" spans="1:9" x14ac:dyDescent="0.3">
      <c r="A364" t="s">
        <v>371</v>
      </c>
      <c r="B364" t="s">
        <v>1370</v>
      </c>
      <c r="C364" t="str">
        <f t="shared" si="5"/>
        <v>stefanienorris@email.com</v>
      </c>
      <c r="D364" t="s">
        <v>2365</v>
      </c>
      <c r="E364" t="s">
        <v>3365</v>
      </c>
      <c r="F364" t="s">
        <v>4362</v>
      </c>
      <c r="G364" t="s">
        <v>4969</v>
      </c>
      <c r="H364" t="s">
        <v>5334</v>
      </c>
      <c r="I364" t="s">
        <v>5968</v>
      </c>
    </row>
    <row r="365" spans="1:9" x14ac:dyDescent="0.3">
      <c r="A365" t="s">
        <v>372</v>
      </c>
      <c r="B365" t="s">
        <v>1371</v>
      </c>
      <c r="C365" t="str">
        <f t="shared" si="5"/>
        <v>ericandrews@email.com</v>
      </c>
      <c r="D365" t="s">
        <v>2366</v>
      </c>
      <c r="E365" t="s">
        <v>3366</v>
      </c>
      <c r="F365" t="s">
        <v>4363</v>
      </c>
      <c r="G365" t="s">
        <v>4971</v>
      </c>
      <c r="H365" t="s">
        <v>5335</v>
      </c>
      <c r="I365" t="s">
        <v>5967</v>
      </c>
    </row>
    <row r="366" spans="1:9" x14ac:dyDescent="0.3">
      <c r="A366" t="s">
        <v>373</v>
      </c>
      <c r="B366" t="s">
        <v>1372</v>
      </c>
      <c r="C366" t="str">
        <f t="shared" si="5"/>
        <v>jamierivera@email.com</v>
      </c>
      <c r="D366" t="s">
        <v>2367</v>
      </c>
      <c r="E366" t="s">
        <v>3367</v>
      </c>
      <c r="F366" t="s">
        <v>4364</v>
      </c>
      <c r="G366" t="s">
        <v>4969</v>
      </c>
      <c r="H366" t="s">
        <v>5336</v>
      </c>
      <c r="I366" t="s">
        <v>5968</v>
      </c>
    </row>
    <row r="367" spans="1:9" x14ac:dyDescent="0.3">
      <c r="A367" t="s">
        <v>374</v>
      </c>
      <c r="B367" t="s">
        <v>1373</v>
      </c>
      <c r="C367" t="str">
        <f t="shared" si="5"/>
        <v>tiffanyestrada@email.com</v>
      </c>
      <c r="D367" t="s">
        <v>2368</v>
      </c>
      <c r="E367" t="s">
        <v>3368</v>
      </c>
      <c r="F367" t="s">
        <v>4365</v>
      </c>
      <c r="G367" t="s">
        <v>4971</v>
      </c>
      <c r="H367" t="s">
        <v>5337</v>
      </c>
      <c r="I367" t="s">
        <v>5968</v>
      </c>
    </row>
    <row r="368" spans="1:9" x14ac:dyDescent="0.3">
      <c r="A368" t="s">
        <v>375</v>
      </c>
      <c r="B368" t="s">
        <v>1374</v>
      </c>
      <c r="C368" t="str">
        <f t="shared" si="5"/>
        <v>rogerhart@email.com</v>
      </c>
      <c r="D368" t="s">
        <v>2369</v>
      </c>
      <c r="E368" t="s">
        <v>3369</v>
      </c>
      <c r="F368" t="s">
        <v>4366</v>
      </c>
      <c r="G368" t="s">
        <v>4971</v>
      </c>
      <c r="H368" t="s">
        <v>5338</v>
      </c>
      <c r="I368" t="s">
        <v>5967</v>
      </c>
    </row>
    <row r="369" spans="1:9" x14ac:dyDescent="0.3">
      <c r="A369" t="s">
        <v>376</v>
      </c>
      <c r="B369" t="s">
        <v>1375</v>
      </c>
      <c r="C369" t="str">
        <f t="shared" si="5"/>
        <v>crystalhancock@email.com</v>
      </c>
      <c r="D369" t="s">
        <v>2370</v>
      </c>
      <c r="E369" t="s">
        <v>3370</v>
      </c>
      <c r="F369" t="s">
        <v>4367</v>
      </c>
      <c r="G369" t="s">
        <v>4971</v>
      </c>
      <c r="H369" t="s">
        <v>5339</v>
      </c>
      <c r="I369" t="s">
        <v>5968</v>
      </c>
    </row>
    <row r="370" spans="1:9" x14ac:dyDescent="0.3">
      <c r="A370" t="s">
        <v>377</v>
      </c>
      <c r="B370" t="s">
        <v>1376</v>
      </c>
      <c r="C370" t="str">
        <f t="shared" si="5"/>
        <v>nancyfrazier@email.com</v>
      </c>
      <c r="D370" t="s">
        <v>2371</v>
      </c>
      <c r="E370" t="s">
        <v>3371</v>
      </c>
      <c r="F370" t="s">
        <v>4368</v>
      </c>
      <c r="G370" t="s">
        <v>4970</v>
      </c>
      <c r="H370" t="s">
        <v>5340</v>
      </c>
      <c r="I370" t="s">
        <v>5968</v>
      </c>
    </row>
    <row r="371" spans="1:9" x14ac:dyDescent="0.3">
      <c r="A371" t="s">
        <v>378</v>
      </c>
      <c r="B371" t="s">
        <v>1377</v>
      </c>
      <c r="C371" t="str">
        <f t="shared" si="5"/>
        <v>jeffreyluna@email.com</v>
      </c>
      <c r="D371" t="s">
        <v>2372</v>
      </c>
      <c r="E371" t="s">
        <v>3372</v>
      </c>
      <c r="F371" t="s">
        <v>4369</v>
      </c>
      <c r="G371" t="s">
        <v>4970</v>
      </c>
      <c r="H371" t="s">
        <v>5341</v>
      </c>
      <c r="I371" t="s">
        <v>5968</v>
      </c>
    </row>
    <row r="372" spans="1:9" x14ac:dyDescent="0.3">
      <c r="A372" t="s">
        <v>379</v>
      </c>
      <c r="B372" t="s">
        <v>1378</v>
      </c>
      <c r="C372" t="str">
        <f t="shared" si="5"/>
        <v>ronaldconner@email.com</v>
      </c>
      <c r="D372" t="s">
        <v>2373</v>
      </c>
      <c r="E372" t="s">
        <v>3373</v>
      </c>
      <c r="F372" t="s">
        <v>4370</v>
      </c>
      <c r="G372" t="s">
        <v>4969</v>
      </c>
      <c r="H372" t="s">
        <v>5342</v>
      </c>
      <c r="I372" t="s">
        <v>5968</v>
      </c>
    </row>
    <row r="373" spans="1:9" x14ac:dyDescent="0.3">
      <c r="A373" t="s">
        <v>380</v>
      </c>
      <c r="B373" t="s">
        <v>1379</v>
      </c>
      <c r="C373" t="str">
        <f t="shared" si="5"/>
        <v>samanthalawson@email.com</v>
      </c>
      <c r="D373" t="s">
        <v>2374</v>
      </c>
      <c r="E373" t="s">
        <v>3374</v>
      </c>
      <c r="F373" t="s">
        <v>4371</v>
      </c>
      <c r="G373" t="s">
        <v>4969</v>
      </c>
      <c r="H373" t="s">
        <v>5343</v>
      </c>
      <c r="I373" t="s">
        <v>5968</v>
      </c>
    </row>
    <row r="374" spans="1:9" x14ac:dyDescent="0.3">
      <c r="A374" t="s">
        <v>381</v>
      </c>
      <c r="B374" t="s">
        <v>1380</v>
      </c>
      <c r="C374" t="str">
        <f t="shared" si="5"/>
        <v>richardwright@email.com</v>
      </c>
      <c r="D374" t="s">
        <v>2375</v>
      </c>
      <c r="E374" t="s">
        <v>3375</v>
      </c>
      <c r="F374" t="s">
        <v>4020</v>
      </c>
      <c r="G374" t="s">
        <v>4971</v>
      </c>
      <c r="H374" t="s">
        <v>5344</v>
      </c>
      <c r="I374" t="s">
        <v>5967</v>
      </c>
    </row>
    <row r="375" spans="1:9" x14ac:dyDescent="0.3">
      <c r="A375" t="s">
        <v>382</v>
      </c>
      <c r="B375" t="s">
        <v>1381</v>
      </c>
      <c r="C375" t="str">
        <f t="shared" si="5"/>
        <v>erindavis@email.com</v>
      </c>
      <c r="D375" t="s">
        <v>2376</v>
      </c>
      <c r="E375" t="s">
        <v>3376</v>
      </c>
      <c r="F375" t="s">
        <v>4372</v>
      </c>
      <c r="G375" t="s">
        <v>4970</v>
      </c>
      <c r="H375" t="s">
        <v>5345</v>
      </c>
      <c r="I375" t="s">
        <v>5968</v>
      </c>
    </row>
    <row r="376" spans="1:9" x14ac:dyDescent="0.3">
      <c r="A376" t="s">
        <v>383</v>
      </c>
      <c r="B376" t="s">
        <v>1382</v>
      </c>
      <c r="C376" t="str">
        <f t="shared" si="5"/>
        <v>kellywatson@email.com</v>
      </c>
      <c r="D376" t="s">
        <v>2377</v>
      </c>
      <c r="E376" t="s">
        <v>3377</v>
      </c>
      <c r="F376" t="s">
        <v>4373</v>
      </c>
      <c r="G376" t="s">
        <v>4971</v>
      </c>
      <c r="H376" t="s">
        <v>5346</v>
      </c>
      <c r="I376" t="s">
        <v>5968</v>
      </c>
    </row>
    <row r="377" spans="1:9" x14ac:dyDescent="0.3">
      <c r="A377" t="s">
        <v>384</v>
      </c>
      <c r="B377" t="s">
        <v>1383</v>
      </c>
      <c r="C377" t="str">
        <f t="shared" si="5"/>
        <v>christophermeyer@email.com</v>
      </c>
      <c r="D377" t="s">
        <v>2378</v>
      </c>
      <c r="E377" t="s">
        <v>3378</v>
      </c>
      <c r="F377" t="s">
        <v>4374</v>
      </c>
      <c r="G377" t="s">
        <v>4970</v>
      </c>
      <c r="H377" t="s">
        <v>5347</v>
      </c>
      <c r="I377" t="s">
        <v>5968</v>
      </c>
    </row>
    <row r="378" spans="1:9" x14ac:dyDescent="0.3">
      <c r="A378" t="s">
        <v>385</v>
      </c>
      <c r="B378" t="s">
        <v>1384</v>
      </c>
      <c r="C378" t="str">
        <f t="shared" si="5"/>
        <v>williephillips@email.com</v>
      </c>
      <c r="D378" t="s">
        <v>2379</v>
      </c>
      <c r="E378" t="s">
        <v>3379</v>
      </c>
      <c r="F378" t="s">
        <v>4375</v>
      </c>
      <c r="G378" t="s">
        <v>4971</v>
      </c>
      <c r="H378" t="s">
        <v>5348</v>
      </c>
      <c r="I378" t="s">
        <v>5968</v>
      </c>
    </row>
    <row r="379" spans="1:9" x14ac:dyDescent="0.3">
      <c r="A379" t="s">
        <v>386</v>
      </c>
      <c r="B379" t="s">
        <v>1385</v>
      </c>
      <c r="C379" t="str">
        <f t="shared" si="5"/>
        <v>ashleybrown@email.com</v>
      </c>
      <c r="D379" t="s">
        <v>2380</v>
      </c>
      <c r="E379" t="s">
        <v>3380</v>
      </c>
      <c r="F379" t="s">
        <v>4376</v>
      </c>
      <c r="G379" t="s">
        <v>4970</v>
      </c>
      <c r="H379" t="s">
        <v>5349</v>
      </c>
      <c r="I379" t="s">
        <v>5968</v>
      </c>
    </row>
    <row r="380" spans="1:9" x14ac:dyDescent="0.3">
      <c r="A380" t="s">
        <v>387</v>
      </c>
      <c r="B380" t="s">
        <v>1386</v>
      </c>
      <c r="C380" t="str">
        <f t="shared" si="5"/>
        <v>brettponce@email.com</v>
      </c>
      <c r="D380" t="s">
        <v>2381</v>
      </c>
      <c r="E380" t="s">
        <v>3381</v>
      </c>
      <c r="F380" t="s">
        <v>4377</v>
      </c>
      <c r="G380" t="s">
        <v>4970</v>
      </c>
      <c r="H380" t="s">
        <v>5350</v>
      </c>
      <c r="I380" t="s">
        <v>5968</v>
      </c>
    </row>
    <row r="381" spans="1:9" x14ac:dyDescent="0.3">
      <c r="A381" t="s">
        <v>388</v>
      </c>
      <c r="B381" t="s">
        <v>1387</v>
      </c>
      <c r="C381" t="str">
        <f t="shared" si="5"/>
        <v>dr.emilyboyle@email.com</v>
      </c>
      <c r="D381" t="s">
        <v>2382</v>
      </c>
      <c r="E381" t="s">
        <v>3382</v>
      </c>
      <c r="F381" t="s">
        <v>4378</v>
      </c>
      <c r="G381" t="s">
        <v>4971</v>
      </c>
      <c r="H381" t="s">
        <v>5351</v>
      </c>
      <c r="I381" t="s">
        <v>5967</v>
      </c>
    </row>
    <row r="382" spans="1:9" x14ac:dyDescent="0.3">
      <c r="A382" t="s">
        <v>389</v>
      </c>
      <c r="B382" t="s">
        <v>1388</v>
      </c>
      <c r="C382" t="str">
        <f t="shared" si="5"/>
        <v>victorortiz@email.com</v>
      </c>
      <c r="D382" t="s">
        <v>2383</v>
      </c>
      <c r="E382" t="s">
        <v>3383</v>
      </c>
      <c r="F382" t="s">
        <v>4379</v>
      </c>
      <c r="G382" t="s">
        <v>4969</v>
      </c>
      <c r="H382" t="s">
        <v>5352</v>
      </c>
      <c r="I382" t="s">
        <v>5968</v>
      </c>
    </row>
    <row r="383" spans="1:9" x14ac:dyDescent="0.3">
      <c r="A383" t="s">
        <v>390</v>
      </c>
      <c r="B383" t="s">
        <v>1389</v>
      </c>
      <c r="C383" t="str">
        <f t="shared" si="5"/>
        <v>andrewmendoza@email.com</v>
      </c>
      <c r="D383" t="s">
        <v>2384</v>
      </c>
      <c r="E383" t="s">
        <v>3384</v>
      </c>
      <c r="F383" t="s">
        <v>4380</v>
      </c>
      <c r="G383" t="s">
        <v>4969</v>
      </c>
      <c r="H383" t="s">
        <v>5353</v>
      </c>
      <c r="I383" t="s">
        <v>5967</v>
      </c>
    </row>
    <row r="384" spans="1:9" x14ac:dyDescent="0.3">
      <c r="A384" t="s">
        <v>391</v>
      </c>
      <c r="B384" t="s">
        <v>1390</v>
      </c>
      <c r="C384" t="str">
        <f t="shared" si="5"/>
        <v>tiffanymartinez@email.com</v>
      </c>
      <c r="D384" t="s">
        <v>2385</v>
      </c>
      <c r="E384" t="s">
        <v>3385</v>
      </c>
      <c r="F384" t="s">
        <v>4381</v>
      </c>
      <c r="G384" t="s">
        <v>4971</v>
      </c>
      <c r="H384" t="s">
        <v>5354</v>
      </c>
      <c r="I384" t="s">
        <v>5968</v>
      </c>
    </row>
    <row r="385" spans="1:9" x14ac:dyDescent="0.3">
      <c r="A385" t="s">
        <v>392</v>
      </c>
      <c r="B385" t="s">
        <v>1391</v>
      </c>
      <c r="C385" t="str">
        <f t="shared" si="5"/>
        <v>johncole@email.com</v>
      </c>
      <c r="D385" t="s">
        <v>2386</v>
      </c>
      <c r="E385" t="s">
        <v>3386</v>
      </c>
      <c r="F385" t="s">
        <v>4382</v>
      </c>
      <c r="G385" t="s">
        <v>4970</v>
      </c>
      <c r="H385" t="s">
        <v>5355</v>
      </c>
      <c r="I385" t="s">
        <v>5967</v>
      </c>
    </row>
    <row r="386" spans="1:9" x14ac:dyDescent="0.3">
      <c r="A386" t="s">
        <v>393</v>
      </c>
      <c r="B386" t="s">
        <v>1392</v>
      </c>
      <c r="C386" t="str">
        <f t="shared" si="5"/>
        <v>ryanscott@email.com</v>
      </c>
      <c r="D386" t="s">
        <v>2387</v>
      </c>
      <c r="E386" t="s">
        <v>3387</v>
      </c>
      <c r="F386" t="s">
        <v>4383</v>
      </c>
      <c r="G386" t="s">
        <v>4969</v>
      </c>
      <c r="H386" t="s">
        <v>5356</v>
      </c>
      <c r="I386" t="s">
        <v>5967</v>
      </c>
    </row>
    <row r="387" spans="1:9" x14ac:dyDescent="0.3">
      <c r="A387" t="s">
        <v>394</v>
      </c>
      <c r="B387" t="s">
        <v>1393</v>
      </c>
      <c r="C387" t="str">
        <f t="shared" ref="C387:C450" si="6">LOWER(SUBSTITUTE(B387, " ", "")) &amp; "@email.com"</f>
        <v>thomasbryant@email.com</v>
      </c>
      <c r="D387" t="s">
        <v>2388</v>
      </c>
      <c r="E387" t="s">
        <v>3388</v>
      </c>
      <c r="F387" t="s">
        <v>4333</v>
      </c>
      <c r="G387" t="s">
        <v>4969</v>
      </c>
      <c r="H387" t="s">
        <v>5357</v>
      </c>
      <c r="I387" t="s">
        <v>5968</v>
      </c>
    </row>
    <row r="388" spans="1:9" x14ac:dyDescent="0.3">
      <c r="A388" t="s">
        <v>395</v>
      </c>
      <c r="B388" t="s">
        <v>1394</v>
      </c>
      <c r="C388" t="str">
        <f t="shared" si="6"/>
        <v>brianacarlson@email.com</v>
      </c>
      <c r="D388" t="s">
        <v>2389</v>
      </c>
      <c r="E388" t="s">
        <v>3389</v>
      </c>
      <c r="F388" t="s">
        <v>4384</v>
      </c>
      <c r="G388" t="s">
        <v>4971</v>
      </c>
      <c r="H388" t="s">
        <v>5358</v>
      </c>
      <c r="I388" t="s">
        <v>5968</v>
      </c>
    </row>
    <row r="389" spans="1:9" x14ac:dyDescent="0.3">
      <c r="A389" t="s">
        <v>396</v>
      </c>
      <c r="B389" t="s">
        <v>1080</v>
      </c>
      <c r="C389" t="str">
        <f t="shared" si="6"/>
        <v>christinawilliamson@email.com</v>
      </c>
      <c r="D389" t="s">
        <v>2390</v>
      </c>
      <c r="E389" t="s">
        <v>3390</v>
      </c>
      <c r="F389" t="s">
        <v>4385</v>
      </c>
      <c r="G389" t="s">
        <v>4969</v>
      </c>
      <c r="H389" t="s">
        <v>5359</v>
      </c>
      <c r="I389" t="s">
        <v>5968</v>
      </c>
    </row>
    <row r="390" spans="1:9" x14ac:dyDescent="0.3">
      <c r="A390" t="s">
        <v>397</v>
      </c>
      <c r="B390" t="s">
        <v>1395</v>
      </c>
      <c r="C390" t="str">
        <f t="shared" si="6"/>
        <v>markbeckermd@email.com</v>
      </c>
      <c r="D390" t="s">
        <v>2391</v>
      </c>
      <c r="E390" t="s">
        <v>3391</v>
      </c>
      <c r="F390" t="s">
        <v>4386</v>
      </c>
      <c r="G390" t="s">
        <v>4971</v>
      </c>
      <c r="H390" t="s">
        <v>5360</v>
      </c>
      <c r="I390" t="s">
        <v>5968</v>
      </c>
    </row>
    <row r="391" spans="1:9" x14ac:dyDescent="0.3">
      <c r="A391" t="s">
        <v>398</v>
      </c>
      <c r="B391" t="s">
        <v>1396</v>
      </c>
      <c r="C391" t="str">
        <f t="shared" si="6"/>
        <v>darrellmorales@email.com</v>
      </c>
      <c r="D391" t="s">
        <v>2392</v>
      </c>
      <c r="E391" t="s">
        <v>3392</v>
      </c>
      <c r="F391" t="s">
        <v>4387</v>
      </c>
      <c r="G391" t="s">
        <v>4969</v>
      </c>
      <c r="H391" t="s">
        <v>5361</v>
      </c>
      <c r="I391" t="s">
        <v>5967</v>
      </c>
    </row>
    <row r="392" spans="1:9" x14ac:dyDescent="0.3">
      <c r="A392" t="s">
        <v>399</v>
      </c>
      <c r="B392" t="s">
        <v>1397</v>
      </c>
      <c r="C392" t="str">
        <f t="shared" si="6"/>
        <v>briansmith@email.com</v>
      </c>
      <c r="D392" t="s">
        <v>2393</v>
      </c>
      <c r="E392" t="s">
        <v>3393</v>
      </c>
      <c r="F392" t="s">
        <v>4388</v>
      </c>
      <c r="G392" t="s">
        <v>4971</v>
      </c>
      <c r="H392" t="s">
        <v>5362</v>
      </c>
      <c r="I392" t="s">
        <v>5967</v>
      </c>
    </row>
    <row r="393" spans="1:9" x14ac:dyDescent="0.3">
      <c r="A393" t="s">
        <v>400</v>
      </c>
      <c r="B393" t="s">
        <v>1398</v>
      </c>
      <c r="C393" t="str">
        <f t="shared" si="6"/>
        <v>briangray@email.com</v>
      </c>
      <c r="D393" t="s">
        <v>2394</v>
      </c>
      <c r="E393" t="s">
        <v>3394</v>
      </c>
      <c r="F393" t="s">
        <v>4389</v>
      </c>
      <c r="G393" t="s">
        <v>4971</v>
      </c>
      <c r="H393" t="s">
        <v>5363</v>
      </c>
      <c r="I393" t="s">
        <v>5968</v>
      </c>
    </row>
    <row r="394" spans="1:9" x14ac:dyDescent="0.3">
      <c r="A394" t="s">
        <v>401</v>
      </c>
      <c r="B394" t="s">
        <v>1399</v>
      </c>
      <c r="C394" t="str">
        <f t="shared" si="6"/>
        <v>christophergaines@email.com</v>
      </c>
      <c r="D394" t="s">
        <v>2395</v>
      </c>
      <c r="E394" t="s">
        <v>3395</v>
      </c>
      <c r="F394" t="s">
        <v>4390</v>
      </c>
      <c r="G394" t="s">
        <v>4969</v>
      </c>
      <c r="H394" t="s">
        <v>5364</v>
      </c>
      <c r="I394" t="s">
        <v>5968</v>
      </c>
    </row>
    <row r="395" spans="1:9" x14ac:dyDescent="0.3">
      <c r="A395" t="s">
        <v>402</v>
      </c>
      <c r="B395" t="s">
        <v>1400</v>
      </c>
      <c r="C395" t="str">
        <f t="shared" si="6"/>
        <v>cynthiajones@email.com</v>
      </c>
      <c r="D395" t="s">
        <v>2396</v>
      </c>
      <c r="E395" t="s">
        <v>3396</v>
      </c>
      <c r="F395" t="s">
        <v>4391</v>
      </c>
      <c r="G395" t="s">
        <v>4969</v>
      </c>
      <c r="H395" t="s">
        <v>5365</v>
      </c>
      <c r="I395" t="s">
        <v>5968</v>
      </c>
    </row>
    <row r="396" spans="1:9" x14ac:dyDescent="0.3">
      <c r="A396" t="s">
        <v>403</v>
      </c>
      <c r="B396" t="s">
        <v>1401</v>
      </c>
      <c r="C396" t="str">
        <f t="shared" si="6"/>
        <v>jennifercruz@email.com</v>
      </c>
      <c r="D396" t="s">
        <v>2397</v>
      </c>
      <c r="E396" t="s">
        <v>3397</v>
      </c>
      <c r="F396" t="s">
        <v>4326</v>
      </c>
      <c r="G396" t="s">
        <v>4971</v>
      </c>
      <c r="H396" t="s">
        <v>5366</v>
      </c>
      <c r="I396" t="s">
        <v>5968</v>
      </c>
    </row>
    <row r="397" spans="1:9" x14ac:dyDescent="0.3">
      <c r="A397" t="s">
        <v>404</v>
      </c>
      <c r="B397" t="s">
        <v>1402</v>
      </c>
      <c r="C397" t="str">
        <f t="shared" si="6"/>
        <v>johnnycantrell@email.com</v>
      </c>
      <c r="D397" t="s">
        <v>2398</v>
      </c>
      <c r="E397" t="s">
        <v>3398</v>
      </c>
      <c r="F397" t="s">
        <v>4392</v>
      </c>
      <c r="G397" t="s">
        <v>4970</v>
      </c>
      <c r="H397" t="s">
        <v>5367</v>
      </c>
      <c r="I397" t="s">
        <v>5967</v>
      </c>
    </row>
    <row r="398" spans="1:9" x14ac:dyDescent="0.3">
      <c r="A398" t="s">
        <v>405</v>
      </c>
      <c r="B398" t="s">
        <v>1403</v>
      </c>
      <c r="C398" t="str">
        <f t="shared" si="6"/>
        <v>jeffreyharrell@email.com</v>
      </c>
      <c r="D398" t="s">
        <v>2399</v>
      </c>
      <c r="E398" t="s">
        <v>3399</v>
      </c>
      <c r="F398" t="s">
        <v>4393</v>
      </c>
      <c r="G398" t="s">
        <v>4970</v>
      </c>
      <c r="H398" t="s">
        <v>5368</v>
      </c>
      <c r="I398" t="s">
        <v>5968</v>
      </c>
    </row>
    <row r="399" spans="1:9" x14ac:dyDescent="0.3">
      <c r="A399" t="s">
        <v>406</v>
      </c>
      <c r="B399" t="s">
        <v>1404</v>
      </c>
      <c r="C399" t="str">
        <f t="shared" si="6"/>
        <v>pamelafoster@email.com</v>
      </c>
      <c r="D399" t="s">
        <v>2400</v>
      </c>
      <c r="E399" t="s">
        <v>3400</v>
      </c>
      <c r="F399" t="s">
        <v>4394</v>
      </c>
      <c r="G399" t="s">
        <v>4970</v>
      </c>
      <c r="H399" t="s">
        <v>5369</v>
      </c>
      <c r="I399" t="s">
        <v>5968</v>
      </c>
    </row>
    <row r="400" spans="1:9" x14ac:dyDescent="0.3">
      <c r="A400" t="s">
        <v>407</v>
      </c>
      <c r="B400" t="s">
        <v>1405</v>
      </c>
      <c r="C400" t="str">
        <f t="shared" si="6"/>
        <v>theresaparsons@email.com</v>
      </c>
      <c r="D400" t="s">
        <v>2401</v>
      </c>
      <c r="E400" t="s">
        <v>3401</v>
      </c>
      <c r="F400" t="s">
        <v>4395</v>
      </c>
      <c r="G400" t="s">
        <v>4969</v>
      </c>
      <c r="H400" t="s">
        <v>5370</v>
      </c>
      <c r="I400" t="s">
        <v>5967</v>
      </c>
    </row>
    <row r="401" spans="1:9" x14ac:dyDescent="0.3">
      <c r="A401" t="s">
        <v>408</v>
      </c>
      <c r="B401" t="s">
        <v>1406</v>
      </c>
      <c r="C401" t="str">
        <f t="shared" si="6"/>
        <v>tristanhughes@email.com</v>
      </c>
      <c r="D401" t="s">
        <v>2402</v>
      </c>
      <c r="E401" t="s">
        <v>3402</v>
      </c>
      <c r="F401" t="s">
        <v>4396</v>
      </c>
      <c r="G401" t="s">
        <v>4969</v>
      </c>
      <c r="H401" t="s">
        <v>5371</v>
      </c>
      <c r="I401" t="s">
        <v>5968</v>
      </c>
    </row>
    <row r="402" spans="1:9" x14ac:dyDescent="0.3">
      <c r="A402" t="s">
        <v>409</v>
      </c>
      <c r="B402" t="s">
        <v>1407</v>
      </c>
      <c r="C402" t="str">
        <f t="shared" si="6"/>
        <v>lynnking@email.com</v>
      </c>
      <c r="D402" t="s">
        <v>2403</v>
      </c>
      <c r="E402" t="s">
        <v>3403</v>
      </c>
      <c r="F402" t="s">
        <v>4397</v>
      </c>
      <c r="G402" t="s">
        <v>4969</v>
      </c>
      <c r="H402" t="s">
        <v>5372</v>
      </c>
      <c r="I402" t="s">
        <v>5967</v>
      </c>
    </row>
    <row r="403" spans="1:9" x14ac:dyDescent="0.3">
      <c r="A403" t="s">
        <v>410</v>
      </c>
      <c r="B403" t="s">
        <v>1408</v>
      </c>
      <c r="C403" t="str">
        <f t="shared" si="6"/>
        <v>patrickcarpenter@email.com</v>
      </c>
      <c r="D403" t="s">
        <v>2404</v>
      </c>
      <c r="E403" t="s">
        <v>3404</v>
      </c>
      <c r="F403" t="s">
        <v>4398</v>
      </c>
      <c r="G403" t="s">
        <v>4971</v>
      </c>
      <c r="H403" t="s">
        <v>5373</v>
      </c>
      <c r="I403" t="s">
        <v>5968</v>
      </c>
    </row>
    <row r="404" spans="1:9" x14ac:dyDescent="0.3">
      <c r="A404" t="s">
        <v>411</v>
      </c>
      <c r="B404" t="s">
        <v>1409</v>
      </c>
      <c r="C404" t="str">
        <f t="shared" si="6"/>
        <v>seanreyes@email.com</v>
      </c>
      <c r="D404" t="s">
        <v>2405</v>
      </c>
      <c r="E404" t="s">
        <v>3405</v>
      </c>
      <c r="F404" t="s">
        <v>4399</v>
      </c>
      <c r="G404" t="s">
        <v>4969</v>
      </c>
      <c r="H404" t="s">
        <v>5374</v>
      </c>
      <c r="I404" t="s">
        <v>5968</v>
      </c>
    </row>
    <row r="405" spans="1:9" x14ac:dyDescent="0.3">
      <c r="A405" t="s">
        <v>412</v>
      </c>
      <c r="B405" t="s">
        <v>1410</v>
      </c>
      <c r="C405" t="str">
        <f t="shared" si="6"/>
        <v>sharongill@email.com</v>
      </c>
      <c r="D405" t="s">
        <v>2406</v>
      </c>
      <c r="E405" t="s">
        <v>3406</v>
      </c>
      <c r="F405" t="s">
        <v>4400</v>
      </c>
      <c r="G405" t="s">
        <v>4971</v>
      </c>
      <c r="H405" t="s">
        <v>5375</v>
      </c>
      <c r="I405" t="s">
        <v>5968</v>
      </c>
    </row>
    <row r="406" spans="1:9" x14ac:dyDescent="0.3">
      <c r="A406" t="s">
        <v>413</v>
      </c>
      <c r="B406" t="s">
        <v>1411</v>
      </c>
      <c r="C406" t="str">
        <f t="shared" si="6"/>
        <v>michaelmason@email.com</v>
      </c>
      <c r="D406" t="s">
        <v>2407</v>
      </c>
      <c r="E406" t="s">
        <v>3407</v>
      </c>
      <c r="F406" t="s">
        <v>4297</v>
      </c>
      <c r="G406" t="s">
        <v>4970</v>
      </c>
      <c r="H406" t="s">
        <v>5376</v>
      </c>
      <c r="I406" t="s">
        <v>5968</v>
      </c>
    </row>
    <row r="407" spans="1:9" x14ac:dyDescent="0.3">
      <c r="A407" t="s">
        <v>414</v>
      </c>
      <c r="B407" t="s">
        <v>1412</v>
      </c>
      <c r="C407" t="str">
        <f t="shared" si="6"/>
        <v>tylersoto@email.com</v>
      </c>
      <c r="D407" t="s">
        <v>2408</v>
      </c>
      <c r="E407" t="s">
        <v>3408</v>
      </c>
      <c r="F407" t="s">
        <v>4401</v>
      </c>
      <c r="G407" t="s">
        <v>4969</v>
      </c>
      <c r="H407" t="s">
        <v>5377</v>
      </c>
      <c r="I407" t="s">
        <v>5968</v>
      </c>
    </row>
    <row r="408" spans="1:9" x14ac:dyDescent="0.3">
      <c r="A408" t="s">
        <v>415</v>
      </c>
      <c r="B408" t="s">
        <v>1413</v>
      </c>
      <c r="C408" t="str">
        <f t="shared" si="6"/>
        <v>tiffanymcmillan@email.com</v>
      </c>
      <c r="D408" t="s">
        <v>2409</v>
      </c>
      <c r="E408" t="s">
        <v>3409</v>
      </c>
      <c r="F408" t="s">
        <v>4402</v>
      </c>
      <c r="G408" t="s">
        <v>4970</v>
      </c>
      <c r="H408" t="s">
        <v>5378</v>
      </c>
      <c r="I408" t="s">
        <v>5967</v>
      </c>
    </row>
    <row r="409" spans="1:9" x14ac:dyDescent="0.3">
      <c r="A409" t="s">
        <v>416</v>
      </c>
      <c r="B409" t="s">
        <v>1414</v>
      </c>
      <c r="C409" t="str">
        <f t="shared" si="6"/>
        <v>sarahwalton@email.com</v>
      </c>
      <c r="D409" t="s">
        <v>2410</v>
      </c>
      <c r="E409" t="s">
        <v>3410</v>
      </c>
      <c r="F409" t="s">
        <v>4403</v>
      </c>
      <c r="G409" t="s">
        <v>4970</v>
      </c>
      <c r="H409" t="s">
        <v>5379</v>
      </c>
      <c r="I409" t="s">
        <v>5967</v>
      </c>
    </row>
    <row r="410" spans="1:9" x14ac:dyDescent="0.3">
      <c r="A410" t="s">
        <v>417</v>
      </c>
      <c r="B410" t="s">
        <v>1415</v>
      </c>
      <c r="C410" t="str">
        <f t="shared" si="6"/>
        <v>tonyarichardson@email.com</v>
      </c>
      <c r="D410" t="s">
        <v>2411</v>
      </c>
      <c r="E410" t="s">
        <v>3411</v>
      </c>
      <c r="F410" t="s">
        <v>4404</v>
      </c>
      <c r="G410" t="s">
        <v>4971</v>
      </c>
      <c r="H410" t="s">
        <v>5380</v>
      </c>
      <c r="I410" t="s">
        <v>5968</v>
      </c>
    </row>
    <row r="411" spans="1:9" x14ac:dyDescent="0.3">
      <c r="A411" t="s">
        <v>418</v>
      </c>
      <c r="B411" t="s">
        <v>1416</v>
      </c>
      <c r="C411" t="str">
        <f t="shared" si="6"/>
        <v>christopherwalker@email.com</v>
      </c>
      <c r="D411" t="s">
        <v>2412</v>
      </c>
      <c r="E411" t="s">
        <v>3412</v>
      </c>
      <c r="F411" t="s">
        <v>4405</v>
      </c>
      <c r="G411" t="s">
        <v>4969</v>
      </c>
      <c r="H411" t="s">
        <v>5381</v>
      </c>
      <c r="I411" t="s">
        <v>5968</v>
      </c>
    </row>
    <row r="412" spans="1:9" x14ac:dyDescent="0.3">
      <c r="A412" t="s">
        <v>419</v>
      </c>
      <c r="B412" t="s">
        <v>1417</v>
      </c>
      <c r="C412" t="str">
        <f t="shared" si="6"/>
        <v>xavieryork@email.com</v>
      </c>
      <c r="D412" t="s">
        <v>2413</v>
      </c>
      <c r="E412" t="s">
        <v>3413</v>
      </c>
      <c r="F412" t="s">
        <v>4406</v>
      </c>
      <c r="G412" t="s">
        <v>4969</v>
      </c>
      <c r="H412" t="s">
        <v>5382</v>
      </c>
      <c r="I412" t="s">
        <v>5968</v>
      </c>
    </row>
    <row r="413" spans="1:9" x14ac:dyDescent="0.3">
      <c r="A413" t="s">
        <v>420</v>
      </c>
      <c r="B413" t="s">
        <v>1418</v>
      </c>
      <c r="C413" t="str">
        <f t="shared" si="6"/>
        <v>ricardoglennmd@email.com</v>
      </c>
      <c r="D413" t="s">
        <v>2414</v>
      </c>
      <c r="E413" t="s">
        <v>3414</v>
      </c>
      <c r="F413" t="s">
        <v>4407</v>
      </c>
      <c r="G413" t="s">
        <v>4970</v>
      </c>
      <c r="H413" t="s">
        <v>5383</v>
      </c>
      <c r="I413" t="s">
        <v>5967</v>
      </c>
    </row>
    <row r="414" spans="1:9" x14ac:dyDescent="0.3">
      <c r="A414" t="s">
        <v>421</v>
      </c>
      <c r="B414" t="s">
        <v>1419</v>
      </c>
      <c r="C414" t="str">
        <f t="shared" si="6"/>
        <v>margaretwade@email.com</v>
      </c>
      <c r="D414" t="s">
        <v>2415</v>
      </c>
      <c r="E414" t="s">
        <v>3415</v>
      </c>
      <c r="F414" t="s">
        <v>4408</v>
      </c>
      <c r="G414" t="s">
        <v>4969</v>
      </c>
      <c r="H414" t="s">
        <v>5384</v>
      </c>
      <c r="I414" t="s">
        <v>5968</v>
      </c>
    </row>
    <row r="415" spans="1:9" x14ac:dyDescent="0.3">
      <c r="A415" t="s">
        <v>422</v>
      </c>
      <c r="B415" t="s">
        <v>1420</v>
      </c>
      <c r="C415" t="str">
        <f t="shared" si="6"/>
        <v>tamaralewis@email.com</v>
      </c>
      <c r="D415" t="s">
        <v>2416</v>
      </c>
      <c r="E415" t="s">
        <v>3416</v>
      </c>
      <c r="F415" t="s">
        <v>4409</v>
      </c>
      <c r="G415" t="s">
        <v>4970</v>
      </c>
      <c r="H415" t="s">
        <v>5385</v>
      </c>
      <c r="I415" t="s">
        <v>5968</v>
      </c>
    </row>
    <row r="416" spans="1:9" x14ac:dyDescent="0.3">
      <c r="A416" t="s">
        <v>423</v>
      </c>
      <c r="B416" t="s">
        <v>1421</v>
      </c>
      <c r="C416" t="str">
        <f t="shared" si="6"/>
        <v>jaredwilliams@email.com</v>
      </c>
      <c r="D416" t="s">
        <v>2417</v>
      </c>
      <c r="E416" t="s">
        <v>3417</v>
      </c>
      <c r="F416" t="s">
        <v>4410</v>
      </c>
      <c r="G416" t="s">
        <v>4969</v>
      </c>
      <c r="H416" t="s">
        <v>5386</v>
      </c>
      <c r="I416" t="s">
        <v>5967</v>
      </c>
    </row>
    <row r="417" spans="1:9" x14ac:dyDescent="0.3">
      <c r="A417" t="s">
        <v>424</v>
      </c>
      <c r="B417" t="s">
        <v>1422</v>
      </c>
      <c r="C417" t="str">
        <f t="shared" si="6"/>
        <v>mr.dylanedwards@email.com</v>
      </c>
      <c r="D417" t="s">
        <v>2418</v>
      </c>
      <c r="E417" t="s">
        <v>3418</v>
      </c>
      <c r="F417" t="s">
        <v>4411</v>
      </c>
      <c r="G417" t="s">
        <v>4970</v>
      </c>
      <c r="H417" t="s">
        <v>5387</v>
      </c>
      <c r="I417" t="s">
        <v>5967</v>
      </c>
    </row>
    <row r="418" spans="1:9" x14ac:dyDescent="0.3">
      <c r="A418" t="s">
        <v>425</v>
      </c>
      <c r="B418" t="s">
        <v>1423</v>
      </c>
      <c r="C418" t="str">
        <f t="shared" si="6"/>
        <v>samuelhenry@email.com</v>
      </c>
      <c r="D418" t="s">
        <v>2419</v>
      </c>
      <c r="E418" t="s">
        <v>3419</v>
      </c>
      <c r="F418" t="s">
        <v>4412</v>
      </c>
      <c r="G418" t="s">
        <v>4969</v>
      </c>
      <c r="H418" t="s">
        <v>5388</v>
      </c>
      <c r="I418" t="s">
        <v>5968</v>
      </c>
    </row>
    <row r="419" spans="1:9" x14ac:dyDescent="0.3">
      <c r="A419" t="s">
        <v>426</v>
      </c>
      <c r="B419" t="s">
        <v>1424</v>
      </c>
      <c r="C419" t="str">
        <f t="shared" si="6"/>
        <v>timothyellis@email.com</v>
      </c>
      <c r="D419" t="s">
        <v>2420</v>
      </c>
      <c r="E419" t="s">
        <v>3420</v>
      </c>
      <c r="F419" t="s">
        <v>4413</v>
      </c>
      <c r="G419" t="s">
        <v>4969</v>
      </c>
      <c r="H419" t="s">
        <v>5389</v>
      </c>
      <c r="I419" t="s">
        <v>5967</v>
      </c>
    </row>
    <row r="420" spans="1:9" x14ac:dyDescent="0.3">
      <c r="A420" t="s">
        <v>427</v>
      </c>
      <c r="B420" t="s">
        <v>1425</v>
      </c>
      <c r="C420" t="str">
        <f t="shared" si="6"/>
        <v>pamelaobrien@email.com</v>
      </c>
      <c r="D420" t="s">
        <v>2421</v>
      </c>
      <c r="E420" t="s">
        <v>3421</v>
      </c>
      <c r="F420" t="s">
        <v>4414</v>
      </c>
      <c r="G420" t="s">
        <v>4971</v>
      </c>
      <c r="H420" t="s">
        <v>5390</v>
      </c>
      <c r="I420" t="s">
        <v>5967</v>
      </c>
    </row>
    <row r="421" spans="1:9" x14ac:dyDescent="0.3">
      <c r="A421" t="s">
        <v>428</v>
      </c>
      <c r="B421" t="s">
        <v>1426</v>
      </c>
      <c r="C421" t="str">
        <f t="shared" si="6"/>
        <v>keithclark@email.com</v>
      </c>
      <c r="D421" t="s">
        <v>2422</v>
      </c>
      <c r="E421" t="s">
        <v>3422</v>
      </c>
      <c r="F421" t="s">
        <v>4415</v>
      </c>
      <c r="G421" t="s">
        <v>4969</v>
      </c>
      <c r="H421" t="s">
        <v>5391</v>
      </c>
      <c r="I421" t="s">
        <v>5968</v>
      </c>
    </row>
    <row r="422" spans="1:9" x14ac:dyDescent="0.3">
      <c r="A422" t="s">
        <v>429</v>
      </c>
      <c r="B422" t="s">
        <v>1427</v>
      </c>
      <c r="C422" t="str">
        <f t="shared" si="6"/>
        <v>allencamacho@email.com</v>
      </c>
      <c r="D422" t="s">
        <v>2423</v>
      </c>
      <c r="E422" t="s">
        <v>3423</v>
      </c>
      <c r="F422" t="s">
        <v>4416</v>
      </c>
      <c r="G422" t="s">
        <v>4971</v>
      </c>
      <c r="H422" t="s">
        <v>5392</v>
      </c>
      <c r="I422" t="s">
        <v>5968</v>
      </c>
    </row>
    <row r="423" spans="1:9" x14ac:dyDescent="0.3">
      <c r="A423" t="s">
        <v>430</v>
      </c>
      <c r="B423" t="s">
        <v>1428</v>
      </c>
      <c r="C423" t="str">
        <f t="shared" si="6"/>
        <v>ashleysmith@email.com</v>
      </c>
      <c r="D423" t="s">
        <v>2424</v>
      </c>
      <c r="E423" t="s">
        <v>3424</v>
      </c>
      <c r="F423" t="s">
        <v>4417</v>
      </c>
      <c r="G423" t="s">
        <v>4970</v>
      </c>
      <c r="H423" t="s">
        <v>5393</v>
      </c>
      <c r="I423" t="s">
        <v>5968</v>
      </c>
    </row>
    <row r="424" spans="1:9" x14ac:dyDescent="0.3">
      <c r="A424" t="s">
        <v>431</v>
      </c>
      <c r="B424" t="s">
        <v>1429</v>
      </c>
      <c r="C424" t="str">
        <f t="shared" si="6"/>
        <v>logandavis@email.com</v>
      </c>
      <c r="D424" t="s">
        <v>2425</v>
      </c>
      <c r="E424" t="s">
        <v>3425</v>
      </c>
      <c r="F424" t="s">
        <v>4418</v>
      </c>
      <c r="G424" t="s">
        <v>4971</v>
      </c>
      <c r="H424" t="s">
        <v>5394</v>
      </c>
      <c r="I424" t="s">
        <v>5968</v>
      </c>
    </row>
    <row r="425" spans="1:9" x14ac:dyDescent="0.3">
      <c r="A425" t="s">
        <v>432</v>
      </c>
      <c r="B425" t="s">
        <v>1430</v>
      </c>
      <c r="C425" t="str">
        <f t="shared" si="6"/>
        <v>joshuatownsend@email.com</v>
      </c>
      <c r="D425" t="s">
        <v>2426</v>
      </c>
      <c r="E425" t="s">
        <v>3426</v>
      </c>
      <c r="F425" t="s">
        <v>4419</v>
      </c>
      <c r="G425" t="s">
        <v>4969</v>
      </c>
      <c r="H425" t="s">
        <v>5395</v>
      </c>
      <c r="I425" t="s">
        <v>5968</v>
      </c>
    </row>
    <row r="426" spans="1:9" x14ac:dyDescent="0.3">
      <c r="A426" t="s">
        <v>433</v>
      </c>
      <c r="B426" t="s">
        <v>1431</v>
      </c>
      <c r="C426" t="str">
        <f t="shared" si="6"/>
        <v>angelagarcia@email.com</v>
      </c>
      <c r="D426" t="s">
        <v>2427</v>
      </c>
      <c r="E426" t="s">
        <v>3427</v>
      </c>
      <c r="F426" t="s">
        <v>4420</v>
      </c>
      <c r="G426" t="s">
        <v>4969</v>
      </c>
      <c r="H426" t="s">
        <v>5396</v>
      </c>
      <c r="I426" t="s">
        <v>5968</v>
      </c>
    </row>
    <row r="427" spans="1:9" x14ac:dyDescent="0.3">
      <c r="A427" t="s">
        <v>434</v>
      </c>
      <c r="B427" t="s">
        <v>1432</v>
      </c>
      <c r="C427" t="str">
        <f t="shared" si="6"/>
        <v>jessicawallace@email.com</v>
      </c>
      <c r="D427" t="s">
        <v>2428</v>
      </c>
      <c r="E427" t="s">
        <v>3428</v>
      </c>
      <c r="F427" t="s">
        <v>4421</v>
      </c>
      <c r="G427" t="s">
        <v>4970</v>
      </c>
      <c r="H427" t="s">
        <v>5397</v>
      </c>
      <c r="I427" t="s">
        <v>5968</v>
      </c>
    </row>
    <row r="428" spans="1:9" x14ac:dyDescent="0.3">
      <c r="A428" t="s">
        <v>435</v>
      </c>
      <c r="B428" t="s">
        <v>1433</v>
      </c>
      <c r="C428" t="str">
        <f t="shared" si="6"/>
        <v>geraldwalker@email.com</v>
      </c>
      <c r="D428" t="s">
        <v>2429</v>
      </c>
      <c r="E428" t="s">
        <v>3429</v>
      </c>
      <c r="F428" t="s">
        <v>4422</v>
      </c>
      <c r="G428" t="s">
        <v>4969</v>
      </c>
      <c r="H428" t="s">
        <v>5398</v>
      </c>
      <c r="I428" t="s">
        <v>5967</v>
      </c>
    </row>
    <row r="429" spans="1:9" x14ac:dyDescent="0.3">
      <c r="A429" t="s">
        <v>436</v>
      </c>
      <c r="B429" t="s">
        <v>1434</v>
      </c>
      <c r="C429" t="str">
        <f t="shared" si="6"/>
        <v>judywilliams@email.com</v>
      </c>
      <c r="D429" t="s">
        <v>2430</v>
      </c>
      <c r="E429" t="s">
        <v>3430</v>
      </c>
      <c r="F429" t="s">
        <v>4423</v>
      </c>
      <c r="G429" t="s">
        <v>4969</v>
      </c>
      <c r="H429" t="s">
        <v>5399</v>
      </c>
      <c r="I429" t="s">
        <v>5968</v>
      </c>
    </row>
    <row r="430" spans="1:9" x14ac:dyDescent="0.3">
      <c r="A430" t="s">
        <v>437</v>
      </c>
      <c r="B430" t="s">
        <v>1435</v>
      </c>
      <c r="C430" t="str">
        <f t="shared" si="6"/>
        <v>seanmartinez@email.com</v>
      </c>
      <c r="D430" t="s">
        <v>2431</v>
      </c>
      <c r="E430" t="s">
        <v>3431</v>
      </c>
      <c r="F430" t="s">
        <v>4424</v>
      </c>
      <c r="G430" t="s">
        <v>4969</v>
      </c>
      <c r="H430" t="s">
        <v>5400</v>
      </c>
      <c r="I430" t="s">
        <v>5967</v>
      </c>
    </row>
    <row r="431" spans="1:9" x14ac:dyDescent="0.3">
      <c r="A431" t="s">
        <v>438</v>
      </c>
      <c r="B431" t="s">
        <v>1436</v>
      </c>
      <c r="C431" t="str">
        <f t="shared" si="6"/>
        <v>kylerodriguez@email.com</v>
      </c>
      <c r="D431" t="s">
        <v>2432</v>
      </c>
      <c r="E431" t="s">
        <v>3432</v>
      </c>
      <c r="F431" t="s">
        <v>4425</v>
      </c>
      <c r="G431" t="s">
        <v>4971</v>
      </c>
      <c r="H431" t="s">
        <v>5401</v>
      </c>
      <c r="I431" t="s">
        <v>5967</v>
      </c>
    </row>
    <row r="432" spans="1:9" x14ac:dyDescent="0.3">
      <c r="A432" t="s">
        <v>439</v>
      </c>
      <c r="B432" t="s">
        <v>1437</v>
      </c>
      <c r="C432" t="str">
        <f t="shared" si="6"/>
        <v>jacobgibbs@email.com</v>
      </c>
      <c r="D432" t="s">
        <v>2433</v>
      </c>
      <c r="E432" t="s">
        <v>3433</v>
      </c>
      <c r="F432" t="s">
        <v>4426</v>
      </c>
      <c r="G432" t="s">
        <v>4970</v>
      </c>
      <c r="H432" t="s">
        <v>5402</v>
      </c>
      <c r="I432" t="s">
        <v>5968</v>
      </c>
    </row>
    <row r="433" spans="1:9" x14ac:dyDescent="0.3">
      <c r="A433" t="s">
        <v>440</v>
      </c>
      <c r="B433" t="s">
        <v>1438</v>
      </c>
      <c r="C433" t="str">
        <f t="shared" si="6"/>
        <v>justinsmith@email.com</v>
      </c>
      <c r="D433" t="s">
        <v>2434</v>
      </c>
      <c r="E433" t="s">
        <v>3434</v>
      </c>
      <c r="F433" t="s">
        <v>4427</v>
      </c>
      <c r="G433" t="s">
        <v>4970</v>
      </c>
      <c r="H433" t="s">
        <v>5403</v>
      </c>
      <c r="I433" t="s">
        <v>5967</v>
      </c>
    </row>
    <row r="434" spans="1:9" x14ac:dyDescent="0.3">
      <c r="A434" t="s">
        <v>441</v>
      </c>
      <c r="B434" t="s">
        <v>1439</v>
      </c>
      <c r="C434" t="str">
        <f t="shared" si="6"/>
        <v>hannahryan@email.com</v>
      </c>
      <c r="D434" t="s">
        <v>2435</v>
      </c>
      <c r="E434" t="s">
        <v>3435</v>
      </c>
      <c r="F434" t="s">
        <v>4428</v>
      </c>
      <c r="G434" t="s">
        <v>4969</v>
      </c>
      <c r="H434" t="s">
        <v>5404</v>
      </c>
      <c r="I434" t="s">
        <v>5968</v>
      </c>
    </row>
    <row r="435" spans="1:9" x14ac:dyDescent="0.3">
      <c r="A435" t="s">
        <v>442</v>
      </c>
      <c r="B435" t="s">
        <v>1440</v>
      </c>
      <c r="C435" t="str">
        <f t="shared" si="6"/>
        <v>stephensmith@email.com</v>
      </c>
      <c r="D435" t="s">
        <v>2436</v>
      </c>
      <c r="E435" t="s">
        <v>3436</v>
      </c>
      <c r="F435" t="s">
        <v>4429</v>
      </c>
      <c r="G435" t="s">
        <v>4971</v>
      </c>
      <c r="H435" t="s">
        <v>5405</v>
      </c>
      <c r="I435" t="s">
        <v>5968</v>
      </c>
    </row>
    <row r="436" spans="1:9" x14ac:dyDescent="0.3">
      <c r="A436" t="s">
        <v>443</v>
      </c>
      <c r="B436" t="s">
        <v>1441</v>
      </c>
      <c r="C436" t="str">
        <f t="shared" si="6"/>
        <v>christianwiley@email.com</v>
      </c>
      <c r="D436" t="s">
        <v>2437</v>
      </c>
      <c r="E436" t="s">
        <v>3437</v>
      </c>
      <c r="F436" t="s">
        <v>4430</v>
      </c>
      <c r="G436" t="s">
        <v>4971</v>
      </c>
      <c r="H436" t="s">
        <v>5406</v>
      </c>
      <c r="I436" t="s">
        <v>5967</v>
      </c>
    </row>
    <row r="437" spans="1:9" x14ac:dyDescent="0.3">
      <c r="A437" t="s">
        <v>444</v>
      </c>
      <c r="B437" t="s">
        <v>1442</v>
      </c>
      <c r="C437" t="str">
        <f t="shared" si="6"/>
        <v>alicianewton@email.com</v>
      </c>
      <c r="D437" t="s">
        <v>2438</v>
      </c>
      <c r="E437" t="s">
        <v>3438</v>
      </c>
      <c r="F437" t="s">
        <v>4431</v>
      </c>
      <c r="G437" t="s">
        <v>4969</v>
      </c>
      <c r="H437" t="s">
        <v>5407</v>
      </c>
      <c r="I437" t="s">
        <v>5967</v>
      </c>
    </row>
    <row r="438" spans="1:9" x14ac:dyDescent="0.3">
      <c r="A438" t="s">
        <v>445</v>
      </c>
      <c r="B438" t="s">
        <v>1443</v>
      </c>
      <c r="C438" t="str">
        <f t="shared" si="6"/>
        <v>bruceflores@email.com</v>
      </c>
      <c r="D438" t="s">
        <v>2439</v>
      </c>
      <c r="E438" t="s">
        <v>3439</v>
      </c>
      <c r="F438" t="s">
        <v>4432</v>
      </c>
      <c r="G438" t="s">
        <v>4970</v>
      </c>
      <c r="H438" t="s">
        <v>5408</v>
      </c>
      <c r="I438" t="s">
        <v>5968</v>
      </c>
    </row>
    <row r="439" spans="1:9" x14ac:dyDescent="0.3">
      <c r="A439" t="s">
        <v>446</v>
      </c>
      <c r="B439" t="s">
        <v>1444</v>
      </c>
      <c r="C439" t="str">
        <f t="shared" si="6"/>
        <v>amywoodard@email.com</v>
      </c>
      <c r="D439" t="s">
        <v>2440</v>
      </c>
      <c r="E439" t="s">
        <v>3440</v>
      </c>
      <c r="F439" t="s">
        <v>4433</v>
      </c>
      <c r="G439" t="s">
        <v>4970</v>
      </c>
      <c r="H439" t="s">
        <v>5409</v>
      </c>
      <c r="I439" t="s">
        <v>5968</v>
      </c>
    </row>
    <row r="440" spans="1:9" x14ac:dyDescent="0.3">
      <c r="A440" t="s">
        <v>447</v>
      </c>
      <c r="B440" t="s">
        <v>1445</v>
      </c>
      <c r="C440" t="str">
        <f t="shared" si="6"/>
        <v>jonathonscott@email.com</v>
      </c>
      <c r="D440" t="s">
        <v>2441</v>
      </c>
      <c r="E440" t="s">
        <v>3441</v>
      </c>
      <c r="F440" t="s">
        <v>4434</v>
      </c>
      <c r="G440" t="s">
        <v>4969</v>
      </c>
      <c r="H440" t="s">
        <v>5410</v>
      </c>
      <c r="I440" t="s">
        <v>5968</v>
      </c>
    </row>
    <row r="441" spans="1:9" x14ac:dyDescent="0.3">
      <c r="A441" t="s">
        <v>448</v>
      </c>
      <c r="B441" t="s">
        <v>1446</v>
      </c>
      <c r="C441" t="str">
        <f t="shared" si="6"/>
        <v>brittanyhouston@email.com</v>
      </c>
      <c r="D441" t="s">
        <v>2442</v>
      </c>
      <c r="E441" t="s">
        <v>3442</v>
      </c>
      <c r="F441" t="s">
        <v>4435</v>
      </c>
      <c r="G441" t="s">
        <v>4971</v>
      </c>
      <c r="H441" t="s">
        <v>5411</v>
      </c>
      <c r="I441" t="s">
        <v>5967</v>
      </c>
    </row>
    <row r="442" spans="1:9" x14ac:dyDescent="0.3">
      <c r="A442" t="s">
        <v>449</v>
      </c>
      <c r="B442" t="s">
        <v>1447</v>
      </c>
      <c r="C442" t="str">
        <f t="shared" si="6"/>
        <v>brendaallen@email.com</v>
      </c>
      <c r="D442" t="s">
        <v>2443</v>
      </c>
      <c r="E442" t="s">
        <v>3443</v>
      </c>
      <c r="F442" t="s">
        <v>4436</v>
      </c>
      <c r="G442" t="s">
        <v>4970</v>
      </c>
      <c r="H442" t="s">
        <v>5412</v>
      </c>
      <c r="I442" t="s">
        <v>5967</v>
      </c>
    </row>
    <row r="443" spans="1:9" x14ac:dyDescent="0.3">
      <c r="A443" t="s">
        <v>450</v>
      </c>
      <c r="B443" t="s">
        <v>1448</v>
      </c>
      <c r="C443" t="str">
        <f t="shared" si="6"/>
        <v>elizabethortiz@email.com</v>
      </c>
      <c r="D443" t="s">
        <v>2444</v>
      </c>
      <c r="E443" t="s">
        <v>3444</v>
      </c>
      <c r="F443" t="s">
        <v>4437</v>
      </c>
      <c r="G443" t="s">
        <v>4970</v>
      </c>
      <c r="H443" t="s">
        <v>5413</v>
      </c>
      <c r="I443" t="s">
        <v>5968</v>
      </c>
    </row>
    <row r="444" spans="1:9" x14ac:dyDescent="0.3">
      <c r="A444" t="s">
        <v>451</v>
      </c>
      <c r="B444" t="s">
        <v>1449</v>
      </c>
      <c r="C444" t="str">
        <f t="shared" si="6"/>
        <v>eduardowilson@email.com</v>
      </c>
      <c r="D444" t="s">
        <v>2445</v>
      </c>
      <c r="E444" t="s">
        <v>3445</v>
      </c>
      <c r="F444" t="s">
        <v>4438</v>
      </c>
      <c r="G444" t="s">
        <v>4971</v>
      </c>
      <c r="H444" t="s">
        <v>5414</v>
      </c>
      <c r="I444" t="s">
        <v>5968</v>
      </c>
    </row>
    <row r="445" spans="1:9" x14ac:dyDescent="0.3">
      <c r="A445" t="s">
        <v>452</v>
      </c>
      <c r="B445" t="s">
        <v>1450</v>
      </c>
      <c r="C445" t="str">
        <f t="shared" si="6"/>
        <v>matthewoneill@email.com</v>
      </c>
      <c r="D445" t="s">
        <v>2446</v>
      </c>
      <c r="E445" t="s">
        <v>3446</v>
      </c>
      <c r="F445" t="s">
        <v>4439</v>
      </c>
      <c r="G445" t="s">
        <v>4971</v>
      </c>
      <c r="H445" t="s">
        <v>5415</v>
      </c>
      <c r="I445" t="s">
        <v>5967</v>
      </c>
    </row>
    <row r="446" spans="1:9" x14ac:dyDescent="0.3">
      <c r="A446" t="s">
        <v>453</v>
      </c>
      <c r="B446" t="s">
        <v>1451</v>
      </c>
      <c r="C446" t="str">
        <f t="shared" si="6"/>
        <v>rebeccabowman@email.com</v>
      </c>
      <c r="D446" t="s">
        <v>2447</v>
      </c>
      <c r="E446" t="s">
        <v>3447</v>
      </c>
      <c r="F446" t="s">
        <v>4440</v>
      </c>
      <c r="G446" t="s">
        <v>4971</v>
      </c>
      <c r="H446" t="s">
        <v>5416</v>
      </c>
      <c r="I446" t="s">
        <v>5968</v>
      </c>
    </row>
    <row r="447" spans="1:9" x14ac:dyDescent="0.3">
      <c r="A447" t="s">
        <v>454</v>
      </c>
      <c r="B447" t="s">
        <v>1452</v>
      </c>
      <c r="C447" t="str">
        <f t="shared" si="6"/>
        <v>angelabaker@email.com</v>
      </c>
      <c r="D447" t="s">
        <v>2448</v>
      </c>
      <c r="E447" t="s">
        <v>3448</v>
      </c>
      <c r="F447" t="s">
        <v>4441</v>
      </c>
      <c r="G447" t="s">
        <v>4970</v>
      </c>
      <c r="H447" t="s">
        <v>5417</v>
      </c>
      <c r="I447" t="s">
        <v>5967</v>
      </c>
    </row>
    <row r="448" spans="1:9" x14ac:dyDescent="0.3">
      <c r="A448" t="s">
        <v>455</v>
      </c>
      <c r="B448" t="s">
        <v>1453</v>
      </c>
      <c r="C448" t="str">
        <f t="shared" si="6"/>
        <v>edwardwarddds@email.com</v>
      </c>
      <c r="D448" t="s">
        <v>2449</v>
      </c>
      <c r="E448" t="s">
        <v>3449</v>
      </c>
      <c r="F448" t="s">
        <v>4442</v>
      </c>
      <c r="G448" t="s">
        <v>4970</v>
      </c>
      <c r="H448" t="s">
        <v>5418</v>
      </c>
      <c r="I448" t="s">
        <v>5967</v>
      </c>
    </row>
    <row r="449" spans="1:9" x14ac:dyDescent="0.3">
      <c r="A449" t="s">
        <v>456</v>
      </c>
      <c r="B449" t="s">
        <v>1454</v>
      </c>
      <c r="C449" t="str">
        <f t="shared" si="6"/>
        <v>rachelrios@email.com</v>
      </c>
      <c r="D449" t="s">
        <v>2450</v>
      </c>
      <c r="E449" t="s">
        <v>3450</v>
      </c>
      <c r="F449" t="s">
        <v>4443</v>
      </c>
      <c r="G449" t="s">
        <v>4971</v>
      </c>
      <c r="H449" t="s">
        <v>5419</v>
      </c>
      <c r="I449" t="s">
        <v>5968</v>
      </c>
    </row>
    <row r="450" spans="1:9" x14ac:dyDescent="0.3">
      <c r="A450" t="s">
        <v>457</v>
      </c>
      <c r="B450" t="s">
        <v>1455</v>
      </c>
      <c r="C450" t="str">
        <f t="shared" si="6"/>
        <v>marksteele@email.com</v>
      </c>
      <c r="D450" t="s">
        <v>2451</v>
      </c>
      <c r="E450" t="s">
        <v>3451</v>
      </c>
      <c r="F450" t="s">
        <v>4444</v>
      </c>
      <c r="G450" t="s">
        <v>4970</v>
      </c>
      <c r="H450" t="s">
        <v>5420</v>
      </c>
      <c r="I450" t="s">
        <v>5968</v>
      </c>
    </row>
    <row r="451" spans="1:9" x14ac:dyDescent="0.3">
      <c r="A451" t="s">
        <v>458</v>
      </c>
      <c r="B451" t="s">
        <v>1456</v>
      </c>
      <c r="C451" t="str">
        <f t="shared" ref="C451:C514" si="7">LOWER(SUBSTITUTE(B451, " ", "")) &amp; "@email.com"</f>
        <v>kimberlyritter@email.com</v>
      </c>
      <c r="D451" t="s">
        <v>2452</v>
      </c>
      <c r="E451" t="s">
        <v>3452</v>
      </c>
      <c r="F451" t="s">
        <v>4445</v>
      </c>
      <c r="G451" t="s">
        <v>4969</v>
      </c>
      <c r="H451" t="s">
        <v>5421</v>
      </c>
      <c r="I451" t="s">
        <v>5968</v>
      </c>
    </row>
    <row r="452" spans="1:9" x14ac:dyDescent="0.3">
      <c r="A452" t="s">
        <v>459</v>
      </c>
      <c r="B452" t="s">
        <v>1457</v>
      </c>
      <c r="C452" t="str">
        <f t="shared" si="7"/>
        <v>evelynkelley@email.com</v>
      </c>
      <c r="D452" t="s">
        <v>2453</v>
      </c>
      <c r="E452" t="s">
        <v>3453</v>
      </c>
      <c r="F452" t="s">
        <v>4446</v>
      </c>
      <c r="G452" t="s">
        <v>4971</v>
      </c>
      <c r="H452" t="s">
        <v>5422</v>
      </c>
      <c r="I452" t="s">
        <v>5968</v>
      </c>
    </row>
    <row r="453" spans="1:9" x14ac:dyDescent="0.3">
      <c r="A453" t="s">
        <v>460</v>
      </c>
      <c r="B453" t="s">
        <v>1458</v>
      </c>
      <c r="C453" t="str">
        <f t="shared" si="7"/>
        <v>frederickkim@email.com</v>
      </c>
      <c r="D453" t="s">
        <v>2454</v>
      </c>
      <c r="E453" t="s">
        <v>3454</v>
      </c>
      <c r="F453" t="s">
        <v>4447</v>
      </c>
      <c r="G453" t="s">
        <v>4970</v>
      </c>
      <c r="H453" t="s">
        <v>5423</v>
      </c>
      <c r="I453" t="s">
        <v>5968</v>
      </c>
    </row>
    <row r="454" spans="1:9" x14ac:dyDescent="0.3">
      <c r="A454" t="s">
        <v>461</v>
      </c>
      <c r="B454" t="s">
        <v>1459</v>
      </c>
      <c r="C454" t="str">
        <f t="shared" si="7"/>
        <v>barrypowell@email.com</v>
      </c>
      <c r="D454" t="s">
        <v>2455</v>
      </c>
      <c r="E454" t="s">
        <v>3455</v>
      </c>
      <c r="F454" t="s">
        <v>4448</v>
      </c>
      <c r="G454" t="s">
        <v>4970</v>
      </c>
      <c r="H454" t="s">
        <v>5424</v>
      </c>
      <c r="I454" t="s">
        <v>5968</v>
      </c>
    </row>
    <row r="455" spans="1:9" x14ac:dyDescent="0.3">
      <c r="A455" t="s">
        <v>462</v>
      </c>
      <c r="B455" t="s">
        <v>1460</v>
      </c>
      <c r="C455" t="str">
        <f t="shared" si="7"/>
        <v>seansmith@email.com</v>
      </c>
      <c r="D455" t="s">
        <v>2456</v>
      </c>
      <c r="E455" t="s">
        <v>3456</v>
      </c>
      <c r="F455" t="s">
        <v>4449</v>
      </c>
      <c r="G455" t="s">
        <v>4969</v>
      </c>
      <c r="H455" t="s">
        <v>5425</v>
      </c>
      <c r="I455" t="s">
        <v>5968</v>
      </c>
    </row>
    <row r="456" spans="1:9" x14ac:dyDescent="0.3">
      <c r="A456" t="s">
        <v>463</v>
      </c>
      <c r="B456" t="s">
        <v>1461</v>
      </c>
      <c r="C456" t="str">
        <f t="shared" si="7"/>
        <v>cassidynguyen@email.com</v>
      </c>
      <c r="D456" t="s">
        <v>2457</v>
      </c>
      <c r="E456" t="s">
        <v>3457</v>
      </c>
      <c r="F456" t="s">
        <v>4450</v>
      </c>
      <c r="G456" t="s">
        <v>4971</v>
      </c>
      <c r="H456" t="s">
        <v>5426</v>
      </c>
      <c r="I456" t="s">
        <v>5968</v>
      </c>
    </row>
    <row r="457" spans="1:9" x14ac:dyDescent="0.3">
      <c r="A457" t="s">
        <v>464</v>
      </c>
      <c r="B457" t="s">
        <v>1462</v>
      </c>
      <c r="C457" t="str">
        <f t="shared" si="7"/>
        <v>christinesmith@email.com</v>
      </c>
      <c r="D457" t="s">
        <v>2458</v>
      </c>
      <c r="E457" t="s">
        <v>3458</v>
      </c>
      <c r="F457" t="s">
        <v>4451</v>
      </c>
      <c r="G457" t="s">
        <v>4970</v>
      </c>
      <c r="H457" t="s">
        <v>5427</v>
      </c>
      <c r="I457" t="s">
        <v>5968</v>
      </c>
    </row>
    <row r="458" spans="1:9" x14ac:dyDescent="0.3">
      <c r="A458" t="s">
        <v>465</v>
      </c>
      <c r="B458" t="s">
        <v>1463</v>
      </c>
      <c r="C458" t="str">
        <f t="shared" si="7"/>
        <v>davidwu@email.com</v>
      </c>
      <c r="D458" t="s">
        <v>2459</v>
      </c>
      <c r="E458" t="s">
        <v>3459</v>
      </c>
      <c r="F458" t="s">
        <v>4452</v>
      </c>
      <c r="G458" t="s">
        <v>4970</v>
      </c>
      <c r="H458" t="s">
        <v>5428</v>
      </c>
      <c r="I458" t="s">
        <v>5968</v>
      </c>
    </row>
    <row r="459" spans="1:9" x14ac:dyDescent="0.3">
      <c r="A459" t="s">
        <v>466</v>
      </c>
      <c r="B459" t="s">
        <v>1464</v>
      </c>
      <c r="C459" t="str">
        <f t="shared" si="7"/>
        <v>michaelmoses@email.com</v>
      </c>
      <c r="D459" t="s">
        <v>2460</v>
      </c>
      <c r="E459" t="s">
        <v>3460</v>
      </c>
      <c r="F459" t="s">
        <v>4453</v>
      </c>
      <c r="G459" t="s">
        <v>4970</v>
      </c>
      <c r="H459" t="s">
        <v>5429</v>
      </c>
      <c r="I459" t="s">
        <v>5968</v>
      </c>
    </row>
    <row r="460" spans="1:9" x14ac:dyDescent="0.3">
      <c r="A460" t="s">
        <v>467</v>
      </c>
      <c r="B460" t="s">
        <v>1465</v>
      </c>
      <c r="C460" t="str">
        <f t="shared" si="7"/>
        <v>toddnorris@email.com</v>
      </c>
      <c r="D460" t="s">
        <v>2461</v>
      </c>
      <c r="E460" t="s">
        <v>3461</v>
      </c>
      <c r="F460" t="s">
        <v>4454</v>
      </c>
      <c r="G460" t="s">
        <v>4971</v>
      </c>
      <c r="H460" t="s">
        <v>5430</v>
      </c>
      <c r="I460" t="s">
        <v>5968</v>
      </c>
    </row>
    <row r="461" spans="1:9" x14ac:dyDescent="0.3">
      <c r="A461" t="s">
        <v>468</v>
      </c>
      <c r="B461" t="s">
        <v>1466</v>
      </c>
      <c r="C461" t="str">
        <f t="shared" si="7"/>
        <v>courtneyfoster@email.com</v>
      </c>
      <c r="D461" t="s">
        <v>2462</v>
      </c>
      <c r="E461" t="s">
        <v>3462</v>
      </c>
      <c r="F461" t="s">
        <v>4455</v>
      </c>
      <c r="G461" t="s">
        <v>4971</v>
      </c>
      <c r="H461" t="s">
        <v>5431</v>
      </c>
      <c r="I461" t="s">
        <v>5968</v>
      </c>
    </row>
    <row r="462" spans="1:9" x14ac:dyDescent="0.3">
      <c r="A462" t="s">
        <v>469</v>
      </c>
      <c r="B462" t="s">
        <v>1467</v>
      </c>
      <c r="C462" t="str">
        <f t="shared" si="7"/>
        <v>sethcain@email.com</v>
      </c>
      <c r="D462" t="s">
        <v>2463</v>
      </c>
      <c r="E462" t="s">
        <v>3463</v>
      </c>
      <c r="F462" t="s">
        <v>4456</v>
      </c>
      <c r="G462" t="s">
        <v>4971</v>
      </c>
      <c r="H462" t="s">
        <v>5432</v>
      </c>
      <c r="I462" t="s">
        <v>5968</v>
      </c>
    </row>
    <row r="463" spans="1:9" x14ac:dyDescent="0.3">
      <c r="A463" t="s">
        <v>470</v>
      </c>
      <c r="B463" t="s">
        <v>1468</v>
      </c>
      <c r="C463" t="str">
        <f t="shared" si="7"/>
        <v>beverlyhalldds@email.com</v>
      </c>
      <c r="D463" t="s">
        <v>2464</v>
      </c>
      <c r="E463" t="s">
        <v>3464</v>
      </c>
      <c r="F463" t="s">
        <v>4457</v>
      </c>
      <c r="G463" t="s">
        <v>4971</v>
      </c>
      <c r="H463" t="s">
        <v>5433</v>
      </c>
      <c r="I463" t="s">
        <v>5968</v>
      </c>
    </row>
    <row r="464" spans="1:9" x14ac:dyDescent="0.3">
      <c r="A464" t="s">
        <v>471</v>
      </c>
      <c r="B464" t="s">
        <v>1469</v>
      </c>
      <c r="C464" t="str">
        <f t="shared" si="7"/>
        <v>samuelhoffman@email.com</v>
      </c>
      <c r="D464" t="s">
        <v>2465</v>
      </c>
      <c r="E464" t="s">
        <v>3465</v>
      </c>
      <c r="F464" t="s">
        <v>4458</v>
      </c>
      <c r="G464" t="s">
        <v>4970</v>
      </c>
      <c r="H464" t="s">
        <v>5434</v>
      </c>
      <c r="I464" t="s">
        <v>5968</v>
      </c>
    </row>
    <row r="465" spans="1:9" x14ac:dyDescent="0.3">
      <c r="A465" t="s">
        <v>472</v>
      </c>
      <c r="B465" t="s">
        <v>1470</v>
      </c>
      <c r="C465" t="str">
        <f t="shared" si="7"/>
        <v>davidmanning@email.com</v>
      </c>
      <c r="D465" t="s">
        <v>2466</v>
      </c>
      <c r="E465" t="s">
        <v>3466</v>
      </c>
      <c r="F465" t="s">
        <v>4459</v>
      </c>
      <c r="G465" t="s">
        <v>4969</v>
      </c>
      <c r="H465" t="s">
        <v>5435</v>
      </c>
      <c r="I465" t="s">
        <v>5968</v>
      </c>
    </row>
    <row r="466" spans="1:9" x14ac:dyDescent="0.3">
      <c r="A466" t="s">
        <v>473</v>
      </c>
      <c r="B466" t="s">
        <v>1471</v>
      </c>
      <c r="C466" t="str">
        <f t="shared" si="7"/>
        <v>stevenporter@email.com</v>
      </c>
      <c r="D466" t="s">
        <v>2467</v>
      </c>
      <c r="E466" t="s">
        <v>3467</v>
      </c>
      <c r="F466" t="s">
        <v>4460</v>
      </c>
      <c r="G466" t="s">
        <v>4971</v>
      </c>
      <c r="H466" t="s">
        <v>5436</v>
      </c>
      <c r="I466" t="s">
        <v>5968</v>
      </c>
    </row>
    <row r="467" spans="1:9" x14ac:dyDescent="0.3">
      <c r="A467" t="s">
        <v>474</v>
      </c>
      <c r="B467" t="s">
        <v>1472</v>
      </c>
      <c r="C467" t="str">
        <f t="shared" si="7"/>
        <v>kylebaker@email.com</v>
      </c>
      <c r="D467" t="s">
        <v>2468</v>
      </c>
      <c r="E467" t="s">
        <v>3468</v>
      </c>
      <c r="F467" t="s">
        <v>4461</v>
      </c>
      <c r="G467" t="s">
        <v>4971</v>
      </c>
      <c r="H467" t="s">
        <v>5437</v>
      </c>
      <c r="I467" t="s">
        <v>5968</v>
      </c>
    </row>
    <row r="468" spans="1:9" x14ac:dyDescent="0.3">
      <c r="A468" t="s">
        <v>475</v>
      </c>
      <c r="B468" t="s">
        <v>1473</v>
      </c>
      <c r="C468" t="str">
        <f t="shared" si="7"/>
        <v>sarahmarquez@email.com</v>
      </c>
      <c r="D468" t="s">
        <v>2469</v>
      </c>
      <c r="E468" t="s">
        <v>3469</v>
      </c>
      <c r="F468" t="s">
        <v>4462</v>
      </c>
      <c r="G468" t="s">
        <v>4971</v>
      </c>
      <c r="H468" t="s">
        <v>5438</v>
      </c>
      <c r="I468" t="s">
        <v>5967</v>
      </c>
    </row>
    <row r="469" spans="1:9" x14ac:dyDescent="0.3">
      <c r="A469" t="s">
        <v>476</v>
      </c>
      <c r="B469" t="s">
        <v>1474</v>
      </c>
      <c r="C469" t="str">
        <f t="shared" si="7"/>
        <v>jasonmonroe@email.com</v>
      </c>
      <c r="D469" t="s">
        <v>2470</v>
      </c>
      <c r="E469" t="s">
        <v>3470</v>
      </c>
      <c r="F469" t="s">
        <v>4463</v>
      </c>
      <c r="G469" t="s">
        <v>4971</v>
      </c>
      <c r="H469" t="s">
        <v>5439</v>
      </c>
      <c r="I469" t="s">
        <v>5968</v>
      </c>
    </row>
    <row r="470" spans="1:9" x14ac:dyDescent="0.3">
      <c r="A470" t="s">
        <v>477</v>
      </c>
      <c r="B470" t="s">
        <v>1475</v>
      </c>
      <c r="C470" t="str">
        <f t="shared" si="7"/>
        <v>tiffanycox@email.com</v>
      </c>
      <c r="D470" t="s">
        <v>2471</v>
      </c>
      <c r="E470" t="s">
        <v>3471</v>
      </c>
      <c r="F470" t="s">
        <v>4464</v>
      </c>
      <c r="G470" t="s">
        <v>4969</v>
      </c>
      <c r="H470" t="s">
        <v>5440</v>
      </c>
      <c r="I470" t="s">
        <v>5968</v>
      </c>
    </row>
    <row r="471" spans="1:9" x14ac:dyDescent="0.3">
      <c r="A471" t="s">
        <v>478</v>
      </c>
      <c r="B471" t="s">
        <v>1476</v>
      </c>
      <c r="C471" t="str">
        <f t="shared" si="7"/>
        <v>saravega@email.com</v>
      </c>
      <c r="D471" t="s">
        <v>2472</v>
      </c>
      <c r="E471" t="s">
        <v>3472</v>
      </c>
      <c r="F471" t="s">
        <v>4465</v>
      </c>
      <c r="G471" t="s">
        <v>4970</v>
      </c>
      <c r="H471" t="s">
        <v>5441</v>
      </c>
      <c r="I471" t="s">
        <v>5967</v>
      </c>
    </row>
    <row r="472" spans="1:9" x14ac:dyDescent="0.3">
      <c r="A472" t="s">
        <v>479</v>
      </c>
      <c r="B472" t="s">
        <v>1477</v>
      </c>
      <c r="C472" t="str">
        <f t="shared" si="7"/>
        <v>kurtwatson@email.com</v>
      </c>
      <c r="D472" t="s">
        <v>2473</v>
      </c>
      <c r="E472" t="s">
        <v>3473</v>
      </c>
      <c r="F472" t="s">
        <v>4466</v>
      </c>
      <c r="G472" t="s">
        <v>4971</v>
      </c>
      <c r="H472" t="s">
        <v>5442</v>
      </c>
      <c r="I472" t="s">
        <v>5968</v>
      </c>
    </row>
    <row r="473" spans="1:9" x14ac:dyDescent="0.3">
      <c r="A473" t="s">
        <v>480</v>
      </c>
      <c r="B473" t="s">
        <v>1478</v>
      </c>
      <c r="C473" t="str">
        <f t="shared" si="7"/>
        <v>jessicanewman@email.com</v>
      </c>
      <c r="D473" t="s">
        <v>2474</v>
      </c>
      <c r="E473" t="s">
        <v>3474</v>
      </c>
      <c r="F473" t="s">
        <v>4467</v>
      </c>
      <c r="G473" t="s">
        <v>4971</v>
      </c>
      <c r="H473" t="s">
        <v>5443</v>
      </c>
      <c r="I473" t="s">
        <v>5968</v>
      </c>
    </row>
    <row r="474" spans="1:9" x14ac:dyDescent="0.3">
      <c r="A474" t="s">
        <v>481</v>
      </c>
      <c r="B474" t="s">
        <v>1479</v>
      </c>
      <c r="C474" t="str">
        <f t="shared" si="7"/>
        <v>jacquelineparker@email.com</v>
      </c>
      <c r="D474" t="s">
        <v>2475</v>
      </c>
      <c r="E474" t="s">
        <v>3475</v>
      </c>
      <c r="F474" t="s">
        <v>4468</v>
      </c>
      <c r="G474" t="s">
        <v>4970</v>
      </c>
      <c r="H474" t="s">
        <v>5444</v>
      </c>
      <c r="I474" t="s">
        <v>5967</v>
      </c>
    </row>
    <row r="475" spans="1:9" x14ac:dyDescent="0.3">
      <c r="A475" t="s">
        <v>482</v>
      </c>
      <c r="B475" t="s">
        <v>1480</v>
      </c>
      <c r="C475" t="str">
        <f t="shared" si="7"/>
        <v>christopherbyrd@email.com</v>
      </c>
      <c r="D475" t="s">
        <v>2476</v>
      </c>
      <c r="E475" t="s">
        <v>3476</v>
      </c>
      <c r="F475" t="s">
        <v>4469</v>
      </c>
      <c r="G475" t="s">
        <v>4970</v>
      </c>
      <c r="H475" t="s">
        <v>5445</v>
      </c>
      <c r="I475" t="s">
        <v>5967</v>
      </c>
    </row>
    <row r="476" spans="1:9" x14ac:dyDescent="0.3">
      <c r="A476" t="s">
        <v>483</v>
      </c>
      <c r="B476" t="s">
        <v>1481</v>
      </c>
      <c r="C476" t="str">
        <f t="shared" si="7"/>
        <v>jamesmiranda@email.com</v>
      </c>
      <c r="D476" t="s">
        <v>2477</v>
      </c>
      <c r="E476" t="s">
        <v>3477</v>
      </c>
      <c r="F476" t="s">
        <v>4470</v>
      </c>
      <c r="G476" t="s">
        <v>4969</v>
      </c>
      <c r="H476" t="s">
        <v>5446</v>
      </c>
      <c r="I476" t="s">
        <v>5968</v>
      </c>
    </row>
    <row r="477" spans="1:9" x14ac:dyDescent="0.3">
      <c r="A477" t="s">
        <v>484</v>
      </c>
      <c r="B477" t="s">
        <v>1482</v>
      </c>
      <c r="C477" t="str">
        <f t="shared" si="7"/>
        <v>stephaniejackson@email.com</v>
      </c>
      <c r="D477" t="s">
        <v>2478</v>
      </c>
      <c r="E477" t="s">
        <v>3478</v>
      </c>
      <c r="F477" t="s">
        <v>4471</v>
      </c>
      <c r="G477" t="s">
        <v>4971</v>
      </c>
      <c r="H477" t="s">
        <v>5447</v>
      </c>
      <c r="I477" t="s">
        <v>5968</v>
      </c>
    </row>
    <row r="478" spans="1:9" x14ac:dyDescent="0.3">
      <c r="A478" t="s">
        <v>485</v>
      </c>
      <c r="B478" t="s">
        <v>1483</v>
      </c>
      <c r="C478" t="str">
        <f t="shared" si="7"/>
        <v>tracyglass@email.com</v>
      </c>
      <c r="D478" t="s">
        <v>2479</v>
      </c>
      <c r="E478" t="s">
        <v>3479</v>
      </c>
      <c r="F478" t="s">
        <v>4472</v>
      </c>
      <c r="G478" t="s">
        <v>4969</v>
      </c>
      <c r="H478" t="s">
        <v>5448</v>
      </c>
      <c r="I478" t="s">
        <v>5968</v>
      </c>
    </row>
    <row r="479" spans="1:9" x14ac:dyDescent="0.3">
      <c r="A479" t="s">
        <v>486</v>
      </c>
      <c r="B479" t="s">
        <v>1484</v>
      </c>
      <c r="C479" t="str">
        <f t="shared" si="7"/>
        <v>anthonylewis@email.com</v>
      </c>
      <c r="D479" t="s">
        <v>2480</v>
      </c>
      <c r="E479" t="s">
        <v>3480</v>
      </c>
      <c r="F479" t="s">
        <v>4473</v>
      </c>
      <c r="G479" t="s">
        <v>4970</v>
      </c>
      <c r="H479" t="s">
        <v>5449</v>
      </c>
      <c r="I479" t="s">
        <v>5967</v>
      </c>
    </row>
    <row r="480" spans="1:9" x14ac:dyDescent="0.3">
      <c r="A480" t="s">
        <v>487</v>
      </c>
      <c r="B480" t="s">
        <v>1485</v>
      </c>
      <c r="C480" t="str">
        <f t="shared" si="7"/>
        <v>thomasjohnson@email.com</v>
      </c>
      <c r="D480" t="s">
        <v>2481</v>
      </c>
      <c r="E480" t="s">
        <v>3481</v>
      </c>
      <c r="F480" t="s">
        <v>4474</v>
      </c>
      <c r="G480" t="s">
        <v>4971</v>
      </c>
      <c r="H480" t="s">
        <v>5450</v>
      </c>
      <c r="I480" t="s">
        <v>5967</v>
      </c>
    </row>
    <row r="481" spans="1:9" x14ac:dyDescent="0.3">
      <c r="A481" t="s">
        <v>488</v>
      </c>
      <c r="B481" t="s">
        <v>1486</v>
      </c>
      <c r="C481" t="str">
        <f t="shared" si="7"/>
        <v>davidwilson@email.com</v>
      </c>
      <c r="D481" t="s">
        <v>2482</v>
      </c>
      <c r="E481" t="s">
        <v>3482</v>
      </c>
      <c r="F481" t="s">
        <v>4475</v>
      </c>
      <c r="G481" t="s">
        <v>4969</v>
      </c>
      <c r="H481" t="s">
        <v>5451</v>
      </c>
      <c r="I481" t="s">
        <v>5967</v>
      </c>
    </row>
    <row r="482" spans="1:9" x14ac:dyDescent="0.3">
      <c r="A482" t="s">
        <v>489</v>
      </c>
      <c r="B482" t="s">
        <v>1487</v>
      </c>
      <c r="C482" t="str">
        <f t="shared" si="7"/>
        <v>julienelson@email.com</v>
      </c>
      <c r="D482" t="s">
        <v>2483</v>
      </c>
      <c r="E482" t="s">
        <v>3483</v>
      </c>
      <c r="F482" t="s">
        <v>4476</v>
      </c>
      <c r="G482" t="s">
        <v>4971</v>
      </c>
      <c r="H482" t="s">
        <v>5452</v>
      </c>
      <c r="I482" t="s">
        <v>5968</v>
      </c>
    </row>
    <row r="483" spans="1:9" x14ac:dyDescent="0.3">
      <c r="A483" t="s">
        <v>490</v>
      </c>
      <c r="B483" t="s">
        <v>1488</v>
      </c>
      <c r="C483" t="str">
        <f t="shared" si="7"/>
        <v>christophermcclain@email.com</v>
      </c>
      <c r="D483" t="s">
        <v>2484</v>
      </c>
      <c r="E483" t="s">
        <v>3484</v>
      </c>
      <c r="F483" t="s">
        <v>4477</v>
      </c>
      <c r="G483" t="s">
        <v>4971</v>
      </c>
      <c r="H483" t="s">
        <v>5453</v>
      </c>
      <c r="I483" t="s">
        <v>5968</v>
      </c>
    </row>
    <row r="484" spans="1:9" x14ac:dyDescent="0.3">
      <c r="A484" t="s">
        <v>491</v>
      </c>
      <c r="B484" t="s">
        <v>1489</v>
      </c>
      <c r="C484" t="str">
        <f t="shared" si="7"/>
        <v>ryanmason@email.com</v>
      </c>
      <c r="D484" t="s">
        <v>2485</v>
      </c>
      <c r="E484" t="s">
        <v>3485</v>
      </c>
      <c r="F484" t="s">
        <v>4478</v>
      </c>
      <c r="G484" t="s">
        <v>4969</v>
      </c>
      <c r="H484" t="s">
        <v>5454</v>
      </c>
      <c r="I484" t="s">
        <v>5967</v>
      </c>
    </row>
    <row r="485" spans="1:9" x14ac:dyDescent="0.3">
      <c r="A485" t="s">
        <v>492</v>
      </c>
      <c r="B485" t="s">
        <v>1490</v>
      </c>
      <c r="C485" t="str">
        <f t="shared" si="7"/>
        <v>rebeccarodriguez@email.com</v>
      </c>
      <c r="D485" t="s">
        <v>2486</v>
      </c>
      <c r="E485" t="s">
        <v>3486</v>
      </c>
      <c r="F485" t="s">
        <v>4479</v>
      </c>
      <c r="G485" t="s">
        <v>4971</v>
      </c>
      <c r="H485" t="s">
        <v>5455</v>
      </c>
      <c r="I485" t="s">
        <v>5967</v>
      </c>
    </row>
    <row r="486" spans="1:9" x14ac:dyDescent="0.3">
      <c r="A486" t="s">
        <v>493</v>
      </c>
      <c r="B486" t="s">
        <v>1491</v>
      </c>
      <c r="C486" t="str">
        <f t="shared" si="7"/>
        <v>rhondakennedy@email.com</v>
      </c>
      <c r="D486" t="s">
        <v>2487</v>
      </c>
      <c r="E486" t="s">
        <v>3487</v>
      </c>
      <c r="F486" t="s">
        <v>4480</v>
      </c>
      <c r="G486" t="s">
        <v>4971</v>
      </c>
      <c r="H486" t="s">
        <v>5456</v>
      </c>
      <c r="I486" t="s">
        <v>5968</v>
      </c>
    </row>
    <row r="487" spans="1:9" x14ac:dyDescent="0.3">
      <c r="A487" t="s">
        <v>494</v>
      </c>
      <c r="B487" t="s">
        <v>1492</v>
      </c>
      <c r="C487" t="str">
        <f t="shared" si="7"/>
        <v>melissafranklin@email.com</v>
      </c>
      <c r="D487" t="s">
        <v>2488</v>
      </c>
      <c r="E487" t="s">
        <v>3488</v>
      </c>
      <c r="F487" t="s">
        <v>4481</v>
      </c>
      <c r="G487" t="s">
        <v>4971</v>
      </c>
      <c r="H487" t="s">
        <v>5457</v>
      </c>
      <c r="I487" t="s">
        <v>5968</v>
      </c>
    </row>
    <row r="488" spans="1:9" x14ac:dyDescent="0.3">
      <c r="A488" t="s">
        <v>495</v>
      </c>
      <c r="B488" t="s">
        <v>1493</v>
      </c>
      <c r="C488" t="str">
        <f t="shared" si="7"/>
        <v>nicholashumphrey@email.com</v>
      </c>
      <c r="D488" t="s">
        <v>2489</v>
      </c>
      <c r="E488" t="s">
        <v>3489</v>
      </c>
      <c r="F488" t="s">
        <v>4482</v>
      </c>
      <c r="G488" t="s">
        <v>4970</v>
      </c>
      <c r="H488" t="s">
        <v>5458</v>
      </c>
      <c r="I488" t="s">
        <v>5968</v>
      </c>
    </row>
    <row r="489" spans="1:9" x14ac:dyDescent="0.3">
      <c r="A489" t="s">
        <v>496</v>
      </c>
      <c r="B489" t="s">
        <v>1494</v>
      </c>
      <c r="C489" t="str">
        <f t="shared" si="7"/>
        <v>vincentwood@email.com</v>
      </c>
      <c r="D489" t="s">
        <v>2490</v>
      </c>
      <c r="E489" t="s">
        <v>3490</v>
      </c>
      <c r="F489" t="s">
        <v>4203</v>
      </c>
      <c r="G489" t="s">
        <v>4969</v>
      </c>
      <c r="H489" t="s">
        <v>5459</v>
      </c>
      <c r="I489" t="s">
        <v>5968</v>
      </c>
    </row>
    <row r="490" spans="1:9" x14ac:dyDescent="0.3">
      <c r="A490" t="s">
        <v>497</v>
      </c>
      <c r="B490" t="s">
        <v>1495</v>
      </c>
      <c r="C490" t="str">
        <f t="shared" si="7"/>
        <v>donaldmoore@email.com</v>
      </c>
      <c r="D490" t="s">
        <v>2491</v>
      </c>
      <c r="E490" t="s">
        <v>3491</v>
      </c>
      <c r="F490" t="s">
        <v>4483</v>
      </c>
      <c r="G490" t="s">
        <v>4969</v>
      </c>
      <c r="H490" t="s">
        <v>5460</v>
      </c>
      <c r="I490" t="s">
        <v>5968</v>
      </c>
    </row>
    <row r="491" spans="1:9" x14ac:dyDescent="0.3">
      <c r="A491" t="s">
        <v>498</v>
      </c>
      <c r="B491" t="s">
        <v>1496</v>
      </c>
      <c r="C491" t="str">
        <f t="shared" si="7"/>
        <v>dannyjohnson@email.com</v>
      </c>
      <c r="D491" t="s">
        <v>2492</v>
      </c>
      <c r="E491" t="s">
        <v>3492</v>
      </c>
      <c r="F491" t="s">
        <v>4484</v>
      </c>
      <c r="G491" t="s">
        <v>4971</v>
      </c>
      <c r="H491" t="s">
        <v>5461</v>
      </c>
      <c r="I491" t="s">
        <v>5968</v>
      </c>
    </row>
    <row r="492" spans="1:9" x14ac:dyDescent="0.3">
      <c r="A492" t="s">
        <v>499</v>
      </c>
      <c r="B492" t="s">
        <v>1497</v>
      </c>
      <c r="C492" t="str">
        <f t="shared" si="7"/>
        <v>amandasmith@email.com</v>
      </c>
      <c r="D492" t="s">
        <v>2493</v>
      </c>
      <c r="E492" t="s">
        <v>3493</v>
      </c>
      <c r="F492" t="s">
        <v>4485</v>
      </c>
      <c r="G492" t="s">
        <v>4969</v>
      </c>
      <c r="H492" t="s">
        <v>5462</v>
      </c>
      <c r="I492" t="s">
        <v>5968</v>
      </c>
    </row>
    <row r="493" spans="1:9" x14ac:dyDescent="0.3">
      <c r="A493" t="s">
        <v>500</v>
      </c>
      <c r="B493" t="s">
        <v>1498</v>
      </c>
      <c r="C493" t="str">
        <f t="shared" si="7"/>
        <v>johnstrickland@email.com</v>
      </c>
      <c r="D493" t="s">
        <v>2494</v>
      </c>
      <c r="E493" t="s">
        <v>3494</v>
      </c>
      <c r="F493" t="s">
        <v>4486</v>
      </c>
      <c r="G493" t="s">
        <v>4971</v>
      </c>
      <c r="H493" t="s">
        <v>5463</v>
      </c>
      <c r="I493" t="s">
        <v>5967</v>
      </c>
    </row>
    <row r="494" spans="1:9" x14ac:dyDescent="0.3">
      <c r="A494" t="s">
        <v>501</v>
      </c>
      <c r="B494" t="s">
        <v>1499</v>
      </c>
      <c r="C494" t="str">
        <f t="shared" si="7"/>
        <v>mariastout@email.com</v>
      </c>
      <c r="D494" t="s">
        <v>2495</v>
      </c>
      <c r="E494" t="s">
        <v>3495</v>
      </c>
      <c r="F494" t="s">
        <v>4487</v>
      </c>
      <c r="G494" t="s">
        <v>4969</v>
      </c>
      <c r="H494" t="s">
        <v>5464</v>
      </c>
      <c r="I494" t="s">
        <v>5968</v>
      </c>
    </row>
    <row r="495" spans="1:9" x14ac:dyDescent="0.3">
      <c r="A495" t="s">
        <v>502</v>
      </c>
      <c r="B495" t="s">
        <v>1500</v>
      </c>
      <c r="C495" t="str">
        <f t="shared" si="7"/>
        <v>christopherbailey@email.com</v>
      </c>
      <c r="D495" t="s">
        <v>2496</v>
      </c>
      <c r="E495" t="s">
        <v>3496</v>
      </c>
      <c r="F495" t="s">
        <v>4488</v>
      </c>
      <c r="G495" t="s">
        <v>4969</v>
      </c>
      <c r="H495" t="s">
        <v>5465</v>
      </c>
      <c r="I495" t="s">
        <v>5967</v>
      </c>
    </row>
    <row r="496" spans="1:9" x14ac:dyDescent="0.3">
      <c r="A496" t="s">
        <v>503</v>
      </c>
      <c r="B496" t="s">
        <v>1501</v>
      </c>
      <c r="C496" t="str">
        <f t="shared" si="7"/>
        <v>teresafuentes@email.com</v>
      </c>
      <c r="D496" t="s">
        <v>2497</v>
      </c>
      <c r="E496" t="s">
        <v>3497</v>
      </c>
      <c r="F496" t="s">
        <v>4489</v>
      </c>
      <c r="G496" t="s">
        <v>4971</v>
      </c>
      <c r="H496" t="s">
        <v>5466</v>
      </c>
      <c r="I496" t="s">
        <v>5968</v>
      </c>
    </row>
    <row r="497" spans="1:9" x14ac:dyDescent="0.3">
      <c r="A497" t="s">
        <v>504</v>
      </c>
      <c r="B497" t="s">
        <v>1502</v>
      </c>
      <c r="C497" t="str">
        <f t="shared" si="7"/>
        <v>christopherburnett@email.com</v>
      </c>
      <c r="D497" t="s">
        <v>2498</v>
      </c>
      <c r="E497" t="s">
        <v>3498</v>
      </c>
      <c r="F497" t="s">
        <v>4490</v>
      </c>
      <c r="G497" t="s">
        <v>4971</v>
      </c>
      <c r="H497" t="s">
        <v>5467</v>
      </c>
      <c r="I497" t="s">
        <v>5967</v>
      </c>
    </row>
    <row r="498" spans="1:9" x14ac:dyDescent="0.3">
      <c r="A498" t="s">
        <v>505</v>
      </c>
      <c r="B498" t="s">
        <v>1503</v>
      </c>
      <c r="C498" t="str">
        <f t="shared" si="7"/>
        <v>thomasgilbert@email.com</v>
      </c>
      <c r="D498" t="s">
        <v>2499</v>
      </c>
      <c r="E498" t="s">
        <v>3499</v>
      </c>
      <c r="F498" t="s">
        <v>4491</v>
      </c>
      <c r="G498" t="s">
        <v>4969</v>
      </c>
      <c r="H498" t="s">
        <v>5468</v>
      </c>
      <c r="I498" t="s">
        <v>5967</v>
      </c>
    </row>
    <row r="499" spans="1:9" x14ac:dyDescent="0.3">
      <c r="A499" t="s">
        <v>506</v>
      </c>
      <c r="B499" t="s">
        <v>1504</v>
      </c>
      <c r="C499" t="str">
        <f t="shared" si="7"/>
        <v>karengibson@email.com</v>
      </c>
      <c r="D499" t="s">
        <v>2500</v>
      </c>
      <c r="E499" t="s">
        <v>3500</v>
      </c>
      <c r="F499" t="s">
        <v>4492</v>
      </c>
      <c r="G499" t="s">
        <v>4969</v>
      </c>
      <c r="H499" t="s">
        <v>5469</v>
      </c>
      <c r="I499" t="s">
        <v>5967</v>
      </c>
    </row>
    <row r="500" spans="1:9" x14ac:dyDescent="0.3">
      <c r="A500" t="s">
        <v>507</v>
      </c>
      <c r="B500" t="s">
        <v>1505</v>
      </c>
      <c r="C500" t="str">
        <f t="shared" si="7"/>
        <v>moniquerichards@email.com</v>
      </c>
      <c r="D500" t="s">
        <v>2501</v>
      </c>
      <c r="E500" t="s">
        <v>3501</v>
      </c>
      <c r="F500" t="s">
        <v>4493</v>
      </c>
      <c r="G500" t="s">
        <v>4971</v>
      </c>
      <c r="H500" t="s">
        <v>5470</v>
      </c>
      <c r="I500" t="s">
        <v>5968</v>
      </c>
    </row>
    <row r="501" spans="1:9" x14ac:dyDescent="0.3">
      <c r="A501" t="s">
        <v>508</v>
      </c>
      <c r="B501" t="s">
        <v>1506</v>
      </c>
      <c r="C501" t="str">
        <f t="shared" si="7"/>
        <v>josewilliams@email.com</v>
      </c>
      <c r="D501" t="s">
        <v>2502</v>
      </c>
      <c r="E501" t="s">
        <v>3502</v>
      </c>
      <c r="F501" t="s">
        <v>4494</v>
      </c>
      <c r="G501" t="s">
        <v>4970</v>
      </c>
      <c r="H501" t="s">
        <v>5471</v>
      </c>
      <c r="I501" t="s">
        <v>5968</v>
      </c>
    </row>
    <row r="502" spans="1:9" x14ac:dyDescent="0.3">
      <c r="A502" t="s">
        <v>509</v>
      </c>
      <c r="B502" t="s">
        <v>1507</v>
      </c>
      <c r="C502" t="str">
        <f t="shared" si="7"/>
        <v>thomassmith@email.com</v>
      </c>
      <c r="D502" t="s">
        <v>2503</v>
      </c>
      <c r="E502" t="s">
        <v>3503</v>
      </c>
      <c r="F502" t="s">
        <v>4495</v>
      </c>
      <c r="G502" t="s">
        <v>4970</v>
      </c>
      <c r="H502" t="s">
        <v>5472</v>
      </c>
      <c r="I502" t="s">
        <v>5968</v>
      </c>
    </row>
    <row r="503" spans="1:9" x14ac:dyDescent="0.3">
      <c r="A503" t="s">
        <v>510</v>
      </c>
      <c r="B503" t="s">
        <v>1508</v>
      </c>
      <c r="C503" t="str">
        <f t="shared" si="7"/>
        <v>wendygonzalez@email.com</v>
      </c>
      <c r="D503" t="s">
        <v>2504</v>
      </c>
      <c r="E503" t="s">
        <v>3504</v>
      </c>
      <c r="F503" t="s">
        <v>4496</v>
      </c>
      <c r="G503" t="s">
        <v>4969</v>
      </c>
      <c r="H503" t="s">
        <v>5473</v>
      </c>
      <c r="I503" t="s">
        <v>5967</v>
      </c>
    </row>
    <row r="504" spans="1:9" x14ac:dyDescent="0.3">
      <c r="A504" t="s">
        <v>511</v>
      </c>
      <c r="B504" t="s">
        <v>1509</v>
      </c>
      <c r="C504" t="str">
        <f t="shared" si="7"/>
        <v>theodorerobinsonphd@email.com</v>
      </c>
      <c r="D504" t="s">
        <v>2505</v>
      </c>
      <c r="E504" t="s">
        <v>3505</v>
      </c>
      <c r="F504" t="s">
        <v>4497</v>
      </c>
      <c r="G504" t="s">
        <v>4970</v>
      </c>
      <c r="H504" t="s">
        <v>5474</v>
      </c>
      <c r="I504" t="s">
        <v>5968</v>
      </c>
    </row>
    <row r="505" spans="1:9" x14ac:dyDescent="0.3">
      <c r="A505" t="s">
        <v>512</v>
      </c>
      <c r="B505" t="s">
        <v>1510</v>
      </c>
      <c r="C505" t="str">
        <f t="shared" si="7"/>
        <v>cheryldonaldson@email.com</v>
      </c>
      <c r="D505" t="s">
        <v>2506</v>
      </c>
      <c r="E505" t="s">
        <v>3506</v>
      </c>
      <c r="F505" t="s">
        <v>4498</v>
      </c>
      <c r="G505" t="s">
        <v>4970</v>
      </c>
      <c r="H505" t="s">
        <v>5475</v>
      </c>
      <c r="I505" t="s">
        <v>5967</v>
      </c>
    </row>
    <row r="506" spans="1:9" x14ac:dyDescent="0.3">
      <c r="A506" t="s">
        <v>513</v>
      </c>
      <c r="B506" t="s">
        <v>1511</v>
      </c>
      <c r="C506" t="str">
        <f t="shared" si="7"/>
        <v>kristinalopez@email.com</v>
      </c>
      <c r="D506" t="s">
        <v>2507</v>
      </c>
      <c r="E506" t="s">
        <v>3507</v>
      </c>
      <c r="F506" t="s">
        <v>4499</v>
      </c>
      <c r="G506" t="s">
        <v>4969</v>
      </c>
      <c r="H506" t="s">
        <v>5476</v>
      </c>
      <c r="I506" t="s">
        <v>5967</v>
      </c>
    </row>
    <row r="507" spans="1:9" x14ac:dyDescent="0.3">
      <c r="A507" t="s">
        <v>514</v>
      </c>
      <c r="B507" t="s">
        <v>1512</v>
      </c>
      <c r="C507" t="str">
        <f t="shared" si="7"/>
        <v>charlesphillips@email.com</v>
      </c>
      <c r="D507" t="s">
        <v>2508</v>
      </c>
      <c r="E507" t="s">
        <v>3508</v>
      </c>
      <c r="F507" t="s">
        <v>4500</v>
      </c>
      <c r="G507" t="s">
        <v>4969</v>
      </c>
      <c r="H507" t="s">
        <v>5477</v>
      </c>
      <c r="I507" t="s">
        <v>5967</v>
      </c>
    </row>
    <row r="508" spans="1:9" x14ac:dyDescent="0.3">
      <c r="A508" t="s">
        <v>515</v>
      </c>
      <c r="B508" t="s">
        <v>1513</v>
      </c>
      <c r="C508" t="str">
        <f t="shared" si="7"/>
        <v>elainefisher@email.com</v>
      </c>
      <c r="D508" t="s">
        <v>2509</v>
      </c>
      <c r="E508" t="s">
        <v>3509</v>
      </c>
      <c r="F508" t="s">
        <v>4501</v>
      </c>
      <c r="G508" t="s">
        <v>4971</v>
      </c>
      <c r="H508" t="s">
        <v>5478</v>
      </c>
      <c r="I508" t="s">
        <v>5967</v>
      </c>
    </row>
    <row r="509" spans="1:9" x14ac:dyDescent="0.3">
      <c r="A509" t="s">
        <v>516</v>
      </c>
      <c r="B509" t="s">
        <v>1514</v>
      </c>
      <c r="C509" t="str">
        <f t="shared" si="7"/>
        <v>jeremiahanthony@email.com</v>
      </c>
      <c r="D509" t="s">
        <v>2510</v>
      </c>
      <c r="E509" t="s">
        <v>3510</v>
      </c>
      <c r="F509" t="s">
        <v>4502</v>
      </c>
      <c r="G509" t="s">
        <v>4970</v>
      </c>
      <c r="H509" t="s">
        <v>5479</v>
      </c>
      <c r="I509" t="s">
        <v>5967</v>
      </c>
    </row>
    <row r="510" spans="1:9" x14ac:dyDescent="0.3">
      <c r="A510" t="s">
        <v>517</v>
      </c>
      <c r="B510" t="s">
        <v>1515</v>
      </c>
      <c r="C510" t="str">
        <f t="shared" si="7"/>
        <v>nancymacdonald@email.com</v>
      </c>
      <c r="D510" t="s">
        <v>2511</v>
      </c>
      <c r="E510" t="s">
        <v>3511</v>
      </c>
      <c r="F510" t="s">
        <v>4503</v>
      </c>
      <c r="G510" t="s">
        <v>4971</v>
      </c>
      <c r="H510" t="s">
        <v>5480</v>
      </c>
      <c r="I510" t="s">
        <v>5968</v>
      </c>
    </row>
    <row r="511" spans="1:9" x14ac:dyDescent="0.3">
      <c r="A511" t="s">
        <v>518</v>
      </c>
      <c r="B511" t="s">
        <v>1516</v>
      </c>
      <c r="C511" t="str">
        <f t="shared" si="7"/>
        <v>rhondaphillips@email.com</v>
      </c>
      <c r="D511" t="s">
        <v>2512</v>
      </c>
      <c r="E511" t="s">
        <v>3512</v>
      </c>
      <c r="F511" t="s">
        <v>4504</v>
      </c>
      <c r="G511" t="s">
        <v>4971</v>
      </c>
      <c r="H511" t="s">
        <v>5481</v>
      </c>
      <c r="I511" t="s">
        <v>5968</v>
      </c>
    </row>
    <row r="512" spans="1:9" x14ac:dyDescent="0.3">
      <c r="A512" t="s">
        <v>519</v>
      </c>
      <c r="B512" t="s">
        <v>1517</v>
      </c>
      <c r="C512" t="str">
        <f t="shared" si="7"/>
        <v>michellecosta@email.com</v>
      </c>
      <c r="D512" t="s">
        <v>2513</v>
      </c>
      <c r="E512" t="s">
        <v>3513</v>
      </c>
      <c r="F512" t="s">
        <v>4505</v>
      </c>
      <c r="G512" t="s">
        <v>4970</v>
      </c>
      <c r="H512" t="s">
        <v>5482</v>
      </c>
      <c r="I512" t="s">
        <v>5967</v>
      </c>
    </row>
    <row r="513" spans="1:9" x14ac:dyDescent="0.3">
      <c r="A513" t="s">
        <v>520</v>
      </c>
      <c r="B513" t="s">
        <v>1518</v>
      </c>
      <c r="C513" t="str">
        <f t="shared" si="7"/>
        <v>tinarodriguezmd@email.com</v>
      </c>
      <c r="D513" t="s">
        <v>2514</v>
      </c>
      <c r="E513" t="s">
        <v>3514</v>
      </c>
      <c r="F513" t="s">
        <v>4506</v>
      </c>
      <c r="G513" t="s">
        <v>4969</v>
      </c>
      <c r="H513" t="s">
        <v>5483</v>
      </c>
      <c r="I513" t="s">
        <v>5968</v>
      </c>
    </row>
    <row r="514" spans="1:9" x14ac:dyDescent="0.3">
      <c r="A514" t="s">
        <v>521</v>
      </c>
      <c r="B514" t="s">
        <v>1519</v>
      </c>
      <c r="C514" t="str">
        <f t="shared" si="7"/>
        <v>victorrodriguez@email.com</v>
      </c>
      <c r="D514" t="s">
        <v>2515</v>
      </c>
      <c r="E514" t="s">
        <v>3515</v>
      </c>
      <c r="F514" t="s">
        <v>4507</v>
      </c>
      <c r="G514" t="s">
        <v>4970</v>
      </c>
      <c r="H514" t="s">
        <v>5484</v>
      </c>
      <c r="I514" t="s">
        <v>5968</v>
      </c>
    </row>
    <row r="515" spans="1:9" x14ac:dyDescent="0.3">
      <c r="A515" t="s">
        <v>522</v>
      </c>
      <c r="B515" t="s">
        <v>1520</v>
      </c>
      <c r="C515" t="str">
        <f t="shared" ref="C515:C578" si="8">LOWER(SUBSTITUTE(B515, " ", "")) &amp; "@email.com"</f>
        <v>kyleware@email.com</v>
      </c>
      <c r="D515" t="s">
        <v>2516</v>
      </c>
      <c r="E515" t="s">
        <v>3516</v>
      </c>
      <c r="F515" t="s">
        <v>4305</v>
      </c>
      <c r="G515" t="s">
        <v>4971</v>
      </c>
      <c r="H515" t="s">
        <v>5485</v>
      </c>
      <c r="I515" t="s">
        <v>5967</v>
      </c>
    </row>
    <row r="516" spans="1:9" x14ac:dyDescent="0.3">
      <c r="A516" t="s">
        <v>523</v>
      </c>
      <c r="B516" t="s">
        <v>1521</v>
      </c>
      <c r="C516" t="str">
        <f t="shared" si="8"/>
        <v>jennareedmd@email.com</v>
      </c>
      <c r="D516" t="s">
        <v>2517</v>
      </c>
      <c r="E516" t="s">
        <v>3517</v>
      </c>
      <c r="F516" t="s">
        <v>4508</v>
      </c>
      <c r="G516" t="s">
        <v>4971</v>
      </c>
      <c r="H516" t="s">
        <v>5486</v>
      </c>
      <c r="I516" t="s">
        <v>5967</v>
      </c>
    </row>
    <row r="517" spans="1:9" x14ac:dyDescent="0.3">
      <c r="A517" t="s">
        <v>524</v>
      </c>
      <c r="B517" t="s">
        <v>1522</v>
      </c>
      <c r="C517" t="str">
        <f t="shared" si="8"/>
        <v>tracychoi@email.com</v>
      </c>
      <c r="D517" t="s">
        <v>2518</v>
      </c>
      <c r="E517" t="s">
        <v>3518</v>
      </c>
      <c r="F517" t="s">
        <v>4509</v>
      </c>
      <c r="G517" t="s">
        <v>4969</v>
      </c>
      <c r="H517" t="s">
        <v>5487</v>
      </c>
      <c r="I517" t="s">
        <v>5968</v>
      </c>
    </row>
    <row r="518" spans="1:9" x14ac:dyDescent="0.3">
      <c r="A518" t="s">
        <v>525</v>
      </c>
      <c r="B518" t="s">
        <v>1523</v>
      </c>
      <c r="C518" t="str">
        <f t="shared" si="8"/>
        <v>samuelcummings@email.com</v>
      </c>
      <c r="D518" t="s">
        <v>2519</v>
      </c>
      <c r="E518" t="s">
        <v>3519</v>
      </c>
      <c r="F518" t="s">
        <v>4510</v>
      </c>
      <c r="G518" t="s">
        <v>4969</v>
      </c>
      <c r="H518" t="s">
        <v>5488</v>
      </c>
      <c r="I518" t="s">
        <v>5968</v>
      </c>
    </row>
    <row r="519" spans="1:9" x14ac:dyDescent="0.3">
      <c r="A519" t="s">
        <v>526</v>
      </c>
      <c r="B519" t="s">
        <v>1524</v>
      </c>
      <c r="C519" t="str">
        <f t="shared" si="8"/>
        <v>troygallegos@email.com</v>
      </c>
      <c r="D519" t="s">
        <v>2520</v>
      </c>
      <c r="E519" t="s">
        <v>3520</v>
      </c>
      <c r="F519" t="s">
        <v>4511</v>
      </c>
      <c r="G519" t="s">
        <v>4969</v>
      </c>
      <c r="H519" t="s">
        <v>5489</v>
      </c>
      <c r="I519" t="s">
        <v>5967</v>
      </c>
    </row>
    <row r="520" spans="1:9" x14ac:dyDescent="0.3">
      <c r="A520" t="s">
        <v>527</v>
      </c>
      <c r="B520" t="s">
        <v>1525</v>
      </c>
      <c r="C520" t="str">
        <f t="shared" si="8"/>
        <v>jonathanrobinson@email.com</v>
      </c>
      <c r="D520" t="s">
        <v>2521</v>
      </c>
      <c r="E520" t="s">
        <v>3521</v>
      </c>
      <c r="F520" t="s">
        <v>4512</v>
      </c>
      <c r="G520" t="s">
        <v>4970</v>
      </c>
      <c r="H520" t="s">
        <v>5490</v>
      </c>
      <c r="I520" t="s">
        <v>5968</v>
      </c>
    </row>
    <row r="521" spans="1:9" x14ac:dyDescent="0.3">
      <c r="A521" t="s">
        <v>528</v>
      </c>
      <c r="B521" t="s">
        <v>1526</v>
      </c>
      <c r="C521" t="str">
        <f t="shared" si="8"/>
        <v>markhunter@email.com</v>
      </c>
      <c r="D521" t="s">
        <v>2522</v>
      </c>
      <c r="E521" t="s">
        <v>3522</v>
      </c>
      <c r="F521" t="s">
        <v>4513</v>
      </c>
      <c r="G521" t="s">
        <v>4970</v>
      </c>
      <c r="H521" t="s">
        <v>5491</v>
      </c>
      <c r="I521" t="s">
        <v>5967</v>
      </c>
    </row>
    <row r="522" spans="1:9" x14ac:dyDescent="0.3">
      <c r="A522" t="s">
        <v>529</v>
      </c>
      <c r="B522" t="s">
        <v>1527</v>
      </c>
      <c r="C522" t="str">
        <f t="shared" si="8"/>
        <v>roberthuerta@email.com</v>
      </c>
      <c r="D522" t="s">
        <v>2523</v>
      </c>
      <c r="E522" t="s">
        <v>3523</v>
      </c>
      <c r="F522" t="s">
        <v>4514</v>
      </c>
      <c r="G522" t="s">
        <v>4970</v>
      </c>
      <c r="H522" t="s">
        <v>5492</v>
      </c>
      <c r="I522" t="s">
        <v>5968</v>
      </c>
    </row>
    <row r="523" spans="1:9" x14ac:dyDescent="0.3">
      <c r="A523" t="s">
        <v>530</v>
      </c>
      <c r="B523" t="s">
        <v>1528</v>
      </c>
      <c r="C523" t="str">
        <f t="shared" si="8"/>
        <v>mr.michaelpalmer@email.com</v>
      </c>
      <c r="D523" t="s">
        <v>2524</v>
      </c>
      <c r="E523" t="s">
        <v>3524</v>
      </c>
      <c r="F523" t="s">
        <v>4515</v>
      </c>
      <c r="G523" t="s">
        <v>4971</v>
      </c>
      <c r="H523" t="s">
        <v>5493</v>
      </c>
      <c r="I523" t="s">
        <v>5967</v>
      </c>
    </row>
    <row r="524" spans="1:9" x14ac:dyDescent="0.3">
      <c r="A524" t="s">
        <v>531</v>
      </c>
      <c r="B524" t="s">
        <v>1529</v>
      </c>
      <c r="C524" t="str">
        <f t="shared" si="8"/>
        <v>heatheranthony@email.com</v>
      </c>
      <c r="D524" t="s">
        <v>2525</v>
      </c>
      <c r="E524" t="s">
        <v>3525</v>
      </c>
      <c r="F524" t="s">
        <v>4516</v>
      </c>
      <c r="G524" t="s">
        <v>4969</v>
      </c>
      <c r="H524" t="s">
        <v>5494</v>
      </c>
      <c r="I524" t="s">
        <v>5968</v>
      </c>
    </row>
    <row r="525" spans="1:9" x14ac:dyDescent="0.3">
      <c r="A525" t="s">
        <v>532</v>
      </c>
      <c r="B525" t="s">
        <v>1530</v>
      </c>
      <c r="C525" t="str">
        <f t="shared" si="8"/>
        <v>jasonholmes@email.com</v>
      </c>
      <c r="D525" t="s">
        <v>2526</v>
      </c>
      <c r="E525" t="s">
        <v>3526</v>
      </c>
      <c r="F525" t="s">
        <v>4517</v>
      </c>
      <c r="G525" t="s">
        <v>4969</v>
      </c>
      <c r="H525" t="s">
        <v>5495</v>
      </c>
      <c r="I525" t="s">
        <v>5968</v>
      </c>
    </row>
    <row r="526" spans="1:9" x14ac:dyDescent="0.3">
      <c r="A526" t="s">
        <v>533</v>
      </c>
      <c r="B526" t="s">
        <v>1531</v>
      </c>
      <c r="C526" t="str">
        <f t="shared" si="8"/>
        <v>timlester@email.com</v>
      </c>
      <c r="D526" t="s">
        <v>2527</v>
      </c>
      <c r="E526" t="s">
        <v>3527</v>
      </c>
      <c r="F526" t="s">
        <v>4518</v>
      </c>
      <c r="G526" t="s">
        <v>4969</v>
      </c>
      <c r="H526" t="s">
        <v>5496</v>
      </c>
      <c r="I526" t="s">
        <v>5968</v>
      </c>
    </row>
    <row r="527" spans="1:9" x14ac:dyDescent="0.3">
      <c r="A527" t="s">
        <v>534</v>
      </c>
      <c r="B527" t="s">
        <v>1532</v>
      </c>
      <c r="C527" t="str">
        <f t="shared" si="8"/>
        <v>thomashunter@email.com</v>
      </c>
      <c r="D527" t="s">
        <v>2528</v>
      </c>
      <c r="E527" t="s">
        <v>3528</v>
      </c>
      <c r="F527" t="s">
        <v>4519</v>
      </c>
      <c r="G527" t="s">
        <v>4971</v>
      </c>
      <c r="H527" t="s">
        <v>5497</v>
      </c>
      <c r="I527" t="s">
        <v>5968</v>
      </c>
    </row>
    <row r="528" spans="1:9" x14ac:dyDescent="0.3">
      <c r="A528" t="s">
        <v>535</v>
      </c>
      <c r="B528" t="s">
        <v>1533</v>
      </c>
      <c r="C528" t="str">
        <f t="shared" si="8"/>
        <v>stephenchristensen@email.com</v>
      </c>
      <c r="D528" t="s">
        <v>2529</v>
      </c>
      <c r="E528" t="s">
        <v>3529</v>
      </c>
      <c r="F528" t="s">
        <v>4086</v>
      </c>
      <c r="G528" t="s">
        <v>4971</v>
      </c>
      <c r="H528" t="s">
        <v>5498</v>
      </c>
      <c r="I528" t="s">
        <v>5968</v>
      </c>
    </row>
    <row r="529" spans="1:9" x14ac:dyDescent="0.3">
      <c r="A529" t="s">
        <v>536</v>
      </c>
      <c r="B529" t="s">
        <v>1534</v>
      </c>
      <c r="C529" t="str">
        <f t="shared" si="8"/>
        <v>alexandratorres@email.com</v>
      </c>
      <c r="D529" t="s">
        <v>2530</v>
      </c>
      <c r="E529" t="s">
        <v>3530</v>
      </c>
      <c r="F529" t="s">
        <v>4520</v>
      </c>
      <c r="G529" t="s">
        <v>4971</v>
      </c>
      <c r="H529" t="s">
        <v>5499</v>
      </c>
      <c r="I529" t="s">
        <v>5967</v>
      </c>
    </row>
    <row r="530" spans="1:9" x14ac:dyDescent="0.3">
      <c r="A530" t="s">
        <v>537</v>
      </c>
      <c r="B530" t="s">
        <v>1535</v>
      </c>
      <c r="C530" t="str">
        <f t="shared" si="8"/>
        <v>davidoneal@email.com</v>
      </c>
      <c r="D530" t="s">
        <v>2531</v>
      </c>
      <c r="E530" t="s">
        <v>3531</v>
      </c>
      <c r="F530" t="s">
        <v>4521</v>
      </c>
      <c r="G530" t="s">
        <v>4970</v>
      </c>
      <c r="H530" t="s">
        <v>5500</v>
      </c>
      <c r="I530" t="s">
        <v>5968</v>
      </c>
    </row>
    <row r="531" spans="1:9" x14ac:dyDescent="0.3">
      <c r="A531" t="s">
        <v>538</v>
      </c>
      <c r="B531" t="s">
        <v>1536</v>
      </c>
      <c r="C531" t="str">
        <f t="shared" si="8"/>
        <v>mr.codyray@email.com</v>
      </c>
      <c r="D531" t="s">
        <v>2532</v>
      </c>
      <c r="E531" t="s">
        <v>3532</v>
      </c>
      <c r="F531" t="s">
        <v>4522</v>
      </c>
      <c r="G531" t="s">
        <v>4969</v>
      </c>
      <c r="H531" t="s">
        <v>5501</v>
      </c>
      <c r="I531" t="s">
        <v>5968</v>
      </c>
    </row>
    <row r="532" spans="1:9" x14ac:dyDescent="0.3">
      <c r="A532" t="s">
        <v>539</v>
      </c>
      <c r="B532" t="s">
        <v>1537</v>
      </c>
      <c r="C532" t="str">
        <f t="shared" si="8"/>
        <v>jeffreyrios@email.com</v>
      </c>
      <c r="D532" t="s">
        <v>2533</v>
      </c>
      <c r="E532" t="s">
        <v>3533</v>
      </c>
      <c r="F532" t="s">
        <v>4523</v>
      </c>
      <c r="G532" t="s">
        <v>4971</v>
      </c>
      <c r="H532" t="s">
        <v>5502</v>
      </c>
      <c r="I532" t="s">
        <v>5967</v>
      </c>
    </row>
    <row r="533" spans="1:9" x14ac:dyDescent="0.3">
      <c r="A533" t="s">
        <v>540</v>
      </c>
      <c r="B533" t="s">
        <v>1538</v>
      </c>
      <c r="C533" t="str">
        <f t="shared" si="8"/>
        <v>cassandralucas@email.com</v>
      </c>
      <c r="D533" t="s">
        <v>2534</v>
      </c>
      <c r="E533" t="s">
        <v>3534</v>
      </c>
      <c r="F533" t="s">
        <v>4524</v>
      </c>
      <c r="G533" t="s">
        <v>4971</v>
      </c>
      <c r="H533" t="s">
        <v>5503</v>
      </c>
      <c r="I533" t="s">
        <v>5968</v>
      </c>
    </row>
    <row r="534" spans="1:9" x14ac:dyDescent="0.3">
      <c r="A534" t="s">
        <v>541</v>
      </c>
      <c r="B534" t="s">
        <v>1539</v>
      </c>
      <c r="C534" t="str">
        <f t="shared" si="8"/>
        <v>christopherrobinson@email.com</v>
      </c>
      <c r="D534" t="s">
        <v>2535</v>
      </c>
      <c r="E534" t="s">
        <v>3535</v>
      </c>
      <c r="F534" t="s">
        <v>4525</v>
      </c>
      <c r="G534" t="s">
        <v>4971</v>
      </c>
      <c r="H534" t="s">
        <v>5504</v>
      </c>
      <c r="I534" t="s">
        <v>5968</v>
      </c>
    </row>
    <row r="535" spans="1:9" x14ac:dyDescent="0.3">
      <c r="A535" t="s">
        <v>542</v>
      </c>
      <c r="B535" t="s">
        <v>1540</v>
      </c>
      <c r="C535" t="str">
        <f t="shared" si="8"/>
        <v>rogergarcia@email.com</v>
      </c>
      <c r="D535" t="s">
        <v>2536</v>
      </c>
      <c r="E535" t="s">
        <v>3536</v>
      </c>
      <c r="F535" t="s">
        <v>4526</v>
      </c>
      <c r="G535" t="s">
        <v>4971</v>
      </c>
      <c r="H535" t="s">
        <v>5505</v>
      </c>
      <c r="I535" t="s">
        <v>5968</v>
      </c>
    </row>
    <row r="536" spans="1:9" x14ac:dyDescent="0.3">
      <c r="A536" t="s">
        <v>543</v>
      </c>
      <c r="B536" t="s">
        <v>1541</v>
      </c>
      <c r="C536" t="str">
        <f t="shared" si="8"/>
        <v>danielellis@email.com</v>
      </c>
      <c r="D536" t="s">
        <v>2537</v>
      </c>
      <c r="E536" t="s">
        <v>3537</v>
      </c>
      <c r="F536" t="s">
        <v>4527</v>
      </c>
      <c r="G536" t="s">
        <v>4970</v>
      </c>
      <c r="H536" t="s">
        <v>5506</v>
      </c>
      <c r="I536" t="s">
        <v>5968</v>
      </c>
    </row>
    <row r="537" spans="1:9" x14ac:dyDescent="0.3">
      <c r="A537" t="s">
        <v>544</v>
      </c>
      <c r="B537" t="s">
        <v>1542</v>
      </c>
      <c r="C537" t="str">
        <f t="shared" si="8"/>
        <v>wesleybrady@email.com</v>
      </c>
      <c r="D537" t="s">
        <v>2538</v>
      </c>
      <c r="E537" t="s">
        <v>3538</v>
      </c>
      <c r="F537" t="s">
        <v>4528</v>
      </c>
      <c r="G537" t="s">
        <v>4970</v>
      </c>
      <c r="H537" t="s">
        <v>5507</v>
      </c>
      <c r="I537" t="s">
        <v>5968</v>
      </c>
    </row>
    <row r="538" spans="1:9" x14ac:dyDescent="0.3">
      <c r="A538" t="s">
        <v>545</v>
      </c>
      <c r="B538" t="s">
        <v>1543</v>
      </c>
      <c r="C538" t="str">
        <f t="shared" si="8"/>
        <v>rickyleejr.@email.com</v>
      </c>
      <c r="D538" t="s">
        <v>2539</v>
      </c>
      <c r="E538" t="s">
        <v>3539</v>
      </c>
      <c r="F538" t="s">
        <v>4529</v>
      </c>
      <c r="G538" t="s">
        <v>4971</v>
      </c>
      <c r="H538" t="s">
        <v>5508</v>
      </c>
      <c r="I538" t="s">
        <v>5968</v>
      </c>
    </row>
    <row r="539" spans="1:9" x14ac:dyDescent="0.3">
      <c r="A539" t="s">
        <v>546</v>
      </c>
      <c r="B539" t="s">
        <v>1544</v>
      </c>
      <c r="C539" t="str">
        <f t="shared" si="8"/>
        <v>annrusso@email.com</v>
      </c>
      <c r="D539" t="s">
        <v>2540</v>
      </c>
      <c r="E539" t="s">
        <v>3540</v>
      </c>
      <c r="F539" t="s">
        <v>4530</v>
      </c>
      <c r="G539" t="s">
        <v>4971</v>
      </c>
      <c r="H539" t="s">
        <v>5509</v>
      </c>
      <c r="I539" t="s">
        <v>5968</v>
      </c>
    </row>
    <row r="540" spans="1:9" x14ac:dyDescent="0.3">
      <c r="A540" t="s">
        <v>547</v>
      </c>
      <c r="B540" t="s">
        <v>1545</v>
      </c>
      <c r="C540" t="str">
        <f t="shared" si="8"/>
        <v>jakejensen@email.com</v>
      </c>
      <c r="D540" t="s">
        <v>2541</v>
      </c>
      <c r="E540" t="s">
        <v>3541</v>
      </c>
      <c r="F540" t="s">
        <v>4531</v>
      </c>
      <c r="G540" t="s">
        <v>4970</v>
      </c>
      <c r="H540" t="s">
        <v>5510</v>
      </c>
      <c r="I540" t="s">
        <v>5967</v>
      </c>
    </row>
    <row r="541" spans="1:9" x14ac:dyDescent="0.3">
      <c r="A541" t="s">
        <v>548</v>
      </c>
      <c r="B541" t="s">
        <v>1546</v>
      </c>
      <c r="C541" t="str">
        <f t="shared" si="8"/>
        <v>monicajones@email.com</v>
      </c>
      <c r="D541" t="s">
        <v>2542</v>
      </c>
      <c r="E541" t="s">
        <v>3542</v>
      </c>
      <c r="F541" t="s">
        <v>4532</v>
      </c>
      <c r="G541" t="s">
        <v>4971</v>
      </c>
      <c r="H541" t="s">
        <v>5511</v>
      </c>
      <c r="I541" t="s">
        <v>5968</v>
      </c>
    </row>
    <row r="542" spans="1:9" x14ac:dyDescent="0.3">
      <c r="A542" t="s">
        <v>549</v>
      </c>
      <c r="B542" t="s">
        <v>1547</v>
      </c>
      <c r="C542" t="str">
        <f t="shared" si="8"/>
        <v>jessicabaker@email.com</v>
      </c>
      <c r="D542" t="s">
        <v>2543</v>
      </c>
      <c r="E542" t="s">
        <v>3543</v>
      </c>
      <c r="F542" t="s">
        <v>4533</v>
      </c>
      <c r="G542" t="s">
        <v>4969</v>
      </c>
      <c r="H542" t="s">
        <v>5512</v>
      </c>
      <c r="I542" t="s">
        <v>5968</v>
      </c>
    </row>
    <row r="543" spans="1:9" x14ac:dyDescent="0.3">
      <c r="A543" t="s">
        <v>550</v>
      </c>
      <c r="B543" t="s">
        <v>1548</v>
      </c>
      <c r="C543" t="str">
        <f t="shared" si="8"/>
        <v>ericjohnson@email.com</v>
      </c>
      <c r="D543" t="s">
        <v>2544</v>
      </c>
      <c r="E543" t="s">
        <v>3544</v>
      </c>
      <c r="F543" t="s">
        <v>4534</v>
      </c>
      <c r="G543" t="s">
        <v>4969</v>
      </c>
      <c r="H543" t="s">
        <v>5513</v>
      </c>
      <c r="I543" t="s">
        <v>5968</v>
      </c>
    </row>
    <row r="544" spans="1:9" x14ac:dyDescent="0.3">
      <c r="A544" t="s">
        <v>551</v>
      </c>
      <c r="B544" t="s">
        <v>1549</v>
      </c>
      <c r="C544" t="str">
        <f t="shared" si="8"/>
        <v>margaretsnyder@email.com</v>
      </c>
      <c r="D544" t="s">
        <v>2545</v>
      </c>
      <c r="E544" t="s">
        <v>3545</v>
      </c>
      <c r="F544" t="s">
        <v>4535</v>
      </c>
      <c r="G544" t="s">
        <v>4971</v>
      </c>
      <c r="H544" t="s">
        <v>5514</v>
      </c>
      <c r="I544" t="s">
        <v>5968</v>
      </c>
    </row>
    <row r="545" spans="1:9" x14ac:dyDescent="0.3">
      <c r="A545" t="s">
        <v>552</v>
      </c>
      <c r="B545" t="s">
        <v>1550</v>
      </c>
      <c r="C545" t="str">
        <f t="shared" si="8"/>
        <v>robertrivera@email.com</v>
      </c>
      <c r="D545" t="s">
        <v>2546</v>
      </c>
      <c r="E545" t="s">
        <v>3546</v>
      </c>
      <c r="F545" t="s">
        <v>4536</v>
      </c>
      <c r="G545" t="s">
        <v>4971</v>
      </c>
      <c r="H545" t="s">
        <v>5515</v>
      </c>
      <c r="I545" t="s">
        <v>5968</v>
      </c>
    </row>
    <row r="546" spans="1:9" x14ac:dyDescent="0.3">
      <c r="A546" t="s">
        <v>553</v>
      </c>
      <c r="B546" t="s">
        <v>1551</v>
      </c>
      <c r="C546" t="str">
        <f t="shared" si="8"/>
        <v>mckenzielee@email.com</v>
      </c>
      <c r="D546" t="s">
        <v>2547</v>
      </c>
      <c r="E546" t="s">
        <v>3547</v>
      </c>
      <c r="F546" t="s">
        <v>4537</v>
      </c>
      <c r="G546" t="s">
        <v>4969</v>
      </c>
      <c r="H546" t="s">
        <v>5516</v>
      </c>
      <c r="I546" t="s">
        <v>5968</v>
      </c>
    </row>
    <row r="547" spans="1:9" x14ac:dyDescent="0.3">
      <c r="A547" t="s">
        <v>554</v>
      </c>
      <c r="B547" t="s">
        <v>1552</v>
      </c>
      <c r="C547" t="str">
        <f t="shared" si="8"/>
        <v>kimberlyturner@email.com</v>
      </c>
      <c r="D547" t="s">
        <v>2548</v>
      </c>
      <c r="E547" t="s">
        <v>3548</v>
      </c>
      <c r="F547" t="s">
        <v>4538</v>
      </c>
      <c r="G547" t="s">
        <v>4969</v>
      </c>
      <c r="H547" t="s">
        <v>5517</v>
      </c>
      <c r="I547" t="s">
        <v>5968</v>
      </c>
    </row>
    <row r="548" spans="1:9" x14ac:dyDescent="0.3">
      <c r="A548" t="s">
        <v>555</v>
      </c>
      <c r="B548" t="s">
        <v>1553</v>
      </c>
      <c r="C548" t="str">
        <f t="shared" si="8"/>
        <v>zacharyramirez@email.com</v>
      </c>
      <c r="D548" t="s">
        <v>2549</v>
      </c>
      <c r="E548" t="s">
        <v>3549</v>
      </c>
      <c r="F548" t="s">
        <v>4539</v>
      </c>
      <c r="G548" t="s">
        <v>4969</v>
      </c>
      <c r="H548" t="s">
        <v>5518</v>
      </c>
      <c r="I548" t="s">
        <v>5968</v>
      </c>
    </row>
    <row r="549" spans="1:9" x14ac:dyDescent="0.3">
      <c r="A549" t="s">
        <v>556</v>
      </c>
      <c r="B549" t="s">
        <v>1554</v>
      </c>
      <c r="C549" t="str">
        <f t="shared" si="8"/>
        <v>tracycarr@email.com</v>
      </c>
      <c r="D549" t="s">
        <v>2550</v>
      </c>
      <c r="E549" t="s">
        <v>3550</v>
      </c>
      <c r="F549" t="s">
        <v>4540</v>
      </c>
      <c r="G549" t="s">
        <v>4970</v>
      </c>
      <c r="H549" t="s">
        <v>5519</v>
      </c>
      <c r="I549" t="s">
        <v>5968</v>
      </c>
    </row>
    <row r="550" spans="1:9" x14ac:dyDescent="0.3">
      <c r="A550" t="s">
        <v>557</v>
      </c>
      <c r="B550" t="s">
        <v>1555</v>
      </c>
      <c r="C550" t="str">
        <f t="shared" si="8"/>
        <v>alvinhaynes@email.com</v>
      </c>
      <c r="D550" t="s">
        <v>2551</v>
      </c>
      <c r="E550" t="s">
        <v>3551</v>
      </c>
      <c r="F550" t="s">
        <v>4541</v>
      </c>
      <c r="G550" t="s">
        <v>4971</v>
      </c>
      <c r="H550" t="s">
        <v>5520</v>
      </c>
      <c r="I550" t="s">
        <v>5968</v>
      </c>
    </row>
    <row r="551" spans="1:9" x14ac:dyDescent="0.3">
      <c r="A551" t="s">
        <v>558</v>
      </c>
      <c r="B551" t="s">
        <v>1556</v>
      </c>
      <c r="C551" t="str">
        <f t="shared" si="8"/>
        <v>mrs.hannahbelldds@email.com</v>
      </c>
      <c r="D551" t="s">
        <v>2552</v>
      </c>
      <c r="E551" t="s">
        <v>3552</v>
      </c>
      <c r="F551" t="s">
        <v>4542</v>
      </c>
      <c r="G551" t="s">
        <v>4971</v>
      </c>
      <c r="H551" t="s">
        <v>5521</v>
      </c>
      <c r="I551" t="s">
        <v>5967</v>
      </c>
    </row>
    <row r="552" spans="1:9" x14ac:dyDescent="0.3">
      <c r="A552" t="s">
        <v>559</v>
      </c>
      <c r="B552" t="s">
        <v>1557</v>
      </c>
      <c r="C552" t="str">
        <f t="shared" si="8"/>
        <v>heidiclarke@email.com</v>
      </c>
      <c r="D552" t="s">
        <v>2553</v>
      </c>
      <c r="E552" t="s">
        <v>3553</v>
      </c>
      <c r="F552" t="s">
        <v>4543</v>
      </c>
      <c r="G552" t="s">
        <v>4969</v>
      </c>
      <c r="H552" t="s">
        <v>5522</v>
      </c>
      <c r="I552" t="s">
        <v>5968</v>
      </c>
    </row>
    <row r="553" spans="1:9" x14ac:dyDescent="0.3">
      <c r="A553" t="s">
        <v>560</v>
      </c>
      <c r="B553" t="s">
        <v>1558</v>
      </c>
      <c r="C553" t="str">
        <f t="shared" si="8"/>
        <v>ashleethomas@email.com</v>
      </c>
      <c r="D553" t="s">
        <v>2554</v>
      </c>
      <c r="E553" t="s">
        <v>3554</v>
      </c>
      <c r="F553" t="s">
        <v>4544</v>
      </c>
      <c r="G553" t="s">
        <v>4969</v>
      </c>
      <c r="H553" t="s">
        <v>5523</v>
      </c>
      <c r="I553" t="s">
        <v>5967</v>
      </c>
    </row>
    <row r="554" spans="1:9" x14ac:dyDescent="0.3">
      <c r="A554" t="s">
        <v>561</v>
      </c>
      <c r="B554" t="s">
        <v>1559</v>
      </c>
      <c r="C554" t="str">
        <f t="shared" si="8"/>
        <v>tarahernandez@email.com</v>
      </c>
      <c r="D554" t="s">
        <v>2555</v>
      </c>
      <c r="E554" t="s">
        <v>3555</v>
      </c>
      <c r="F554" t="s">
        <v>4545</v>
      </c>
      <c r="G554" t="s">
        <v>4970</v>
      </c>
      <c r="H554" t="s">
        <v>5524</v>
      </c>
      <c r="I554" t="s">
        <v>5968</v>
      </c>
    </row>
    <row r="555" spans="1:9" x14ac:dyDescent="0.3">
      <c r="A555" t="s">
        <v>562</v>
      </c>
      <c r="B555" t="s">
        <v>1560</v>
      </c>
      <c r="C555" t="str">
        <f t="shared" si="8"/>
        <v>kennethbrown@email.com</v>
      </c>
      <c r="D555" t="s">
        <v>2556</v>
      </c>
      <c r="E555" t="s">
        <v>3556</v>
      </c>
      <c r="F555" t="s">
        <v>4546</v>
      </c>
      <c r="G555" t="s">
        <v>4969</v>
      </c>
      <c r="H555" t="s">
        <v>5525</v>
      </c>
      <c r="I555" t="s">
        <v>5968</v>
      </c>
    </row>
    <row r="556" spans="1:9" x14ac:dyDescent="0.3">
      <c r="A556" t="s">
        <v>563</v>
      </c>
      <c r="B556" t="s">
        <v>1561</v>
      </c>
      <c r="C556" t="str">
        <f t="shared" si="8"/>
        <v>julieholmes@email.com</v>
      </c>
      <c r="D556" t="s">
        <v>2557</v>
      </c>
      <c r="E556" t="s">
        <v>3557</v>
      </c>
      <c r="F556" t="s">
        <v>4547</v>
      </c>
      <c r="G556" t="s">
        <v>4970</v>
      </c>
      <c r="H556" t="s">
        <v>5526</v>
      </c>
      <c r="I556" t="s">
        <v>5968</v>
      </c>
    </row>
    <row r="557" spans="1:9" x14ac:dyDescent="0.3">
      <c r="A557" t="s">
        <v>564</v>
      </c>
      <c r="B557" t="s">
        <v>1562</v>
      </c>
      <c r="C557" t="str">
        <f t="shared" si="8"/>
        <v>deniseortega@email.com</v>
      </c>
      <c r="D557" t="s">
        <v>2558</v>
      </c>
      <c r="E557" t="s">
        <v>3558</v>
      </c>
      <c r="F557" t="s">
        <v>4548</v>
      </c>
      <c r="G557" t="s">
        <v>4969</v>
      </c>
      <c r="H557" t="s">
        <v>5527</v>
      </c>
      <c r="I557" t="s">
        <v>5967</v>
      </c>
    </row>
    <row r="558" spans="1:9" x14ac:dyDescent="0.3">
      <c r="A558" t="s">
        <v>565</v>
      </c>
      <c r="B558" t="s">
        <v>1563</v>
      </c>
      <c r="C558" t="str">
        <f t="shared" si="8"/>
        <v>eileenanderson@email.com</v>
      </c>
      <c r="D558" t="s">
        <v>2559</v>
      </c>
      <c r="E558" t="s">
        <v>3559</v>
      </c>
      <c r="F558" t="s">
        <v>4549</v>
      </c>
      <c r="G558" t="s">
        <v>4969</v>
      </c>
      <c r="H558" t="s">
        <v>5528</v>
      </c>
      <c r="I558" t="s">
        <v>5968</v>
      </c>
    </row>
    <row r="559" spans="1:9" x14ac:dyDescent="0.3">
      <c r="A559" t="s">
        <v>566</v>
      </c>
      <c r="B559" t="s">
        <v>1564</v>
      </c>
      <c r="C559" t="str">
        <f t="shared" si="8"/>
        <v>victoriamitchell@email.com</v>
      </c>
      <c r="D559" t="s">
        <v>2560</v>
      </c>
      <c r="E559" t="s">
        <v>3560</v>
      </c>
      <c r="F559" t="s">
        <v>4550</v>
      </c>
      <c r="G559" t="s">
        <v>4971</v>
      </c>
      <c r="H559" t="s">
        <v>5529</v>
      </c>
      <c r="I559" t="s">
        <v>5968</v>
      </c>
    </row>
    <row r="560" spans="1:9" x14ac:dyDescent="0.3">
      <c r="A560" t="s">
        <v>567</v>
      </c>
      <c r="B560" t="s">
        <v>1565</v>
      </c>
      <c r="C560" t="str">
        <f t="shared" si="8"/>
        <v>lindseyfarmer@email.com</v>
      </c>
      <c r="D560" t="s">
        <v>2561</v>
      </c>
      <c r="E560" t="s">
        <v>3561</v>
      </c>
      <c r="F560" t="s">
        <v>4551</v>
      </c>
      <c r="G560" t="s">
        <v>4971</v>
      </c>
      <c r="H560" t="s">
        <v>5530</v>
      </c>
      <c r="I560" t="s">
        <v>5967</v>
      </c>
    </row>
    <row r="561" spans="1:9" x14ac:dyDescent="0.3">
      <c r="A561" t="s">
        <v>568</v>
      </c>
      <c r="B561" t="s">
        <v>1566</v>
      </c>
      <c r="C561" t="str">
        <f t="shared" si="8"/>
        <v>timothyvazquez@email.com</v>
      </c>
      <c r="D561" t="s">
        <v>2562</v>
      </c>
      <c r="E561" t="s">
        <v>3562</v>
      </c>
      <c r="F561" t="s">
        <v>4552</v>
      </c>
      <c r="G561" t="s">
        <v>4971</v>
      </c>
      <c r="H561" t="s">
        <v>5531</v>
      </c>
      <c r="I561" t="s">
        <v>5968</v>
      </c>
    </row>
    <row r="562" spans="1:9" x14ac:dyDescent="0.3">
      <c r="A562" t="s">
        <v>569</v>
      </c>
      <c r="B562" t="s">
        <v>1567</v>
      </c>
      <c r="C562" t="str">
        <f t="shared" si="8"/>
        <v>rubenoliver@email.com</v>
      </c>
      <c r="D562" t="s">
        <v>2563</v>
      </c>
      <c r="E562" t="s">
        <v>3563</v>
      </c>
      <c r="F562" t="s">
        <v>4553</v>
      </c>
      <c r="G562" t="s">
        <v>4969</v>
      </c>
      <c r="H562" t="s">
        <v>5532</v>
      </c>
      <c r="I562" t="s">
        <v>5968</v>
      </c>
    </row>
    <row r="563" spans="1:9" x14ac:dyDescent="0.3">
      <c r="A563" t="s">
        <v>570</v>
      </c>
      <c r="B563" t="s">
        <v>1568</v>
      </c>
      <c r="C563" t="str">
        <f t="shared" si="8"/>
        <v>ashleythomas@email.com</v>
      </c>
      <c r="D563" t="s">
        <v>2564</v>
      </c>
      <c r="E563" t="s">
        <v>3564</v>
      </c>
      <c r="F563" t="s">
        <v>4554</v>
      </c>
      <c r="G563" t="s">
        <v>4970</v>
      </c>
      <c r="H563" t="s">
        <v>5533</v>
      </c>
      <c r="I563" t="s">
        <v>5968</v>
      </c>
    </row>
    <row r="564" spans="1:9" x14ac:dyDescent="0.3">
      <c r="A564" t="s">
        <v>571</v>
      </c>
      <c r="B564" t="s">
        <v>1569</v>
      </c>
      <c r="C564" t="str">
        <f t="shared" si="8"/>
        <v>patrickgonzalez@email.com</v>
      </c>
      <c r="D564" t="s">
        <v>2565</v>
      </c>
      <c r="E564" t="s">
        <v>3565</v>
      </c>
      <c r="F564" t="s">
        <v>4555</v>
      </c>
      <c r="G564" t="s">
        <v>4970</v>
      </c>
      <c r="H564" t="s">
        <v>5534</v>
      </c>
      <c r="I564" t="s">
        <v>5968</v>
      </c>
    </row>
    <row r="565" spans="1:9" x14ac:dyDescent="0.3">
      <c r="A565" t="s">
        <v>572</v>
      </c>
      <c r="B565" t="s">
        <v>1570</v>
      </c>
      <c r="C565" t="str">
        <f t="shared" si="8"/>
        <v>davidfoster@email.com</v>
      </c>
      <c r="D565" t="s">
        <v>2566</v>
      </c>
      <c r="E565" t="s">
        <v>3566</v>
      </c>
      <c r="F565" t="s">
        <v>4556</v>
      </c>
      <c r="G565" t="s">
        <v>4970</v>
      </c>
      <c r="H565" t="s">
        <v>5535</v>
      </c>
      <c r="I565" t="s">
        <v>5967</v>
      </c>
    </row>
    <row r="566" spans="1:9" x14ac:dyDescent="0.3">
      <c r="A566" t="s">
        <v>573</v>
      </c>
      <c r="B566" t="s">
        <v>1571</v>
      </c>
      <c r="C566" t="str">
        <f t="shared" si="8"/>
        <v>christophertaylor@email.com</v>
      </c>
      <c r="D566" t="s">
        <v>2567</v>
      </c>
      <c r="E566" t="s">
        <v>3567</v>
      </c>
      <c r="F566" t="s">
        <v>4557</v>
      </c>
      <c r="G566" t="s">
        <v>4969</v>
      </c>
      <c r="H566" t="s">
        <v>5536</v>
      </c>
      <c r="I566" t="s">
        <v>5967</v>
      </c>
    </row>
    <row r="567" spans="1:9" x14ac:dyDescent="0.3">
      <c r="A567" t="s">
        <v>574</v>
      </c>
      <c r="B567" t="s">
        <v>1572</v>
      </c>
      <c r="C567" t="str">
        <f t="shared" si="8"/>
        <v>tracycampbell@email.com</v>
      </c>
      <c r="D567" t="s">
        <v>2568</v>
      </c>
      <c r="E567" t="s">
        <v>3568</v>
      </c>
      <c r="F567" t="s">
        <v>4558</v>
      </c>
      <c r="G567" t="s">
        <v>4971</v>
      </c>
      <c r="H567" t="s">
        <v>5537</v>
      </c>
      <c r="I567" t="s">
        <v>5968</v>
      </c>
    </row>
    <row r="568" spans="1:9" x14ac:dyDescent="0.3">
      <c r="A568" t="s">
        <v>575</v>
      </c>
      <c r="B568" t="s">
        <v>1573</v>
      </c>
      <c r="C568" t="str">
        <f t="shared" si="8"/>
        <v>catherinegonzalez@email.com</v>
      </c>
      <c r="D568" t="s">
        <v>2569</v>
      </c>
      <c r="E568" t="s">
        <v>3569</v>
      </c>
      <c r="F568" t="s">
        <v>4559</v>
      </c>
      <c r="G568" t="s">
        <v>4969</v>
      </c>
      <c r="H568" t="s">
        <v>5538</v>
      </c>
      <c r="I568" t="s">
        <v>5967</v>
      </c>
    </row>
    <row r="569" spans="1:9" x14ac:dyDescent="0.3">
      <c r="A569" t="s">
        <v>576</v>
      </c>
      <c r="B569" t="s">
        <v>1574</v>
      </c>
      <c r="C569" t="str">
        <f t="shared" si="8"/>
        <v>hannahfields@email.com</v>
      </c>
      <c r="D569" t="s">
        <v>2570</v>
      </c>
      <c r="E569" t="s">
        <v>3570</v>
      </c>
      <c r="F569" t="s">
        <v>4560</v>
      </c>
      <c r="G569" t="s">
        <v>4970</v>
      </c>
      <c r="H569" t="s">
        <v>5539</v>
      </c>
      <c r="I569" t="s">
        <v>5968</v>
      </c>
    </row>
    <row r="570" spans="1:9" x14ac:dyDescent="0.3">
      <c r="A570" t="s">
        <v>577</v>
      </c>
      <c r="B570" t="s">
        <v>1575</v>
      </c>
      <c r="C570" t="str">
        <f t="shared" si="8"/>
        <v>alexisnavarro@email.com</v>
      </c>
      <c r="D570" t="s">
        <v>2571</v>
      </c>
      <c r="E570" t="s">
        <v>3571</v>
      </c>
      <c r="F570" t="s">
        <v>4561</v>
      </c>
      <c r="G570" t="s">
        <v>4971</v>
      </c>
      <c r="H570" t="s">
        <v>5540</v>
      </c>
      <c r="I570" t="s">
        <v>5967</v>
      </c>
    </row>
    <row r="571" spans="1:9" x14ac:dyDescent="0.3">
      <c r="A571" t="s">
        <v>578</v>
      </c>
      <c r="B571" t="s">
        <v>1576</v>
      </c>
      <c r="C571" t="str">
        <f t="shared" si="8"/>
        <v>kevindouglas@email.com</v>
      </c>
      <c r="D571" t="s">
        <v>2572</v>
      </c>
      <c r="E571" t="s">
        <v>3572</v>
      </c>
      <c r="F571" t="s">
        <v>4562</v>
      </c>
      <c r="G571" t="s">
        <v>4970</v>
      </c>
      <c r="H571" t="s">
        <v>5541</v>
      </c>
      <c r="I571" t="s">
        <v>5967</v>
      </c>
    </row>
    <row r="572" spans="1:9" x14ac:dyDescent="0.3">
      <c r="A572" t="s">
        <v>579</v>
      </c>
      <c r="B572" t="s">
        <v>1577</v>
      </c>
      <c r="C572" t="str">
        <f t="shared" si="8"/>
        <v>danielli@email.com</v>
      </c>
      <c r="D572" t="s">
        <v>2573</v>
      </c>
      <c r="E572" t="s">
        <v>3573</v>
      </c>
      <c r="F572" t="s">
        <v>4563</v>
      </c>
      <c r="G572" t="s">
        <v>4971</v>
      </c>
      <c r="H572" t="s">
        <v>5542</v>
      </c>
      <c r="I572" t="s">
        <v>5968</v>
      </c>
    </row>
    <row r="573" spans="1:9" x14ac:dyDescent="0.3">
      <c r="A573" t="s">
        <v>580</v>
      </c>
      <c r="B573" t="s">
        <v>1578</v>
      </c>
      <c r="C573" t="str">
        <f t="shared" si="8"/>
        <v>nancywells@email.com</v>
      </c>
      <c r="D573" t="s">
        <v>2574</v>
      </c>
      <c r="E573" t="s">
        <v>3574</v>
      </c>
      <c r="F573" t="s">
        <v>4564</v>
      </c>
      <c r="G573" t="s">
        <v>4971</v>
      </c>
      <c r="H573" t="s">
        <v>5543</v>
      </c>
      <c r="I573" t="s">
        <v>5968</v>
      </c>
    </row>
    <row r="574" spans="1:9" x14ac:dyDescent="0.3">
      <c r="A574" t="s">
        <v>581</v>
      </c>
      <c r="B574" t="s">
        <v>1579</v>
      </c>
      <c r="C574" t="str">
        <f t="shared" si="8"/>
        <v>dylanbell@email.com</v>
      </c>
      <c r="D574" t="s">
        <v>2575</v>
      </c>
      <c r="E574" t="s">
        <v>3575</v>
      </c>
      <c r="F574" t="s">
        <v>4565</v>
      </c>
      <c r="G574" t="s">
        <v>4970</v>
      </c>
      <c r="H574" t="s">
        <v>5544</v>
      </c>
      <c r="I574" t="s">
        <v>5967</v>
      </c>
    </row>
    <row r="575" spans="1:9" x14ac:dyDescent="0.3">
      <c r="A575" t="s">
        <v>582</v>
      </c>
      <c r="B575" t="s">
        <v>1580</v>
      </c>
      <c r="C575" t="str">
        <f t="shared" si="8"/>
        <v>garypage@email.com</v>
      </c>
      <c r="D575" t="s">
        <v>2576</v>
      </c>
      <c r="E575" t="s">
        <v>3576</v>
      </c>
      <c r="F575" t="s">
        <v>4566</v>
      </c>
      <c r="G575" t="s">
        <v>4971</v>
      </c>
      <c r="H575" t="s">
        <v>5545</v>
      </c>
      <c r="I575" t="s">
        <v>5968</v>
      </c>
    </row>
    <row r="576" spans="1:9" x14ac:dyDescent="0.3">
      <c r="A576" t="s">
        <v>583</v>
      </c>
      <c r="B576" t="s">
        <v>1581</v>
      </c>
      <c r="C576" t="str">
        <f t="shared" si="8"/>
        <v>derekjones@email.com</v>
      </c>
      <c r="D576" t="s">
        <v>2577</v>
      </c>
      <c r="E576" t="s">
        <v>3577</v>
      </c>
      <c r="F576" t="s">
        <v>4567</v>
      </c>
      <c r="G576" t="s">
        <v>4970</v>
      </c>
      <c r="H576" t="s">
        <v>5546</v>
      </c>
      <c r="I576" t="s">
        <v>5968</v>
      </c>
    </row>
    <row r="577" spans="1:9" x14ac:dyDescent="0.3">
      <c r="A577" t="s">
        <v>584</v>
      </c>
      <c r="B577" t="s">
        <v>1582</v>
      </c>
      <c r="C577" t="str">
        <f t="shared" si="8"/>
        <v>ronnietorres@email.com</v>
      </c>
      <c r="D577" t="s">
        <v>2578</v>
      </c>
      <c r="E577" t="s">
        <v>3578</v>
      </c>
      <c r="F577" t="s">
        <v>4568</v>
      </c>
      <c r="G577" t="s">
        <v>4969</v>
      </c>
      <c r="H577" t="s">
        <v>5547</v>
      </c>
      <c r="I577" t="s">
        <v>5967</v>
      </c>
    </row>
    <row r="578" spans="1:9" x14ac:dyDescent="0.3">
      <c r="A578" t="s">
        <v>585</v>
      </c>
      <c r="B578" t="s">
        <v>1583</v>
      </c>
      <c r="C578" t="str">
        <f t="shared" si="8"/>
        <v>collinhunt@email.com</v>
      </c>
      <c r="D578" t="s">
        <v>2579</v>
      </c>
      <c r="E578" t="s">
        <v>3579</v>
      </c>
      <c r="F578" t="s">
        <v>4569</v>
      </c>
      <c r="G578" t="s">
        <v>4971</v>
      </c>
      <c r="H578" t="s">
        <v>5548</v>
      </c>
      <c r="I578" t="s">
        <v>5968</v>
      </c>
    </row>
    <row r="579" spans="1:9" x14ac:dyDescent="0.3">
      <c r="A579" t="s">
        <v>586</v>
      </c>
      <c r="B579" t="s">
        <v>1584</v>
      </c>
      <c r="C579" t="str">
        <f t="shared" ref="C579:C642" si="9">LOWER(SUBSTITUTE(B579, " ", "")) &amp; "@email.com"</f>
        <v>michaellam@email.com</v>
      </c>
      <c r="D579" t="s">
        <v>2580</v>
      </c>
      <c r="E579" t="s">
        <v>3580</v>
      </c>
      <c r="F579" t="s">
        <v>4570</v>
      </c>
      <c r="G579" t="s">
        <v>4970</v>
      </c>
      <c r="H579" t="s">
        <v>5549</v>
      </c>
      <c r="I579" t="s">
        <v>5967</v>
      </c>
    </row>
    <row r="580" spans="1:9" x14ac:dyDescent="0.3">
      <c r="A580" t="s">
        <v>587</v>
      </c>
      <c r="B580" t="s">
        <v>1585</v>
      </c>
      <c r="C580" t="str">
        <f t="shared" si="9"/>
        <v>loritaylor@email.com</v>
      </c>
      <c r="D580" t="s">
        <v>2581</v>
      </c>
      <c r="E580" t="s">
        <v>3581</v>
      </c>
      <c r="F580" t="s">
        <v>4571</v>
      </c>
      <c r="G580" t="s">
        <v>4970</v>
      </c>
      <c r="H580" t="s">
        <v>5550</v>
      </c>
      <c r="I580" t="s">
        <v>5967</v>
      </c>
    </row>
    <row r="581" spans="1:9" x14ac:dyDescent="0.3">
      <c r="A581" t="s">
        <v>588</v>
      </c>
      <c r="B581" t="s">
        <v>1586</v>
      </c>
      <c r="C581" t="str">
        <f t="shared" si="9"/>
        <v>seanmiller@email.com</v>
      </c>
      <c r="D581" t="s">
        <v>2582</v>
      </c>
      <c r="E581" t="s">
        <v>3582</v>
      </c>
      <c r="F581" t="s">
        <v>4572</v>
      </c>
      <c r="G581" t="s">
        <v>4969</v>
      </c>
      <c r="H581" t="s">
        <v>5551</v>
      </c>
      <c r="I581" t="s">
        <v>5968</v>
      </c>
    </row>
    <row r="582" spans="1:9" x14ac:dyDescent="0.3">
      <c r="A582" t="s">
        <v>589</v>
      </c>
      <c r="B582" t="s">
        <v>1587</v>
      </c>
      <c r="C582" t="str">
        <f t="shared" si="9"/>
        <v>davidjohnston@email.com</v>
      </c>
      <c r="D582" t="s">
        <v>2583</v>
      </c>
      <c r="E582" t="s">
        <v>3583</v>
      </c>
      <c r="F582" t="s">
        <v>4573</v>
      </c>
      <c r="G582" t="s">
        <v>4969</v>
      </c>
      <c r="H582" t="s">
        <v>5552</v>
      </c>
      <c r="I582" t="s">
        <v>5967</v>
      </c>
    </row>
    <row r="583" spans="1:9" x14ac:dyDescent="0.3">
      <c r="A583" t="s">
        <v>590</v>
      </c>
      <c r="B583" t="s">
        <v>1588</v>
      </c>
      <c r="C583" t="str">
        <f t="shared" si="9"/>
        <v>aprilespinoza@email.com</v>
      </c>
      <c r="D583" t="s">
        <v>2584</v>
      </c>
      <c r="E583" t="s">
        <v>3584</v>
      </c>
      <c r="F583" t="s">
        <v>4574</v>
      </c>
      <c r="G583" t="s">
        <v>4970</v>
      </c>
      <c r="H583" t="s">
        <v>5553</v>
      </c>
      <c r="I583" t="s">
        <v>5968</v>
      </c>
    </row>
    <row r="584" spans="1:9" x14ac:dyDescent="0.3">
      <c r="A584" t="s">
        <v>591</v>
      </c>
      <c r="B584" t="s">
        <v>1589</v>
      </c>
      <c r="C584" t="str">
        <f t="shared" si="9"/>
        <v>michaelhartman@email.com</v>
      </c>
      <c r="D584" t="s">
        <v>2585</v>
      </c>
      <c r="E584" t="s">
        <v>3585</v>
      </c>
      <c r="F584" t="s">
        <v>4575</v>
      </c>
      <c r="G584" t="s">
        <v>4969</v>
      </c>
      <c r="H584" t="s">
        <v>5554</v>
      </c>
      <c r="I584" t="s">
        <v>5968</v>
      </c>
    </row>
    <row r="585" spans="1:9" x14ac:dyDescent="0.3">
      <c r="A585" t="s">
        <v>592</v>
      </c>
      <c r="B585" t="s">
        <v>1590</v>
      </c>
      <c r="C585" t="str">
        <f t="shared" si="9"/>
        <v>williammiller@email.com</v>
      </c>
      <c r="D585" t="s">
        <v>2586</v>
      </c>
      <c r="E585" t="s">
        <v>3586</v>
      </c>
      <c r="F585" t="s">
        <v>4576</v>
      </c>
      <c r="G585" t="s">
        <v>4971</v>
      </c>
      <c r="H585" t="s">
        <v>5555</v>
      </c>
      <c r="I585" t="s">
        <v>5968</v>
      </c>
    </row>
    <row r="586" spans="1:9" x14ac:dyDescent="0.3">
      <c r="A586" t="s">
        <v>593</v>
      </c>
      <c r="B586" t="s">
        <v>1591</v>
      </c>
      <c r="C586" t="str">
        <f t="shared" si="9"/>
        <v>mariepeterson@email.com</v>
      </c>
      <c r="D586" t="s">
        <v>2587</v>
      </c>
      <c r="E586" t="s">
        <v>3587</v>
      </c>
      <c r="F586" t="s">
        <v>4577</v>
      </c>
      <c r="G586" t="s">
        <v>4971</v>
      </c>
      <c r="H586" t="s">
        <v>5556</v>
      </c>
      <c r="I586" t="s">
        <v>5967</v>
      </c>
    </row>
    <row r="587" spans="1:9" x14ac:dyDescent="0.3">
      <c r="A587" t="s">
        <v>594</v>
      </c>
      <c r="B587" t="s">
        <v>1592</v>
      </c>
      <c r="C587" t="str">
        <f t="shared" si="9"/>
        <v>nicholaspowell@email.com</v>
      </c>
      <c r="D587" t="s">
        <v>2588</v>
      </c>
      <c r="E587" t="s">
        <v>3588</v>
      </c>
      <c r="F587" t="s">
        <v>4578</v>
      </c>
      <c r="G587" t="s">
        <v>4971</v>
      </c>
      <c r="H587" t="s">
        <v>5557</v>
      </c>
      <c r="I587" t="s">
        <v>5968</v>
      </c>
    </row>
    <row r="588" spans="1:9" x14ac:dyDescent="0.3">
      <c r="A588" t="s">
        <v>595</v>
      </c>
      <c r="B588" t="s">
        <v>1593</v>
      </c>
      <c r="C588" t="str">
        <f t="shared" si="9"/>
        <v>dr.gabrielnichols@email.com</v>
      </c>
      <c r="D588" t="s">
        <v>2589</v>
      </c>
      <c r="E588" t="s">
        <v>3589</v>
      </c>
      <c r="F588" t="s">
        <v>4579</v>
      </c>
      <c r="G588" t="s">
        <v>4969</v>
      </c>
      <c r="H588" t="s">
        <v>5558</v>
      </c>
      <c r="I588" t="s">
        <v>5967</v>
      </c>
    </row>
    <row r="589" spans="1:9" x14ac:dyDescent="0.3">
      <c r="A589" t="s">
        <v>596</v>
      </c>
      <c r="B589" t="s">
        <v>1594</v>
      </c>
      <c r="C589" t="str">
        <f t="shared" si="9"/>
        <v>ms.amandahayes@email.com</v>
      </c>
      <c r="D589" t="s">
        <v>2590</v>
      </c>
      <c r="E589" t="s">
        <v>3590</v>
      </c>
      <c r="F589" t="s">
        <v>4580</v>
      </c>
      <c r="G589" t="s">
        <v>4971</v>
      </c>
      <c r="H589" t="s">
        <v>5559</v>
      </c>
      <c r="I589" t="s">
        <v>5967</v>
      </c>
    </row>
    <row r="590" spans="1:9" x14ac:dyDescent="0.3">
      <c r="A590" t="s">
        <v>597</v>
      </c>
      <c r="B590" t="s">
        <v>1595</v>
      </c>
      <c r="C590" t="str">
        <f t="shared" si="9"/>
        <v>tammynelson@email.com</v>
      </c>
      <c r="D590" t="s">
        <v>2591</v>
      </c>
      <c r="E590" t="s">
        <v>3591</v>
      </c>
      <c r="F590" t="s">
        <v>4581</v>
      </c>
      <c r="G590" t="s">
        <v>4969</v>
      </c>
      <c r="H590" t="s">
        <v>5560</v>
      </c>
      <c r="I590" t="s">
        <v>5968</v>
      </c>
    </row>
    <row r="591" spans="1:9" x14ac:dyDescent="0.3">
      <c r="A591" t="s">
        <v>598</v>
      </c>
      <c r="B591" t="s">
        <v>1596</v>
      </c>
      <c r="C591" t="str">
        <f t="shared" si="9"/>
        <v>dr.johndoyle@email.com</v>
      </c>
      <c r="D591" t="s">
        <v>2592</v>
      </c>
      <c r="E591" t="s">
        <v>3592</v>
      </c>
      <c r="F591" t="s">
        <v>4582</v>
      </c>
      <c r="G591" t="s">
        <v>4970</v>
      </c>
      <c r="H591" t="s">
        <v>5561</v>
      </c>
      <c r="I591" t="s">
        <v>5968</v>
      </c>
    </row>
    <row r="592" spans="1:9" x14ac:dyDescent="0.3">
      <c r="A592" t="s">
        <v>599</v>
      </c>
      <c r="B592" t="s">
        <v>1597</v>
      </c>
      <c r="C592" t="str">
        <f t="shared" si="9"/>
        <v>jeffreypetersen@email.com</v>
      </c>
      <c r="D592" t="s">
        <v>2593</v>
      </c>
      <c r="E592" t="s">
        <v>3593</v>
      </c>
      <c r="F592" t="s">
        <v>4583</v>
      </c>
      <c r="G592" t="s">
        <v>4969</v>
      </c>
      <c r="H592" t="s">
        <v>5562</v>
      </c>
      <c r="I592" t="s">
        <v>5968</v>
      </c>
    </row>
    <row r="593" spans="1:9" x14ac:dyDescent="0.3">
      <c r="A593" t="s">
        <v>600</v>
      </c>
      <c r="B593" t="s">
        <v>1598</v>
      </c>
      <c r="C593" t="str">
        <f t="shared" si="9"/>
        <v>amandaflores@email.com</v>
      </c>
      <c r="D593" t="s">
        <v>2594</v>
      </c>
      <c r="E593" t="s">
        <v>3594</v>
      </c>
      <c r="F593" t="s">
        <v>4584</v>
      </c>
      <c r="G593" t="s">
        <v>4970</v>
      </c>
      <c r="H593" t="s">
        <v>5563</v>
      </c>
      <c r="I593" t="s">
        <v>5968</v>
      </c>
    </row>
    <row r="594" spans="1:9" x14ac:dyDescent="0.3">
      <c r="A594" t="s">
        <v>601</v>
      </c>
      <c r="B594" t="s">
        <v>1599</v>
      </c>
      <c r="C594" t="str">
        <f t="shared" si="9"/>
        <v>markturner@email.com</v>
      </c>
      <c r="D594" t="s">
        <v>2595</v>
      </c>
      <c r="E594" t="s">
        <v>3595</v>
      </c>
      <c r="F594" t="s">
        <v>4585</v>
      </c>
      <c r="G594" t="s">
        <v>4970</v>
      </c>
      <c r="H594" t="s">
        <v>5564</v>
      </c>
      <c r="I594" t="s">
        <v>5968</v>
      </c>
    </row>
    <row r="595" spans="1:9" x14ac:dyDescent="0.3">
      <c r="A595" t="s">
        <v>602</v>
      </c>
      <c r="B595" t="s">
        <v>1600</v>
      </c>
      <c r="C595" t="str">
        <f t="shared" si="9"/>
        <v>jamesmeyer@email.com</v>
      </c>
      <c r="D595" t="s">
        <v>2596</v>
      </c>
      <c r="E595" t="s">
        <v>3596</v>
      </c>
      <c r="F595" t="s">
        <v>4586</v>
      </c>
      <c r="G595" t="s">
        <v>4970</v>
      </c>
      <c r="H595" t="s">
        <v>5565</v>
      </c>
      <c r="I595" t="s">
        <v>5968</v>
      </c>
    </row>
    <row r="596" spans="1:9" x14ac:dyDescent="0.3">
      <c r="A596" t="s">
        <v>603</v>
      </c>
      <c r="B596" t="s">
        <v>1601</v>
      </c>
      <c r="C596" t="str">
        <f t="shared" si="9"/>
        <v>tiffanyfields@email.com</v>
      </c>
      <c r="D596" t="s">
        <v>2597</v>
      </c>
      <c r="E596" t="s">
        <v>3597</v>
      </c>
      <c r="F596" t="s">
        <v>4587</v>
      </c>
      <c r="G596" t="s">
        <v>4971</v>
      </c>
      <c r="H596" t="s">
        <v>5566</v>
      </c>
      <c r="I596" t="s">
        <v>5968</v>
      </c>
    </row>
    <row r="597" spans="1:9" x14ac:dyDescent="0.3">
      <c r="A597" t="s">
        <v>604</v>
      </c>
      <c r="B597" t="s">
        <v>1602</v>
      </c>
      <c r="C597" t="str">
        <f t="shared" si="9"/>
        <v>jeffgarcia@email.com</v>
      </c>
      <c r="D597" t="s">
        <v>2598</v>
      </c>
      <c r="E597" t="s">
        <v>3598</v>
      </c>
      <c r="F597" t="s">
        <v>4588</v>
      </c>
      <c r="G597" t="s">
        <v>4971</v>
      </c>
      <c r="H597" t="s">
        <v>5567</v>
      </c>
      <c r="I597" t="s">
        <v>5968</v>
      </c>
    </row>
    <row r="598" spans="1:9" x14ac:dyDescent="0.3">
      <c r="A598" t="s">
        <v>605</v>
      </c>
      <c r="B598" t="s">
        <v>1603</v>
      </c>
      <c r="C598" t="str">
        <f t="shared" si="9"/>
        <v>josephbrock@email.com</v>
      </c>
      <c r="D598" t="s">
        <v>2599</v>
      </c>
      <c r="E598" t="s">
        <v>3599</v>
      </c>
      <c r="F598" t="s">
        <v>4589</v>
      </c>
      <c r="G598" t="s">
        <v>4970</v>
      </c>
      <c r="H598" t="s">
        <v>5568</v>
      </c>
      <c r="I598" t="s">
        <v>5968</v>
      </c>
    </row>
    <row r="599" spans="1:9" x14ac:dyDescent="0.3">
      <c r="A599" t="s">
        <v>606</v>
      </c>
      <c r="B599" t="s">
        <v>1604</v>
      </c>
      <c r="C599" t="str">
        <f t="shared" si="9"/>
        <v>breannaphillips@email.com</v>
      </c>
      <c r="D599" t="s">
        <v>2600</v>
      </c>
      <c r="E599" t="s">
        <v>3600</v>
      </c>
      <c r="F599" t="s">
        <v>4590</v>
      </c>
      <c r="G599" t="s">
        <v>4971</v>
      </c>
      <c r="H599" t="s">
        <v>5569</v>
      </c>
      <c r="I599" t="s">
        <v>5967</v>
      </c>
    </row>
    <row r="600" spans="1:9" x14ac:dyDescent="0.3">
      <c r="A600" t="s">
        <v>607</v>
      </c>
      <c r="B600" t="s">
        <v>1605</v>
      </c>
      <c r="C600" t="str">
        <f t="shared" si="9"/>
        <v>dr.tonydawsondvm@email.com</v>
      </c>
      <c r="D600" t="s">
        <v>2601</v>
      </c>
      <c r="E600" t="s">
        <v>3601</v>
      </c>
      <c r="F600" t="s">
        <v>4591</v>
      </c>
      <c r="G600" t="s">
        <v>4970</v>
      </c>
      <c r="H600" t="s">
        <v>5570</v>
      </c>
      <c r="I600" t="s">
        <v>5967</v>
      </c>
    </row>
    <row r="601" spans="1:9" x14ac:dyDescent="0.3">
      <c r="A601" t="s">
        <v>608</v>
      </c>
      <c r="B601" t="s">
        <v>1606</v>
      </c>
      <c r="C601" t="str">
        <f t="shared" si="9"/>
        <v>angelaguzmanmd@email.com</v>
      </c>
      <c r="D601" t="s">
        <v>2602</v>
      </c>
      <c r="E601" t="s">
        <v>3602</v>
      </c>
      <c r="F601" t="s">
        <v>4592</v>
      </c>
      <c r="G601" t="s">
        <v>4970</v>
      </c>
      <c r="H601" t="s">
        <v>5571</v>
      </c>
      <c r="I601" t="s">
        <v>5968</v>
      </c>
    </row>
    <row r="602" spans="1:9" x14ac:dyDescent="0.3">
      <c r="A602" t="s">
        <v>609</v>
      </c>
      <c r="B602" t="s">
        <v>1607</v>
      </c>
      <c r="C602" t="str">
        <f t="shared" si="9"/>
        <v>rodneyscott@email.com</v>
      </c>
      <c r="D602" t="s">
        <v>2603</v>
      </c>
      <c r="E602" t="s">
        <v>3603</v>
      </c>
      <c r="F602" t="s">
        <v>4593</v>
      </c>
      <c r="G602" t="s">
        <v>4970</v>
      </c>
      <c r="H602" t="s">
        <v>5572</v>
      </c>
      <c r="I602" t="s">
        <v>5968</v>
      </c>
    </row>
    <row r="603" spans="1:9" x14ac:dyDescent="0.3">
      <c r="A603" t="s">
        <v>610</v>
      </c>
      <c r="B603" t="s">
        <v>1608</v>
      </c>
      <c r="C603" t="str">
        <f t="shared" si="9"/>
        <v>jasminehall@email.com</v>
      </c>
      <c r="D603" t="s">
        <v>2604</v>
      </c>
      <c r="E603" t="s">
        <v>3604</v>
      </c>
      <c r="F603" t="s">
        <v>4594</v>
      </c>
      <c r="G603" t="s">
        <v>4969</v>
      </c>
      <c r="H603" t="s">
        <v>5573</v>
      </c>
      <c r="I603" t="s">
        <v>5968</v>
      </c>
    </row>
    <row r="604" spans="1:9" x14ac:dyDescent="0.3">
      <c r="A604" t="s">
        <v>611</v>
      </c>
      <c r="B604" t="s">
        <v>1609</v>
      </c>
      <c r="C604" t="str">
        <f t="shared" si="9"/>
        <v>juliesalazar@email.com</v>
      </c>
      <c r="D604" t="s">
        <v>2605</v>
      </c>
      <c r="E604" t="s">
        <v>3605</v>
      </c>
      <c r="F604" t="s">
        <v>4595</v>
      </c>
      <c r="G604" t="s">
        <v>4970</v>
      </c>
      <c r="H604" t="s">
        <v>5574</v>
      </c>
      <c r="I604" t="s">
        <v>5968</v>
      </c>
    </row>
    <row r="605" spans="1:9" x14ac:dyDescent="0.3">
      <c r="A605" t="s">
        <v>612</v>
      </c>
      <c r="B605" t="s">
        <v>1610</v>
      </c>
      <c r="C605" t="str">
        <f t="shared" si="9"/>
        <v>williesmith@email.com</v>
      </c>
      <c r="D605" t="s">
        <v>2606</v>
      </c>
      <c r="E605" t="s">
        <v>3606</v>
      </c>
      <c r="F605" t="s">
        <v>4596</v>
      </c>
      <c r="G605" t="s">
        <v>4969</v>
      </c>
      <c r="H605" t="s">
        <v>5575</v>
      </c>
      <c r="I605" t="s">
        <v>5968</v>
      </c>
    </row>
    <row r="606" spans="1:9" x14ac:dyDescent="0.3">
      <c r="A606" t="s">
        <v>613</v>
      </c>
      <c r="B606" t="s">
        <v>1611</v>
      </c>
      <c r="C606" t="str">
        <f t="shared" si="9"/>
        <v>priscillamontgomery@email.com</v>
      </c>
      <c r="D606" t="s">
        <v>2607</v>
      </c>
      <c r="E606" t="s">
        <v>3607</v>
      </c>
      <c r="F606" t="s">
        <v>4597</v>
      </c>
      <c r="G606" t="s">
        <v>4969</v>
      </c>
      <c r="H606" t="s">
        <v>5258</v>
      </c>
      <c r="I606" t="s">
        <v>5968</v>
      </c>
    </row>
    <row r="607" spans="1:9" x14ac:dyDescent="0.3">
      <c r="A607" t="s">
        <v>614</v>
      </c>
      <c r="B607" t="s">
        <v>1612</v>
      </c>
      <c r="C607" t="str">
        <f t="shared" si="9"/>
        <v>conniehall@email.com</v>
      </c>
      <c r="D607" t="s">
        <v>2608</v>
      </c>
      <c r="E607" t="s">
        <v>3608</v>
      </c>
      <c r="F607" t="s">
        <v>4598</v>
      </c>
      <c r="G607" t="s">
        <v>4970</v>
      </c>
      <c r="H607" t="s">
        <v>5576</v>
      </c>
      <c r="I607" t="s">
        <v>5968</v>
      </c>
    </row>
    <row r="608" spans="1:9" x14ac:dyDescent="0.3">
      <c r="A608" t="s">
        <v>615</v>
      </c>
      <c r="B608" t="s">
        <v>1613</v>
      </c>
      <c r="C608" t="str">
        <f t="shared" si="9"/>
        <v>edwardtaylor@email.com</v>
      </c>
      <c r="D608" t="s">
        <v>2609</v>
      </c>
      <c r="E608" t="s">
        <v>3609</v>
      </c>
      <c r="F608" t="s">
        <v>4209</v>
      </c>
      <c r="G608" t="s">
        <v>4970</v>
      </c>
      <c r="H608" t="s">
        <v>5577</v>
      </c>
      <c r="I608" t="s">
        <v>5968</v>
      </c>
    </row>
    <row r="609" spans="1:9" x14ac:dyDescent="0.3">
      <c r="A609" t="s">
        <v>616</v>
      </c>
      <c r="B609" t="s">
        <v>1614</v>
      </c>
      <c r="C609" t="str">
        <f t="shared" si="9"/>
        <v>meganwashington@email.com</v>
      </c>
      <c r="D609" t="s">
        <v>2610</v>
      </c>
      <c r="E609" t="s">
        <v>3610</v>
      </c>
      <c r="F609" t="s">
        <v>4599</v>
      </c>
      <c r="G609" t="s">
        <v>4971</v>
      </c>
      <c r="H609" t="s">
        <v>5578</v>
      </c>
      <c r="I609" t="s">
        <v>5967</v>
      </c>
    </row>
    <row r="610" spans="1:9" x14ac:dyDescent="0.3">
      <c r="A610" t="s">
        <v>617</v>
      </c>
      <c r="B610" t="s">
        <v>1615</v>
      </c>
      <c r="C610" t="str">
        <f t="shared" si="9"/>
        <v>pamelawest@email.com</v>
      </c>
      <c r="D610" t="s">
        <v>2611</v>
      </c>
      <c r="E610" t="s">
        <v>3611</v>
      </c>
      <c r="F610" t="s">
        <v>4600</v>
      </c>
      <c r="G610" t="s">
        <v>4970</v>
      </c>
      <c r="H610" t="s">
        <v>5579</v>
      </c>
      <c r="I610" t="s">
        <v>5967</v>
      </c>
    </row>
    <row r="611" spans="1:9" x14ac:dyDescent="0.3">
      <c r="A611" t="s">
        <v>618</v>
      </c>
      <c r="B611" t="s">
        <v>1616</v>
      </c>
      <c r="C611" t="str">
        <f t="shared" si="9"/>
        <v>karinaramirez@email.com</v>
      </c>
      <c r="D611" t="s">
        <v>2612</v>
      </c>
      <c r="E611" t="s">
        <v>3612</v>
      </c>
      <c r="F611" t="s">
        <v>4601</v>
      </c>
      <c r="G611" t="s">
        <v>4971</v>
      </c>
      <c r="H611" t="s">
        <v>5580</v>
      </c>
      <c r="I611" t="s">
        <v>5968</v>
      </c>
    </row>
    <row r="612" spans="1:9" x14ac:dyDescent="0.3">
      <c r="A612" t="s">
        <v>619</v>
      </c>
      <c r="B612" t="s">
        <v>1617</v>
      </c>
      <c r="C612" t="str">
        <f t="shared" si="9"/>
        <v>ashleydavila@email.com</v>
      </c>
      <c r="D612" t="s">
        <v>2613</v>
      </c>
      <c r="E612" t="s">
        <v>3613</v>
      </c>
      <c r="F612" t="s">
        <v>4602</v>
      </c>
      <c r="G612" t="s">
        <v>4970</v>
      </c>
      <c r="H612" t="s">
        <v>5581</v>
      </c>
      <c r="I612" t="s">
        <v>5968</v>
      </c>
    </row>
    <row r="613" spans="1:9" x14ac:dyDescent="0.3">
      <c r="A613" t="s">
        <v>620</v>
      </c>
      <c r="B613" t="s">
        <v>1618</v>
      </c>
      <c r="C613" t="str">
        <f t="shared" si="9"/>
        <v>frederickclark@email.com</v>
      </c>
      <c r="D613" t="s">
        <v>2614</v>
      </c>
      <c r="E613" t="s">
        <v>3614</v>
      </c>
      <c r="F613" t="s">
        <v>4603</v>
      </c>
      <c r="G613" t="s">
        <v>4970</v>
      </c>
      <c r="H613" t="s">
        <v>5582</v>
      </c>
      <c r="I613" t="s">
        <v>5967</v>
      </c>
    </row>
    <row r="614" spans="1:9" x14ac:dyDescent="0.3">
      <c r="A614" t="s">
        <v>621</v>
      </c>
      <c r="B614" t="s">
        <v>1619</v>
      </c>
      <c r="C614" t="str">
        <f t="shared" si="9"/>
        <v>seanfrey@email.com</v>
      </c>
      <c r="D614" t="s">
        <v>2615</v>
      </c>
      <c r="E614" t="s">
        <v>3615</v>
      </c>
      <c r="F614" t="s">
        <v>4604</v>
      </c>
      <c r="G614" t="s">
        <v>4970</v>
      </c>
      <c r="H614" t="s">
        <v>5583</v>
      </c>
      <c r="I614" t="s">
        <v>5968</v>
      </c>
    </row>
    <row r="615" spans="1:9" x14ac:dyDescent="0.3">
      <c r="A615" t="s">
        <v>622</v>
      </c>
      <c r="B615" t="s">
        <v>1620</v>
      </c>
      <c r="C615" t="str">
        <f t="shared" si="9"/>
        <v>danholland@email.com</v>
      </c>
      <c r="D615" t="s">
        <v>2616</v>
      </c>
      <c r="E615" t="s">
        <v>3616</v>
      </c>
      <c r="F615" t="s">
        <v>4605</v>
      </c>
      <c r="G615" t="s">
        <v>4970</v>
      </c>
      <c r="H615" t="s">
        <v>5584</v>
      </c>
      <c r="I615" t="s">
        <v>5968</v>
      </c>
    </row>
    <row r="616" spans="1:9" x14ac:dyDescent="0.3">
      <c r="A616" t="s">
        <v>623</v>
      </c>
      <c r="B616" t="s">
        <v>1621</v>
      </c>
      <c r="C616" t="str">
        <f t="shared" si="9"/>
        <v>robertjohnson@email.com</v>
      </c>
      <c r="D616" t="s">
        <v>2617</v>
      </c>
      <c r="E616" t="s">
        <v>3617</v>
      </c>
      <c r="F616" t="s">
        <v>4606</v>
      </c>
      <c r="G616" t="s">
        <v>4969</v>
      </c>
      <c r="H616" t="s">
        <v>5585</v>
      </c>
      <c r="I616" t="s">
        <v>5967</v>
      </c>
    </row>
    <row r="617" spans="1:9" x14ac:dyDescent="0.3">
      <c r="A617" t="s">
        <v>624</v>
      </c>
      <c r="B617" t="s">
        <v>1622</v>
      </c>
      <c r="C617" t="str">
        <f t="shared" si="9"/>
        <v>meganwilliams@email.com</v>
      </c>
      <c r="D617" t="s">
        <v>2618</v>
      </c>
      <c r="E617" t="s">
        <v>3618</v>
      </c>
      <c r="F617" t="s">
        <v>4078</v>
      </c>
      <c r="G617" t="s">
        <v>4969</v>
      </c>
      <c r="H617" t="s">
        <v>5586</v>
      </c>
      <c r="I617" t="s">
        <v>5968</v>
      </c>
    </row>
    <row r="618" spans="1:9" x14ac:dyDescent="0.3">
      <c r="A618" t="s">
        <v>625</v>
      </c>
      <c r="B618" t="s">
        <v>1623</v>
      </c>
      <c r="C618" t="str">
        <f t="shared" si="9"/>
        <v>thomaswilson@email.com</v>
      </c>
      <c r="D618" t="s">
        <v>2619</v>
      </c>
      <c r="E618" t="s">
        <v>3619</v>
      </c>
      <c r="F618" t="s">
        <v>4607</v>
      </c>
      <c r="G618" t="s">
        <v>4970</v>
      </c>
      <c r="H618" t="s">
        <v>5587</v>
      </c>
      <c r="I618" t="s">
        <v>5968</v>
      </c>
    </row>
    <row r="619" spans="1:9" x14ac:dyDescent="0.3">
      <c r="A619" t="s">
        <v>626</v>
      </c>
      <c r="B619" t="s">
        <v>1624</v>
      </c>
      <c r="C619" t="str">
        <f t="shared" si="9"/>
        <v>codybradley@email.com</v>
      </c>
      <c r="D619" t="s">
        <v>2620</v>
      </c>
      <c r="E619" t="s">
        <v>3620</v>
      </c>
      <c r="F619" t="s">
        <v>4608</v>
      </c>
      <c r="G619" t="s">
        <v>4969</v>
      </c>
      <c r="H619" t="s">
        <v>5588</v>
      </c>
      <c r="I619" t="s">
        <v>5967</v>
      </c>
    </row>
    <row r="620" spans="1:9" x14ac:dyDescent="0.3">
      <c r="A620" t="s">
        <v>627</v>
      </c>
      <c r="B620" t="s">
        <v>1625</v>
      </c>
      <c r="C620" t="str">
        <f t="shared" si="9"/>
        <v>michaelfrazier@email.com</v>
      </c>
      <c r="D620" t="s">
        <v>2621</v>
      </c>
      <c r="E620" t="s">
        <v>3621</v>
      </c>
      <c r="F620" t="s">
        <v>4609</v>
      </c>
      <c r="G620" t="s">
        <v>4970</v>
      </c>
      <c r="H620" t="s">
        <v>5589</v>
      </c>
      <c r="I620" t="s">
        <v>5968</v>
      </c>
    </row>
    <row r="621" spans="1:9" x14ac:dyDescent="0.3">
      <c r="A621" t="s">
        <v>628</v>
      </c>
      <c r="B621" t="s">
        <v>1626</v>
      </c>
      <c r="C621" t="str">
        <f t="shared" si="9"/>
        <v>pameladavis@email.com</v>
      </c>
      <c r="D621" t="s">
        <v>2622</v>
      </c>
      <c r="E621" t="s">
        <v>3622</v>
      </c>
      <c r="F621" t="s">
        <v>4610</v>
      </c>
      <c r="G621" t="s">
        <v>4969</v>
      </c>
      <c r="H621" t="s">
        <v>5590</v>
      </c>
      <c r="I621" t="s">
        <v>5968</v>
      </c>
    </row>
    <row r="622" spans="1:9" x14ac:dyDescent="0.3">
      <c r="A622" t="s">
        <v>629</v>
      </c>
      <c r="B622" t="s">
        <v>1627</v>
      </c>
      <c r="C622" t="str">
        <f t="shared" si="9"/>
        <v>christinarubio@email.com</v>
      </c>
      <c r="D622" t="s">
        <v>2623</v>
      </c>
      <c r="E622" t="s">
        <v>3623</v>
      </c>
      <c r="F622" t="s">
        <v>4611</v>
      </c>
      <c r="G622" t="s">
        <v>4970</v>
      </c>
      <c r="H622" t="s">
        <v>5591</v>
      </c>
      <c r="I622" t="s">
        <v>5967</v>
      </c>
    </row>
    <row r="623" spans="1:9" x14ac:dyDescent="0.3">
      <c r="A623" t="s">
        <v>630</v>
      </c>
      <c r="B623" t="s">
        <v>1628</v>
      </c>
      <c r="C623" t="str">
        <f t="shared" si="9"/>
        <v>michaelkennedy@email.com</v>
      </c>
      <c r="D623" t="s">
        <v>2624</v>
      </c>
      <c r="E623" t="s">
        <v>3624</v>
      </c>
      <c r="F623" t="s">
        <v>4612</v>
      </c>
      <c r="G623" t="s">
        <v>4970</v>
      </c>
      <c r="H623" t="s">
        <v>5592</v>
      </c>
      <c r="I623" t="s">
        <v>5968</v>
      </c>
    </row>
    <row r="624" spans="1:9" x14ac:dyDescent="0.3">
      <c r="A624" t="s">
        <v>631</v>
      </c>
      <c r="B624" t="s">
        <v>1629</v>
      </c>
      <c r="C624" t="str">
        <f t="shared" si="9"/>
        <v>karenmartinez@email.com</v>
      </c>
      <c r="D624" t="s">
        <v>2625</v>
      </c>
      <c r="E624" t="s">
        <v>3625</v>
      </c>
      <c r="F624" t="s">
        <v>4613</v>
      </c>
      <c r="G624" t="s">
        <v>4969</v>
      </c>
      <c r="H624" t="s">
        <v>5593</v>
      </c>
      <c r="I624" t="s">
        <v>5968</v>
      </c>
    </row>
    <row r="625" spans="1:9" x14ac:dyDescent="0.3">
      <c r="A625" t="s">
        <v>632</v>
      </c>
      <c r="B625" t="s">
        <v>1630</v>
      </c>
      <c r="C625" t="str">
        <f t="shared" si="9"/>
        <v>melissamiller@email.com</v>
      </c>
      <c r="D625" t="s">
        <v>2626</v>
      </c>
      <c r="E625" t="s">
        <v>3626</v>
      </c>
      <c r="F625" t="s">
        <v>4614</v>
      </c>
      <c r="G625" t="s">
        <v>4971</v>
      </c>
      <c r="H625" t="s">
        <v>5594</v>
      </c>
      <c r="I625" t="s">
        <v>5967</v>
      </c>
    </row>
    <row r="626" spans="1:9" x14ac:dyDescent="0.3">
      <c r="A626" t="s">
        <v>633</v>
      </c>
      <c r="B626" t="s">
        <v>1631</v>
      </c>
      <c r="C626" t="str">
        <f t="shared" si="9"/>
        <v>janethensley@email.com</v>
      </c>
      <c r="D626" t="s">
        <v>2627</v>
      </c>
      <c r="E626" t="s">
        <v>3627</v>
      </c>
      <c r="F626" t="s">
        <v>4615</v>
      </c>
      <c r="G626" t="s">
        <v>4970</v>
      </c>
      <c r="H626" t="s">
        <v>5595</v>
      </c>
      <c r="I626" t="s">
        <v>5968</v>
      </c>
    </row>
    <row r="627" spans="1:9" x14ac:dyDescent="0.3">
      <c r="A627" t="s">
        <v>634</v>
      </c>
      <c r="B627" t="s">
        <v>1632</v>
      </c>
      <c r="C627" t="str">
        <f t="shared" si="9"/>
        <v>jameswaller@email.com</v>
      </c>
      <c r="D627" t="s">
        <v>2628</v>
      </c>
      <c r="E627" t="s">
        <v>3628</v>
      </c>
      <c r="F627" t="s">
        <v>4616</v>
      </c>
      <c r="G627" t="s">
        <v>4970</v>
      </c>
      <c r="H627" t="s">
        <v>5596</v>
      </c>
      <c r="I627" t="s">
        <v>5967</v>
      </c>
    </row>
    <row r="628" spans="1:9" x14ac:dyDescent="0.3">
      <c r="A628" t="s">
        <v>635</v>
      </c>
      <c r="B628" t="s">
        <v>1633</v>
      </c>
      <c r="C628" t="str">
        <f t="shared" si="9"/>
        <v>mr.davidellisonphd@email.com</v>
      </c>
      <c r="D628" t="s">
        <v>2629</v>
      </c>
      <c r="E628" t="s">
        <v>3629</v>
      </c>
      <c r="F628" t="s">
        <v>4617</v>
      </c>
      <c r="G628" t="s">
        <v>4970</v>
      </c>
      <c r="H628" t="s">
        <v>5597</v>
      </c>
      <c r="I628" t="s">
        <v>5968</v>
      </c>
    </row>
    <row r="629" spans="1:9" x14ac:dyDescent="0.3">
      <c r="A629" t="s">
        <v>636</v>
      </c>
      <c r="B629" t="s">
        <v>1634</v>
      </c>
      <c r="C629" t="str">
        <f t="shared" si="9"/>
        <v>patrickgraham@email.com</v>
      </c>
      <c r="D629" t="s">
        <v>2630</v>
      </c>
      <c r="E629" t="s">
        <v>3630</v>
      </c>
      <c r="F629" t="s">
        <v>4618</v>
      </c>
      <c r="G629" t="s">
        <v>4971</v>
      </c>
      <c r="H629" t="s">
        <v>5598</v>
      </c>
      <c r="I629" t="s">
        <v>5968</v>
      </c>
    </row>
    <row r="630" spans="1:9" x14ac:dyDescent="0.3">
      <c r="A630" t="s">
        <v>637</v>
      </c>
      <c r="B630" t="s">
        <v>1635</v>
      </c>
      <c r="C630" t="str">
        <f t="shared" si="9"/>
        <v>mistywebster@email.com</v>
      </c>
      <c r="D630" t="s">
        <v>2631</v>
      </c>
      <c r="E630" t="s">
        <v>3631</v>
      </c>
      <c r="F630" t="s">
        <v>4619</v>
      </c>
      <c r="G630" t="s">
        <v>4971</v>
      </c>
      <c r="H630" t="s">
        <v>5599</v>
      </c>
      <c r="I630" t="s">
        <v>5968</v>
      </c>
    </row>
    <row r="631" spans="1:9" x14ac:dyDescent="0.3">
      <c r="A631" t="s">
        <v>638</v>
      </c>
      <c r="B631" t="s">
        <v>1636</v>
      </c>
      <c r="C631" t="str">
        <f t="shared" si="9"/>
        <v>patrickjenkins@email.com</v>
      </c>
      <c r="D631" t="s">
        <v>2632</v>
      </c>
      <c r="E631" t="s">
        <v>3632</v>
      </c>
      <c r="F631" t="s">
        <v>4620</v>
      </c>
      <c r="G631" t="s">
        <v>4970</v>
      </c>
      <c r="H631" t="s">
        <v>5600</v>
      </c>
      <c r="I631" t="s">
        <v>5968</v>
      </c>
    </row>
    <row r="632" spans="1:9" x14ac:dyDescent="0.3">
      <c r="A632" t="s">
        <v>639</v>
      </c>
      <c r="B632" t="s">
        <v>1637</v>
      </c>
      <c r="C632" t="str">
        <f t="shared" si="9"/>
        <v>adambennettmd@email.com</v>
      </c>
      <c r="D632" t="s">
        <v>2633</v>
      </c>
      <c r="E632" t="s">
        <v>3633</v>
      </c>
      <c r="F632" t="s">
        <v>4621</v>
      </c>
      <c r="G632" t="s">
        <v>4970</v>
      </c>
      <c r="H632" t="s">
        <v>5601</v>
      </c>
      <c r="I632" t="s">
        <v>5967</v>
      </c>
    </row>
    <row r="633" spans="1:9" x14ac:dyDescent="0.3">
      <c r="A633" t="s">
        <v>640</v>
      </c>
      <c r="B633" t="s">
        <v>1638</v>
      </c>
      <c r="C633" t="str">
        <f t="shared" si="9"/>
        <v>melissamoore@email.com</v>
      </c>
      <c r="D633" t="s">
        <v>2634</v>
      </c>
      <c r="E633" t="s">
        <v>3634</v>
      </c>
      <c r="F633" t="s">
        <v>4622</v>
      </c>
      <c r="G633" t="s">
        <v>4971</v>
      </c>
      <c r="H633" t="s">
        <v>5602</v>
      </c>
      <c r="I633" t="s">
        <v>5967</v>
      </c>
    </row>
    <row r="634" spans="1:9" x14ac:dyDescent="0.3">
      <c r="A634" t="s">
        <v>641</v>
      </c>
      <c r="B634" t="s">
        <v>1639</v>
      </c>
      <c r="C634" t="str">
        <f t="shared" si="9"/>
        <v>melanienewton@email.com</v>
      </c>
      <c r="D634" t="s">
        <v>2635</v>
      </c>
      <c r="E634" t="s">
        <v>3635</v>
      </c>
      <c r="F634" t="s">
        <v>4623</v>
      </c>
      <c r="G634" t="s">
        <v>4969</v>
      </c>
      <c r="H634" t="s">
        <v>5603</v>
      </c>
      <c r="I634" t="s">
        <v>5968</v>
      </c>
    </row>
    <row r="635" spans="1:9" x14ac:dyDescent="0.3">
      <c r="A635" t="s">
        <v>642</v>
      </c>
      <c r="B635" t="s">
        <v>1640</v>
      </c>
      <c r="C635" t="str">
        <f t="shared" si="9"/>
        <v>timothydavis@email.com</v>
      </c>
      <c r="D635" t="s">
        <v>2636</v>
      </c>
      <c r="E635" t="s">
        <v>3636</v>
      </c>
      <c r="F635" t="s">
        <v>4624</v>
      </c>
      <c r="G635" t="s">
        <v>4970</v>
      </c>
      <c r="H635" t="s">
        <v>5604</v>
      </c>
      <c r="I635" t="s">
        <v>5967</v>
      </c>
    </row>
    <row r="636" spans="1:9" x14ac:dyDescent="0.3">
      <c r="A636" t="s">
        <v>643</v>
      </c>
      <c r="B636" t="s">
        <v>1641</v>
      </c>
      <c r="C636" t="str">
        <f t="shared" si="9"/>
        <v>richardblevins@email.com</v>
      </c>
      <c r="D636" t="s">
        <v>2637</v>
      </c>
      <c r="E636" t="s">
        <v>3637</v>
      </c>
      <c r="F636" t="s">
        <v>4625</v>
      </c>
      <c r="G636" t="s">
        <v>4970</v>
      </c>
      <c r="H636" t="s">
        <v>5605</v>
      </c>
      <c r="I636" t="s">
        <v>5967</v>
      </c>
    </row>
    <row r="637" spans="1:9" x14ac:dyDescent="0.3">
      <c r="A637" t="s">
        <v>644</v>
      </c>
      <c r="B637" t="s">
        <v>1642</v>
      </c>
      <c r="C637" t="str">
        <f t="shared" si="9"/>
        <v>petergeorge@email.com</v>
      </c>
      <c r="D637" t="s">
        <v>2638</v>
      </c>
      <c r="E637" t="s">
        <v>3638</v>
      </c>
      <c r="F637" t="s">
        <v>4626</v>
      </c>
      <c r="G637" t="s">
        <v>4971</v>
      </c>
      <c r="H637" t="s">
        <v>5606</v>
      </c>
      <c r="I637" t="s">
        <v>5968</v>
      </c>
    </row>
    <row r="638" spans="1:9" x14ac:dyDescent="0.3">
      <c r="A638" t="s">
        <v>645</v>
      </c>
      <c r="B638" t="s">
        <v>1643</v>
      </c>
      <c r="C638" t="str">
        <f t="shared" si="9"/>
        <v>katherinedunn@email.com</v>
      </c>
      <c r="D638" t="s">
        <v>2639</v>
      </c>
      <c r="E638" t="s">
        <v>3639</v>
      </c>
      <c r="F638" t="s">
        <v>4429</v>
      </c>
      <c r="G638" t="s">
        <v>4971</v>
      </c>
      <c r="H638" t="s">
        <v>5607</v>
      </c>
      <c r="I638" t="s">
        <v>5968</v>
      </c>
    </row>
    <row r="639" spans="1:9" x14ac:dyDescent="0.3">
      <c r="A639" t="s">
        <v>646</v>
      </c>
      <c r="B639" t="s">
        <v>1644</v>
      </c>
      <c r="C639" t="str">
        <f t="shared" si="9"/>
        <v>charlesmartinez@email.com</v>
      </c>
      <c r="D639" t="s">
        <v>2640</v>
      </c>
      <c r="E639" t="s">
        <v>3640</v>
      </c>
      <c r="F639" t="s">
        <v>4627</v>
      </c>
      <c r="G639" t="s">
        <v>4970</v>
      </c>
      <c r="H639" t="s">
        <v>5608</v>
      </c>
      <c r="I639" t="s">
        <v>5968</v>
      </c>
    </row>
    <row r="640" spans="1:9" x14ac:dyDescent="0.3">
      <c r="A640" t="s">
        <v>647</v>
      </c>
      <c r="B640" t="s">
        <v>1645</v>
      </c>
      <c r="C640" t="str">
        <f t="shared" si="9"/>
        <v>coryjordandvm@email.com</v>
      </c>
      <c r="D640" t="s">
        <v>2641</v>
      </c>
      <c r="E640" t="s">
        <v>3641</v>
      </c>
      <c r="F640" t="s">
        <v>4628</v>
      </c>
      <c r="G640" t="s">
        <v>4969</v>
      </c>
      <c r="H640" t="s">
        <v>5609</v>
      </c>
      <c r="I640" t="s">
        <v>5968</v>
      </c>
    </row>
    <row r="641" spans="1:9" x14ac:dyDescent="0.3">
      <c r="A641" t="s">
        <v>648</v>
      </c>
      <c r="B641" t="s">
        <v>1646</v>
      </c>
      <c r="C641" t="str">
        <f t="shared" si="9"/>
        <v>jessicapiercephd@email.com</v>
      </c>
      <c r="D641" t="s">
        <v>2642</v>
      </c>
      <c r="E641" t="s">
        <v>3642</v>
      </c>
      <c r="F641" t="s">
        <v>4629</v>
      </c>
      <c r="G641" t="s">
        <v>4971</v>
      </c>
      <c r="H641" t="s">
        <v>5610</v>
      </c>
      <c r="I641" t="s">
        <v>5968</v>
      </c>
    </row>
    <row r="642" spans="1:9" x14ac:dyDescent="0.3">
      <c r="A642" t="s">
        <v>649</v>
      </c>
      <c r="B642" t="s">
        <v>1647</v>
      </c>
      <c r="C642" t="str">
        <f t="shared" si="9"/>
        <v>rebeccajacobs@email.com</v>
      </c>
      <c r="D642" t="s">
        <v>2643</v>
      </c>
      <c r="E642" t="s">
        <v>3643</v>
      </c>
      <c r="F642" t="s">
        <v>4630</v>
      </c>
      <c r="G642" t="s">
        <v>4971</v>
      </c>
      <c r="H642" t="s">
        <v>5611</v>
      </c>
      <c r="I642" t="s">
        <v>5967</v>
      </c>
    </row>
    <row r="643" spans="1:9" x14ac:dyDescent="0.3">
      <c r="A643" t="s">
        <v>650</v>
      </c>
      <c r="B643" t="s">
        <v>1648</v>
      </c>
      <c r="C643" t="str">
        <f t="shared" ref="C643:C706" si="10">LOWER(SUBSTITUTE(B643, " ", "")) &amp; "@email.com"</f>
        <v>matthewbell@email.com</v>
      </c>
      <c r="D643" t="s">
        <v>2644</v>
      </c>
      <c r="E643" t="s">
        <v>3644</v>
      </c>
      <c r="F643" t="s">
        <v>4375</v>
      </c>
      <c r="G643" t="s">
        <v>4970</v>
      </c>
      <c r="H643" t="s">
        <v>5612</v>
      </c>
      <c r="I643" t="s">
        <v>5968</v>
      </c>
    </row>
    <row r="644" spans="1:9" x14ac:dyDescent="0.3">
      <c r="A644" t="s">
        <v>651</v>
      </c>
      <c r="B644" t="s">
        <v>1649</v>
      </c>
      <c r="C644" t="str">
        <f t="shared" si="10"/>
        <v>loganharris@email.com</v>
      </c>
      <c r="D644" t="s">
        <v>2645</v>
      </c>
      <c r="E644" t="s">
        <v>3645</v>
      </c>
      <c r="F644" t="s">
        <v>4631</v>
      </c>
      <c r="G644" t="s">
        <v>4969</v>
      </c>
      <c r="H644" t="s">
        <v>5613</v>
      </c>
      <c r="I644" t="s">
        <v>5968</v>
      </c>
    </row>
    <row r="645" spans="1:9" x14ac:dyDescent="0.3">
      <c r="A645" t="s">
        <v>652</v>
      </c>
      <c r="B645" t="s">
        <v>1650</v>
      </c>
      <c r="C645" t="str">
        <f t="shared" si="10"/>
        <v>meganbrock@email.com</v>
      </c>
      <c r="D645" t="s">
        <v>2646</v>
      </c>
      <c r="E645" t="s">
        <v>3646</v>
      </c>
      <c r="F645" t="s">
        <v>4632</v>
      </c>
      <c r="G645" t="s">
        <v>4970</v>
      </c>
      <c r="H645" t="s">
        <v>5614</v>
      </c>
      <c r="I645" t="s">
        <v>5968</v>
      </c>
    </row>
    <row r="646" spans="1:9" x14ac:dyDescent="0.3">
      <c r="A646" t="s">
        <v>653</v>
      </c>
      <c r="B646" t="s">
        <v>1236</v>
      </c>
      <c r="C646" t="str">
        <f t="shared" si="10"/>
        <v>justingarcia@email.com</v>
      </c>
      <c r="D646" t="s">
        <v>2647</v>
      </c>
      <c r="E646" t="s">
        <v>3647</v>
      </c>
      <c r="F646" t="s">
        <v>4633</v>
      </c>
      <c r="G646" t="s">
        <v>4970</v>
      </c>
      <c r="H646" t="s">
        <v>5615</v>
      </c>
      <c r="I646" t="s">
        <v>5967</v>
      </c>
    </row>
    <row r="647" spans="1:9" x14ac:dyDescent="0.3">
      <c r="A647" t="s">
        <v>654</v>
      </c>
      <c r="B647" t="s">
        <v>1651</v>
      </c>
      <c r="C647" t="str">
        <f t="shared" si="10"/>
        <v>hannahmitchell@email.com</v>
      </c>
      <c r="D647" t="s">
        <v>2648</v>
      </c>
      <c r="E647" t="s">
        <v>3648</v>
      </c>
      <c r="F647" t="s">
        <v>4634</v>
      </c>
      <c r="G647" t="s">
        <v>4969</v>
      </c>
      <c r="H647" t="s">
        <v>5616</v>
      </c>
      <c r="I647" t="s">
        <v>5967</v>
      </c>
    </row>
    <row r="648" spans="1:9" x14ac:dyDescent="0.3">
      <c r="A648" t="s">
        <v>655</v>
      </c>
      <c r="B648" t="s">
        <v>1652</v>
      </c>
      <c r="C648" t="str">
        <f t="shared" si="10"/>
        <v>stevecampos@email.com</v>
      </c>
      <c r="D648" t="s">
        <v>2649</v>
      </c>
      <c r="E648" t="s">
        <v>3649</v>
      </c>
      <c r="F648" t="s">
        <v>4635</v>
      </c>
      <c r="G648" t="s">
        <v>4971</v>
      </c>
      <c r="H648" t="s">
        <v>5617</v>
      </c>
      <c r="I648" t="s">
        <v>5968</v>
      </c>
    </row>
    <row r="649" spans="1:9" x14ac:dyDescent="0.3">
      <c r="A649" t="s">
        <v>656</v>
      </c>
      <c r="B649" t="s">
        <v>1653</v>
      </c>
      <c r="C649" t="str">
        <f t="shared" si="10"/>
        <v>davidthompson@email.com</v>
      </c>
      <c r="D649" t="s">
        <v>2650</v>
      </c>
      <c r="E649" t="s">
        <v>3650</v>
      </c>
      <c r="F649" t="s">
        <v>4636</v>
      </c>
      <c r="G649" t="s">
        <v>4970</v>
      </c>
      <c r="H649" t="s">
        <v>5618</v>
      </c>
      <c r="I649" t="s">
        <v>5968</v>
      </c>
    </row>
    <row r="650" spans="1:9" x14ac:dyDescent="0.3">
      <c r="A650" t="s">
        <v>657</v>
      </c>
      <c r="B650" t="s">
        <v>1654</v>
      </c>
      <c r="C650" t="str">
        <f t="shared" si="10"/>
        <v>anthonyflores@email.com</v>
      </c>
      <c r="D650" t="s">
        <v>2651</v>
      </c>
      <c r="E650" t="s">
        <v>3651</v>
      </c>
      <c r="F650" t="s">
        <v>4637</v>
      </c>
      <c r="G650" t="s">
        <v>4971</v>
      </c>
      <c r="H650" t="s">
        <v>5619</v>
      </c>
      <c r="I650" t="s">
        <v>5968</v>
      </c>
    </row>
    <row r="651" spans="1:9" x14ac:dyDescent="0.3">
      <c r="A651" t="s">
        <v>658</v>
      </c>
      <c r="B651" t="s">
        <v>1655</v>
      </c>
      <c r="C651" t="str">
        <f t="shared" si="10"/>
        <v>thomasdavis@email.com</v>
      </c>
      <c r="D651" t="s">
        <v>2652</v>
      </c>
      <c r="E651" t="s">
        <v>3652</v>
      </c>
      <c r="F651" t="s">
        <v>4638</v>
      </c>
      <c r="G651" t="s">
        <v>4971</v>
      </c>
      <c r="H651" t="s">
        <v>5620</v>
      </c>
      <c r="I651" t="s">
        <v>5967</v>
      </c>
    </row>
    <row r="652" spans="1:9" x14ac:dyDescent="0.3">
      <c r="A652" t="s">
        <v>659</v>
      </c>
      <c r="B652" t="s">
        <v>1656</v>
      </c>
      <c r="C652" t="str">
        <f t="shared" si="10"/>
        <v>yolandawilliams@email.com</v>
      </c>
      <c r="D652" t="s">
        <v>2653</v>
      </c>
      <c r="E652" t="s">
        <v>3653</v>
      </c>
      <c r="F652" t="s">
        <v>4639</v>
      </c>
      <c r="G652" t="s">
        <v>4971</v>
      </c>
      <c r="H652" t="s">
        <v>5621</v>
      </c>
      <c r="I652" t="s">
        <v>5968</v>
      </c>
    </row>
    <row r="653" spans="1:9" x14ac:dyDescent="0.3">
      <c r="A653" t="s">
        <v>660</v>
      </c>
      <c r="B653" t="s">
        <v>1657</v>
      </c>
      <c r="C653" t="str">
        <f t="shared" si="10"/>
        <v>michelleberry@email.com</v>
      </c>
      <c r="D653" t="s">
        <v>2654</v>
      </c>
      <c r="E653" t="s">
        <v>3654</v>
      </c>
      <c r="F653" t="s">
        <v>4640</v>
      </c>
      <c r="G653" t="s">
        <v>4971</v>
      </c>
      <c r="H653" t="s">
        <v>5622</v>
      </c>
      <c r="I653" t="s">
        <v>5968</v>
      </c>
    </row>
    <row r="654" spans="1:9" x14ac:dyDescent="0.3">
      <c r="A654" t="s">
        <v>661</v>
      </c>
      <c r="B654" t="s">
        <v>1658</v>
      </c>
      <c r="C654" t="str">
        <f t="shared" si="10"/>
        <v>nancydavis@email.com</v>
      </c>
      <c r="D654" t="s">
        <v>2655</v>
      </c>
      <c r="E654" t="s">
        <v>3655</v>
      </c>
      <c r="F654" t="s">
        <v>4641</v>
      </c>
      <c r="G654" t="s">
        <v>4969</v>
      </c>
      <c r="H654" t="s">
        <v>5623</v>
      </c>
      <c r="I654" t="s">
        <v>5968</v>
      </c>
    </row>
    <row r="655" spans="1:9" x14ac:dyDescent="0.3">
      <c r="A655" t="s">
        <v>662</v>
      </c>
      <c r="B655" t="s">
        <v>1659</v>
      </c>
      <c r="C655" t="str">
        <f t="shared" si="10"/>
        <v>patrickgould@email.com</v>
      </c>
      <c r="D655" t="s">
        <v>2656</v>
      </c>
      <c r="E655" t="s">
        <v>3656</v>
      </c>
      <c r="F655" t="s">
        <v>4642</v>
      </c>
      <c r="G655" t="s">
        <v>4970</v>
      </c>
      <c r="H655" t="s">
        <v>5624</v>
      </c>
      <c r="I655" t="s">
        <v>5968</v>
      </c>
    </row>
    <row r="656" spans="1:9" x14ac:dyDescent="0.3">
      <c r="A656" t="s">
        <v>663</v>
      </c>
      <c r="B656" t="s">
        <v>1660</v>
      </c>
      <c r="C656" t="str">
        <f t="shared" si="10"/>
        <v>monicahess@email.com</v>
      </c>
      <c r="D656" t="s">
        <v>2657</v>
      </c>
      <c r="E656" t="s">
        <v>3657</v>
      </c>
      <c r="F656" t="s">
        <v>4643</v>
      </c>
      <c r="G656" t="s">
        <v>4969</v>
      </c>
      <c r="H656" t="s">
        <v>5625</v>
      </c>
      <c r="I656" t="s">
        <v>5968</v>
      </c>
    </row>
    <row r="657" spans="1:9" x14ac:dyDescent="0.3">
      <c r="A657" t="s">
        <v>664</v>
      </c>
      <c r="B657" t="s">
        <v>1661</v>
      </c>
      <c r="C657" t="str">
        <f t="shared" si="10"/>
        <v>johnbrown@email.com</v>
      </c>
      <c r="D657" t="s">
        <v>2658</v>
      </c>
      <c r="E657" t="s">
        <v>3658</v>
      </c>
      <c r="F657" t="s">
        <v>4644</v>
      </c>
      <c r="G657" t="s">
        <v>4970</v>
      </c>
      <c r="H657" t="s">
        <v>5626</v>
      </c>
      <c r="I657" t="s">
        <v>5968</v>
      </c>
    </row>
    <row r="658" spans="1:9" x14ac:dyDescent="0.3">
      <c r="A658" t="s">
        <v>665</v>
      </c>
      <c r="B658" t="s">
        <v>1662</v>
      </c>
      <c r="C658" t="str">
        <f t="shared" si="10"/>
        <v>elizabethjones@email.com</v>
      </c>
      <c r="D658" t="s">
        <v>2659</v>
      </c>
      <c r="E658" t="s">
        <v>3659</v>
      </c>
      <c r="F658" t="s">
        <v>4645</v>
      </c>
      <c r="G658" t="s">
        <v>4971</v>
      </c>
      <c r="H658" t="s">
        <v>5627</v>
      </c>
      <c r="I658" t="s">
        <v>5967</v>
      </c>
    </row>
    <row r="659" spans="1:9" x14ac:dyDescent="0.3">
      <c r="A659" t="s">
        <v>666</v>
      </c>
      <c r="B659" t="s">
        <v>1663</v>
      </c>
      <c r="C659" t="str">
        <f t="shared" si="10"/>
        <v>bradwoodward@email.com</v>
      </c>
      <c r="D659" t="s">
        <v>2660</v>
      </c>
      <c r="E659" t="s">
        <v>3660</v>
      </c>
      <c r="F659" t="s">
        <v>4646</v>
      </c>
      <c r="G659" t="s">
        <v>4971</v>
      </c>
      <c r="H659" t="s">
        <v>5628</v>
      </c>
      <c r="I659" t="s">
        <v>5967</v>
      </c>
    </row>
    <row r="660" spans="1:9" x14ac:dyDescent="0.3">
      <c r="A660" t="s">
        <v>667</v>
      </c>
      <c r="B660" t="s">
        <v>1664</v>
      </c>
      <c r="C660" t="str">
        <f t="shared" si="10"/>
        <v>sandrawright@email.com</v>
      </c>
      <c r="D660" t="s">
        <v>2661</v>
      </c>
      <c r="E660" t="s">
        <v>3661</v>
      </c>
      <c r="F660" t="s">
        <v>4647</v>
      </c>
      <c r="G660" t="s">
        <v>4971</v>
      </c>
      <c r="H660" t="s">
        <v>5629</v>
      </c>
      <c r="I660" t="s">
        <v>5967</v>
      </c>
    </row>
    <row r="661" spans="1:9" x14ac:dyDescent="0.3">
      <c r="A661" t="s">
        <v>668</v>
      </c>
      <c r="B661" t="s">
        <v>1665</v>
      </c>
      <c r="C661" t="str">
        <f t="shared" si="10"/>
        <v>mrs.ambergilmore@email.com</v>
      </c>
      <c r="D661" t="s">
        <v>2662</v>
      </c>
      <c r="E661" t="s">
        <v>3662</v>
      </c>
      <c r="F661" t="s">
        <v>4648</v>
      </c>
      <c r="G661" t="s">
        <v>4969</v>
      </c>
      <c r="H661" t="s">
        <v>5630</v>
      </c>
      <c r="I661" t="s">
        <v>5968</v>
      </c>
    </row>
    <row r="662" spans="1:9" x14ac:dyDescent="0.3">
      <c r="A662" t="s">
        <v>669</v>
      </c>
      <c r="B662" t="s">
        <v>1666</v>
      </c>
      <c r="C662" t="str">
        <f t="shared" si="10"/>
        <v>katherinekennedy@email.com</v>
      </c>
      <c r="D662" t="s">
        <v>2663</v>
      </c>
      <c r="E662" t="s">
        <v>3663</v>
      </c>
      <c r="F662" t="s">
        <v>4649</v>
      </c>
      <c r="G662" t="s">
        <v>4970</v>
      </c>
      <c r="H662" t="s">
        <v>5631</v>
      </c>
      <c r="I662" t="s">
        <v>5968</v>
      </c>
    </row>
    <row r="663" spans="1:9" x14ac:dyDescent="0.3">
      <c r="A663" t="s">
        <v>670</v>
      </c>
      <c r="B663" t="s">
        <v>1667</v>
      </c>
      <c r="C663" t="str">
        <f t="shared" si="10"/>
        <v>maryerickson@email.com</v>
      </c>
      <c r="D663" t="s">
        <v>2664</v>
      </c>
      <c r="E663" t="s">
        <v>3664</v>
      </c>
      <c r="F663" t="s">
        <v>4650</v>
      </c>
      <c r="G663" t="s">
        <v>4971</v>
      </c>
      <c r="H663" t="s">
        <v>5632</v>
      </c>
      <c r="I663" t="s">
        <v>5967</v>
      </c>
    </row>
    <row r="664" spans="1:9" x14ac:dyDescent="0.3">
      <c r="A664" t="s">
        <v>671</v>
      </c>
      <c r="B664" t="s">
        <v>1668</v>
      </c>
      <c r="C664" t="str">
        <f t="shared" si="10"/>
        <v>jeremyjohnson@email.com</v>
      </c>
      <c r="D664" t="s">
        <v>2665</v>
      </c>
      <c r="E664" t="s">
        <v>3665</v>
      </c>
      <c r="F664" t="s">
        <v>4651</v>
      </c>
      <c r="G664" t="s">
        <v>4969</v>
      </c>
      <c r="H664" t="s">
        <v>5633</v>
      </c>
      <c r="I664" t="s">
        <v>5968</v>
      </c>
    </row>
    <row r="665" spans="1:9" x14ac:dyDescent="0.3">
      <c r="A665" t="s">
        <v>672</v>
      </c>
      <c r="B665" t="s">
        <v>1669</v>
      </c>
      <c r="C665" t="str">
        <f t="shared" si="10"/>
        <v>josephsanchez@email.com</v>
      </c>
      <c r="D665" t="s">
        <v>2666</v>
      </c>
      <c r="E665" t="s">
        <v>3666</v>
      </c>
      <c r="F665" t="s">
        <v>4652</v>
      </c>
      <c r="G665" t="s">
        <v>4971</v>
      </c>
      <c r="H665" t="s">
        <v>5634</v>
      </c>
      <c r="I665" t="s">
        <v>5967</v>
      </c>
    </row>
    <row r="666" spans="1:9" x14ac:dyDescent="0.3">
      <c r="A666" t="s">
        <v>673</v>
      </c>
      <c r="B666" t="s">
        <v>1670</v>
      </c>
      <c r="C666" t="str">
        <f t="shared" si="10"/>
        <v>debrawhite@email.com</v>
      </c>
      <c r="D666" t="s">
        <v>2667</v>
      </c>
      <c r="E666" t="s">
        <v>3667</v>
      </c>
      <c r="F666" t="s">
        <v>4653</v>
      </c>
      <c r="G666" t="s">
        <v>4970</v>
      </c>
      <c r="H666" t="s">
        <v>5635</v>
      </c>
      <c r="I666" t="s">
        <v>5968</v>
      </c>
    </row>
    <row r="667" spans="1:9" x14ac:dyDescent="0.3">
      <c r="A667" t="s">
        <v>674</v>
      </c>
      <c r="B667" t="s">
        <v>1671</v>
      </c>
      <c r="C667" t="str">
        <f t="shared" si="10"/>
        <v>veronicajohnson@email.com</v>
      </c>
      <c r="D667" t="s">
        <v>2668</v>
      </c>
      <c r="E667" t="s">
        <v>3668</v>
      </c>
      <c r="F667" t="s">
        <v>4654</v>
      </c>
      <c r="G667" t="s">
        <v>4971</v>
      </c>
      <c r="H667" t="s">
        <v>5636</v>
      </c>
      <c r="I667" t="s">
        <v>5968</v>
      </c>
    </row>
    <row r="668" spans="1:9" x14ac:dyDescent="0.3">
      <c r="A668" t="s">
        <v>675</v>
      </c>
      <c r="B668" t="s">
        <v>1672</v>
      </c>
      <c r="C668" t="str">
        <f t="shared" si="10"/>
        <v>karenramos@email.com</v>
      </c>
      <c r="D668" t="s">
        <v>2669</v>
      </c>
      <c r="E668" t="s">
        <v>3669</v>
      </c>
      <c r="F668" t="s">
        <v>4655</v>
      </c>
      <c r="G668" t="s">
        <v>4971</v>
      </c>
      <c r="H668" t="s">
        <v>5637</v>
      </c>
      <c r="I668" t="s">
        <v>5968</v>
      </c>
    </row>
    <row r="669" spans="1:9" x14ac:dyDescent="0.3">
      <c r="A669" t="s">
        <v>676</v>
      </c>
      <c r="B669" t="s">
        <v>1673</v>
      </c>
      <c r="C669" t="str">
        <f t="shared" si="10"/>
        <v>johnmclean@email.com</v>
      </c>
      <c r="D669" t="s">
        <v>2670</v>
      </c>
      <c r="E669" t="s">
        <v>3670</v>
      </c>
      <c r="F669" t="s">
        <v>4656</v>
      </c>
      <c r="G669" t="s">
        <v>4971</v>
      </c>
      <c r="H669" t="s">
        <v>5638</v>
      </c>
      <c r="I669" t="s">
        <v>5968</v>
      </c>
    </row>
    <row r="670" spans="1:9" x14ac:dyDescent="0.3">
      <c r="A670" t="s">
        <v>677</v>
      </c>
      <c r="B670" t="s">
        <v>1674</v>
      </c>
      <c r="C670" t="str">
        <f t="shared" si="10"/>
        <v>geneross@email.com</v>
      </c>
      <c r="D670" t="s">
        <v>2671</v>
      </c>
      <c r="E670" t="s">
        <v>3671</v>
      </c>
      <c r="F670" t="s">
        <v>4657</v>
      </c>
      <c r="G670" t="s">
        <v>4970</v>
      </c>
      <c r="H670" t="s">
        <v>5639</v>
      </c>
      <c r="I670" t="s">
        <v>5967</v>
      </c>
    </row>
    <row r="671" spans="1:9" x14ac:dyDescent="0.3">
      <c r="A671" t="s">
        <v>678</v>
      </c>
      <c r="B671" t="s">
        <v>1675</v>
      </c>
      <c r="C671" t="str">
        <f t="shared" si="10"/>
        <v>mikeray@email.com</v>
      </c>
      <c r="D671" t="s">
        <v>2672</v>
      </c>
      <c r="E671" t="s">
        <v>3672</v>
      </c>
      <c r="F671" t="s">
        <v>4658</v>
      </c>
      <c r="G671" t="s">
        <v>4971</v>
      </c>
      <c r="H671" t="s">
        <v>5640</v>
      </c>
      <c r="I671" t="s">
        <v>5967</v>
      </c>
    </row>
    <row r="672" spans="1:9" x14ac:dyDescent="0.3">
      <c r="A672" t="s">
        <v>679</v>
      </c>
      <c r="B672" t="s">
        <v>1676</v>
      </c>
      <c r="C672" t="str">
        <f t="shared" si="10"/>
        <v>sherrysanchez@email.com</v>
      </c>
      <c r="D672" t="s">
        <v>2673</v>
      </c>
      <c r="E672" t="s">
        <v>3673</v>
      </c>
      <c r="F672" t="s">
        <v>4659</v>
      </c>
      <c r="G672" t="s">
        <v>4969</v>
      </c>
      <c r="H672" t="s">
        <v>5641</v>
      </c>
      <c r="I672" t="s">
        <v>5967</v>
      </c>
    </row>
    <row r="673" spans="1:9" x14ac:dyDescent="0.3">
      <c r="A673" t="s">
        <v>680</v>
      </c>
      <c r="B673" t="s">
        <v>1677</v>
      </c>
      <c r="C673" t="str">
        <f t="shared" si="10"/>
        <v>matthewfrederick@email.com</v>
      </c>
      <c r="D673" t="s">
        <v>2674</v>
      </c>
      <c r="E673" t="s">
        <v>3674</v>
      </c>
      <c r="F673" t="s">
        <v>4660</v>
      </c>
      <c r="G673" t="s">
        <v>4971</v>
      </c>
      <c r="H673" t="s">
        <v>5642</v>
      </c>
      <c r="I673" t="s">
        <v>5967</v>
      </c>
    </row>
    <row r="674" spans="1:9" x14ac:dyDescent="0.3">
      <c r="A674" t="s">
        <v>681</v>
      </c>
      <c r="B674" t="s">
        <v>1678</v>
      </c>
      <c r="C674" t="str">
        <f t="shared" si="10"/>
        <v>beverlywright@email.com</v>
      </c>
      <c r="D674" t="s">
        <v>2675</v>
      </c>
      <c r="E674" t="s">
        <v>3675</v>
      </c>
      <c r="F674" t="s">
        <v>4661</v>
      </c>
      <c r="G674" t="s">
        <v>4971</v>
      </c>
      <c r="H674" t="s">
        <v>5643</v>
      </c>
      <c r="I674" t="s">
        <v>5968</v>
      </c>
    </row>
    <row r="675" spans="1:9" x14ac:dyDescent="0.3">
      <c r="A675" t="s">
        <v>682</v>
      </c>
      <c r="B675" t="s">
        <v>1679</v>
      </c>
      <c r="C675" t="str">
        <f t="shared" si="10"/>
        <v>courtneybaxter@email.com</v>
      </c>
      <c r="D675" t="s">
        <v>2676</v>
      </c>
      <c r="E675" t="s">
        <v>3676</v>
      </c>
      <c r="F675" t="s">
        <v>4662</v>
      </c>
      <c r="G675" t="s">
        <v>4969</v>
      </c>
      <c r="H675" t="s">
        <v>5644</v>
      </c>
      <c r="I675" t="s">
        <v>5967</v>
      </c>
    </row>
    <row r="676" spans="1:9" x14ac:dyDescent="0.3">
      <c r="A676" t="s">
        <v>683</v>
      </c>
      <c r="B676" t="s">
        <v>1680</v>
      </c>
      <c r="C676" t="str">
        <f t="shared" si="10"/>
        <v>williampeterson@email.com</v>
      </c>
      <c r="D676" t="s">
        <v>2677</v>
      </c>
      <c r="E676" t="s">
        <v>3677</v>
      </c>
      <c r="F676" t="s">
        <v>4663</v>
      </c>
      <c r="G676" t="s">
        <v>4970</v>
      </c>
      <c r="H676" t="s">
        <v>5645</v>
      </c>
      <c r="I676" t="s">
        <v>5968</v>
      </c>
    </row>
    <row r="677" spans="1:9" x14ac:dyDescent="0.3">
      <c r="A677" t="s">
        <v>684</v>
      </c>
      <c r="B677" t="s">
        <v>1681</v>
      </c>
      <c r="C677" t="str">
        <f t="shared" si="10"/>
        <v>alexandrasmith@email.com</v>
      </c>
      <c r="D677" t="s">
        <v>2678</v>
      </c>
      <c r="E677" t="s">
        <v>3678</v>
      </c>
      <c r="F677" t="s">
        <v>4664</v>
      </c>
      <c r="G677" t="s">
        <v>4969</v>
      </c>
      <c r="H677" t="s">
        <v>5646</v>
      </c>
      <c r="I677" t="s">
        <v>5968</v>
      </c>
    </row>
    <row r="678" spans="1:9" x14ac:dyDescent="0.3">
      <c r="A678" t="s">
        <v>685</v>
      </c>
      <c r="B678" t="s">
        <v>1682</v>
      </c>
      <c r="C678" t="str">
        <f t="shared" si="10"/>
        <v>frankrice@email.com</v>
      </c>
      <c r="D678" t="s">
        <v>2679</v>
      </c>
      <c r="E678" t="s">
        <v>3679</v>
      </c>
      <c r="F678" t="s">
        <v>4665</v>
      </c>
      <c r="G678" t="s">
        <v>4969</v>
      </c>
      <c r="H678" t="s">
        <v>5647</v>
      </c>
      <c r="I678" t="s">
        <v>5968</v>
      </c>
    </row>
    <row r="679" spans="1:9" x14ac:dyDescent="0.3">
      <c r="A679" t="s">
        <v>686</v>
      </c>
      <c r="B679" t="s">
        <v>1683</v>
      </c>
      <c r="C679" t="str">
        <f t="shared" si="10"/>
        <v>caitlingoodman@email.com</v>
      </c>
      <c r="D679" t="s">
        <v>2680</v>
      </c>
      <c r="E679" t="s">
        <v>3680</v>
      </c>
      <c r="F679" t="s">
        <v>4666</v>
      </c>
      <c r="G679" t="s">
        <v>4971</v>
      </c>
      <c r="H679" t="s">
        <v>5648</v>
      </c>
      <c r="I679" t="s">
        <v>5968</v>
      </c>
    </row>
    <row r="680" spans="1:9" x14ac:dyDescent="0.3">
      <c r="A680" t="s">
        <v>687</v>
      </c>
      <c r="B680" t="s">
        <v>1684</v>
      </c>
      <c r="C680" t="str">
        <f t="shared" si="10"/>
        <v>brianharmon@email.com</v>
      </c>
      <c r="D680" t="s">
        <v>2681</v>
      </c>
      <c r="E680" t="s">
        <v>3681</v>
      </c>
      <c r="F680" t="s">
        <v>4667</v>
      </c>
      <c r="G680" t="s">
        <v>4969</v>
      </c>
      <c r="H680" t="s">
        <v>5649</v>
      </c>
      <c r="I680" t="s">
        <v>5968</v>
      </c>
    </row>
    <row r="681" spans="1:9" x14ac:dyDescent="0.3">
      <c r="A681" t="s">
        <v>688</v>
      </c>
      <c r="B681" t="s">
        <v>1685</v>
      </c>
      <c r="C681" t="str">
        <f t="shared" si="10"/>
        <v>jessicagonzalez@email.com</v>
      </c>
      <c r="D681" t="s">
        <v>2682</v>
      </c>
      <c r="E681" t="s">
        <v>3682</v>
      </c>
      <c r="F681" t="s">
        <v>4668</v>
      </c>
      <c r="G681" t="s">
        <v>4970</v>
      </c>
      <c r="H681" t="s">
        <v>5650</v>
      </c>
      <c r="I681" t="s">
        <v>5967</v>
      </c>
    </row>
    <row r="682" spans="1:9" x14ac:dyDescent="0.3">
      <c r="A682" t="s">
        <v>689</v>
      </c>
      <c r="B682" t="s">
        <v>1686</v>
      </c>
      <c r="C682" t="str">
        <f t="shared" si="10"/>
        <v>markwright@email.com</v>
      </c>
      <c r="D682" t="s">
        <v>2683</v>
      </c>
      <c r="E682" t="s">
        <v>3683</v>
      </c>
      <c r="F682" t="s">
        <v>4669</v>
      </c>
      <c r="G682" t="s">
        <v>4970</v>
      </c>
      <c r="H682" t="s">
        <v>5651</v>
      </c>
      <c r="I682" t="s">
        <v>5968</v>
      </c>
    </row>
    <row r="683" spans="1:9" x14ac:dyDescent="0.3">
      <c r="A683" t="s">
        <v>690</v>
      </c>
      <c r="B683" t="s">
        <v>1687</v>
      </c>
      <c r="C683" t="str">
        <f t="shared" si="10"/>
        <v>monicaortega@email.com</v>
      </c>
      <c r="D683" t="s">
        <v>2684</v>
      </c>
      <c r="E683" t="s">
        <v>3684</v>
      </c>
      <c r="F683" t="s">
        <v>4670</v>
      </c>
      <c r="G683" t="s">
        <v>4971</v>
      </c>
      <c r="H683" t="s">
        <v>5652</v>
      </c>
      <c r="I683" t="s">
        <v>5968</v>
      </c>
    </row>
    <row r="684" spans="1:9" x14ac:dyDescent="0.3">
      <c r="A684" t="s">
        <v>691</v>
      </c>
      <c r="B684" t="s">
        <v>1688</v>
      </c>
      <c r="C684" t="str">
        <f t="shared" si="10"/>
        <v>barrydouglas@email.com</v>
      </c>
      <c r="D684" t="s">
        <v>2685</v>
      </c>
      <c r="E684" t="s">
        <v>3685</v>
      </c>
      <c r="F684" t="s">
        <v>4671</v>
      </c>
      <c r="G684" t="s">
        <v>4971</v>
      </c>
      <c r="H684" t="s">
        <v>5653</v>
      </c>
      <c r="I684" t="s">
        <v>5967</v>
      </c>
    </row>
    <row r="685" spans="1:9" x14ac:dyDescent="0.3">
      <c r="A685" t="s">
        <v>692</v>
      </c>
      <c r="B685" t="s">
        <v>1689</v>
      </c>
      <c r="C685" t="str">
        <f t="shared" si="10"/>
        <v>donaldluceromd@email.com</v>
      </c>
      <c r="D685" t="s">
        <v>2686</v>
      </c>
      <c r="E685" t="s">
        <v>3686</v>
      </c>
      <c r="F685" t="s">
        <v>4672</v>
      </c>
      <c r="G685" t="s">
        <v>4969</v>
      </c>
      <c r="H685" t="s">
        <v>5654</v>
      </c>
      <c r="I685" t="s">
        <v>5968</v>
      </c>
    </row>
    <row r="686" spans="1:9" x14ac:dyDescent="0.3">
      <c r="A686" t="s">
        <v>693</v>
      </c>
      <c r="B686" t="s">
        <v>1690</v>
      </c>
      <c r="C686" t="str">
        <f t="shared" si="10"/>
        <v>ericcoffey@email.com</v>
      </c>
      <c r="D686" t="s">
        <v>2687</v>
      </c>
      <c r="E686" t="s">
        <v>3687</v>
      </c>
      <c r="F686" t="s">
        <v>4673</v>
      </c>
      <c r="G686" t="s">
        <v>4969</v>
      </c>
      <c r="H686" t="s">
        <v>5655</v>
      </c>
      <c r="I686" t="s">
        <v>5967</v>
      </c>
    </row>
    <row r="687" spans="1:9" x14ac:dyDescent="0.3">
      <c r="A687" t="s">
        <v>694</v>
      </c>
      <c r="B687" t="s">
        <v>1691</v>
      </c>
      <c r="C687" t="str">
        <f t="shared" si="10"/>
        <v>yvonnefrost@email.com</v>
      </c>
      <c r="D687" t="s">
        <v>2688</v>
      </c>
      <c r="E687" t="s">
        <v>3688</v>
      </c>
      <c r="F687" t="s">
        <v>4674</v>
      </c>
      <c r="G687" t="s">
        <v>4969</v>
      </c>
      <c r="H687" t="s">
        <v>5656</v>
      </c>
      <c r="I687" t="s">
        <v>5967</v>
      </c>
    </row>
    <row r="688" spans="1:9" x14ac:dyDescent="0.3">
      <c r="A688" t="s">
        <v>695</v>
      </c>
      <c r="B688" t="s">
        <v>1692</v>
      </c>
      <c r="C688" t="str">
        <f t="shared" si="10"/>
        <v>jeanettebailey@email.com</v>
      </c>
      <c r="D688" t="s">
        <v>2689</v>
      </c>
      <c r="E688" t="s">
        <v>3689</v>
      </c>
      <c r="F688" t="s">
        <v>4675</v>
      </c>
      <c r="G688" t="s">
        <v>4969</v>
      </c>
      <c r="H688" t="s">
        <v>5657</v>
      </c>
      <c r="I688" t="s">
        <v>5967</v>
      </c>
    </row>
    <row r="689" spans="1:9" x14ac:dyDescent="0.3">
      <c r="A689" t="s">
        <v>696</v>
      </c>
      <c r="B689" t="s">
        <v>1693</v>
      </c>
      <c r="C689" t="str">
        <f t="shared" si="10"/>
        <v>elizabethjackson@email.com</v>
      </c>
      <c r="D689" t="s">
        <v>2690</v>
      </c>
      <c r="E689" t="s">
        <v>3690</v>
      </c>
      <c r="F689" t="s">
        <v>4676</v>
      </c>
      <c r="G689" t="s">
        <v>4971</v>
      </c>
      <c r="H689" t="s">
        <v>5658</v>
      </c>
      <c r="I689" t="s">
        <v>5967</v>
      </c>
    </row>
    <row r="690" spans="1:9" x14ac:dyDescent="0.3">
      <c r="A690" t="s">
        <v>697</v>
      </c>
      <c r="B690" t="s">
        <v>1694</v>
      </c>
      <c r="C690" t="str">
        <f t="shared" si="10"/>
        <v>margaretharrington@email.com</v>
      </c>
      <c r="D690" t="s">
        <v>2691</v>
      </c>
      <c r="E690" t="s">
        <v>3691</v>
      </c>
      <c r="F690" t="s">
        <v>4677</v>
      </c>
      <c r="G690" t="s">
        <v>4971</v>
      </c>
      <c r="H690" t="s">
        <v>5659</v>
      </c>
      <c r="I690" t="s">
        <v>5968</v>
      </c>
    </row>
    <row r="691" spans="1:9" x14ac:dyDescent="0.3">
      <c r="A691" t="s">
        <v>698</v>
      </c>
      <c r="B691" t="s">
        <v>1695</v>
      </c>
      <c r="C691" t="str">
        <f t="shared" si="10"/>
        <v>karensanford@email.com</v>
      </c>
      <c r="D691" t="s">
        <v>2692</v>
      </c>
      <c r="E691" t="s">
        <v>3692</v>
      </c>
      <c r="F691" t="s">
        <v>4678</v>
      </c>
      <c r="G691" t="s">
        <v>4969</v>
      </c>
      <c r="H691" t="s">
        <v>5660</v>
      </c>
      <c r="I691" t="s">
        <v>5968</v>
      </c>
    </row>
    <row r="692" spans="1:9" x14ac:dyDescent="0.3">
      <c r="A692" t="s">
        <v>699</v>
      </c>
      <c r="B692" t="s">
        <v>1696</v>
      </c>
      <c r="C692" t="str">
        <f t="shared" si="10"/>
        <v>julierush@email.com</v>
      </c>
      <c r="D692" t="s">
        <v>2693</v>
      </c>
      <c r="E692" t="s">
        <v>3693</v>
      </c>
      <c r="F692" t="s">
        <v>4679</v>
      </c>
      <c r="G692" t="s">
        <v>4971</v>
      </c>
      <c r="H692" t="s">
        <v>5661</v>
      </c>
      <c r="I692" t="s">
        <v>5968</v>
      </c>
    </row>
    <row r="693" spans="1:9" x14ac:dyDescent="0.3">
      <c r="A693" t="s">
        <v>700</v>
      </c>
      <c r="B693" t="s">
        <v>1697</v>
      </c>
      <c r="C693" t="str">
        <f t="shared" si="10"/>
        <v>danielwebster@email.com</v>
      </c>
      <c r="D693" t="s">
        <v>2694</v>
      </c>
      <c r="E693" t="s">
        <v>3694</v>
      </c>
      <c r="F693" t="s">
        <v>4680</v>
      </c>
      <c r="G693" t="s">
        <v>4971</v>
      </c>
      <c r="H693" t="s">
        <v>5662</v>
      </c>
      <c r="I693" t="s">
        <v>5968</v>
      </c>
    </row>
    <row r="694" spans="1:9" x14ac:dyDescent="0.3">
      <c r="A694" t="s">
        <v>701</v>
      </c>
      <c r="B694" t="s">
        <v>1698</v>
      </c>
      <c r="C694" t="str">
        <f t="shared" si="10"/>
        <v>anthonyrusso@email.com</v>
      </c>
      <c r="D694" t="s">
        <v>2695</v>
      </c>
      <c r="E694" t="s">
        <v>3695</v>
      </c>
      <c r="F694" t="s">
        <v>4681</v>
      </c>
      <c r="G694" t="s">
        <v>4969</v>
      </c>
      <c r="H694" t="s">
        <v>5663</v>
      </c>
      <c r="I694" t="s">
        <v>5967</v>
      </c>
    </row>
    <row r="695" spans="1:9" x14ac:dyDescent="0.3">
      <c r="A695" t="s">
        <v>702</v>
      </c>
      <c r="B695" t="s">
        <v>1699</v>
      </c>
      <c r="C695" t="str">
        <f t="shared" si="10"/>
        <v>jamesjones@email.com</v>
      </c>
      <c r="D695" t="s">
        <v>2696</v>
      </c>
      <c r="E695" t="s">
        <v>3696</v>
      </c>
      <c r="F695" t="s">
        <v>4054</v>
      </c>
      <c r="G695" t="s">
        <v>4971</v>
      </c>
      <c r="H695" t="s">
        <v>5664</v>
      </c>
      <c r="I695" t="s">
        <v>5968</v>
      </c>
    </row>
    <row r="696" spans="1:9" x14ac:dyDescent="0.3">
      <c r="A696" t="s">
        <v>703</v>
      </c>
      <c r="B696" t="s">
        <v>1700</v>
      </c>
      <c r="C696" t="str">
        <f t="shared" si="10"/>
        <v>williamguzman@email.com</v>
      </c>
      <c r="D696" t="s">
        <v>2697</v>
      </c>
      <c r="E696" t="s">
        <v>3697</v>
      </c>
      <c r="F696" t="s">
        <v>4682</v>
      </c>
      <c r="G696" t="s">
        <v>4969</v>
      </c>
      <c r="H696" t="s">
        <v>5665</v>
      </c>
      <c r="I696" t="s">
        <v>5968</v>
      </c>
    </row>
    <row r="697" spans="1:9" x14ac:dyDescent="0.3">
      <c r="A697" t="s">
        <v>704</v>
      </c>
      <c r="B697" t="s">
        <v>1701</v>
      </c>
      <c r="C697" t="str">
        <f t="shared" si="10"/>
        <v>jenniferholland@email.com</v>
      </c>
      <c r="D697" t="s">
        <v>2698</v>
      </c>
      <c r="E697" t="s">
        <v>3698</v>
      </c>
      <c r="F697" t="s">
        <v>4683</v>
      </c>
      <c r="G697" t="s">
        <v>4969</v>
      </c>
      <c r="H697" t="s">
        <v>5666</v>
      </c>
      <c r="I697" t="s">
        <v>5968</v>
      </c>
    </row>
    <row r="698" spans="1:9" x14ac:dyDescent="0.3">
      <c r="A698" t="s">
        <v>705</v>
      </c>
      <c r="B698" t="s">
        <v>1702</v>
      </c>
      <c r="C698" t="str">
        <f t="shared" si="10"/>
        <v>kellyjones@email.com</v>
      </c>
      <c r="D698" t="s">
        <v>2699</v>
      </c>
      <c r="E698" t="s">
        <v>3699</v>
      </c>
      <c r="F698" t="s">
        <v>4684</v>
      </c>
      <c r="G698" t="s">
        <v>4969</v>
      </c>
      <c r="H698" t="s">
        <v>5667</v>
      </c>
      <c r="I698" t="s">
        <v>5968</v>
      </c>
    </row>
    <row r="699" spans="1:9" x14ac:dyDescent="0.3">
      <c r="A699" t="s">
        <v>706</v>
      </c>
      <c r="B699" t="s">
        <v>1703</v>
      </c>
      <c r="C699" t="str">
        <f t="shared" si="10"/>
        <v>zacharyjones@email.com</v>
      </c>
      <c r="D699" t="s">
        <v>2700</v>
      </c>
      <c r="E699" t="s">
        <v>3700</v>
      </c>
      <c r="F699" t="s">
        <v>4685</v>
      </c>
      <c r="G699" t="s">
        <v>4969</v>
      </c>
      <c r="H699" t="s">
        <v>5668</v>
      </c>
      <c r="I699" t="s">
        <v>5968</v>
      </c>
    </row>
    <row r="700" spans="1:9" x14ac:dyDescent="0.3">
      <c r="A700" t="s">
        <v>707</v>
      </c>
      <c r="B700" t="s">
        <v>1704</v>
      </c>
      <c r="C700" t="str">
        <f t="shared" si="10"/>
        <v>andrewmyers@email.com</v>
      </c>
      <c r="D700" t="s">
        <v>2701</v>
      </c>
      <c r="E700" t="s">
        <v>3701</v>
      </c>
      <c r="F700" t="s">
        <v>4686</v>
      </c>
      <c r="G700" t="s">
        <v>4970</v>
      </c>
      <c r="H700" t="s">
        <v>5669</v>
      </c>
      <c r="I700" t="s">
        <v>5967</v>
      </c>
    </row>
    <row r="701" spans="1:9" x14ac:dyDescent="0.3">
      <c r="A701" t="s">
        <v>708</v>
      </c>
      <c r="B701" t="s">
        <v>1705</v>
      </c>
      <c r="C701" t="str">
        <f t="shared" si="10"/>
        <v>douglasjonesmd@email.com</v>
      </c>
      <c r="D701" t="s">
        <v>2702</v>
      </c>
      <c r="E701" t="s">
        <v>3702</v>
      </c>
      <c r="F701" t="s">
        <v>4687</v>
      </c>
      <c r="G701" t="s">
        <v>4969</v>
      </c>
      <c r="H701" t="s">
        <v>5670</v>
      </c>
      <c r="I701" t="s">
        <v>5967</v>
      </c>
    </row>
    <row r="702" spans="1:9" x14ac:dyDescent="0.3">
      <c r="A702" t="s">
        <v>709</v>
      </c>
      <c r="B702" t="s">
        <v>1706</v>
      </c>
      <c r="C702" t="str">
        <f t="shared" si="10"/>
        <v>christinejones@email.com</v>
      </c>
      <c r="D702" t="s">
        <v>2703</v>
      </c>
      <c r="E702" t="s">
        <v>3703</v>
      </c>
      <c r="F702" t="s">
        <v>4688</v>
      </c>
      <c r="G702" t="s">
        <v>4970</v>
      </c>
      <c r="H702" t="s">
        <v>5671</v>
      </c>
      <c r="I702" t="s">
        <v>5967</v>
      </c>
    </row>
    <row r="703" spans="1:9" x14ac:dyDescent="0.3">
      <c r="A703" t="s">
        <v>710</v>
      </c>
      <c r="B703" t="s">
        <v>1707</v>
      </c>
      <c r="C703" t="str">
        <f t="shared" si="10"/>
        <v>charlenesoto@email.com</v>
      </c>
      <c r="D703" t="s">
        <v>2704</v>
      </c>
      <c r="E703" t="s">
        <v>3704</v>
      </c>
      <c r="F703" t="s">
        <v>4689</v>
      </c>
      <c r="G703" t="s">
        <v>4970</v>
      </c>
      <c r="H703" t="s">
        <v>5672</v>
      </c>
      <c r="I703" t="s">
        <v>5968</v>
      </c>
    </row>
    <row r="704" spans="1:9" x14ac:dyDescent="0.3">
      <c r="A704" t="s">
        <v>711</v>
      </c>
      <c r="B704" t="s">
        <v>1708</v>
      </c>
      <c r="C704" t="str">
        <f t="shared" si="10"/>
        <v>joshualewis@email.com</v>
      </c>
      <c r="D704" t="s">
        <v>2705</v>
      </c>
      <c r="E704" t="s">
        <v>3705</v>
      </c>
      <c r="F704" t="s">
        <v>4690</v>
      </c>
      <c r="G704" t="s">
        <v>4969</v>
      </c>
      <c r="H704" t="s">
        <v>5673</v>
      </c>
      <c r="I704" t="s">
        <v>5967</v>
      </c>
    </row>
    <row r="705" spans="1:9" x14ac:dyDescent="0.3">
      <c r="A705" t="s">
        <v>712</v>
      </c>
      <c r="B705" t="s">
        <v>1709</v>
      </c>
      <c r="C705" t="str">
        <f t="shared" si="10"/>
        <v>laurafisher@email.com</v>
      </c>
      <c r="D705" t="s">
        <v>2706</v>
      </c>
      <c r="E705" t="s">
        <v>3706</v>
      </c>
      <c r="F705" t="s">
        <v>4691</v>
      </c>
      <c r="G705" t="s">
        <v>4970</v>
      </c>
      <c r="H705" t="s">
        <v>5674</v>
      </c>
      <c r="I705" t="s">
        <v>5967</v>
      </c>
    </row>
    <row r="706" spans="1:9" x14ac:dyDescent="0.3">
      <c r="A706" t="s">
        <v>713</v>
      </c>
      <c r="B706" t="s">
        <v>1710</v>
      </c>
      <c r="C706" t="str">
        <f t="shared" si="10"/>
        <v>barryjarvis@email.com</v>
      </c>
      <c r="D706" t="s">
        <v>2707</v>
      </c>
      <c r="E706" t="s">
        <v>3707</v>
      </c>
      <c r="F706" t="s">
        <v>4029</v>
      </c>
      <c r="G706" t="s">
        <v>4971</v>
      </c>
      <c r="H706" t="s">
        <v>5675</v>
      </c>
      <c r="I706" t="s">
        <v>5968</v>
      </c>
    </row>
    <row r="707" spans="1:9" x14ac:dyDescent="0.3">
      <c r="A707" t="s">
        <v>714</v>
      </c>
      <c r="B707" t="s">
        <v>1711</v>
      </c>
      <c r="C707" t="str">
        <f t="shared" ref="C707:C770" si="11">LOWER(SUBSTITUTE(B707, " ", "")) &amp; "@email.com"</f>
        <v>kristinahale@email.com</v>
      </c>
      <c r="D707" t="s">
        <v>2708</v>
      </c>
      <c r="E707" t="s">
        <v>3708</v>
      </c>
      <c r="F707" t="s">
        <v>4692</v>
      </c>
      <c r="G707" t="s">
        <v>4971</v>
      </c>
      <c r="H707" t="s">
        <v>5676</v>
      </c>
      <c r="I707" t="s">
        <v>5968</v>
      </c>
    </row>
    <row r="708" spans="1:9" x14ac:dyDescent="0.3">
      <c r="A708" t="s">
        <v>715</v>
      </c>
      <c r="B708" t="s">
        <v>1712</v>
      </c>
      <c r="C708" t="str">
        <f t="shared" si="11"/>
        <v>jenniferparker@email.com</v>
      </c>
      <c r="D708" t="s">
        <v>2709</v>
      </c>
      <c r="E708" t="s">
        <v>3709</v>
      </c>
      <c r="F708" t="s">
        <v>4693</v>
      </c>
      <c r="G708" t="s">
        <v>4971</v>
      </c>
      <c r="H708" t="s">
        <v>5677</v>
      </c>
      <c r="I708" t="s">
        <v>5968</v>
      </c>
    </row>
    <row r="709" spans="1:9" x14ac:dyDescent="0.3">
      <c r="A709" t="s">
        <v>716</v>
      </c>
      <c r="B709" t="s">
        <v>1713</v>
      </c>
      <c r="C709" t="str">
        <f t="shared" si="11"/>
        <v>shirleyowen@email.com</v>
      </c>
      <c r="D709" t="s">
        <v>2710</v>
      </c>
      <c r="E709" t="s">
        <v>3710</v>
      </c>
      <c r="F709" t="s">
        <v>4536</v>
      </c>
      <c r="G709" t="s">
        <v>4970</v>
      </c>
      <c r="H709" t="s">
        <v>5678</v>
      </c>
      <c r="I709" t="s">
        <v>5968</v>
      </c>
    </row>
    <row r="710" spans="1:9" x14ac:dyDescent="0.3">
      <c r="A710" t="s">
        <v>717</v>
      </c>
      <c r="B710" t="s">
        <v>1714</v>
      </c>
      <c r="C710" t="str">
        <f t="shared" si="11"/>
        <v>matthewrandall@email.com</v>
      </c>
      <c r="D710" t="s">
        <v>2711</v>
      </c>
      <c r="E710" t="s">
        <v>3711</v>
      </c>
      <c r="F710" t="s">
        <v>4694</v>
      </c>
      <c r="G710" t="s">
        <v>4969</v>
      </c>
      <c r="H710" t="s">
        <v>5679</v>
      </c>
      <c r="I710" t="s">
        <v>5967</v>
      </c>
    </row>
    <row r="711" spans="1:9" x14ac:dyDescent="0.3">
      <c r="A711" t="s">
        <v>718</v>
      </c>
      <c r="B711" t="s">
        <v>1715</v>
      </c>
      <c r="C711" t="str">
        <f t="shared" si="11"/>
        <v>kevinsaunders@email.com</v>
      </c>
      <c r="D711" t="s">
        <v>2712</v>
      </c>
      <c r="E711" t="s">
        <v>3712</v>
      </c>
      <c r="F711" t="s">
        <v>4695</v>
      </c>
      <c r="G711" t="s">
        <v>4971</v>
      </c>
      <c r="H711" t="s">
        <v>5680</v>
      </c>
      <c r="I711" t="s">
        <v>5968</v>
      </c>
    </row>
    <row r="712" spans="1:9" x14ac:dyDescent="0.3">
      <c r="A712" t="s">
        <v>719</v>
      </c>
      <c r="B712" t="s">
        <v>1716</v>
      </c>
      <c r="C712" t="str">
        <f t="shared" si="11"/>
        <v>dr.davidchapmanmd@email.com</v>
      </c>
      <c r="D712" t="s">
        <v>2713</v>
      </c>
      <c r="E712" t="s">
        <v>3713</v>
      </c>
      <c r="F712" t="s">
        <v>4696</v>
      </c>
      <c r="G712" t="s">
        <v>4970</v>
      </c>
      <c r="H712" t="s">
        <v>5681</v>
      </c>
      <c r="I712" t="s">
        <v>5968</v>
      </c>
    </row>
    <row r="713" spans="1:9" x14ac:dyDescent="0.3">
      <c r="A713" t="s">
        <v>720</v>
      </c>
      <c r="B713" t="s">
        <v>1717</v>
      </c>
      <c r="C713" t="str">
        <f t="shared" si="11"/>
        <v>michaelhatfield@email.com</v>
      </c>
      <c r="D713" t="s">
        <v>2714</v>
      </c>
      <c r="E713" t="s">
        <v>3714</v>
      </c>
      <c r="F713" t="s">
        <v>4697</v>
      </c>
      <c r="G713" t="s">
        <v>4970</v>
      </c>
      <c r="H713" t="s">
        <v>5682</v>
      </c>
      <c r="I713" t="s">
        <v>5967</v>
      </c>
    </row>
    <row r="714" spans="1:9" x14ac:dyDescent="0.3">
      <c r="A714" t="s">
        <v>721</v>
      </c>
      <c r="B714" t="s">
        <v>1718</v>
      </c>
      <c r="C714" t="str">
        <f t="shared" si="11"/>
        <v>nicholasramsey@email.com</v>
      </c>
      <c r="D714" t="s">
        <v>2715</v>
      </c>
      <c r="E714" t="s">
        <v>3715</v>
      </c>
      <c r="F714" t="s">
        <v>4698</v>
      </c>
      <c r="G714" t="s">
        <v>4970</v>
      </c>
      <c r="H714" t="s">
        <v>5683</v>
      </c>
      <c r="I714" t="s">
        <v>5967</v>
      </c>
    </row>
    <row r="715" spans="1:9" x14ac:dyDescent="0.3">
      <c r="A715" t="s">
        <v>722</v>
      </c>
      <c r="B715" t="s">
        <v>1719</v>
      </c>
      <c r="C715" t="str">
        <f t="shared" si="11"/>
        <v>rebeccamorris@email.com</v>
      </c>
      <c r="D715" t="s">
        <v>2716</v>
      </c>
      <c r="E715" t="s">
        <v>3716</v>
      </c>
      <c r="F715" t="s">
        <v>4699</v>
      </c>
      <c r="G715" t="s">
        <v>4970</v>
      </c>
      <c r="H715" t="s">
        <v>5684</v>
      </c>
      <c r="I715" t="s">
        <v>5968</v>
      </c>
    </row>
    <row r="716" spans="1:9" x14ac:dyDescent="0.3">
      <c r="A716" t="s">
        <v>723</v>
      </c>
      <c r="B716" t="s">
        <v>1720</v>
      </c>
      <c r="C716" t="str">
        <f t="shared" si="11"/>
        <v>kimberlyfletcher@email.com</v>
      </c>
      <c r="D716" t="s">
        <v>2717</v>
      </c>
      <c r="E716" t="s">
        <v>3717</v>
      </c>
      <c r="F716" t="s">
        <v>4700</v>
      </c>
      <c r="G716" t="s">
        <v>4969</v>
      </c>
      <c r="H716" t="s">
        <v>5685</v>
      </c>
      <c r="I716" t="s">
        <v>5967</v>
      </c>
    </row>
    <row r="717" spans="1:9" x14ac:dyDescent="0.3">
      <c r="A717" t="s">
        <v>724</v>
      </c>
      <c r="B717" t="s">
        <v>1721</v>
      </c>
      <c r="C717" t="str">
        <f t="shared" si="11"/>
        <v>jonathanward@email.com</v>
      </c>
      <c r="D717" t="s">
        <v>2718</v>
      </c>
      <c r="E717" t="s">
        <v>3718</v>
      </c>
      <c r="F717" t="s">
        <v>4701</v>
      </c>
      <c r="G717" t="s">
        <v>4970</v>
      </c>
      <c r="H717" t="s">
        <v>5686</v>
      </c>
      <c r="I717" t="s">
        <v>5968</v>
      </c>
    </row>
    <row r="718" spans="1:9" x14ac:dyDescent="0.3">
      <c r="A718" t="s">
        <v>725</v>
      </c>
      <c r="B718" t="s">
        <v>1722</v>
      </c>
      <c r="C718" t="str">
        <f t="shared" si="11"/>
        <v>geraldestes@email.com</v>
      </c>
      <c r="D718" t="s">
        <v>2719</v>
      </c>
      <c r="E718" t="s">
        <v>3719</v>
      </c>
      <c r="F718" t="s">
        <v>4064</v>
      </c>
      <c r="G718" t="s">
        <v>4969</v>
      </c>
      <c r="H718" t="s">
        <v>5687</v>
      </c>
      <c r="I718" t="s">
        <v>5968</v>
      </c>
    </row>
    <row r="719" spans="1:9" x14ac:dyDescent="0.3">
      <c r="A719" t="s">
        <v>726</v>
      </c>
      <c r="B719" t="s">
        <v>1723</v>
      </c>
      <c r="C719" t="str">
        <f t="shared" si="11"/>
        <v>ericdrake@email.com</v>
      </c>
      <c r="D719" t="s">
        <v>2720</v>
      </c>
      <c r="E719" t="s">
        <v>3720</v>
      </c>
      <c r="F719" t="s">
        <v>4702</v>
      </c>
      <c r="G719" t="s">
        <v>4970</v>
      </c>
      <c r="H719" t="s">
        <v>5688</v>
      </c>
      <c r="I719" t="s">
        <v>5968</v>
      </c>
    </row>
    <row r="720" spans="1:9" x14ac:dyDescent="0.3">
      <c r="A720" t="s">
        <v>727</v>
      </c>
      <c r="B720" t="s">
        <v>1724</v>
      </c>
      <c r="C720" t="str">
        <f t="shared" si="11"/>
        <v>jacoblawrence@email.com</v>
      </c>
      <c r="D720" t="s">
        <v>2721</v>
      </c>
      <c r="E720" t="s">
        <v>3721</v>
      </c>
      <c r="F720" t="s">
        <v>4703</v>
      </c>
      <c r="G720" t="s">
        <v>4970</v>
      </c>
      <c r="H720" t="s">
        <v>5689</v>
      </c>
      <c r="I720" t="s">
        <v>5968</v>
      </c>
    </row>
    <row r="721" spans="1:9" x14ac:dyDescent="0.3">
      <c r="A721" t="s">
        <v>728</v>
      </c>
      <c r="B721" t="s">
        <v>1725</v>
      </c>
      <c r="C721" t="str">
        <f t="shared" si="11"/>
        <v>gregadams@email.com</v>
      </c>
      <c r="D721" t="s">
        <v>2722</v>
      </c>
      <c r="E721" t="s">
        <v>3722</v>
      </c>
      <c r="F721" t="s">
        <v>4704</v>
      </c>
      <c r="G721" t="s">
        <v>4969</v>
      </c>
      <c r="H721" t="s">
        <v>5690</v>
      </c>
      <c r="I721" t="s">
        <v>5968</v>
      </c>
    </row>
    <row r="722" spans="1:9" x14ac:dyDescent="0.3">
      <c r="A722" t="s">
        <v>729</v>
      </c>
      <c r="B722" t="s">
        <v>1726</v>
      </c>
      <c r="C722" t="str">
        <f t="shared" si="11"/>
        <v>shawndavis@email.com</v>
      </c>
      <c r="D722" t="s">
        <v>2723</v>
      </c>
      <c r="E722" t="s">
        <v>3723</v>
      </c>
      <c r="F722" t="s">
        <v>4705</v>
      </c>
      <c r="G722" t="s">
        <v>4969</v>
      </c>
      <c r="H722" t="s">
        <v>5691</v>
      </c>
      <c r="I722" t="s">
        <v>5967</v>
      </c>
    </row>
    <row r="723" spans="1:9" x14ac:dyDescent="0.3">
      <c r="A723" t="s">
        <v>730</v>
      </c>
      <c r="B723" t="s">
        <v>1727</v>
      </c>
      <c r="C723" t="str">
        <f t="shared" si="11"/>
        <v>alexisgreen@email.com</v>
      </c>
      <c r="D723" t="s">
        <v>2724</v>
      </c>
      <c r="E723" t="s">
        <v>3724</v>
      </c>
      <c r="F723" t="s">
        <v>4706</v>
      </c>
      <c r="G723" t="s">
        <v>4970</v>
      </c>
      <c r="H723" t="s">
        <v>5692</v>
      </c>
      <c r="I723" t="s">
        <v>5967</v>
      </c>
    </row>
    <row r="724" spans="1:9" x14ac:dyDescent="0.3">
      <c r="A724" t="s">
        <v>731</v>
      </c>
      <c r="B724" t="s">
        <v>1728</v>
      </c>
      <c r="C724" t="str">
        <f t="shared" si="11"/>
        <v>paulachavez@email.com</v>
      </c>
      <c r="D724" t="s">
        <v>2725</v>
      </c>
      <c r="E724" t="s">
        <v>3725</v>
      </c>
      <c r="F724" t="s">
        <v>4707</v>
      </c>
      <c r="G724" t="s">
        <v>4971</v>
      </c>
      <c r="H724" t="s">
        <v>5693</v>
      </c>
      <c r="I724" t="s">
        <v>5967</v>
      </c>
    </row>
    <row r="725" spans="1:9" x14ac:dyDescent="0.3">
      <c r="A725" t="s">
        <v>732</v>
      </c>
      <c r="B725" t="s">
        <v>1729</v>
      </c>
      <c r="C725" t="str">
        <f t="shared" si="11"/>
        <v>coreyedwards@email.com</v>
      </c>
      <c r="D725" t="s">
        <v>2726</v>
      </c>
      <c r="E725" t="s">
        <v>3726</v>
      </c>
      <c r="F725" t="s">
        <v>4708</v>
      </c>
      <c r="G725" t="s">
        <v>4971</v>
      </c>
      <c r="H725" t="s">
        <v>5694</v>
      </c>
      <c r="I725" t="s">
        <v>5967</v>
      </c>
    </row>
    <row r="726" spans="1:9" x14ac:dyDescent="0.3">
      <c r="A726" t="s">
        <v>733</v>
      </c>
      <c r="B726" t="s">
        <v>1730</v>
      </c>
      <c r="C726" t="str">
        <f t="shared" si="11"/>
        <v>debbiejohnson@email.com</v>
      </c>
      <c r="D726" t="s">
        <v>2727</v>
      </c>
      <c r="E726" t="s">
        <v>3727</v>
      </c>
      <c r="F726" t="s">
        <v>4709</v>
      </c>
      <c r="G726" t="s">
        <v>4970</v>
      </c>
      <c r="H726" t="s">
        <v>5695</v>
      </c>
      <c r="I726" t="s">
        <v>5967</v>
      </c>
    </row>
    <row r="727" spans="1:9" x14ac:dyDescent="0.3">
      <c r="A727" t="s">
        <v>734</v>
      </c>
      <c r="B727" t="s">
        <v>1731</v>
      </c>
      <c r="C727" t="str">
        <f t="shared" si="11"/>
        <v>seanheath@email.com</v>
      </c>
      <c r="D727" t="s">
        <v>2728</v>
      </c>
      <c r="E727" t="s">
        <v>3728</v>
      </c>
      <c r="F727" t="s">
        <v>4710</v>
      </c>
      <c r="G727" t="s">
        <v>4971</v>
      </c>
      <c r="H727" t="s">
        <v>5696</v>
      </c>
      <c r="I727" t="s">
        <v>5968</v>
      </c>
    </row>
    <row r="728" spans="1:9" x14ac:dyDescent="0.3">
      <c r="A728" t="s">
        <v>735</v>
      </c>
      <c r="B728" t="s">
        <v>1732</v>
      </c>
      <c r="C728" t="str">
        <f t="shared" si="11"/>
        <v>catherinecarney@email.com</v>
      </c>
      <c r="D728" t="s">
        <v>2729</v>
      </c>
      <c r="E728" t="s">
        <v>3729</v>
      </c>
      <c r="F728" t="s">
        <v>4711</v>
      </c>
      <c r="G728" t="s">
        <v>4971</v>
      </c>
      <c r="H728" t="s">
        <v>5697</v>
      </c>
      <c r="I728" t="s">
        <v>5968</v>
      </c>
    </row>
    <row r="729" spans="1:9" x14ac:dyDescent="0.3">
      <c r="A729" t="s">
        <v>736</v>
      </c>
      <c r="B729" t="s">
        <v>1733</v>
      </c>
      <c r="C729" t="str">
        <f t="shared" si="11"/>
        <v>seanjordan@email.com</v>
      </c>
      <c r="D729" t="s">
        <v>2730</v>
      </c>
      <c r="E729" t="s">
        <v>3730</v>
      </c>
      <c r="F729" t="s">
        <v>4712</v>
      </c>
      <c r="G729" t="s">
        <v>4969</v>
      </c>
      <c r="H729" t="s">
        <v>5698</v>
      </c>
      <c r="I729" t="s">
        <v>5967</v>
      </c>
    </row>
    <row r="730" spans="1:9" x14ac:dyDescent="0.3">
      <c r="A730" t="s">
        <v>737</v>
      </c>
      <c r="B730" t="s">
        <v>1734</v>
      </c>
      <c r="C730" t="str">
        <f t="shared" si="11"/>
        <v>justinschultz@email.com</v>
      </c>
      <c r="D730" t="s">
        <v>2731</v>
      </c>
      <c r="E730" t="s">
        <v>3731</v>
      </c>
      <c r="F730" t="s">
        <v>4713</v>
      </c>
      <c r="G730" t="s">
        <v>4969</v>
      </c>
      <c r="H730" t="s">
        <v>5699</v>
      </c>
      <c r="I730" t="s">
        <v>5968</v>
      </c>
    </row>
    <row r="731" spans="1:9" x14ac:dyDescent="0.3">
      <c r="A731" t="s">
        <v>738</v>
      </c>
      <c r="B731" t="s">
        <v>1735</v>
      </c>
      <c r="C731" t="str">
        <f t="shared" si="11"/>
        <v>juliahanson@email.com</v>
      </c>
      <c r="D731" t="s">
        <v>2732</v>
      </c>
      <c r="E731" t="s">
        <v>3732</v>
      </c>
      <c r="F731" t="s">
        <v>4714</v>
      </c>
      <c r="G731" t="s">
        <v>4971</v>
      </c>
      <c r="H731" t="s">
        <v>5700</v>
      </c>
      <c r="I731" t="s">
        <v>5968</v>
      </c>
    </row>
    <row r="732" spans="1:9" x14ac:dyDescent="0.3">
      <c r="A732" t="s">
        <v>739</v>
      </c>
      <c r="B732" t="s">
        <v>1736</v>
      </c>
      <c r="C732" t="str">
        <f t="shared" si="11"/>
        <v>pedrowang@email.com</v>
      </c>
      <c r="D732" t="s">
        <v>2733</v>
      </c>
      <c r="E732" t="s">
        <v>3733</v>
      </c>
      <c r="F732" t="s">
        <v>4715</v>
      </c>
      <c r="G732" t="s">
        <v>4969</v>
      </c>
      <c r="H732" t="s">
        <v>5701</v>
      </c>
      <c r="I732" t="s">
        <v>5968</v>
      </c>
    </row>
    <row r="733" spans="1:9" x14ac:dyDescent="0.3">
      <c r="A733" t="s">
        <v>740</v>
      </c>
      <c r="B733" t="s">
        <v>1737</v>
      </c>
      <c r="C733" t="str">
        <f t="shared" si="11"/>
        <v>johnnycampbell@email.com</v>
      </c>
      <c r="D733" t="s">
        <v>2734</v>
      </c>
      <c r="E733" t="s">
        <v>3734</v>
      </c>
      <c r="F733" t="s">
        <v>4716</v>
      </c>
      <c r="G733" t="s">
        <v>4970</v>
      </c>
      <c r="H733" t="s">
        <v>5702</v>
      </c>
      <c r="I733" t="s">
        <v>5968</v>
      </c>
    </row>
    <row r="734" spans="1:9" x14ac:dyDescent="0.3">
      <c r="A734" t="s">
        <v>741</v>
      </c>
      <c r="B734" t="s">
        <v>1738</v>
      </c>
      <c r="C734" t="str">
        <f t="shared" si="11"/>
        <v>markmyers@email.com</v>
      </c>
      <c r="D734" t="s">
        <v>2735</v>
      </c>
      <c r="E734" t="s">
        <v>3735</v>
      </c>
      <c r="F734" t="s">
        <v>4717</v>
      </c>
      <c r="G734" t="s">
        <v>4971</v>
      </c>
      <c r="H734" t="s">
        <v>5703</v>
      </c>
      <c r="I734" t="s">
        <v>5968</v>
      </c>
    </row>
    <row r="735" spans="1:9" x14ac:dyDescent="0.3">
      <c r="A735" t="s">
        <v>742</v>
      </c>
      <c r="B735" t="s">
        <v>1739</v>
      </c>
      <c r="C735" t="str">
        <f t="shared" si="11"/>
        <v>evanlyons@email.com</v>
      </c>
      <c r="D735" t="s">
        <v>2736</v>
      </c>
      <c r="E735" t="s">
        <v>3736</v>
      </c>
      <c r="F735" t="s">
        <v>4718</v>
      </c>
      <c r="G735" t="s">
        <v>4969</v>
      </c>
      <c r="H735" t="s">
        <v>5704</v>
      </c>
      <c r="I735" t="s">
        <v>5968</v>
      </c>
    </row>
    <row r="736" spans="1:9" x14ac:dyDescent="0.3">
      <c r="A736" t="s">
        <v>743</v>
      </c>
      <c r="B736" t="s">
        <v>1740</v>
      </c>
      <c r="C736" t="str">
        <f t="shared" si="11"/>
        <v>meganoconnor@email.com</v>
      </c>
      <c r="D736" t="s">
        <v>2737</v>
      </c>
      <c r="E736" t="s">
        <v>3737</v>
      </c>
      <c r="F736" t="s">
        <v>4719</v>
      </c>
      <c r="G736" t="s">
        <v>4969</v>
      </c>
      <c r="H736" t="s">
        <v>5705</v>
      </c>
      <c r="I736" t="s">
        <v>5968</v>
      </c>
    </row>
    <row r="737" spans="1:9" x14ac:dyDescent="0.3">
      <c r="A737" t="s">
        <v>744</v>
      </c>
      <c r="B737" t="s">
        <v>1741</v>
      </c>
      <c r="C737" t="str">
        <f t="shared" si="11"/>
        <v>albertduke@email.com</v>
      </c>
      <c r="D737" t="s">
        <v>2738</v>
      </c>
      <c r="E737" t="s">
        <v>3738</v>
      </c>
      <c r="F737" t="s">
        <v>4720</v>
      </c>
      <c r="G737" t="s">
        <v>4971</v>
      </c>
      <c r="H737" t="s">
        <v>5706</v>
      </c>
      <c r="I737" t="s">
        <v>5967</v>
      </c>
    </row>
    <row r="738" spans="1:9" x14ac:dyDescent="0.3">
      <c r="A738" t="s">
        <v>745</v>
      </c>
      <c r="B738" t="s">
        <v>1742</v>
      </c>
      <c r="C738" t="str">
        <f t="shared" si="11"/>
        <v>peggyshepherd@email.com</v>
      </c>
      <c r="D738" t="s">
        <v>2739</v>
      </c>
      <c r="E738" t="s">
        <v>3739</v>
      </c>
      <c r="F738" t="s">
        <v>4721</v>
      </c>
      <c r="G738" t="s">
        <v>4969</v>
      </c>
      <c r="H738" t="s">
        <v>5707</v>
      </c>
      <c r="I738" t="s">
        <v>5968</v>
      </c>
    </row>
    <row r="739" spans="1:9" x14ac:dyDescent="0.3">
      <c r="A739" t="s">
        <v>746</v>
      </c>
      <c r="B739" t="s">
        <v>1743</v>
      </c>
      <c r="C739" t="str">
        <f t="shared" si="11"/>
        <v>kimfox@email.com</v>
      </c>
      <c r="D739" t="s">
        <v>2740</v>
      </c>
      <c r="E739" t="s">
        <v>3740</v>
      </c>
      <c r="F739" t="s">
        <v>4722</v>
      </c>
      <c r="G739" t="s">
        <v>4970</v>
      </c>
      <c r="H739" t="s">
        <v>5708</v>
      </c>
      <c r="I739" t="s">
        <v>5968</v>
      </c>
    </row>
    <row r="740" spans="1:9" x14ac:dyDescent="0.3">
      <c r="A740" t="s">
        <v>747</v>
      </c>
      <c r="B740" t="s">
        <v>1744</v>
      </c>
      <c r="C740" t="str">
        <f t="shared" si="11"/>
        <v>melissaluna@email.com</v>
      </c>
      <c r="D740" t="s">
        <v>2741</v>
      </c>
      <c r="E740" t="s">
        <v>3741</v>
      </c>
      <c r="F740" t="s">
        <v>4723</v>
      </c>
      <c r="G740" t="s">
        <v>4970</v>
      </c>
      <c r="H740" t="s">
        <v>5709</v>
      </c>
      <c r="I740" t="s">
        <v>5968</v>
      </c>
    </row>
    <row r="741" spans="1:9" x14ac:dyDescent="0.3">
      <c r="A741" t="s">
        <v>748</v>
      </c>
      <c r="B741" t="s">
        <v>1745</v>
      </c>
      <c r="C741" t="str">
        <f t="shared" si="11"/>
        <v>alejandrawinters@email.com</v>
      </c>
      <c r="D741" t="s">
        <v>2742</v>
      </c>
      <c r="E741" t="s">
        <v>3742</v>
      </c>
      <c r="F741" t="s">
        <v>4724</v>
      </c>
      <c r="G741" t="s">
        <v>4970</v>
      </c>
      <c r="H741" t="s">
        <v>5710</v>
      </c>
      <c r="I741" t="s">
        <v>5967</v>
      </c>
    </row>
    <row r="742" spans="1:9" x14ac:dyDescent="0.3">
      <c r="A742" t="s">
        <v>749</v>
      </c>
      <c r="B742" t="s">
        <v>1746</v>
      </c>
      <c r="C742" t="str">
        <f t="shared" si="11"/>
        <v>jessicajenkins@email.com</v>
      </c>
      <c r="D742" t="s">
        <v>2743</v>
      </c>
      <c r="E742" t="s">
        <v>3743</v>
      </c>
      <c r="F742" t="s">
        <v>4725</v>
      </c>
      <c r="G742" t="s">
        <v>4969</v>
      </c>
      <c r="H742" t="s">
        <v>5711</v>
      </c>
      <c r="I742" t="s">
        <v>5968</v>
      </c>
    </row>
    <row r="743" spans="1:9" x14ac:dyDescent="0.3">
      <c r="A743" t="s">
        <v>750</v>
      </c>
      <c r="B743" t="s">
        <v>1747</v>
      </c>
      <c r="C743" t="str">
        <f t="shared" si="11"/>
        <v>stephenscott@email.com</v>
      </c>
      <c r="D743" t="s">
        <v>2744</v>
      </c>
      <c r="E743" t="s">
        <v>3744</v>
      </c>
      <c r="F743" t="s">
        <v>4726</v>
      </c>
      <c r="G743" t="s">
        <v>4970</v>
      </c>
      <c r="H743" t="s">
        <v>5712</v>
      </c>
      <c r="I743" t="s">
        <v>5967</v>
      </c>
    </row>
    <row r="744" spans="1:9" x14ac:dyDescent="0.3">
      <c r="A744" t="s">
        <v>751</v>
      </c>
      <c r="B744" t="s">
        <v>1748</v>
      </c>
      <c r="C744" t="str">
        <f t="shared" si="11"/>
        <v>kennethayers@email.com</v>
      </c>
      <c r="D744" t="s">
        <v>2745</v>
      </c>
      <c r="E744" t="s">
        <v>3745</v>
      </c>
      <c r="F744" t="s">
        <v>4727</v>
      </c>
      <c r="G744" t="s">
        <v>4971</v>
      </c>
      <c r="H744" t="s">
        <v>5713</v>
      </c>
      <c r="I744" t="s">
        <v>5968</v>
      </c>
    </row>
    <row r="745" spans="1:9" x14ac:dyDescent="0.3">
      <c r="A745" t="s">
        <v>752</v>
      </c>
      <c r="B745" t="s">
        <v>1749</v>
      </c>
      <c r="C745" t="str">
        <f t="shared" si="11"/>
        <v>charlesfloyd@email.com</v>
      </c>
      <c r="D745" t="s">
        <v>2746</v>
      </c>
      <c r="E745" t="s">
        <v>3746</v>
      </c>
      <c r="F745" t="s">
        <v>4728</v>
      </c>
      <c r="G745" t="s">
        <v>4971</v>
      </c>
      <c r="H745" t="s">
        <v>5714</v>
      </c>
      <c r="I745" t="s">
        <v>5968</v>
      </c>
    </row>
    <row r="746" spans="1:9" x14ac:dyDescent="0.3">
      <c r="A746" t="s">
        <v>753</v>
      </c>
      <c r="B746" t="s">
        <v>1750</v>
      </c>
      <c r="C746" t="str">
        <f t="shared" si="11"/>
        <v>michaelhunter@email.com</v>
      </c>
      <c r="D746" t="s">
        <v>2747</v>
      </c>
      <c r="E746" t="s">
        <v>3747</v>
      </c>
      <c r="F746" t="s">
        <v>4729</v>
      </c>
      <c r="G746" t="s">
        <v>4969</v>
      </c>
      <c r="H746" t="s">
        <v>5715</v>
      </c>
      <c r="I746" t="s">
        <v>5967</v>
      </c>
    </row>
    <row r="747" spans="1:9" x14ac:dyDescent="0.3">
      <c r="A747" t="s">
        <v>754</v>
      </c>
      <c r="B747" t="s">
        <v>1751</v>
      </c>
      <c r="C747" t="str">
        <f t="shared" si="11"/>
        <v>robertpatton@email.com</v>
      </c>
      <c r="D747" t="s">
        <v>2748</v>
      </c>
      <c r="E747" t="s">
        <v>3748</v>
      </c>
      <c r="F747" t="s">
        <v>4730</v>
      </c>
      <c r="G747" t="s">
        <v>4971</v>
      </c>
      <c r="H747" t="s">
        <v>5716</v>
      </c>
      <c r="I747" t="s">
        <v>5967</v>
      </c>
    </row>
    <row r="748" spans="1:9" x14ac:dyDescent="0.3">
      <c r="A748" t="s">
        <v>755</v>
      </c>
      <c r="B748" t="s">
        <v>1752</v>
      </c>
      <c r="C748" t="str">
        <f t="shared" si="11"/>
        <v>karengonzalezmd@email.com</v>
      </c>
      <c r="D748" t="s">
        <v>2749</v>
      </c>
      <c r="E748" t="s">
        <v>3749</v>
      </c>
      <c r="F748" t="s">
        <v>4320</v>
      </c>
      <c r="G748" t="s">
        <v>4969</v>
      </c>
      <c r="H748" t="s">
        <v>5717</v>
      </c>
      <c r="I748" t="s">
        <v>5968</v>
      </c>
    </row>
    <row r="749" spans="1:9" x14ac:dyDescent="0.3">
      <c r="A749" t="s">
        <v>756</v>
      </c>
      <c r="B749" t="s">
        <v>1753</v>
      </c>
      <c r="C749" t="str">
        <f t="shared" si="11"/>
        <v>travishernandez@email.com</v>
      </c>
      <c r="D749" t="s">
        <v>2750</v>
      </c>
      <c r="E749" t="s">
        <v>3750</v>
      </c>
      <c r="F749" t="s">
        <v>4731</v>
      </c>
      <c r="G749" t="s">
        <v>4971</v>
      </c>
      <c r="H749" t="s">
        <v>5718</v>
      </c>
      <c r="I749" t="s">
        <v>5968</v>
      </c>
    </row>
    <row r="750" spans="1:9" x14ac:dyDescent="0.3">
      <c r="A750" t="s">
        <v>757</v>
      </c>
      <c r="B750" t="s">
        <v>1754</v>
      </c>
      <c r="C750" t="str">
        <f t="shared" si="11"/>
        <v>mrs.crystalvargas@email.com</v>
      </c>
      <c r="D750" t="s">
        <v>2751</v>
      </c>
      <c r="E750" t="s">
        <v>3751</v>
      </c>
      <c r="F750" t="s">
        <v>4732</v>
      </c>
      <c r="G750" t="s">
        <v>4969</v>
      </c>
      <c r="H750" t="s">
        <v>5719</v>
      </c>
      <c r="I750" t="s">
        <v>5967</v>
      </c>
    </row>
    <row r="751" spans="1:9" x14ac:dyDescent="0.3">
      <c r="A751" t="s">
        <v>758</v>
      </c>
      <c r="B751" t="s">
        <v>1755</v>
      </c>
      <c r="C751" t="str">
        <f t="shared" si="11"/>
        <v>lisaaguilar@email.com</v>
      </c>
      <c r="D751" t="s">
        <v>2752</v>
      </c>
      <c r="E751" t="s">
        <v>3752</v>
      </c>
      <c r="F751" t="s">
        <v>4733</v>
      </c>
      <c r="G751" t="s">
        <v>4969</v>
      </c>
      <c r="H751" t="s">
        <v>5720</v>
      </c>
      <c r="I751" t="s">
        <v>5968</v>
      </c>
    </row>
    <row r="752" spans="1:9" x14ac:dyDescent="0.3">
      <c r="A752" t="s">
        <v>759</v>
      </c>
      <c r="B752" t="s">
        <v>1756</v>
      </c>
      <c r="C752" t="str">
        <f t="shared" si="11"/>
        <v>anitajohnson@email.com</v>
      </c>
      <c r="D752" t="s">
        <v>2753</v>
      </c>
      <c r="E752" t="s">
        <v>3753</v>
      </c>
      <c r="F752" t="s">
        <v>4734</v>
      </c>
      <c r="G752" t="s">
        <v>4971</v>
      </c>
      <c r="H752" t="s">
        <v>5721</v>
      </c>
      <c r="I752" t="s">
        <v>5967</v>
      </c>
    </row>
    <row r="753" spans="1:9" x14ac:dyDescent="0.3">
      <c r="A753" t="s">
        <v>760</v>
      </c>
      <c r="B753" t="s">
        <v>1757</v>
      </c>
      <c r="C753" t="str">
        <f t="shared" si="11"/>
        <v>laurenhammond@email.com</v>
      </c>
      <c r="D753" t="s">
        <v>2754</v>
      </c>
      <c r="E753" t="s">
        <v>3754</v>
      </c>
      <c r="F753" t="s">
        <v>4735</v>
      </c>
      <c r="G753" t="s">
        <v>4969</v>
      </c>
      <c r="H753" t="s">
        <v>5722</v>
      </c>
      <c r="I753" t="s">
        <v>5967</v>
      </c>
    </row>
    <row r="754" spans="1:9" x14ac:dyDescent="0.3">
      <c r="A754" t="s">
        <v>761</v>
      </c>
      <c r="B754" t="s">
        <v>1758</v>
      </c>
      <c r="C754" t="str">
        <f t="shared" si="11"/>
        <v>johnhoffman@email.com</v>
      </c>
      <c r="D754" t="s">
        <v>2755</v>
      </c>
      <c r="E754" t="s">
        <v>3755</v>
      </c>
      <c r="F754" t="s">
        <v>4736</v>
      </c>
      <c r="G754" t="s">
        <v>4971</v>
      </c>
      <c r="H754" t="s">
        <v>5723</v>
      </c>
      <c r="I754" t="s">
        <v>5968</v>
      </c>
    </row>
    <row r="755" spans="1:9" x14ac:dyDescent="0.3">
      <c r="A755" t="s">
        <v>762</v>
      </c>
      <c r="B755" t="s">
        <v>1759</v>
      </c>
      <c r="C755" t="str">
        <f t="shared" si="11"/>
        <v>meganstewart@email.com</v>
      </c>
      <c r="D755" t="s">
        <v>2756</v>
      </c>
      <c r="E755" t="s">
        <v>3756</v>
      </c>
      <c r="F755" t="s">
        <v>4737</v>
      </c>
      <c r="G755" t="s">
        <v>4970</v>
      </c>
      <c r="H755" t="s">
        <v>5724</v>
      </c>
      <c r="I755" t="s">
        <v>5967</v>
      </c>
    </row>
    <row r="756" spans="1:9" x14ac:dyDescent="0.3">
      <c r="A756" t="s">
        <v>763</v>
      </c>
      <c r="B756" t="s">
        <v>1760</v>
      </c>
      <c r="C756" t="str">
        <f t="shared" si="11"/>
        <v>matthewbowers@email.com</v>
      </c>
      <c r="D756" t="s">
        <v>2757</v>
      </c>
      <c r="E756" t="s">
        <v>3757</v>
      </c>
      <c r="F756" t="s">
        <v>4289</v>
      </c>
      <c r="G756" t="s">
        <v>4970</v>
      </c>
      <c r="H756" t="s">
        <v>5725</v>
      </c>
      <c r="I756" t="s">
        <v>5968</v>
      </c>
    </row>
    <row r="757" spans="1:9" x14ac:dyDescent="0.3">
      <c r="A757" t="s">
        <v>764</v>
      </c>
      <c r="B757" t="s">
        <v>1761</v>
      </c>
      <c r="C757" t="str">
        <f t="shared" si="11"/>
        <v>johnhuntermd@email.com</v>
      </c>
      <c r="D757" t="s">
        <v>2758</v>
      </c>
      <c r="E757" t="s">
        <v>3758</v>
      </c>
      <c r="F757" t="s">
        <v>4738</v>
      </c>
      <c r="G757" t="s">
        <v>4969</v>
      </c>
      <c r="H757" t="s">
        <v>5726</v>
      </c>
      <c r="I757" t="s">
        <v>5967</v>
      </c>
    </row>
    <row r="758" spans="1:9" x14ac:dyDescent="0.3">
      <c r="A758" t="s">
        <v>765</v>
      </c>
      <c r="B758" t="s">
        <v>1762</v>
      </c>
      <c r="C758" t="str">
        <f t="shared" si="11"/>
        <v>michaelmitchell@email.com</v>
      </c>
      <c r="D758" t="s">
        <v>2759</v>
      </c>
      <c r="E758" t="s">
        <v>3759</v>
      </c>
      <c r="F758" t="s">
        <v>4739</v>
      </c>
      <c r="G758" t="s">
        <v>4969</v>
      </c>
      <c r="H758" t="s">
        <v>5727</v>
      </c>
      <c r="I758" t="s">
        <v>5967</v>
      </c>
    </row>
    <row r="759" spans="1:9" x14ac:dyDescent="0.3">
      <c r="A759" t="s">
        <v>766</v>
      </c>
      <c r="B759" t="s">
        <v>1763</v>
      </c>
      <c r="C759" t="str">
        <f t="shared" si="11"/>
        <v>dalebruce@email.com</v>
      </c>
      <c r="D759" t="s">
        <v>2760</v>
      </c>
      <c r="E759" t="s">
        <v>3760</v>
      </c>
      <c r="F759" t="s">
        <v>4740</v>
      </c>
      <c r="G759" t="s">
        <v>4970</v>
      </c>
      <c r="H759" t="s">
        <v>5728</v>
      </c>
      <c r="I759" t="s">
        <v>5967</v>
      </c>
    </row>
    <row r="760" spans="1:9" x14ac:dyDescent="0.3">
      <c r="A760" t="s">
        <v>767</v>
      </c>
      <c r="B760" t="s">
        <v>1764</v>
      </c>
      <c r="C760" t="str">
        <f t="shared" si="11"/>
        <v>brandonfoster@email.com</v>
      </c>
      <c r="D760" t="s">
        <v>2761</v>
      </c>
      <c r="E760" t="s">
        <v>3761</v>
      </c>
      <c r="F760" t="s">
        <v>4741</v>
      </c>
      <c r="G760" t="s">
        <v>4969</v>
      </c>
      <c r="H760" t="s">
        <v>5729</v>
      </c>
      <c r="I760" t="s">
        <v>5967</v>
      </c>
    </row>
    <row r="761" spans="1:9" x14ac:dyDescent="0.3">
      <c r="A761" t="s">
        <v>768</v>
      </c>
      <c r="B761" t="s">
        <v>1765</v>
      </c>
      <c r="C761" t="str">
        <f t="shared" si="11"/>
        <v>geraldprice@email.com</v>
      </c>
      <c r="D761" t="s">
        <v>2762</v>
      </c>
      <c r="E761" t="s">
        <v>3762</v>
      </c>
      <c r="F761" t="s">
        <v>4742</v>
      </c>
      <c r="G761" t="s">
        <v>4969</v>
      </c>
      <c r="H761" t="s">
        <v>5730</v>
      </c>
      <c r="I761" t="s">
        <v>5968</v>
      </c>
    </row>
    <row r="762" spans="1:9" x14ac:dyDescent="0.3">
      <c r="A762" t="s">
        <v>769</v>
      </c>
      <c r="B762" t="s">
        <v>1766</v>
      </c>
      <c r="C762" t="str">
        <f t="shared" si="11"/>
        <v>pamelasmith@email.com</v>
      </c>
      <c r="D762" t="s">
        <v>2763</v>
      </c>
      <c r="E762" t="s">
        <v>3763</v>
      </c>
      <c r="F762" t="s">
        <v>4743</v>
      </c>
      <c r="G762" t="s">
        <v>4969</v>
      </c>
      <c r="H762" t="s">
        <v>5731</v>
      </c>
      <c r="I762" t="s">
        <v>5968</v>
      </c>
    </row>
    <row r="763" spans="1:9" x14ac:dyDescent="0.3">
      <c r="A763" t="s">
        <v>770</v>
      </c>
      <c r="B763" t="s">
        <v>1767</v>
      </c>
      <c r="C763" t="str">
        <f t="shared" si="11"/>
        <v>janicerobinson@email.com</v>
      </c>
      <c r="D763" t="s">
        <v>2764</v>
      </c>
      <c r="E763" t="s">
        <v>3764</v>
      </c>
      <c r="F763" t="s">
        <v>4744</v>
      </c>
      <c r="G763" t="s">
        <v>4970</v>
      </c>
      <c r="H763" t="s">
        <v>5732</v>
      </c>
      <c r="I763" t="s">
        <v>5968</v>
      </c>
    </row>
    <row r="764" spans="1:9" x14ac:dyDescent="0.3">
      <c r="A764" t="s">
        <v>771</v>
      </c>
      <c r="B764" t="s">
        <v>1768</v>
      </c>
      <c r="C764" t="str">
        <f t="shared" si="11"/>
        <v>jillvincent@email.com</v>
      </c>
      <c r="D764" t="s">
        <v>2765</v>
      </c>
      <c r="E764" t="s">
        <v>3765</v>
      </c>
      <c r="F764" t="s">
        <v>4745</v>
      </c>
      <c r="G764" t="s">
        <v>4970</v>
      </c>
      <c r="H764" t="s">
        <v>5733</v>
      </c>
      <c r="I764" t="s">
        <v>5968</v>
      </c>
    </row>
    <row r="765" spans="1:9" x14ac:dyDescent="0.3">
      <c r="A765" t="s">
        <v>772</v>
      </c>
      <c r="B765" t="s">
        <v>1769</v>
      </c>
      <c r="C765" t="str">
        <f t="shared" si="11"/>
        <v>meganjohnson@email.com</v>
      </c>
      <c r="D765" t="s">
        <v>2766</v>
      </c>
      <c r="E765" t="s">
        <v>3766</v>
      </c>
      <c r="F765" t="s">
        <v>4509</v>
      </c>
      <c r="G765" t="s">
        <v>4971</v>
      </c>
      <c r="H765" t="s">
        <v>5734</v>
      </c>
      <c r="I765" t="s">
        <v>5968</v>
      </c>
    </row>
    <row r="766" spans="1:9" x14ac:dyDescent="0.3">
      <c r="A766" t="s">
        <v>773</v>
      </c>
      <c r="B766" t="s">
        <v>1770</v>
      </c>
      <c r="C766" t="str">
        <f t="shared" si="11"/>
        <v>stephanieallen@email.com</v>
      </c>
      <c r="D766" t="s">
        <v>2767</v>
      </c>
      <c r="E766" t="s">
        <v>3767</v>
      </c>
      <c r="F766" t="s">
        <v>4746</v>
      </c>
      <c r="G766" t="s">
        <v>4970</v>
      </c>
      <c r="H766" t="s">
        <v>5735</v>
      </c>
      <c r="I766" t="s">
        <v>5967</v>
      </c>
    </row>
    <row r="767" spans="1:9" x14ac:dyDescent="0.3">
      <c r="A767" t="s">
        <v>774</v>
      </c>
      <c r="B767" t="s">
        <v>1508</v>
      </c>
      <c r="C767" t="str">
        <f t="shared" si="11"/>
        <v>wendygonzalez@email.com</v>
      </c>
      <c r="D767" t="s">
        <v>2768</v>
      </c>
      <c r="E767" t="s">
        <v>3768</v>
      </c>
      <c r="F767" t="s">
        <v>4747</v>
      </c>
      <c r="G767" t="s">
        <v>4969</v>
      </c>
      <c r="H767" t="s">
        <v>5736</v>
      </c>
      <c r="I767" t="s">
        <v>5968</v>
      </c>
    </row>
    <row r="768" spans="1:9" x14ac:dyDescent="0.3">
      <c r="A768" t="s">
        <v>775</v>
      </c>
      <c r="B768" t="s">
        <v>1771</v>
      </c>
      <c r="C768" t="str">
        <f t="shared" si="11"/>
        <v>sarahhernandez@email.com</v>
      </c>
      <c r="D768" t="s">
        <v>2769</v>
      </c>
      <c r="E768" t="s">
        <v>3769</v>
      </c>
      <c r="F768" t="s">
        <v>4748</v>
      </c>
      <c r="G768" t="s">
        <v>4970</v>
      </c>
      <c r="H768" t="s">
        <v>5737</v>
      </c>
      <c r="I768" t="s">
        <v>5967</v>
      </c>
    </row>
    <row r="769" spans="1:9" x14ac:dyDescent="0.3">
      <c r="A769" t="s">
        <v>776</v>
      </c>
      <c r="B769" t="s">
        <v>1772</v>
      </c>
      <c r="C769" t="str">
        <f t="shared" si="11"/>
        <v>johnfloyd@email.com</v>
      </c>
      <c r="D769" t="s">
        <v>2770</v>
      </c>
      <c r="E769" t="s">
        <v>3770</v>
      </c>
      <c r="F769" t="s">
        <v>4749</v>
      </c>
      <c r="G769" t="s">
        <v>4970</v>
      </c>
      <c r="H769" t="s">
        <v>5738</v>
      </c>
      <c r="I769" t="s">
        <v>5968</v>
      </c>
    </row>
    <row r="770" spans="1:9" x14ac:dyDescent="0.3">
      <c r="A770" t="s">
        <v>777</v>
      </c>
      <c r="B770" t="s">
        <v>1773</v>
      </c>
      <c r="C770" t="str">
        <f t="shared" si="11"/>
        <v>kathryngraham@email.com</v>
      </c>
      <c r="D770" t="s">
        <v>2771</v>
      </c>
      <c r="E770" t="s">
        <v>3771</v>
      </c>
      <c r="F770" t="s">
        <v>4750</v>
      </c>
      <c r="G770" t="s">
        <v>4970</v>
      </c>
      <c r="H770" t="s">
        <v>5739</v>
      </c>
      <c r="I770" t="s">
        <v>5967</v>
      </c>
    </row>
    <row r="771" spans="1:9" x14ac:dyDescent="0.3">
      <c r="A771" t="s">
        <v>778</v>
      </c>
      <c r="B771" t="s">
        <v>1774</v>
      </c>
      <c r="C771" t="str">
        <f t="shared" ref="C771:C834" si="12">LOWER(SUBSTITUTE(B771, " ", "")) &amp; "@email.com"</f>
        <v>michelebrown@email.com</v>
      </c>
      <c r="D771" t="s">
        <v>2772</v>
      </c>
      <c r="E771" t="s">
        <v>3772</v>
      </c>
      <c r="F771" t="s">
        <v>4751</v>
      </c>
      <c r="G771" t="s">
        <v>4971</v>
      </c>
      <c r="H771" t="s">
        <v>5740</v>
      </c>
      <c r="I771" t="s">
        <v>5968</v>
      </c>
    </row>
    <row r="772" spans="1:9" x14ac:dyDescent="0.3">
      <c r="A772" t="s">
        <v>779</v>
      </c>
      <c r="B772" t="s">
        <v>1775</v>
      </c>
      <c r="C772" t="str">
        <f t="shared" si="12"/>
        <v>patrickortega@email.com</v>
      </c>
      <c r="D772" t="s">
        <v>2773</v>
      </c>
      <c r="E772" t="s">
        <v>3773</v>
      </c>
      <c r="F772" t="s">
        <v>4752</v>
      </c>
      <c r="G772" t="s">
        <v>4970</v>
      </c>
      <c r="H772" t="s">
        <v>5741</v>
      </c>
      <c r="I772" t="s">
        <v>5967</v>
      </c>
    </row>
    <row r="773" spans="1:9" x14ac:dyDescent="0.3">
      <c r="A773" t="s">
        <v>780</v>
      </c>
      <c r="B773" t="s">
        <v>1776</v>
      </c>
      <c r="C773" t="str">
        <f t="shared" si="12"/>
        <v>josephparrish@email.com</v>
      </c>
      <c r="D773" t="s">
        <v>2774</v>
      </c>
      <c r="E773" t="s">
        <v>3774</v>
      </c>
      <c r="F773" t="s">
        <v>4753</v>
      </c>
      <c r="G773" t="s">
        <v>4969</v>
      </c>
      <c r="H773" t="s">
        <v>5742</v>
      </c>
      <c r="I773" t="s">
        <v>5968</v>
      </c>
    </row>
    <row r="774" spans="1:9" x14ac:dyDescent="0.3">
      <c r="A774" t="s">
        <v>781</v>
      </c>
      <c r="B774" t="s">
        <v>1777</v>
      </c>
      <c r="C774" t="str">
        <f t="shared" si="12"/>
        <v>matthewbates@email.com</v>
      </c>
      <c r="D774" t="s">
        <v>2775</v>
      </c>
      <c r="E774" t="s">
        <v>3775</v>
      </c>
      <c r="F774" t="s">
        <v>4754</v>
      </c>
      <c r="G774" t="s">
        <v>4970</v>
      </c>
      <c r="H774" t="s">
        <v>5743</v>
      </c>
      <c r="I774" t="s">
        <v>5967</v>
      </c>
    </row>
    <row r="775" spans="1:9" x14ac:dyDescent="0.3">
      <c r="A775" t="s">
        <v>782</v>
      </c>
      <c r="B775" t="s">
        <v>1778</v>
      </c>
      <c r="C775" t="str">
        <f t="shared" si="12"/>
        <v>mr.garyellisdvm@email.com</v>
      </c>
      <c r="D775" t="s">
        <v>2776</v>
      </c>
      <c r="E775" t="s">
        <v>3776</v>
      </c>
      <c r="F775" t="s">
        <v>4755</v>
      </c>
      <c r="G775" t="s">
        <v>4969</v>
      </c>
      <c r="H775" t="s">
        <v>5744</v>
      </c>
      <c r="I775" t="s">
        <v>5968</v>
      </c>
    </row>
    <row r="776" spans="1:9" x14ac:dyDescent="0.3">
      <c r="A776" t="s">
        <v>783</v>
      </c>
      <c r="B776" t="s">
        <v>1779</v>
      </c>
      <c r="C776" t="str">
        <f t="shared" si="12"/>
        <v>oliviaallen@email.com</v>
      </c>
      <c r="D776" t="s">
        <v>2777</v>
      </c>
      <c r="E776" t="s">
        <v>3777</v>
      </c>
      <c r="F776" t="s">
        <v>4756</v>
      </c>
      <c r="G776" t="s">
        <v>4971</v>
      </c>
      <c r="H776" t="s">
        <v>5745</v>
      </c>
      <c r="I776" t="s">
        <v>5968</v>
      </c>
    </row>
    <row r="777" spans="1:9" x14ac:dyDescent="0.3">
      <c r="A777" t="s">
        <v>784</v>
      </c>
      <c r="B777" t="s">
        <v>1780</v>
      </c>
      <c r="C777" t="str">
        <f t="shared" si="12"/>
        <v>elizabethwrightmd@email.com</v>
      </c>
      <c r="D777" t="s">
        <v>2778</v>
      </c>
      <c r="E777" t="s">
        <v>3778</v>
      </c>
      <c r="F777" t="s">
        <v>4757</v>
      </c>
      <c r="G777" t="s">
        <v>4971</v>
      </c>
      <c r="H777" t="s">
        <v>5746</v>
      </c>
      <c r="I777" t="s">
        <v>5968</v>
      </c>
    </row>
    <row r="778" spans="1:9" x14ac:dyDescent="0.3">
      <c r="A778" t="s">
        <v>785</v>
      </c>
      <c r="B778" t="s">
        <v>1781</v>
      </c>
      <c r="C778" t="str">
        <f t="shared" si="12"/>
        <v>saraharroyo@email.com</v>
      </c>
      <c r="D778" t="s">
        <v>2779</v>
      </c>
      <c r="E778" t="s">
        <v>3779</v>
      </c>
      <c r="F778" t="s">
        <v>4758</v>
      </c>
      <c r="G778" t="s">
        <v>4971</v>
      </c>
      <c r="H778" t="s">
        <v>5747</v>
      </c>
      <c r="I778" t="s">
        <v>5968</v>
      </c>
    </row>
    <row r="779" spans="1:9" x14ac:dyDescent="0.3">
      <c r="A779" t="s">
        <v>786</v>
      </c>
      <c r="B779" t="s">
        <v>1782</v>
      </c>
      <c r="C779" t="str">
        <f t="shared" si="12"/>
        <v>stephanierose@email.com</v>
      </c>
      <c r="D779" t="s">
        <v>2780</v>
      </c>
      <c r="E779" t="s">
        <v>3780</v>
      </c>
      <c r="F779" t="s">
        <v>4759</v>
      </c>
      <c r="G779" t="s">
        <v>4971</v>
      </c>
      <c r="H779" t="s">
        <v>5748</v>
      </c>
      <c r="I779" t="s">
        <v>5968</v>
      </c>
    </row>
    <row r="780" spans="1:9" x14ac:dyDescent="0.3">
      <c r="A780" t="s">
        <v>787</v>
      </c>
      <c r="B780" t="s">
        <v>1783</v>
      </c>
      <c r="C780" t="str">
        <f t="shared" si="12"/>
        <v>michaelaguilar@email.com</v>
      </c>
      <c r="D780" t="s">
        <v>2781</v>
      </c>
      <c r="E780" t="s">
        <v>3781</v>
      </c>
      <c r="F780" t="s">
        <v>4760</v>
      </c>
      <c r="G780" t="s">
        <v>4971</v>
      </c>
      <c r="H780" t="s">
        <v>5749</v>
      </c>
      <c r="I780" t="s">
        <v>5967</v>
      </c>
    </row>
    <row r="781" spans="1:9" x14ac:dyDescent="0.3">
      <c r="A781" t="s">
        <v>788</v>
      </c>
      <c r="B781" t="s">
        <v>1784</v>
      </c>
      <c r="C781" t="str">
        <f t="shared" si="12"/>
        <v>emilybarron@email.com</v>
      </c>
      <c r="D781" t="s">
        <v>2782</v>
      </c>
      <c r="E781" t="s">
        <v>3782</v>
      </c>
      <c r="F781" t="s">
        <v>4761</v>
      </c>
      <c r="G781" t="s">
        <v>4971</v>
      </c>
      <c r="H781" t="s">
        <v>5750</v>
      </c>
      <c r="I781" t="s">
        <v>5968</v>
      </c>
    </row>
    <row r="782" spans="1:9" x14ac:dyDescent="0.3">
      <c r="A782" t="s">
        <v>789</v>
      </c>
      <c r="B782" t="s">
        <v>1785</v>
      </c>
      <c r="C782" t="str">
        <f t="shared" si="12"/>
        <v>williamtaylor@email.com</v>
      </c>
      <c r="D782" t="s">
        <v>2783</v>
      </c>
      <c r="E782" t="s">
        <v>3783</v>
      </c>
      <c r="F782" t="s">
        <v>4762</v>
      </c>
      <c r="G782" t="s">
        <v>4969</v>
      </c>
      <c r="H782" t="s">
        <v>5751</v>
      </c>
      <c r="I782" t="s">
        <v>5968</v>
      </c>
    </row>
    <row r="783" spans="1:9" x14ac:dyDescent="0.3">
      <c r="A783" t="s">
        <v>790</v>
      </c>
      <c r="B783" t="s">
        <v>1786</v>
      </c>
      <c r="C783" t="str">
        <f t="shared" si="12"/>
        <v>christopherfrost@email.com</v>
      </c>
      <c r="D783" t="s">
        <v>2784</v>
      </c>
      <c r="E783" t="s">
        <v>3784</v>
      </c>
      <c r="F783" t="s">
        <v>4763</v>
      </c>
      <c r="G783" t="s">
        <v>4970</v>
      </c>
      <c r="H783" t="s">
        <v>5752</v>
      </c>
      <c r="I783" t="s">
        <v>5967</v>
      </c>
    </row>
    <row r="784" spans="1:9" x14ac:dyDescent="0.3">
      <c r="A784" t="s">
        <v>791</v>
      </c>
      <c r="B784" t="s">
        <v>1787</v>
      </c>
      <c r="C784" t="str">
        <f t="shared" si="12"/>
        <v>josephkaiser@email.com</v>
      </c>
      <c r="D784" t="s">
        <v>2785</v>
      </c>
      <c r="E784" t="s">
        <v>3785</v>
      </c>
      <c r="F784" t="s">
        <v>4764</v>
      </c>
      <c r="G784" t="s">
        <v>4970</v>
      </c>
      <c r="H784" t="s">
        <v>5753</v>
      </c>
      <c r="I784" t="s">
        <v>5967</v>
      </c>
    </row>
    <row r="785" spans="1:9" x14ac:dyDescent="0.3">
      <c r="A785" t="s">
        <v>792</v>
      </c>
      <c r="B785" t="s">
        <v>1788</v>
      </c>
      <c r="C785" t="str">
        <f t="shared" si="12"/>
        <v>daveconley@email.com</v>
      </c>
      <c r="D785" t="s">
        <v>2786</v>
      </c>
      <c r="E785" t="s">
        <v>3786</v>
      </c>
      <c r="F785" t="s">
        <v>4765</v>
      </c>
      <c r="G785" t="s">
        <v>4971</v>
      </c>
      <c r="H785" t="s">
        <v>5754</v>
      </c>
      <c r="I785" t="s">
        <v>5968</v>
      </c>
    </row>
    <row r="786" spans="1:9" x14ac:dyDescent="0.3">
      <c r="A786" t="s">
        <v>793</v>
      </c>
      <c r="B786" t="s">
        <v>1789</v>
      </c>
      <c r="C786" t="str">
        <f t="shared" si="12"/>
        <v>edwardarnold@email.com</v>
      </c>
      <c r="D786" t="s">
        <v>2787</v>
      </c>
      <c r="E786" t="s">
        <v>3787</v>
      </c>
      <c r="F786" t="s">
        <v>4766</v>
      </c>
      <c r="G786" t="s">
        <v>4970</v>
      </c>
      <c r="H786" t="s">
        <v>5755</v>
      </c>
      <c r="I786" t="s">
        <v>5967</v>
      </c>
    </row>
    <row r="787" spans="1:9" x14ac:dyDescent="0.3">
      <c r="A787" t="s">
        <v>794</v>
      </c>
      <c r="B787" t="s">
        <v>1790</v>
      </c>
      <c r="C787" t="str">
        <f t="shared" si="12"/>
        <v>markbrown@email.com</v>
      </c>
      <c r="D787" t="s">
        <v>2788</v>
      </c>
      <c r="E787" t="s">
        <v>3788</v>
      </c>
      <c r="F787" t="s">
        <v>4767</v>
      </c>
      <c r="G787" t="s">
        <v>4971</v>
      </c>
      <c r="H787" t="s">
        <v>5756</v>
      </c>
      <c r="I787" t="s">
        <v>5967</v>
      </c>
    </row>
    <row r="788" spans="1:9" x14ac:dyDescent="0.3">
      <c r="A788" t="s">
        <v>795</v>
      </c>
      <c r="B788" t="s">
        <v>1791</v>
      </c>
      <c r="C788" t="str">
        <f t="shared" si="12"/>
        <v>autumnriley@email.com</v>
      </c>
      <c r="D788" t="s">
        <v>2789</v>
      </c>
      <c r="E788" t="s">
        <v>3789</v>
      </c>
      <c r="F788" t="s">
        <v>4768</v>
      </c>
      <c r="G788" t="s">
        <v>4971</v>
      </c>
      <c r="H788" t="s">
        <v>5757</v>
      </c>
      <c r="I788" t="s">
        <v>5968</v>
      </c>
    </row>
    <row r="789" spans="1:9" x14ac:dyDescent="0.3">
      <c r="A789" t="s">
        <v>796</v>
      </c>
      <c r="B789" t="s">
        <v>1792</v>
      </c>
      <c r="C789" t="str">
        <f t="shared" si="12"/>
        <v>samanthabennett@email.com</v>
      </c>
      <c r="D789" t="s">
        <v>2790</v>
      </c>
      <c r="E789" t="s">
        <v>3790</v>
      </c>
      <c r="F789" t="s">
        <v>4769</v>
      </c>
      <c r="G789" t="s">
        <v>4970</v>
      </c>
      <c r="H789" t="s">
        <v>5758</v>
      </c>
      <c r="I789" t="s">
        <v>5968</v>
      </c>
    </row>
    <row r="790" spans="1:9" x14ac:dyDescent="0.3">
      <c r="A790" t="s">
        <v>797</v>
      </c>
      <c r="B790" t="s">
        <v>1793</v>
      </c>
      <c r="C790" t="str">
        <f t="shared" si="12"/>
        <v>mathewmoore@email.com</v>
      </c>
      <c r="D790" t="s">
        <v>2791</v>
      </c>
      <c r="E790" t="s">
        <v>3791</v>
      </c>
      <c r="F790" t="s">
        <v>4770</v>
      </c>
      <c r="G790" t="s">
        <v>4971</v>
      </c>
      <c r="H790" t="s">
        <v>5759</v>
      </c>
      <c r="I790" t="s">
        <v>5968</v>
      </c>
    </row>
    <row r="791" spans="1:9" x14ac:dyDescent="0.3">
      <c r="A791" t="s">
        <v>798</v>
      </c>
      <c r="B791" t="s">
        <v>1794</v>
      </c>
      <c r="C791" t="str">
        <f t="shared" si="12"/>
        <v>patrickwoods@email.com</v>
      </c>
      <c r="D791" t="s">
        <v>2792</v>
      </c>
      <c r="E791" t="s">
        <v>3792</v>
      </c>
      <c r="F791" t="s">
        <v>4771</v>
      </c>
      <c r="G791" t="s">
        <v>4971</v>
      </c>
      <c r="H791" t="s">
        <v>5760</v>
      </c>
      <c r="I791" t="s">
        <v>5967</v>
      </c>
    </row>
    <row r="792" spans="1:9" x14ac:dyDescent="0.3">
      <c r="A792" t="s">
        <v>799</v>
      </c>
      <c r="B792" t="s">
        <v>1795</v>
      </c>
      <c r="C792" t="str">
        <f t="shared" si="12"/>
        <v>joshuabruce@email.com</v>
      </c>
      <c r="D792" t="s">
        <v>2793</v>
      </c>
      <c r="E792" t="s">
        <v>3793</v>
      </c>
      <c r="F792" t="s">
        <v>4772</v>
      </c>
      <c r="G792" t="s">
        <v>4971</v>
      </c>
      <c r="H792" t="s">
        <v>5761</v>
      </c>
      <c r="I792" t="s">
        <v>5967</v>
      </c>
    </row>
    <row r="793" spans="1:9" x14ac:dyDescent="0.3">
      <c r="A793" t="s">
        <v>800</v>
      </c>
      <c r="B793" t="s">
        <v>1796</v>
      </c>
      <c r="C793" t="str">
        <f t="shared" si="12"/>
        <v>coryhall@email.com</v>
      </c>
      <c r="D793" t="s">
        <v>2794</v>
      </c>
      <c r="E793" t="s">
        <v>3794</v>
      </c>
      <c r="F793" t="s">
        <v>4773</v>
      </c>
      <c r="G793" t="s">
        <v>4971</v>
      </c>
      <c r="H793" t="s">
        <v>5762</v>
      </c>
      <c r="I793" t="s">
        <v>5968</v>
      </c>
    </row>
    <row r="794" spans="1:9" x14ac:dyDescent="0.3">
      <c r="A794" t="s">
        <v>801</v>
      </c>
      <c r="B794" t="s">
        <v>1797</v>
      </c>
      <c r="C794" t="str">
        <f t="shared" si="12"/>
        <v>rogerkidd@email.com</v>
      </c>
      <c r="D794" t="s">
        <v>2795</v>
      </c>
      <c r="E794" t="s">
        <v>3795</v>
      </c>
      <c r="F794" t="s">
        <v>4774</v>
      </c>
      <c r="G794" t="s">
        <v>4969</v>
      </c>
      <c r="H794" t="s">
        <v>5763</v>
      </c>
      <c r="I794" t="s">
        <v>5968</v>
      </c>
    </row>
    <row r="795" spans="1:9" x14ac:dyDescent="0.3">
      <c r="A795" t="s">
        <v>802</v>
      </c>
      <c r="B795" t="s">
        <v>1798</v>
      </c>
      <c r="C795" t="str">
        <f t="shared" si="12"/>
        <v>ericmorgan@email.com</v>
      </c>
      <c r="D795" t="s">
        <v>2796</v>
      </c>
      <c r="E795" t="s">
        <v>3796</v>
      </c>
      <c r="F795" t="s">
        <v>4775</v>
      </c>
      <c r="G795" t="s">
        <v>4971</v>
      </c>
      <c r="H795" t="s">
        <v>5764</v>
      </c>
      <c r="I795" t="s">
        <v>5968</v>
      </c>
    </row>
    <row r="796" spans="1:9" x14ac:dyDescent="0.3">
      <c r="A796" t="s">
        <v>803</v>
      </c>
      <c r="B796" t="s">
        <v>1799</v>
      </c>
      <c r="C796" t="str">
        <f t="shared" si="12"/>
        <v>francisrichardson@email.com</v>
      </c>
      <c r="D796" t="s">
        <v>2797</v>
      </c>
      <c r="E796" t="s">
        <v>3797</v>
      </c>
      <c r="F796" t="s">
        <v>4776</v>
      </c>
      <c r="G796" t="s">
        <v>4971</v>
      </c>
      <c r="H796" t="s">
        <v>5765</v>
      </c>
      <c r="I796" t="s">
        <v>5968</v>
      </c>
    </row>
    <row r="797" spans="1:9" x14ac:dyDescent="0.3">
      <c r="A797" t="s">
        <v>804</v>
      </c>
      <c r="B797" t="s">
        <v>1800</v>
      </c>
      <c r="C797" t="str">
        <f t="shared" si="12"/>
        <v>dominiquebolton@email.com</v>
      </c>
      <c r="D797" t="s">
        <v>2798</v>
      </c>
      <c r="E797" t="s">
        <v>3798</v>
      </c>
      <c r="F797" t="s">
        <v>4777</v>
      </c>
      <c r="G797" t="s">
        <v>4970</v>
      </c>
      <c r="H797" t="s">
        <v>5766</v>
      </c>
      <c r="I797" t="s">
        <v>5967</v>
      </c>
    </row>
    <row r="798" spans="1:9" x14ac:dyDescent="0.3">
      <c r="A798" t="s">
        <v>805</v>
      </c>
      <c r="B798" t="s">
        <v>1801</v>
      </c>
      <c r="C798" t="str">
        <f t="shared" si="12"/>
        <v>theresaharrell@email.com</v>
      </c>
      <c r="D798" t="s">
        <v>2799</v>
      </c>
      <c r="E798" t="s">
        <v>3799</v>
      </c>
      <c r="F798" t="s">
        <v>4778</v>
      </c>
      <c r="G798" t="s">
        <v>4971</v>
      </c>
      <c r="H798" t="s">
        <v>5767</v>
      </c>
      <c r="I798" t="s">
        <v>5967</v>
      </c>
    </row>
    <row r="799" spans="1:9" x14ac:dyDescent="0.3">
      <c r="A799" t="s">
        <v>806</v>
      </c>
      <c r="B799" t="s">
        <v>1802</v>
      </c>
      <c r="C799" t="str">
        <f t="shared" si="12"/>
        <v>cassiescott@email.com</v>
      </c>
      <c r="D799" t="s">
        <v>2800</v>
      </c>
      <c r="E799" t="s">
        <v>3800</v>
      </c>
      <c r="F799" t="s">
        <v>4779</v>
      </c>
      <c r="G799" t="s">
        <v>4971</v>
      </c>
      <c r="H799" t="s">
        <v>5768</v>
      </c>
      <c r="I799" t="s">
        <v>5967</v>
      </c>
    </row>
    <row r="800" spans="1:9" x14ac:dyDescent="0.3">
      <c r="A800" t="s">
        <v>807</v>
      </c>
      <c r="B800" t="s">
        <v>1803</v>
      </c>
      <c r="C800" t="str">
        <f t="shared" si="12"/>
        <v>michaelrobertson@email.com</v>
      </c>
      <c r="D800" t="s">
        <v>2801</v>
      </c>
      <c r="E800" t="s">
        <v>3801</v>
      </c>
      <c r="F800" t="s">
        <v>4780</v>
      </c>
      <c r="G800" t="s">
        <v>4971</v>
      </c>
      <c r="H800" t="s">
        <v>5769</v>
      </c>
      <c r="I800" t="s">
        <v>5968</v>
      </c>
    </row>
    <row r="801" spans="1:9" x14ac:dyDescent="0.3">
      <c r="A801" t="s">
        <v>808</v>
      </c>
      <c r="B801" t="s">
        <v>1804</v>
      </c>
      <c r="C801" t="str">
        <f t="shared" si="12"/>
        <v>johnschmidt@email.com</v>
      </c>
      <c r="D801" t="s">
        <v>2802</v>
      </c>
      <c r="E801" t="s">
        <v>3802</v>
      </c>
      <c r="F801" t="s">
        <v>4781</v>
      </c>
      <c r="G801" t="s">
        <v>4971</v>
      </c>
      <c r="H801" t="s">
        <v>5770</v>
      </c>
      <c r="I801" t="s">
        <v>5968</v>
      </c>
    </row>
    <row r="802" spans="1:9" x14ac:dyDescent="0.3">
      <c r="A802" t="s">
        <v>809</v>
      </c>
      <c r="B802" t="s">
        <v>1805</v>
      </c>
      <c r="C802" t="str">
        <f t="shared" si="12"/>
        <v>alicehunt@email.com</v>
      </c>
      <c r="D802" t="s">
        <v>2803</v>
      </c>
      <c r="E802" t="s">
        <v>3803</v>
      </c>
      <c r="F802" t="s">
        <v>4782</v>
      </c>
      <c r="G802" t="s">
        <v>4970</v>
      </c>
      <c r="H802" t="s">
        <v>5771</v>
      </c>
      <c r="I802" t="s">
        <v>5968</v>
      </c>
    </row>
    <row r="803" spans="1:9" x14ac:dyDescent="0.3">
      <c r="A803" t="s">
        <v>810</v>
      </c>
      <c r="B803" t="s">
        <v>1806</v>
      </c>
      <c r="C803" t="str">
        <f t="shared" si="12"/>
        <v>jonathanturner@email.com</v>
      </c>
      <c r="D803" t="s">
        <v>2804</v>
      </c>
      <c r="E803" t="s">
        <v>3804</v>
      </c>
      <c r="F803" t="s">
        <v>4783</v>
      </c>
      <c r="G803" t="s">
        <v>4970</v>
      </c>
      <c r="H803" t="s">
        <v>5772</v>
      </c>
      <c r="I803" t="s">
        <v>5968</v>
      </c>
    </row>
    <row r="804" spans="1:9" x14ac:dyDescent="0.3">
      <c r="A804" t="s">
        <v>811</v>
      </c>
      <c r="B804" t="s">
        <v>1807</v>
      </c>
      <c r="C804" t="str">
        <f t="shared" si="12"/>
        <v>tinagraham@email.com</v>
      </c>
      <c r="D804" t="s">
        <v>2805</v>
      </c>
      <c r="E804" t="s">
        <v>3805</v>
      </c>
      <c r="F804" t="s">
        <v>4784</v>
      </c>
      <c r="G804" t="s">
        <v>4969</v>
      </c>
      <c r="H804" t="s">
        <v>5773</v>
      </c>
      <c r="I804" t="s">
        <v>5968</v>
      </c>
    </row>
    <row r="805" spans="1:9" x14ac:dyDescent="0.3">
      <c r="A805" t="s">
        <v>812</v>
      </c>
      <c r="B805" t="s">
        <v>1808</v>
      </c>
      <c r="C805" t="str">
        <f t="shared" si="12"/>
        <v>emmapowell@email.com</v>
      </c>
      <c r="D805" t="s">
        <v>2806</v>
      </c>
      <c r="E805" t="s">
        <v>3806</v>
      </c>
      <c r="F805" t="s">
        <v>4785</v>
      </c>
      <c r="G805" t="s">
        <v>4969</v>
      </c>
      <c r="H805" t="s">
        <v>5774</v>
      </c>
      <c r="I805" t="s">
        <v>5967</v>
      </c>
    </row>
    <row r="806" spans="1:9" x14ac:dyDescent="0.3">
      <c r="A806" t="s">
        <v>813</v>
      </c>
      <c r="B806" t="s">
        <v>1809</v>
      </c>
      <c r="C806" t="str">
        <f t="shared" si="12"/>
        <v>jefferygordon@email.com</v>
      </c>
      <c r="D806" t="s">
        <v>2807</v>
      </c>
      <c r="E806" t="s">
        <v>3807</v>
      </c>
      <c r="F806" t="s">
        <v>4786</v>
      </c>
      <c r="G806" t="s">
        <v>4970</v>
      </c>
      <c r="H806" t="s">
        <v>5775</v>
      </c>
      <c r="I806" t="s">
        <v>5967</v>
      </c>
    </row>
    <row r="807" spans="1:9" x14ac:dyDescent="0.3">
      <c r="A807" t="s">
        <v>814</v>
      </c>
      <c r="B807" t="s">
        <v>1810</v>
      </c>
      <c r="C807" t="str">
        <f t="shared" si="12"/>
        <v>brandonclark@email.com</v>
      </c>
      <c r="D807" t="s">
        <v>2808</v>
      </c>
      <c r="E807" t="s">
        <v>3808</v>
      </c>
      <c r="F807" t="s">
        <v>4787</v>
      </c>
      <c r="G807" t="s">
        <v>4969</v>
      </c>
      <c r="H807" t="s">
        <v>5776</v>
      </c>
      <c r="I807" t="s">
        <v>5968</v>
      </c>
    </row>
    <row r="808" spans="1:9" x14ac:dyDescent="0.3">
      <c r="A808" t="s">
        <v>815</v>
      </c>
      <c r="B808" t="s">
        <v>1811</v>
      </c>
      <c r="C808" t="str">
        <f t="shared" si="12"/>
        <v>sherylrobinson@email.com</v>
      </c>
      <c r="D808" t="s">
        <v>2809</v>
      </c>
      <c r="E808" t="s">
        <v>3809</v>
      </c>
      <c r="F808" t="s">
        <v>4788</v>
      </c>
      <c r="G808" t="s">
        <v>4971</v>
      </c>
      <c r="H808" t="s">
        <v>5777</v>
      </c>
      <c r="I808" t="s">
        <v>5968</v>
      </c>
    </row>
    <row r="809" spans="1:9" x14ac:dyDescent="0.3">
      <c r="A809" t="s">
        <v>816</v>
      </c>
      <c r="B809" t="s">
        <v>1812</v>
      </c>
      <c r="C809" t="str">
        <f t="shared" si="12"/>
        <v>jamesgomez@email.com</v>
      </c>
      <c r="D809" t="s">
        <v>2810</v>
      </c>
      <c r="E809" t="s">
        <v>3810</v>
      </c>
      <c r="F809" t="s">
        <v>4789</v>
      </c>
      <c r="G809" t="s">
        <v>4971</v>
      </c>
      <c r="H809" t="s">
        <v>5778</v>
      </c>
      <c r="I809" t="s">
        <v>5968</v>
      </c>
    </row>
    <row r="810" spans="1:9" x14ac:dyDescent="0.3">
      <c r="A810" t="s">
        <v>817</v>
      </c>
      <c r="B810" t="s">
        <v>1813</v>
      </c>
      <c r="C810" t="str">
        <f t="shared" si="12"/>
        <v>pennybell@email.com</v>
      </c>
      <c r="D810" t="s">
        <v>2811</v>
      </c>
      <c r="E810" t="s">
        <v>3811</v>
      </c>
      <c r="F810" t="s">
        <v>4790</v>
      </c>
      <c r="G810" t="s">
        <v>4969</v>
      </c>
      <c r="H810" t="s">
        <v>5779</v>
      </c>
      <c r="I810" t="s">
        <v>5968</v>
      </c>
    </row>
    <row r="811" spans="1:9" x14ac:dyDescent="0.3">
      <c r="A811" t="s">
        <v>818</v>
      </c>
      <c r="B811" t="s">
        <v>1814</v>
      </c>
      <c r="C811" t="str">
        <f t="shared" si="12"/>
        <v>michaelwarren@email.com</v>
      </c>
      <c r="D811" t="s">
        <v>2812</v>
      </c>
      <c r="E811" t="s">
        <v>3812</v>
      </c>
      <c r="F811" t="s">
        <v>4791</v>
      </c>
      <c r="G811" t="s">
        <v>4970</v>
      </c>
      <c r="H811" t="s">
        <v>5780</v>
      </c>
      <c r="I811" t="s">
        <v>5967</v>
      </c>
    </row>
    <row r="812" spans="1:9" x14ac:dyDescent="0.3">
      <c r="A812" t="s">
        <v>819</v>
      </c>
      <c r="B812" t="s">
        <v>1815</v>
      </c>
      <c r="C812" t="str">
        <f t="shared" si="12"/>
        <v>michelemiranda@email.com</v>
      </c>
      <c r="D812" t="s">
        <v>2813</v>
      </c>
      <c r="E812" t="s">
        <v>3813</v>
      </c>
      <c r="F812" t="s">
        <v>4792</v>
      </c>
      <c r="G812" t="s">
        <v>4969</v>
      </c>
      <c r="H812" t="s">
        <v>5781</v>
      </c>
      <c r="I812" t="s">
        <v>5968</v>
      </c>
    </row>
    <row r="813" spans="1:9" x14ac:dyDescent="0.3">
      <c r="A813" t="s">
        <v>820</v>
      </c>
      <c r="B813" t="s">
        <v>1816</v>
      </c>
      <c r="C813" t="str">
        <f t="shared" si="12"/>
        <v>kathleenwright@email.com</v>
      </c>
      <c r="D813" t="s">
        <v>2814</v>
      </c>
      <c r="E813" t="s">
        <v>3814</v>
      </c>
      <c r="F813" t="s">
        <v>4793</v>
      </c>
      <c r="G813" t="s">
        <v>4969</v>
      </c>
      <c r="H813" t="s">
        <v>5782</v>
      </c>
      <c r="I813" t="s">
        <v>5968</v>
      </c>
    </row>
    <row r="814" spans="1:9" x14ac:dyDescent="0.3">
      <c r="A814" t="s">
        <v>821</v>
      </c>
      <c r="B814" t="s">
        <v>1817</v>
      </c>
      <c r="C814" t="str">
        <f t="shared" si="12"/>
        <v>haleybryant@email.com</v>
      </c>
      <c r="D814" t="s">
        <v>2815</v>
      </c>
      <c r="E814" t="s">
        <v>3815</v>
      </c>
      <c r="F814" t="s">
        <v>4794</v>
      </c>
      <c r="G814" t="s">
        <v>4970</v>
      </c>
      <c r="H814" t="s">
        <v>5783</v>
      </c>
      <c r="I814" t="s">
        <v>5967</v>
      </c>
    </row>
    <row r="815" spans="1:9" x14ac:dyDescent="0.3">
      <c r="A815" t="s">
        <v>822</v>
      </c>
      <c r="B815" t="s">
        <v>1818</v>
      </c>
      <c r="C815" t="str">
        <f t="shared" si="12"/>
        <v>deannaquinndds@email.com</v>
      </c>
      <c r="D815" t="s">
        <v>2816</v>
      </c>
      <c r="E815" t="s">
        <v>3816</v>
      </c>
      <c r="F815" t="s">
        <v>4795</v>
      </c>
      <c r="G815" t="s">
        <v>4969</v>
      </c>
      <c r="H815" t="s">
        <v>5784</v>
      </c>
      <c r="I815" t="s">
        <v>5968</v>
      </c>
    </row>
    <row r="816" spans="1:9" x14ac:dyDescent="0.3">
      <c r="A816" t="s">
        <v>823</v>
      </c>
      <c r="B816" t="s">
        <v>1819</v>
      </c>
      <c r="C816" t="str">
        <f t="shared" si="12"/>
        <v>leonardsimpson@email.com</v>
      </c>
      <c r="D816" t="s">
        <v>2817</v>
      </c>
      <c r="E816" t="s">
        <v>3817</v>
      </c>
      <c r="F816" t="s">
        <v>4796</v>
      </c>
      <c r="G816" t="s">
        <v>4970</v>
      </c>
      <c r="H816" t="s">
        <v>5785</v>
      </c>
      <c r="I816" t="s">
        <v>5968</v>
      </c>
    </row>
    <row r="817" spans="1:9" x14ac:dyDescent="0.3">
      <c r="A817" t="s">
        <v>824</v>
      </c>
      <c r="B817" t="s">
        <v>1820</v>
      </c>
      <c r="C817" t="str">
        <f t="shared" si="12"/>
        <v>krististewart@email.com</v>
      </c>
      <c r="D817" t="s">
        <v>2818</v>
      </c>
      <c r="E817" t="s">
        <v>3818</v>
      </c>
      <c r="F817" t="s">
        <v>4797</v>
      </c>
      <c r="G817" t="s">
        <v>4971</v>
      </c>
      <c r="H817" t="s">
        <v>5786</v>
      </c>
      <c r="I817" t="s">
        <v>5968</v>
      </c>
    </row>
    <row r="818" spans="1:9" x14ac:dyDescent="0.3">
      <c r="A818" t="s">
        <v>825</v>
      </c>
      <c r="B818" t="s">
        <v>1821</v>
      </c>
      <c r="C818" t="str">
        <f t="shared" si="12"/>
        <v>briancarpenter@email.com</v>
      </c>
      <c r="D818" t="s">
        <v>2819</v>
      </c>
      <c r="E818" t="s">
        <v>3819</v>
      </c>
      <c r="F818" t="s">
        <v>4798</v>
      </c>
      <c r="G818" t="s">
        <v>4969</v>
      </c>
      <c r="H818" t="s">
        <v>5787</v>
      </c>
      <c r="I818" t="s">
        <v>5968</v>
      </c>
    </row>
    <row r="819" spans="1:9" x14ac:dyDescent="0.3">
      <c r="A819" t="s">
        <v>826</v>
      </c>
      <c r="B819" t="s">
        <v>1822</v>
      </c>
      <c r="C819" t="str">
        <f t="shared" si="12"/>
        <v>keithcolon@email.com</v>
      </c>
      <c r="D819" t="s">
        <v>2820</v>
      </c>
      <c r="E819" t="s">
        <v>3820</v>
      </c>
      <c r="F819" t="s">
        <v>4799</v>
      </c>
      <c r="G819" t="s">
        <v>4970</v>
      </c>
      <c r="H819" t="s">
        <v>5788</v>
      </c>
      <c r="I819" t="s">
        <v>5967</v>
      </c>
    </row>
    <row r="820" spans="1:9" x14ac:dyDescent="0.3">
      <c r="A820" t="s">
        <v>827</v>
      </c>
      <c r="B820" t="s">
        <v>1823</v>
      </c>
      <c r="C820" t="str">
        <f t="shared" si="12"/>
        <v>katherinedennis@email.com</v>
      </c>
      <c r="D820" t="s">
        <v>2821</v>
      </c>
      <c r="E820" t="s">
        <v>3821</v>
      </c>
      <c r="F820" t="s">
        <v>4800</v>
      </c>
      <c r="G820" t="s">
        <v>4970</v>
      </c>
      <c r="H820" t="s">
        <v>5597</v>
      </c>
      <c r="I820" t="s">
        <v>5968</v>
      </c>
    </row>
    <row r="821" spans="1:9" x14ac:dyDescent="0.3">
      <c r="A821" t="s">
        <v>828</v>
      </c>
      <c r="B821" t="s">
        <v>1824</v>
      </c>
      <c r="C821" t="str">
        <f t="shared" si="12"/>
        <v>robertgarcia@email.com</v>
      </c>
      <c r="D821" t="s">
        <v>2822</v>
      </c>
      <c r="E821" t="s">
        <v>3822</v>
      </c>
      <c r="F821" t="s">
        <v>4801</v>
      </c>
      <c r="G821" t="s">
        <v>4969</v>
      </c>
      <c r="H821" t="s">
        <v>5789</v>
      </c>
      <c r="I821" t="s">
        <v>5967</v>
      </c>
    </row>
    <row r="822" spans="1:9" x14ac:dyDescent="0.3">
      <c r="A822" t="s">
        <v>829</v>
      </c>
      <c r="B822" t="s">
        <v>1825</v>
      </c>
      <c r="C822" t="str">
        <f t="shared" si="12"/>
        <v>heatherwilliams@email.com</v>
      </c>
      <c r="D822" t="s">
        <v>2823</v>
      </c>
      <c r="E822" t="s">
        <v>3823</v>
      </c>
      <c r="F822" t="s">
        <v>4802</v>
      </c>
      <c r="G822" t="s">
        <v>4970</v>
      </c>
      <c r="H822" t="s">
        <v>5790</v>
      </c>
      <c r="I822" t="s">
        <v>5968</v>
      </c>
    </row>
    <row r="823" spans="1:9" x14ac:dyDescent="0.3">
      <c r="A823" t="s">
        <v>830</v>
      </c>
      <c r="B823" t="s">
        <v>1826</v>
      </c>
      <c r="C823" t="str">
        <f t="shared" si="12"/>
        <v>alexandersmith@email.com</v>
      </c>
      <c r="D823" t="s">
        <v>2824</v>
      </c>
      <c r="E823" t="s">
        <v>3824</v>
      </c>
      <c r="F823" t="s">
        <v>4803</v>
      </c>
      <c r="G823" t="s">
        <v>4970</v>
      </c>
      <c r="H823" t="s">
        <v>5791</v>
      </c>
      <c r="I823" t="s">
        <v>5967</v>
      </c>
    </row>
    <row r="824" spans="1:9" x14ac:dyDescent="0.3">
      <c r="A824" t="s">
        <v>831</v>
      </c>
      <c r="B824" t="s">
        <v>1827</v>
      </c>
      <c r="C824" t="str">
        <f t="shared" si="12"/>
        <v>aprilyoung@email.com</v>
      </c>
      <c r="D824" t="s">
        <v>2825</v>
      </c>
      <c r="E824" t="s">
        <v>3825</v>
      </c>
      <c r="F824" t="s">
        <v>4804</v>
      </c>
      <c r="G824" t="s">
        <v>4970</v>
      </c>
      <c r="H824" t="s">
        <v>5792</v>
      </c>
      <c r="I824" t="s">
        <v>5968</v>
      </c>
    </row>
    <row r="825" spans="1:9" x14ac:dyDescent="0.3">
      <c r="A825" t="s">
        <v>832</v>
      </c>
      <c r="B825" t="s">
        <v>1828</v>
      </c>
      <c r="C825" t="str">
        <f t="shared" si="12"/>
        <v>kimberlysims@email.com</v>
      </c>
      <c r="D825" t="s">
        <v>2826</v>
      </c>
      <c r="E825" t="s">
        <v>3826</v>
      </c>
      <c r="F825" t="s">
        <v>4805</v>
      </c>
      <c r="G825" t="s">
        <v>4970</v>
      </c>
      <c r="H825" t="s">
        <v>5793</v>
      </c>
      <c r="I825" t="s">
        <v>5968</v>
      </c>
    </row>
    <row r="826" spans="1:9" x14ac:dyDescent="0.3">
      <c r="A826" t="s">
        <v>833</v>
      </c>
      <c r="B826" t="s">
        <v>1829</v>
      </c>
      <c r="C826" t="str">
        <f t="shared" si="12"/>
        <v>joshuacampbell@email.com</v>
      </c>
      <c r="D826" t="s">
        <v>2827</v>
      </c>
      <c r="E826" t="s">
        <v>3827</v>
      </c>
      <c r="F826" t="s">
        <v>4083</v>
      </c>
      <c r="G826" t="s">
        <v>4970</v>
      </c>
      <c r="H826" t="s">
        <v>5794</v>
      </c>
      <c r="I826" t="s">
        <v>5968</v>
      </c>
    </row>
    <row r="827" spans="1:9" x14ac:dyDescent="0.3">
      <c r="A827" t="s">
        <v>834</v>
      </c>
      <c r="B827" t="s">
        <v>1830</v>
      </c>
      <c r="C827" t="str">
        <f t="shared" si="12"/>
        <v>stephaniecross@email.com</v>
      </c>
      <c r="D827" t="s">
        <v>2828</v>
      </c>
      <c r="E827" t="s">
        <v>3828</v>
      </c>
      <c r="F827" t="s">
        <v>4806</v>
      </c>
      <c r="G827" t="s">
        <v>4971</v>
      </c>
      <c r="H827" t="s">
        <v>5795</v>
      </c>
      <c r="I827" t="s">
        <v>5967</v>
      </c>
    </row>
    <row r="828" spans="1:9" x14ac:dyDescent="0.3">
      <c r="A828" t="s">
        <v>835</v>
      </c>
      <c r="B828" t="s">
        <v>1831</v>
      </c>
      <c r="C828" t="str">
        <f t="shared" si="12"/>
        <v>lisabrooks@email.com</v>
      </c>
      <c r="D828" t="s">
        <v>2829</v>
      </c>
      <c r="E828" t="s">
        <v>3829</v>
      </c>
      <c r="F828" t="s">
        <v>4807</v>
      </c>
      <c r="G828" t="s">
        <v>4970</v>
      </c>
      <c r="H828" t="s">
        <v>5796</v>
      </c>
      <c r="I828" t="s">
        <v>5968</v>
      </c>
    </row>
    <row r="829" spans="1:9" x14ac:dyDescent="0.3">
      <c r="A829" t="s">
        <v>836</v>
      </c>
      <c r="B829" t="s">
        <v>1832</v>
      </c>
      <c r="C829" t="str">
        <f t="shared" si="12"/>
        <v>robertli@email.com</v>
      </c>
      <c r="D829" t="s">
        <v>2830</v>
      </c>
      <c r="E829" t="s">
        <v>3830</v>
      </c>
      <c r="F829" t="s">
        <v>4808</v>
      </c>
      <c r="G829" t="s">
        <v>4969</v>
      </c>
      <c r="H829" t="s">
        <v>5797</v>
      </c>
      <c r="I829" t="s">
        <v>5967</v>
      </c>
    </row>
    <row r="830" spans="1:9" x14ac:dyDescent="0.3">
      <c r="A830" t="s">
        <v>837</v>
      </c>
      <c r="B830" t="s">
        <v>1833</v>
      </c>
      <c r="C830" t="str">
        <f t="shared" si="12"/>
        <v>whitneyanderson@email.com</v>
      </c>
      <c r="D830" t="s">
        <v>2831</v>
      </c>
      <c r="E830" t="s">
        <v>3831</v>
      </c>
      <c r="F830" t="s">
        <v>4809</v>
      </c>
      <c r="G830" t="s">
        <v>4969</v>
      </c>
      <c r="H830" t="s">
        <v>5798</v>
      </c>
      <c r="I830" t="s">
        <v>5968</v>
      </c>
    </row>
    <row r="831" spans="1:9" x14ac:dyDescent="0.3">
      <c r="A831" t="s">
        <v>838</v>
      </c>
      <c r="B831" t="s">
        <v>1834</v>
      </c>
      <c r="C831" t="str">
        <f t="shared" si="12"/>
        <v>briancameron@email.com</v>
      </c>
      <c r="D831" t="s">
        <v>2832</v>
      </c>
      <c r="E831" t="s">
        <v>3832</v>
      </c>
      <c r="F831" t="s">
        <v>4810</v>
      </c>
      <c r="G831" t="s">
        <v>4971</v>
      </c>
      <c r="H831" t="s">
        <v>5799</v>
      </c>
      <c r="I831" t="s">
        <v>5968</v>
      </c>
    </row>
    <row r="832" spans="1:9" x14ac:dyDescent="0.3">
      <c r="A832" t="s">
        <v>839</v>
      </c>
      <c r="B832" t="s">
        <v>1835</v>
      </c>
      <c r="C832" t="str">
        <f t="shared" si="12"/>
        <v>jeffreycampos@email.com</v>
      </c>
      <c r="D832" t="s">
        <v>2833</v>
      </c>
      <c r="E832" t="s">
        <v>3833</v>
      </c>
      <c r="F832" t="s">
        <v>4811</v>
      </c>
      <c r="G832" t="s">
        <v>4970</v>
      </c>
      <c r="H832" t="s">
        <v>5800</v>
      </c>
      <c r="I832" t="s">
        <v>5968</v>
      </c>
    </row>
    <row r="833" spans="1:9" x14ac:dyDescent="0.3">
      <c r="A833" t="s">
        <v>840</v>
      </c>
      <c r="B833" t="s">
        <v>1836</v>
      </c>
      <c r="C833" t="str">
        <f t="shared" si="12"/>
        <v>tylervalenzuela@email.com</v>
      </c>
      <c r="D833" t="s">
        <v>2834</v>
      </c>
      <c r="E833" t="s">
        <v>3834</v>
      </c>
      <c r="F833" t="s">
        <v>4812</v>
      </c>
      <c r="G833" t="s">
        <v>4970</v>
      </c>
      <c r="H833" t="s">
        <v>5801</v>
      </c>
      <c r="I833" t="s">
        <v>5968</v>
      </c>
    </row>
    <row r="834" spans="1:9" x14ac:dyDescent="0.3">
      <c r="A834" t="s">
        <v>841</v>
      </c>
      <c r="B834" t="s">
        <v>1837</v>
      </c>
      <c r="C834" t="str">
        <f t="shared" si="12"/>
        <v>veronicagray@email.com</v>
      </c>
      <c r="D834" t="s">
        <v>2835</v>
      </c>
      <c r="E834" t="s">
        <v>3835</v>
      </c>
      <c r="F834" t="s">
        <v>4813</v>
      </c>
      <c r="G834" t="s">
        <v>4971</v>
      </c>
      <c r="H834" t="s">
        <v>5802</v>
      </c>
      <c r="I834" t="s">
        <v>5967</v>
      </c>
    </row>
    <row r="835" spans="1:9" x14ac:dyDescent="0.3">
      <c r="A835" t="s">
        <v>842</v>
      </c>
      <c r="B835" t="s">
        <v>1838</v>
      </c>
      <c r="C835" t="str">
        <f t="shared" ref="C835:C898" si="13">LOWER(SUBSTITUTE(B835, " ", "")) &amp; "@email.com"</f>
        <v>wesleywilliams@email.com</v>
      </c>
      <c r="D835" t="s">
        <v>2836</v>
      </c>
      <c r="E835" t="s">
        <v>3836</v>
      </c>
      <c r="F835" t="s">
        <v>4814</v>
      </c>
      <c r="G835" t="s">
        <v>4969</v>
      </c>
      <c r="H835" t="s">
        <v>5803</v>
      </c>
      <c r="I835" t="s">
        <v>5968</v>
      </c>
    </row>
    <row r="836" spans="1:9" x14ac:dyDescent="0.3">
      <c r="A836" t="s">
        <v>843</v>
      </c>
      <c r="B836" t="s">
        <v>1839</v>
      </c>
      <c r="C836" t="str">
        <f t="shared" si="13"/>
        <v>jeffreylong@email.com</v>
      </c>
      <c r="D836" t="s">
        <v>2837</v>
      </c>
      <c r="E836" t="s">
        <v>3837</v>
      </c>
      <c r="F836" t="s">
        <v>4815</v>
      </c>
      <c r="G836" t="s">
        <v>4971</v>
      </c>
      <c r="H836" t="s">
        <v>5804</v>
      </c>
      <c r="I836" t="s">
        <v>5968</v>
      </c>
    </row>
    <row r="837" spans="1:9" x14ac:dyDescent="0.3">
      <c r="A837" t="s">
        <v>844</v>
      </c>
      <c r="B837" t="s">
        <v>1840</v>
      </c>
      <c r="C837" t="str">
        <f t="shared" si="13"/>
        <v>matthewcortez@email.com</v>
      </c>
      <c r="D837" t="s">
        <v>2838</v>
      </c>
      <c r="E837" t="s">
        <v>3838</v>
      </c>
      <c r="F837" t="s">
        <v>4816</v>
      </c>
      <c r="G837" t="s">
        <v>4969</v>
      </c>
      <c r="H837" t="s">
        <v>5805</v>
      </c>
      <c r="I837" t="s">
        <v>5967</v>
      </c>
    </row>
    <row r="838" spans="1:9" x14ac:dyDescent="0.3">
      <c r="A838" t="s">
        <v>845</v>
      </c>
      <c r="B838" t="s">
        <v>1841</v>
      </c>
      <c r="C838" t="str">
        <f t="shared" si="13"/>
        <v>brianfreeman@email.com</v>
      </c>
      <c r="D838" t="s">
        <v>2839</v>
      </c>
      <c r="E838" t="s">
        <v>3839</v>
      </c>
      <c r="F838" t="s">
        <v>4817</v>
      </c>
      <c r="G838" t="s">
        <v>4971</v>
      </c>
      <c r="H838" t="s">
        <v>5806</v>
      </c>
      <c r="I838" t="s">
        <v>5967</v>
      </c>
    </row>
    <row r="839" spans="1:9" x14ac:dyDescent="0.3">
      <c r="A839" t="s">
        <v>846</v>
      </c>
      <c r="B839" t="s">
        <v>1842</v>
      </c>
      <c r="C839" t="str">
        <f t="shared" si="13"/>
        <v>danielleharrison@email.com</v>
      </c>
      <c r="D839" t="s">
        <v>2840</v>
      </c>
      <c r="E839" t="s">
        <v>3840</v>
      </c>
      <c r="F839" t="s">
        <v>4818</v>
      </c>
      <c r="G839" t="s">
        <v>4971</v>
      </c>
      <c r="H839" t="s">
        <v>5807</v>
      </c>
      <c r="I839" t="s">
        <v>5968</v>
      </c>
    </row>
    <row r="840" spans="1:9" x14ac:dyDescent="0.3">
      <c r="A840" t="s">
        <v>847</v>
      </c>
      <c r="B840" t="s">
        <v>1843</v>
      </c>
      <c r="C840" t="str">
        <f t="shared" si="13"/>
        <v>jasontaylor@email.com</v>
      </c>
      <c r="D840" t="s">
        <v>2841</v>
      </c>
      <c r="E840" t="s">
        <v>3841</v>
      </c>
      <c r="F840" t="s">
        <v>4819</v>
      </c>
      <c r="G840" t="s">
        <v>4971</v>
      </c>
      <c r="H840" t="s">
        <v>5808</v>
      </c>
      <c r="I840" t="s">
        <v>5967</v>
      </c>
    </row>
    <row r="841" spans="1:9" x14ac:dyDescent="0.3">
      <c r="A841" t="s">
        <v>848</v>
      </c>
      <c r="B841" t="s">
        <v>1844</v>
      </c>
      <c r="C841" t="str">
        <f t="shared" si="13"/>
        <v>daniellemontgomery@email.com</v>
      </c>
      <c r="D841" t="s">
        <v>2842</v>
      </c>
      <c r="E841" t="s">
        <v>3842</v>
      </c>
      <c r="F841" t="s">
        <v>4820</v>
      </c>
      <c r="G841" t="s">
        <v>4969</v>
      </c>
      <c r="H841" t="s">
        <v>5809</v>
      </c>
      <c r="I841" t="s">
        <v>5967</v>
      </c>
    </row>
    <row r="842" spans="1:9" x14ac:dyDescent="0.3">
      <c r="A842" t="s">
        <v>849</v>
      </c>
      <c r="B842" t="s">
        <v>1845</v>
      </c>
      <c r="C842" t="str">
        <f t="shared" si="13"/>
        <v>kathleenperry@email.com</v>
      </c>
      <c r="D842" t="s">
        <v>2843</v>
      </c>
      <c r="E842" t="s">
        <v>3843</v>
      </c>
      <c r="F842" t="s">
        <v>4821</v>
      </c>
      <c r="G842" t="s">
        <v>4970</v>
      </c>
      <c r="H842" t="s">
        <v>5810</v>
      </c>
      <c r="I842" t="s">
        <v>5967</v>
      </c>
    </row>
    <row r="843" spans="1:9" x14ac:dyDescent="0.3">
      <c r="A843" t="s">
        <v>850</v>
      </c>
      <c r="B843" t="s">
        <v>1846</v>
      </c>
      <c r="C843" t="str">
        <f t="shared" si="13"/>
        <v>chadbanks@email.com</v>
      </c>
      <c r="D843" t="s">
        <v>2844</v>
      </c>
      <c r="E843" t="s">
        <v>3844</v>
      </c>
      <c r="F843" t="s">
        <v>4822</v>
      </c>
      <c r="G843" t="s">
        <v>4969</v>
      </c>
      <c r="H843" t="s">
        <v>5811</v>
      </c>
      <c r="I843" t="s">
        <v>5967</v>
      </c>
    </row>
    <row r="844" spans="1:9" x14ac:dyDescent="0.3">
      <c r="A844" t="s">
        <v>851</v>
      </c>
      <c r="B844" t="s">
        <v>1847</v>
      </c>
      <c r="C844" t="str">
        <f t="shared" si="13"/>
        <v>ravenabbott@email.com</v>
      </c>
      <c r="D844" t="s">
        <v>2845</v>
      </c>
      <c r="E844" t="s">
        <v>3845</v>
      </c>
      <c r="F844" t="s">
        <v>4823</v>
      </c>
      <c r="G844" t="s">
        <v>4970</v>
      </c>
      <c r="H844" t="s">
        <v>5812</v>
      </c>
      <c r="I844" t="s">
        <v>5968</v>
      </c>
    </row>
    <row r="845" spans="1:9" x14ac:dyDescent="0.3">
      <c r="A845" t="s">
        <v>852</v>
      </c>
      <c r="B845" t="s">
        <v>1848</v>
      </c>
      <c r="C845" t="str">
        <f t="shared" si="13"/>
        <v>henryhernandez@email.com</v>
      </c>
      <c r="D845" t="s">
        <v>2846</v>
      </c>
      <c r="E845" t="s">
        <v>3846</v>
      </c>
      <c r="F845" t="s">
        <v>4824</v>
      </c>
      <c r="G845" t="s">
        <v>4971</v>
      </c>
      <c r="H845" t="s">
        <v>5813</v>
      </c>
      <c r="I845" t="s">
        <v>5968</v>
      </c>
    </row>
    <row r="846" spans="1:9" x14ac:dyDescent="0.3">
      <c r="A846" t="s">
        <v>853</v>
      </c>
      <c r="B846" t="s">
        <v>1849</v>
      </c>
      <c r="C846" t="str">
        <f t="shared" si="13"/>
        <v>michaelgreer@email.com</v>
      </c>
      <c r="D846" t="s">
        <v>2847</v>
      </c>
      <c r="E846" t="s">
        <v>3847</v>
      </c>
      <c r="F846" t="s">
        <v>4825</v>
      </c>
      <c r="G846" t="s">
        <v>4969</v>
      </c>
      <c r="H846" t="s">
        <v>5814</v>
      </c>
      <c r="I846" t="s">
        <v>5968</v>
      </c>
    </row>
    <row r="847" spans="1:9" x14ac:dyDescent="0.3">
      <c r="A847" t="s">
        <v>854</v>
      </c>
      <c r="B847" t="s">
        <v>1850</v>
      </c>
      <c r="C847" t="str">
        <f t="shared" si="13"/>
        <v>rickyburton@email.com</v>
      </c>
      <c r="D847" t="s">
        <v>2848</v>
      </c>
      <c r="E847" t="s">
        <v>3848</v>
      </c>
      <c r="F847" t="s">
        <v>4826</v>
      </c>
      <c r="G847" t="s">
        <v>4971</v>
      </c>
      <c r="H847" t="s">
        <v>5815</v>
      </c>
      <c r="I847" t="s">
        <v>5968</v>
      </c>
    </row>
    <row r="848" spans="1:9" x14ac:dyDescent="0.3">
      <c r="A848" t="s">
        <v>855</v>
      </c>
      <c r="B848" t="s">
        <v>1851</v>
      </c>
      <c r="C848" t="str">
        <f t="shared" si="13"/>
        <v>louiswilliams@email.com</v>
      </c>
      <c r="D848" t="s">
        <v>2849</v>
      </c>
      <c r="E848" t="s">
        <v>3849</v>
      </c>
      <c r="F848" t="s">
        <v>4827</v>
      </c>
      <c r="G848" t="s">
        <v>4970</v>
      </c>
      <c r="H848" t="s">
        <v>5816</v>
      </c>
      <c r="I848" t="s">
        <v>5968</v>
      </c>
    </row>
    <row r="849" spans="1:9" x14ac:dyDescent="0.3">
      <c r="A849" t="s">
        <v>856</v>
      </c>
      <c r="B849" t="s">
        <v>1852</v>
      </c>
      <c r="C849" t="str">
        <f t="shared" si="13"/>
        <v>timothyyoung@email.com</v>
      </c>
      <c r="D849" t="s">
        <v>2850</v>
      </c>
      <c r="E849" t="s">
        <v>3850</v>
      </c>
      <c r="F849" t="s">
        <v>4828</v>
      </c>
      <c r="G849" t="s">
        <v>4971</v>
      </c>
      <c r="H849" t="s">
        <v>4978</v>
      </c>
      <c r="I849" t="s">
        <v>5967</v>
      </c>
    </row>
    <row r="850" spans="1:9" x14ac:dyDescent="0.3">
      <c r="A850" t="s">
        <v>857</v>
      </c>
      <c r="B850" t="s">
        <v>1853</v>
      </c>
      <c r="C850" t="str">
        <f t="shared" si="13"/>
        <v>jamesjohnson@email.com</v>
      </c>
      <c r="D850" t="s">
        <v>2851</v>
      </c>
      <c r="E850" t="s">
        <v>3851</v>
      </c>
      <c r="F850" t="s">
        <v>4829</v>
      </c>
      <c r="G850" t="s">
        <v>4969</v>
      </c>
      <c r="H850" t="s">
        <v>5303</v>
      </c>
      <c r="I850" t="s">
        <v>5967</v>
      </c>
    </row>
    <row r="851" spans="1:9" x14ac:dyDescent="0.3">
      <c r="A851" t="s">
        <v>858</v>
      </c>
      <c r="B851" t="s">
        <v>1854</v>
      </c>
      <c r="C851" t="str">
        <f t="shared" si="13"/>
        <v>ericalvarez@email.com</v>
      </c>
      <c r="D851" t="s">
        <v>2852</v>
      </c>
      <c r="E851" t="s">
        <v>3852</v>
      </c>
      <c r="F851" t="s">
        <v>4830</v>
      </c>
      <c r="G851" t="s">
        <v>4969</v>
      </c>
      <c r="H851" t="s">
        <v>5817</v>
      </c>
      <c r="I851" t="s">
        <v>5968</v>
      </c>
    </row>
    <row r="852" spans="1:9" x14ac:dyDescent="0.3">
      <c r="A852" t="s">
        <v>859</v>
      </c>
      <c r="B852" t="s">
        <v>1855</v>
      </c>
      <c r="C852" t="str">
        <f t="shared" si="13"/>
        <v>hannahtaylor@email.com</v>
      </c>
      <c r="D852" t="s">
        <v>2853</v>
      </c>
      <c r="E852" t="s">
        <v>3853</v>
      </c>
      <c r="F852" t="s">
        <v>4831</v>
      </c>
      <c r="G852" t="s">
        <v>4970</v>
      </c>
      <c r="H852" t="s">
        <v>5818</v>
      </c>
      <c r="I852" t="s">
        <v>5968</v>
      </c>
    </row>
    <row r="853" spans="1:9" x14ac:dyDescent="0.3">
      <c r="A853" t="s">
        <v>860</v>
      </c>
      <c r="B853" t="s">
        <v>1856</v>
      </c>
      <c r="C853" t="str">
        <f t="shared" si="13"/>
        <v>erikrodriguez@email.com</v>
      </c>
      <c r="D853" t="s">
        <v>2854</v>
      </c>
      <c r="E853" t="s">
        <v>3854</v>
      </c>
      <c r="F853" t="s">
        <v>4832</v>
      </c>
      <c r="G853" t="s">
        <v>4969</v>
      </c>
      <c r="H853" t="s">
        <v>5819</v>
      </c>
      <c r="I853" t="s">
        <v>5968</v>
      </c>
    </row>
    <row r="854" spans="1:9" x14ac:dyDescent="0.3">
      <c r="A854" t="s">
        <v>861</v>
      </c>
      <c r="B854" t="s">
        <v>1857</v>
      </c>
      <c r="C854" t="str">
        <f t="shared" si="13"/>
        <v>williamroberts@email.com</v>
      </c>
      <c r="D854" t="s">
        <v>2855</v>
      </c>
      <c r="E854" t="s">
        <v>3855</v>
      </c>
      <c r="F854" t="s">
        <v>4833</v>
      </c>
      <c r="G854" t="s">
        <v>4969</v>
      </c>
      <c r="H854" t="s">
        <v>5820</v>
      </c>
      <c r="I854" t="s">
        <v>5968</v>
      </c>
    </row>
    <row r="855" spans="1:9" x14ac:dyDescent="0.3">
      <c r="A855" t="s">
        <v>862</v>
      </c>
      <c r="B855" t="s">
        <v>1858</v>
      </c>
      <c r="C855" t="str">
        <f t="shared" si="13"/>
        <v>jenniferdavis@email.com</v>
      </c>
      <c r="D855" t="s">
        <v>2856</v>
      </c>
      <c r="E855" t="s">
        <v>3856</v>
      </c>
      <c r="F855" t="s">
        <v>4834</v>
      </c>
      <c r="G855" t="s">
        <v>4969</v>
      </c>
      <c r="H855" t="s">
        <v>5821</v>
      </c>
      <c r="I855" t="s">
        <v>5967</v>
      </c>
    </row>
    <row r="856" spans="1:9" x14ac:dyDescent="0.3">
      <c r="A856" t="s">
        <v>863</v>
      </c>
      <c r="B856" t="s">
        <v>1859</v>
      </c>
      <c r="C856" t="str">
        <f t="shared" si="13"/>
        <v>melissapatterson@email.com</v>
      </c>
      <c r="D856" t="s">
        <v>2857</v>
      </c>
      <c r="E856" t="s">
        <v>3857</v>
      </c>
      <c r="F856" t="s">
        <v>4835</v>
      </c>
      <c r="G856" t="s">
        <v>4969</v>
      </c>
      <c r="H856" t="s">
        <v>5822</v>
      </c>
      <c r="I856" t="s">
        <v>5967</v>
      </c>
    </row>
    <row r="857" spans="1:9" x14ac:dyDescent="0.3">
      <c r="A857" t="s">
        <v>864</v>
      </c>
      <c r="B857" t="s">
        <v>1860</v>
      </c>
      <c r="C857" t="str">
        <f t="shared" si="13"/>
        <v>jonathanjimenez@email.com</v>
      </c>
      <c r="D857" t="s">
        <v>2858</v>
      </c>
      <c r="E857" t="s">
        <v>3858</v>
      </c>
      <c r="F857" t="s">
        <v>4836</v>
      </c>
      <c r="G857" t="s">
        <v>4970</v>
      </c>
      <c r="H857" t="s">
        <v>5823</v>
      </c>
      <c r="I857" t="s">
        <v>5968</v>
      </c>
    </row>
    <row r="858" spans="1:9" x14ac:dyDescent="0.3">
      <c r="A858" t="s">
        <v>865</v>
      </c>
      <c r="B858" t="s">
        <v>1861</v>
      </c>
      <c r="C858" t="str">
        <f t="shared" si="13"/>
        <v>dianefoley@email.com</v>
      </c>
      <c r="D858" t="s">
        <v>2859</v>
      </c>
      <c r="E858" t="s">
        <v>3859</v>
      </c>
      <c r="F858" t="s">
        <v>4837</v>
      </c>
      <c r="G858" t="s">
        <v>4971</v>
      </c>
      <c r="H858" t="s">
        <v>5824</v>
      </c>
      <c r="I858" t="s">
        <v>5967</v>
      </c>
    </row>
    <row r="859" spans="1:9" x14ac:dyDescent="0.3">
      <c r="A859" t="s">
        <v>866</v>
      </c>
      <c r="B859" t="s">
        <v>1862</v>
      </c>
      <c r="C859" t="str">
        <f t="shared" si="13"/>
        <v>latoyacox@email.com</v>
      </c>
      <c r="D859" t="s">
        <v>2860</v>
      </c>
      <c r="E859" t="s">
        <v>3860</v>
      </c>
      <c r="F859" t="s">
        <v>4838</v>
      </c>
      <c r="G859" t="s">
        <v>4969</v>
      </c>
      <c r="H859" t="s">
        <v>5825</v>
      </c>
      <c r="I859" t="s">
        <v>5968</v>
      </c>
    </row>
    <row r="860" spans="1:9" x14ac:dyDescent="0.3">
      <c r="A860" t="s">
        <v>867</v>
      </c>
      <c r="B860" t="s">
        <v>1863</v>
      </c>
      <c r="C860" t="str">
        <f t="shared" si="13"/>
        <v>davidhayesjr.@email.com</v>
      </c>
      <c r="D860" t="s">
        <v>2861</v>
      </c>
      <c r="E860" t="s">
        <v>3861</v>
      </c>
      <c r="F860" t="s">
        <v>4839</v>
      </c>
      <c r="G860" t="s">
        <v>4970</v>
      </c>
      <c r="H860" t="s">
        <v>5826</v>
      </c>
      <c r="I860" t="s">
        <v>5968</v>
      </c>
    </row>
    <row r="861" spans="1:9" x14ac:dyDescent="0.3">
      <c r="A861" t="s">
        <v>868</v>
      </c>
      <c r="B861" t="s">
        <v>1864</v>
      </c>
      <c r="C861" t="str">
        <f t="shared" si="13"/>
        <v>jamesmoore@email.com</v>
      </c>
      <c r="D861" t="s">
        <v>2862</v>
      </c>
      <c r="E861" t="s">
        <v>3862</v>
      </c>
      <c r="F861" t="s">
        <v>4840</v>
      </c>
      <c r="G861" t="s">
        <v>4970</v>
      </c>
      <c r="H861" t="s">
        <v>5827</v>
      </c>
      <c r="I861" t="s">
        <v>5967</v>
      </c>
    </row>
    <row r="862" spans="1:9" x14ac:dyDescent="0.3">
      <c r="A862" t="s">
        <v>869</v>
      </c>
      <c r="B862" t="s">
        <v>1865</v>
      </c>
      <c r="C862" t="str">
        <f t="shared" si="13"/>
        <v>kathleendawson@email.com</v>
      </c>
      <c r="D862" t="s">
        <v>2863</v>
      </c>
      <c r="E862" t="s">
        <v>3863</v>
      </c>
      <c r="F862" t="s">
        <v>4841</v>
      </c>
      <c r="G862" t="s">
        <v>4969</v>
      </c>
      <c r="H862" t="s">
        <v>5828</v>
      </c>
      <c r="I862" t="s">
        <v>5967</v>
      </c>
    </row>
    <row r="863" spans="1:9" x14ac:dyDescent="0.3">
      <c r="A863" t="s">
        <v>870</v>
      </c>
      <c r="B863" t="s">
        <v>1866</v>
      </c>
      <c r="C863" t="str">
        <f t="shared" si="13"/>
        <v>jeffreydixon@email.com</v>
      </c>
      <c r="D863" t="s">
        <v>2864</v>
      </c>
      <c r="E863" t="s">
        <v>3864</v>
      </c>
      <c r="F863" t="s">
        <v>4842</v>
      </c>
      <c r="G863" t="s">
        <v>4970</v>
      </c>
      <c r="H863" t="s">
        <v>5829</v>
      </c>
      <c r="I863" t="s">
        <v>5968</v>
      </c>
    </row>
    <row r="864" spans="1:9" x14ac:dyDescent="0.3">
      <c r="A864" t="s">
        <v>871</v>
      </c>
      <c r="B864" t="s">
        <v>1867</v>
      </c>
      <c r="C864" t="str">
        <f t="shared" si="13"/>
        <v>lauravargas@email.com</v>
      </c>
      <c r="D864" t="s">
        <v>2865</v>
      </c>
      <c r="E864" t="s">
        <v>3865</v>
      </c>
      <c r="F864" t="s">
        <v>4843</v>
      </c>
      <c r="G864" t="s">
        <v>4971</v>
      </c>
      <c r="H864" t="s">
        <v>5830</v>
      </c>
      <c r="I864" t="s">
        <v>5968</v>
      </c>
    </row>
    <row r="865" spans="1:9" x14ac:dyDescent="0.3">
      <c r="A865" t="s">
        <v>872</v>
      </c>
      <c r="B865" t="s">
        <v>1868</v>
      </c>
      <c r="C865" t="str">
        <f t="shared" si="13"/>
        <v>hollyprice@email.com</v>
      </c>
      <c r="D865" t="s">
        <v>2866</v>
      </c>
      <c r="E865" t="s">
        <v>3866</v>
      </c>
      <c r="F865" t="s">
        <v>4844</v>
      </c>
      <c r="G865" t="s">
        <v>4969</v>
      </c>
      <c r="H865" t="s">
        <v>5831</v>
      </c>
      <c r="I865" t="s">
        <v>5968</v>
      </c>
    </row>
    <row r="866" spans="1:9" x14ac:dyDescent="0.3">
      <c r="A866" t="s">
        <v>873</v>
      </c>
      <c r="B866" t="s">
        <v>1869</v>
      </c>
      <c r="C866" t="str">
        <f t="shared" si="13"/>
        <v>christopherlee@email.com</v>
      </c>
      <c r="D866" t="s">
        <v>2867</v>
      </c>
      <c r="E866" t="s">
        <v>3867</v>
      </c>
      <c r="F866" t="s">
        <v>4845</v>
      </c>
      <c r="G866" t="s">
        <v>4969</v>
      </c>
      <c r="H866" t="s">
        <v>5832</v>
      </c>
      <c r="I866" t="s">
        <v>5967</v>
      </c>
    </row>
    <row r="867" spans="1:9" x14ac:dyDescent="0.3">
      <c r="A867" t="s">
        <v>874</v>
      </c>
      <c r="B867" t="s">
        <v>1870</v>
      </c>
      <c r="C867" t="str">
        <f t="shared" si="13"/>
        <v>mrs.jennifertrujillo@email.com</v>
      </c>
      <c r="D867" t="s">
        <v>2868</v>
      </c>
      <c r="E867" t="s">
        <v>3868</v>
      </c>
      <c r="F867" t="s">
        <v>4846</v>
      </c>
      <c r="G867" t="s">
        <v>4971</v>
      </c>
      <c r="H867" t="s">
        <v>5833</v>
      </c>
      <c r="I867" t="s">
        <v>5968</v>
      </c>
    </row>
    <row r="868" spans="1:9" x14ac:dyDescent="0.3">
      <c r="A868" t="s">
        <v>875</v>
      </c>
      <c r="B868" t="s">
        <v>1871</v>
      </c>
      <c r="C868" t="str">
        <f t="shared" si="13"/>
        <v>sonyagainesdvm@email.com</v>
      </c>
      <c r="D868" t="s">
        <v>2869</v>
      </c>
      <c r="E868" t="s">
        <v>3869</v>
      </c>
      <c r="F868" t="s">
        <v>4847</v>
      </c>
      <c r="G868" t="s">
        <v>4971</v>
      </c>
      <c r="H868" t="s">
        <v>5834</v>
      </c>
      <c r="I868" t="s">
        <v>5968</v>
      </c>
    </row>
    <row r="869" spans="1:9" x14ac:dyDescent="0.3">
      <c r="A869" t="s">
        <v>876</v>
      </c>
      <c r="B869" t="s">
        <v>1872</v>
      </c>
      <c r="C869" t="str">
        <f t="shared" si="13"/>
        <v>sarahlucas@email.com</v>
      </c>
      <c r="D869" t="s">
        <v>2870</v>
      </c>
      <c r="E869" t="s">
        <v>3870</v>
      </c>
      <c r="F869" t="s">
        <v>4848</v>
      </c>
      <c r="G869" t="s">
        <v>4970</v>
      </c>
      <c r="H869" t="s">
        <v>5835</v>
      </c>
      <c r="I869" t="s">
        <v>5968</v>
      </c>
    </row>
    <row r="870" spans="1:9" x14ac:dyDescent="0.3">
      <c r="A870" t="s">
        <v>877</v>
      </c>
      <c r="B870" t="s">
        <v>1873</v>
      </c>
      <c r="C870" t="str">
        <f t="shared" si="13"/>
        <v>leebernard@email.com</v>
      </c>
      <c r="D870" t="s">
        <v>2871</v>
      </c>
      <c r="E870" t="s">
        <v>3871</v>
      </c>
      <c r="F870" t="s">
        <v>4849</v>
      </c>
      <c r="G870" t="s">
        <v>4971</v>
      </c>
      <c r="H870" t="s">
        <v>5836</v>
      </c>
      <c r="I870" t="s">
        <v>5968</v>
      </c>
    </row>
    <row r="871" spans="1:9" x14ac:dyDescent="0.3">
      <c r="A871" t="s">
        <v>878</v>
      </c>
      <c r="B871" t="s">
        <v>1874</v>
      </c>
      <c r="C871" t="str">
        <f t="shared" si="13"/>
        <v>danavelez@email.com</v>
      </c>
      <c r="D871" t="s">
        <v>2872</v>
      </c>
      <c r="E871" t="s">
        <v>3872</v>
      </c>
      <c r="F871" t="s">
        <v>4850</v>
      </c>
      <c r="G871" t="s">
        <v>4969</v>
      </c>
      <c r="H871" t="s">
        <v>5837</v>
      </c>
      <c r="I871" t="s">
        <v>5968</v>
      </c>
    </row>
    <row r="872" spans="1:9" x14ac:dyDescent="0.3">
      <c r="A872" t="s">
        <v>879</v>
      </c>
      <c r="B872" t="s">
        <v>1875</v>
      </c>
      <c r="C872" t="str">
        <f t="shared" si="13"/>
        <v>duaneforbes@email.com</v>
      </c>
      <c r="D872" t="s">
        <v>2873</v>
      </c>
      <c r="E872" t="s">
        <v>3873</v>
      </c>
      <c r="F872" t="s">
        <v>4851</v>
      </c>
      <c r="G872" t="s">
        <v>4969</v>
      </c>
      <c r="H872" t="s">
        <v>5838</v>
      </c>
      <c r="I872" t="s">
        <v>5968</v>
      </c>
    </row>
    <row r="873" spans="1:9" x14ac:dyDescent="0.3">
      <c r="A873" t="s">
        <v>880</v>
      </c>
      <c r="B873" t="s">
        <v>1876</v>
      </c>
      <c r="C873" t="str">
        <f t="shared" si="13"/>
        <v>sonyasanchez@email.com</v>
      </c>
      <c r="D873" t="s">
        <v>2874</v>
      </c>
      <c r="E873" t="s">
        <v>3874</v>
      </c>
      <c r="F873" t="s">
        <v>4852</v>
      </c>
      <c r="G873" t="s">
        <v>4969</v>
      </c>
      <c r="H873" t="s">
        <v>5839</v>
      </c>
      <c r="I873" t="s">
        <v>5968</v>
      </c>
    </row>
    <row r="874" spans="1:9" x14ac:dyDescent="0.3">
      <c r="A874" t="s">
        <v>881</v>
      </c>
      <c r="B874" t="s">
        <v>1877</v>
      </c>
      <c r="C874" t="str">
        <f t="shared" si="13"/>
        <v>josephhernandez@email.com</v>
      </c>
      <c r="D874" t="s">
        <v>2875</v>
      </c>
      <c r="E874" t="s">
        <v>3875</v>
      </c>
      <c r="F874" t="s">
        <v>4853</v>
      </c>
      <c r="G874" t="s">
        <v>4971</v>
      </c>
      <c r="H874" t="s">
        <v>5840</v>
      </c>
      <c r="I874" t="s">
        <v>5967</v>
      </c>
    </row>
    <row r="875" spans="1:9" x14ac:dyDescent="0.3">
      <c r="A875" t="s">
        <v>882</v>
      </c>
      <c r="B875" t="s">
        <v>1878</v>
      </c>
      <c r="C875" t="str">
        <f t="shared" si="13"/>
        <v>paulryan@email.com</v>
      </c>
      <c r="D875" t="s">
        <v>2876</v>
      </c>
      <c r="E875" t="s">
        <v>3876</v>
      </c>
      <c r="F875" t="s">
        <v>4041</v>
      </c>
      <c r="G875" t="s">
        <v>4970</v>
      </c>
      <c r="H875" t="s">
        <v>5841</v>
      </c>
      <c r="I875" t="s">
        <v>5968</v>
      </c>
    </row>
    <row r="876" spans="1:9" x14ac:dyDescent="0.3">
      <c r="A876" t="s">
        <v>883</v>
      </c>
      <c r="B876" t="s">
        <v>1879</v>
      </c>
      <c r="C876" t="str">
        <f t="shared" si="13"/>
        <v>nicolepeterson@email.com</v>
      </c>
      <c r="D876" t="s">
        <v>2877</v>
      </c>
      <c r="E876" t="s">
        <v>3877</v>
      </c>
      <c r="F876" t="s">
        <v>4854</v>
      </c>
      <c r="G876" t="s">
        <v>4971</v>
      </c>
      <c r="H876" t="s">
        <v>5842</v>
      </c>
      <c r="I876" t="s">
        <v>5967</v>
      </c>
    </row>
    <row r="877" spans="1:9" x14ac:dyDescent="0.3">
      <c r="A877" t="s">
        <v>884</v>
      </c>
      <c r="B877" t="s">
        <v>1880</v>
      </c>
      <c r="C877" t="str">
        <f t="shared" si="13"/>
        <v>garyfreeman@email.com</v>
      </c>
      <c r="D877" t="s">
        <v>2878</v>
      </c>
      <c r="E877" t="s">
        <v>3878</v>
      </c>
      <c r="F877" t="s">
        <v>4855</v>
      </c>
      <c r="G877" t="s">
        <v>4970</v>
      </c>
      <c r="H877" t="s">
        <v>5843</v>
      </c>
      <c r="I877" t="s">
        <v>5967</v>
      </c>
    </row>
    <row r="878" spans="1:9" x14ac:dyDescent="0.3">
      <c r="A878" t="s">
        <v>885</v>
      </c>
      <c r="B878" t="s">
        <v>1881</v>
      </c>
      <c r="C878" t="str">
        <f t="shared" si="13"/>
        <v>richardscott@email.com</v>
      </c>
      <c r="D878" t="s">
        <v>2879</v>
      </c>
      <c r="E878" t="s">
        <v>3879</v>
      </c>
      <c r="F878" t="s">
        <v>4856</v>
      </c>
      <c r="G878" t="s">
        <v>4970</v>
      </c>
      <c r="H878" t="s">
        <v>5844</v>
      </c>
      <c r="I878" t="s">
        <v>5967</v>
      </c>
    </row>
    <row r="879" spans="1:9" x14ac:dyDescent="0.3">
      <c r="A879" t="s">
        <v>886</v>
      </c>
      <c r="B879" t="s">
        <v>1882</v>
      </c>
      <c r="C879" t="str">
        <f t="shared" si="13"/>
        <v>rhondalutz@email.com</v>
      </c>
      <c r="D879" t="s">
        <v>2880</v>
      </c>
      <c r="E879" t="s">
        <v>3880</v>
      </c>
      <c r="F879" t="s">
        <v>4857</v>
      </c>
      <c r="G879" t="s">
        <v>4970</v>
      </c>
      <c r="H879" t="s">
        <v>5845</v>
      </c>
      <c r="I879" t="s">
        <v>5967</v>
      </c>
    </row>
    <row r="880" spans="1:9" x14ac:dyDescent="0.3">
      <c r="A880" t="s">
        <v>887</v>
      </c>
      <c r="B880" t="s">
        <v>1883</v>
      </c>
      <c r="C880" t="str">
        <f t="shared" si="13"/>
        <v>susanmorgan@email.com</v>
      </c>
      <c r="D880" t="s">
        <v>2881</v>
      </c>
      <c r="E880" t="s">
        <v>3881</v>
      </c>
      <c r="F880" t="s">
        <v>4858</v>
      </c>
      <c r="G880" t="s">
        <v>4970</v>
      </c>
      <c r="H880" t="s">
        <v>5846</v>
      </c>
      <c r="I880" t="s">
        <v>5967</v>
      </c>
    </row>
    <row r="881" spans="1:9" x14ac:dyDescent="0.3">
      <c r="A881" t="s">
        <v>888</v>
      </c>
      <c r="B881" t="s">
        <v>1884</v>
      </c>
      <c r="C881" t="str">
        <f t="shared" si="13"/>
        <v>emilycastillo@email.com</v>
      </c>
      <c r="D881" t="s">
        <v>2882</v>
      </c>
      <c r="E881" t="s">
        <v>3882</v>
      </c>
      <c r="F881" t="s">
        <v>4404</v>
      </c>
      <c r="G881" t="s">
        <v>4970</v>
      </c>
      <c r="H881" t="s">
        <v>5847</v>
      </c>
      <c r="I881" t="s">
        <v>5967</v>
      </c>
    </row>
    <row r="882" spans="1:9" x14ac:dyDescent="0.3">
      <c r="A882" t="s">
        <v>889</v>
      </c>
      <c r="B882" t="s">
        <v>1885</v>
      </c>
      <c r="C882" t="str">
        <f t="shared" si="13"/>
        <v>ashleyholmes@email.com</v>
      </c>
      <c r="D882" t="s">
        <v>2883</v>
      </c>
      <c r="E882" t="s">
        <v>3883</v>
      </c>
      <c r="F882" t="s">
        <v>4859</v>
      </c>
      <c r="G882" t="s">
        <v>4971</v>
      </c>
      <c r="H882" t="s">
        <v>5848</v>
      </c>
      <c r="I882" t="s">
        <v>5967</v>
      </c>
    </row>
    <row r="883" spans="1:9" x14ac:dyDescent="0.3">
      <c r="A883" t="s">
        <v>890</v>
      </c>
      <c r="B883" t="s">
        <v>1886</v>
      </c>
      <c r="C883" t="str">
        <f t="shared" si="13"/>
        <v>tamarajoyce@email.com</v>
      </c>
      <c r="D883" t="s">
        <v>2884</v>
      </c>
      <c r="E883" t="s">
        <v>3884</v>
      </c>
      <c r="F883" t="s">
        <v>4860</v>
      </c>
      <c r="G883" t="s">
        <v>4971</v>
      </c>
      <c r="H883" t="s">
        <v>5849</v>
      </c>
      <c r="I883" t="s">
        <v>5968</v>
      </c>
    </row>
    <row r="884" spans="1:9" x14ac:dyDescent="0.3">
      <c r="A884" t="s">
        <v>891</v>
      </c>
      <c r="B884" t="s">
        <v>1887</v>
      </c>
      <c r="C884" t="str">
        <f t="shared" si="13"/>
        <v>juliebird@email.com</v>
      </c>
      <c r="D884" t="s">
        <v>2885</v>
      </c>
      <c r="E884" t="s">
        <v>3885</v>
      </c>
      <c r="F884" t="s">
        <v>4861</v>
      </c>
      <c r="G884" t="s">
        <v>4969</v>
      </c>
      <c r="H884" t="s">
        <v>5850</v>
      </c>
      <c r="I884" t="s">
        <v>5968</v>
      </c>
    </row>
    <row r="885" spans="1:9" x14ac:dyDescent="0.3">
      <c r="A885" t="s">
        <v>892</v>
      </c>
      <c r="B885" t="s">
        <v>1888</v>
      </c>
      <c r="C885" t="str">
        <f t="shared" si="13"/>
        <v>maryblack@email.com</v>
      </c>
      <c r="D885" t="s">
        <v>2886</v>
      </c>
      <c r="E885" t="s">
        <v>3886</v>
      </c>
      <c r="F885" t="s">
        <v>4338</v>
      </c>
      <c r="G885" t="s">
        <v>4970</v>
      </c>
      <c r="H885" t="s">
        <v>5851</v>
      </c>
      <c r="I885" t="s">
        <v>5967</v>
      </c>
    </row>
    <row r="886" spans="1:9" x14ac:dyDescent="0.3">
      <c r="A886" t="s">
        <v>893</v>
      </c>
      <c r="B886" t="s">
        <v>1889</v>
      </c>
      <c r="C886" t="str">
        <f t="shared" si="13"/>
        <v>brittanyevans@email.com</v>
      </c>
      <c r="D886" t="s">
        <v>2887</v>
      </c>
      <c r="E886" t="s">
        <v>3887</v>
      </c>
      <c r="F886" t="s">
        <v>4862</v>
      </c>
      <c r="G886" t="s">
        <v>4969</v>
      </c>
      <c r="H886" t="s">
        <v>5852</v>
      </c>
      <c r="I886" t="s">
        <v>5968</v>
      </c>
    </row>
    <row r="887" spans="1:9" x14ac:dyDescent="0.3">
      <c r="A887" t="s">
        <v>894</v>
      </c>
      <c r="B887" t="s">
        <v>1890</v>
      </c>
      <c r="C887" t="str">
        <f t="shared" si="13"/>
        <v>robertkoch@email.com</v>
      </c>
      <c r="D887" t="s">
        <v>2888</v>
      </c>
      <c r="E887" t="s">
        <v>3888</v>
      </c>
      <c r="F887" t="s">
        <v>4863</v>
      </c>
      <c r="G887" t="s">
        <v>4969</v>
      </c>
      <c r="H887" t="s">
        <v>5853</v>
      </c>
      <c r="I887" t="s">
        <v>5968</v>
      </c>
    </row>
    <row r="888" spans="1:9" x14ac:dyDescent="0.3">
      <c r="A888" t="s">
        <v>895</v>
      </c>
      <c r="B888" t="s">
        <v>1891</v>
      </c>
      <c r="C888" t="str">
        <f t="shared" si="13"/>
        <v>nancywilliams@email.com</v>
      </c>
      <c r="D888" t="s">
        <v>2889</v>
      </c>
      <c r="E888" t="s">
        <v>3889</v>
      </c>
      <c r="F888" t="s">
        <v>4396</v>
      </c>
      <c r="G888" t="s">
        <v>4971</v>
      </c>
      <c r="H888" t="s">
        <v>5854</v>
      </c>
      <c r="I888" t="s">
        <v>5968</v>
      </c>
    </row>
    <row r="889" spans="1:9" x14ac:dyDescent="0.3">
      <c r="A889" t="s">
        <v>896</v>
      </c>
      <c r="B889" t="s">
        <v>1892</v>
      </c>
      <c r="C889" t="str">
        <f t="shared" si="13"/>
        <v>susansolomon@email.com</v>
      </c>
      <c r="D889" t="s">
        <v>2890</v>
      </c>
      <c r="E889" t="s">
        <v>3890</v>
      </c>
      <c r="F889" t="s">
        <v>4864</v>
      </c>
      <c r="G889" t="s">
        <v>4969</v>
      </c>
      <c r="H889" t="s">
        <v>5855</v>
      </c>
      <c r="I889" t="s">
        <v>5968</v>
      </c>
    </row>
    <row r="890" spans="1:9" x14ac:dyDescent="0.3">
      <c r="A890" t="s">
        <v>897</v>
      </c>
      <c r="B890" t="s">
        <v>1893</v>
      </c>
      <c r="C890" t="str">
        <f t="shared" si="13"/>
        <v>ericalambert@email.com</v>
      </c>
      <c r="D890" t="s">
        <v>2891</v>
      </c>
      <c r="E890" t="s">
        <v>3891</v>
      </c>
      <c r="F890" t="s">
        <v>4865</v>
      </c>
      <c r="G890" t="s">
        <v>4971</v>
      </c>
      <c r="H890" t="s">
        <v>5856</v>
      </c>
      <c r="I890" t="s">
        <v>5968</v>
      </c>
    </row>
    <row r="891" spans="1:9" x14ac:dyDescent="0.3">
      <c r="A891" t="s">
        <v>898</v>
      </c>
      <c r="B891" t="s">
        <v>1894</v>
      </c>
      <c r="C891" t="str">
        <f t="shared" si="13"/>
        <v>andreamartinez@email.com</v>
      </c>
      <c r="D891" t="s">
        <v>2892</v>
      </c>
      <c r="E891" t="s">
        <v>3892</v>
      </c>
      <c r="F891" t="s">
        <v>4866</v>
      </c>
      <c r="G891" t="s">
        <v>4971</v>
      </c>
      <c r="H891" t="s">
        <v>5857</v>
      </c>
      <c r="I891" t="s">
        <v>5968</v>
      </c>
    </row>
    <row r="892" spans="1:9" x14ac:dyDescent="0.3">
      <c r="A892" t="s">
        <v>899</v>
      </c>
      <c r="B892" t="s">
        <v>1895</v>
      </c>
      <c r="C892" t="str">
        <f t="shared" si="13"/>
        <v>jerrymiller@email.com</v>
      </c>
      <c r="D892" t="s">
        <v>2893</v>
      </c>
      <c r="E892" t="s">
        <v>3893</v>
      </c>
      <c r="F892" t="s">
        <v>4867</v>
      </c>
      <c r="G892" t="s">
        <v>4969</v>
      </c>
      <c r="H892" t="s">
        <v>5858</v>
      </c>
      <c r="I892" t="s">
        <v>5967</v>
      </c>
    </row>
    <row r="893" spans="1:9" x14ac:dyDescent="0.3">
      <c r="A893" t="s">
        <v>900</v>
      </c>
      <c r="B893" t="s">
        <v>1896</v>
      </c>
      <c r="C893" t="str">
        <f t="shared" si="13"/>
        <v>jennifermiller@email.com</v>
      </c>
      <c r="D893" t="s">
        <v>2894</v>
      </c>
      <c r="E893" t="s">
        <v>3894</v>
      </c>
      <c r="F893" t="s">
        <v>4868</v>
      </c>
      <c r="G893" t="s">
        <v>4969</v>
      </c>
      <c r="H893" t="s">
        <v>5859</v>
      </c>
      <c r="I893" t="s">
        <v>5967</v>
      </c>
    </row>
    <row r="894" spans="1:9" x14ac:dyDescent="0.3">
      <c r="A894" t="s">
        <v>901</v>
      </c>
      <c r="B894" t="s">
        <v>1897</v>
      </c>
      <c r="C894" t="str">
        <f t="shared" si="13"/>
        <v>victoriaharrell@email.com</v>
      </c>
      <c r="D894" t="s">
        <v>2895</v>
      </c>
      <c r="E894" t="s">
        <v>3895</v>
      </c>
      <c r="F894" t="s">
        <v>4869</v>
      </c>
      <c r="G894" t="s">
        <v>4971</v>
      </c>
      <c r="H894" t="s">
        <v>5860</v>
      </c>
      <c r="I894" t="s">
        <v>5968</v>
      </c>
    </row>
    <row r="895" spans="1:9" x14ac:dyDescent="0.3">
      <c r="A895" t="s">
        <v>902</v>
      </c>
      <c r="B895" t="s">
        <v>1898</v>
      </c>
      <c r="C895" t="str">
        <f t="shared" si="13"/>
        <v>michaelbrown@email.com</v>
      </c>
      <c r="D895" t="s">
        <v>2896</v>
      </c>
      <c r="E895" t="s">
        <v>3896</v>
      </c>
      <c r="F895" t="s">
        <v>4870</v>
      </c>
      <c r="G895" t="s">
        <v>4969</v>
      </c>
      <c r="H895" t="s">
        <v>5861</v>
      </c>
      <c r="I895" t="s">
        <v>5967</v>
      </c>
    </row>
    <row r="896" spans="1:9" x14ac:dyDescent="0.3">
      <c r="A896" t="s">
        <v>903</v>
      </c>
      <c r="B896" t="s">
        <v>1899</v>
      </c>
      <c r="C896" t="str">
        <f t="shared" si="13"/>
        <v>patriciacooper@email.com</v>
      </c>
      <c r="D896" t="s">
        <v>2897</v>
      </c>
      <c r="E896" t="s">
        <v>3897</v>
      </c>
      <c r="F896" t="s">
        <v>4871</v>
      </c>
      <c r="G896" t="s">
        <v>4969</v>
      </c>
      <c r="H896" t="s">
        <v>5862</v>
      </c>
      <c r="I896" t="s">
        <v>5967</v>
      </c>
    </row>
    <row r="897" spans="1:9" x14ac:dyDescent="0.3">
      <c r="A897" t="s">
        <v>904</v>
      </c>
      <c r="B897" t="s">
        <v>1900</v>
      </c>
      <c r="C897" t="str">
        <f t="shared" si="13"/>
        <v>autumnandrade@email.com</v>
      </c>
      <c r="D897" t="s">
        <v>2898</v>
      </c>
      <c r="E897" t="s">
        <v>3898</v>
      </c>
      <c r="F897" t="s">
        <v>4872</v>
      </c>
      <c r="G897" t="s">
        <v>4971</v>
      </c>
      <c r="H897" t="s">
        <v>5863</v>
      </c>
      <c r="I897" t="s">
        <v>5968</v>
      </c>
    </row>
    <row r="898" spans="1:9" x14ac:dyDescent="0.3">
      <c r="A898" t="s">
        <v>905</v>
      </c>
      <c r="B898" t="s">
        <v>1901</v>
      </c>
      <c r="C898" t="str">
        <f t="shared" si="13"/>
        <v>pamelajensen@email.com</v>
      </c>
      <c r="D898" t="s">
        <v>2899</v>
      </c>
      <c r="E898" t="s">
        <v>3899</v>
      </c>
      <c r="F898" t="s">
        <v>4873</v>
      </c>
      <c r="G898" t="s">
        <v>4971</v>
      </c>
      <c r="H898" t="s">
        <v>5864</v>
      </c>
      <c r="I898" t="s">
        <v>5967</v>
      </c>
    </row>
    <row r="899" spans="1:9" x14ac:dyDescent="0.3">
      <c r="A899" t="s">
        <v>906</v>
      </c>
      <c r="B899" t="s">
        <v>1902</v>
      </c>
      <c r="C899" t="str">
        <f t="shared" ref="C899:C962" si="14">LOWER(SUBSTITUTE(B899, " ", "")) &amp; "@email.com"</f>
        <v>rodneyhenson@email.com</v>
      </c>
      <c r="D899" t="s">
        <v>2900</v>
      </c>
      <c r="E899" t="s">
        <v>3900</v>
      </c>
      <c r="F899" t="s">
        <v>4874</v>
      </c>
      <c r="G899" t="s">
        <v>4969</v>
      </c>
      <c r="H899" t="s">
        <v>5865</v>
      </c>
      <c r="I899" t="s">
        <v>5967</v>
      </c>
    </row>
    <row r="900" spans="1:9" x14ac:dyDescent="0.3">
      <c r="A900" t="s">
        <v>907</v>
      </c>
      <c r="B900" t="s">
        <v>1903</v>
      </c>
      <c r="C900" t="str">
        <f t="shared" si="14"/>
        <v>jessedickson@email.com</v>
      </c>
      <c r="D900" t="s">
        <v>2901</v>
      </c>
      <c r="E900" t="s">
        <v>3901</v>
      </c>
      <c r="F900" t="s">
        <v>4875</v>
      </c>
      <c r="G900" t="s">
        <v>4970</v>
      </c>
      <c r="H900" t="s">
        <v>5866</v>
      </c>
      <c r="I900" t="s">
        <v>5968</v>
      </c>
    </row>
    <row r="901" spans="1:9" x14ac:dyDescent="0.3">
      <c r="A901" t="s">
        <v>908</v>
      </c>
      <c r="B901" t="s">
        <v>1904</v>
      </c>
      <c r="C901" t="str">
        <f t="shared" si="14"/>
        <v>loriacevedo@email.com</v>
      </c>
      <c r="D901" t="s">
        <v>2902</v>
      </c>
      <c r="E901" t="s">
        <v>3902</v>
      </c>
      <c r="F901" t="s">
        <v>4876</v>
      </c>
      <c r="G901" t="s">
        <v>4970</v>
      </c>
      <c r="H901" t="s">
        <v>5867</v>
      </c>
      <c r="I901" t="s">
        <v>5968</v>
      </c>
    </row>
    <row r="902" spans="1:9" x14ac:dyDescent="0.3">
      <c r="A902" t="s">
        <v>909</v>
      </c>
      <c r="B902" t="s">
        <v>1905</v>
      </c>
      <c r="C902" t="str">
        <f t="shared" si="14"/>
        <v>katiehughes@email.com</v>
      </c>
      <c r="D902" t="s">
        <v>2903</v>
      </c>
      <c r="E902" t="s">
        <v>3903</v>
      </c>
      <c r="F902" t="s">
        <v>4467</v>
      </c>
      <c r="G902" t="s">
        <v>4971</v>
      </c>
      <c r="H902" t="s">
        <v>5868</v>
      </c>
      <c r="I902" t="s">
        <v>5967</v>
      </c>
    </row>
    <row r="903" spans="1:9" x14ac:dyDescent="0.3">
      <c r="A903" t="s">
        <v>910</v>
      </c>
      <c r="B903" t="s">
        <v>1906</v>
      </c>
      <c r="C903" t="str">
        <f t="shared" si="14"/>
        <v>ericabryant@email.com</v>
      </c>
      <c r="D903" t="s">
        <v>2904</v>
      </c>
      <c r="E903" t="s">
        <v>3904</v>
      </c>
      <c r="F903" t="s">
        <v>4701</v>
      </c>
      <c r="G903" t="s">
        <v>4970</v>
      </c>
      <c r="H903" t="s">
        <v>5869</v>
      </c>
      <c r="I903" t="s">
        <v>5968</v>
      </c>
    </row>
    <row r="904" spans="1:9" x14ac:dyDescent="0.3">
      <c r="A904" t="s">
        <v>911</v>
      </c>
      <c r="B904" t="s">
        <v>1907</v>
      </c>
      <c r="C904" t="str">
        <f t="shared" si="14"/>
        <v>pamelawerner@email.com</v>
      </c>
      <c r="D904" t="s">
        <v>2905</v>
      </c>
      <c r="E904" t="s">
        <v>3905</v>
      </c>
      <c r="F904" t="s">
        <v>4877</v>
      </c>
      <c r="G904" t="s">
        <v>4970</v>
      </c>
      <c r="H904" t="s">
        <v>5870</v>
      </c>
      <c r="I904" t="s">
        <v>5968</v>
      </c>
    </row>
    <row r="905" spans="1:9" x14ac:dyDescent="0.3">
      <c r="A905" t="s">
        <v>912</v>
      </c>
      <c r="B905" t="s">
        <v>1908</v>
      </c>
      <c r="C905" t="str">
        <f t="shared" si="14"/>
        <v>leahcameron@email.com</v>
      </c>
      <c r="D905" t="s">
        <v>2906</v>
      </c>
      <c r="E905" t="s">
        <v>3906</v>
      </c>
      <c r="F905" t="s">
        <v>4878</v>
      </c>
      <c r="G905" t="s">
        <v>4969</v>
      </c>
      <c r="H905" t="s">
        <v>5871</v>
      </c>
      <c r="I905" t="s">
        <v>5968</v>
      </c>
    </row>
    <row r="906" spans="1:9" x14ac:dyDescent="0.3">
      <c r="A906" t="s">
        <v>913</v>
      </c>
      <c r="B906" t="s">
        <v>1909</v>
      </c>
      <c r="C906" t="str">
        <f t="shared" si="14"/>
        <v>kristinhuang@email.com</v>
      </c>
      <c r="D906" t="s">
        <v>2907</v>
      </c>
      <c r="E906" t="s">
        <v>3907</v>
      </c>
      <c r="F906" t="s">
        <v>4879</v>
      </c>
      <c r="G906" t="s">
        <v>4971</v>
      </c>
      <c r="H906" t="s">
        <v>5872</v>
      </c>
      <c r="I906" t="s">
        <v>5968</v>
      </c>
    </row>
    <row r="907" spans="1:9" x14ac:dyDescent="0.3">
      <c r="A907" t="s">
        <v>914</v>
      </c>
      <c r="B907" t="s">
        <v>1910</v>
      </c>
      <c r="C907" t="str">
        <f t="shared" si="14"/>
        <v>bradleymcneil@email.com</v>
      </c>
      <c r="D907" t="s">
        <v>2908</v>
      </c>
      <c r="E907" t="s">
        <v>3908</v>
      </c>
      <c r="F907" t="s">
        <v>4880</v>
      </c>
      <c r="G907" t="s">
        <v>4970</v>
      </c>
      <c r="H907" t="s">
        <v>5873</v>
      </c>
      <c r="I907" t="s">
        <v>5968</v>
      </c>
    </row>
    <row r="908" spans="1:9" x14ac:dyDescent="0.3">
      <c r="A908" t="s">
        <v>915</v>
      </c>
      <c r="B908" t="s">
        <v>1911</v>
      </c>
      <c r="C908" t="str">
        <f t="shared" si="14"/>
        <v>jefferygonzales@email.com</v>
      </c>
      <c r="D908" t="s">
        <v>2909</v>
      </c>
      <c r="E908" t="s">
        <v>3909</v>
      </c>
      <c r="F908" t="s">
        <v>4492</v>
      </c>
      <c r="G908" t="s">
        <v>4971</v>
      </c>
      <c r="H908" t="s">
        <v>5874</v>
      </c>
      <c r="I908" t="s">
        <v>5968</v>
      </c>
    </row>
    <row r="909" spans="1:9" x14ac:dyDescent="0.3">
      <c r="A909" t="s">
        <v>916</v>
      </c>
      <c r="B909" t="s">
        <v>1912</v>
      </c>
      <c r="C909" t="str">
        <f t="shared" si="14"/>
        <v>paulturner@email.com</v>
      </c>
      <c r="D909" t="s">
        <v>2910</v>
      </c>
      <c r="E909" t="s">
        <v>3910</v>
      </c>
      <c r="F909" t="s">
        <v>4881</v>
      </c>
      <c r="G909" t="s">
        <v>4969</v>
      </c>
      <c r="H909" t="s">
        <v>5875</v>
      </c>
      <c r="I909" t="s">
        <v>5967</v>
      </c>
    </row>
    <row r="910" spans="1:9" x14ac:dyDescent="0.3">
      <c r="A910" t="s">
        <v>917</v>
      </c>
      <c r="B910" t="s">
        <v>1913</v>
      </c>
      <c r="C910" t="str">
        <f t="shared" si="14"/>
        <v>rebeccanolan@email.com</v>
      </c>
      <c r="D910" t="s">
        <v>2911</v>
      </c>
      <c r="E910" t="s">
        <v>3911</v>
      </c>
      <c r="F910" t="s">
        <v>4882</v>
      </c>
      <c r="G910" t="s">
        <v>4969</v>
      </c>
      <c r="H910" t="s">
        <v>5876</v>
      </c>
      <c r="I910" t="s">
        <v>5968</v>
      </c>
    </row>
    <row r="911" spans="1:9" x14ac:dyDescent="0.3">
      <c r="A911" t="s">
        <v>918</v>
      </c>
      <c r="B911" t="s">
        <v>1914</v>
      </c>
      <c r="C911" t="str">
        <f t="shared" si="14"/>
        <v>bradleywilliams@email.com</v>
      </c>
      <c r="D911" t="s">
        <v>2912</v>
      </c>
      <c r="E911" t="s">
        <v>3912</v>
      </c>
      <c r="F911" t="s">
        <v>4822</v>
      </c>
      <c r="G911" t="s">
        <v>4970</v>
      </c>
      <c r="H911" t="s">
        <v>5877</v>
      </c>
      <c r="I911" t="s">
        <v>5968</v>
      </c>
    </row>
    <row r="912" spans="1:9" x14ac:dyDescent="0.3">
      <c r="A912" t="s">
        <v>919</v>
      </c>
      <c r="B912" t="s">
        <v>1915</v>
      </c>
      <c r="C912" t="str">
        <f t="shared" si="14"/>
        <v>kellivilla@email.com</v>
      </c>
      <c r="D912" t="s">
        <v>2913</v>
      </c>
      <c r="E912" t="s">
        <v>3913</v>
      </c>
      <c r="F912" t="s">
        <v>4883</v>
      </c>
      <c r="G912" t="s">
        <v>4971</v>
      </c>
      <c r="H912" t="s">
        <v>5878</v>
      </c>
      <c r="I912" t="s">
        <v>5967</v>
      </c>
    </row>
    <row r="913" spans="1:9" x14ac:dyDescent="0.3">
      <c r="A913" t="s">
        <v>920</v>
      </c>
      <c r="B913" t="s">
        <v>1916</v>
      </c>
      <c r="C913" t="str">
        <f t="shared" si="14"/>
        <v>gregoryhamilton@email.com</v>
      </c>
      <c r="D913" t="s">
        <v>2914</v>
      </c>
      <c r="E913" t="s">
        <v>3914</v>
      </c>
      <c r="F913" t="s">
        <v>4884</v>
      </c>
      <c r="G913" t="s">
        <v>4970</v>
      </c>
      <c r="H913" t="s">
        <v>5879</v>
      </c>
      <c r="I913" t="s">
        <v>5968</v>
      </c>
    </row>
    <row r="914" spans="1:9" x14ac:dyDescent="0.3">
      <c r="A914" t="s">
        <v>921</v>
      </c>
      <c r="B914" t="s">
        <v>1917</v>
      </c>
      <c r="C914" t="str">
        <f t="shared" si="14"/>
        <v>carrievaldez@email.com</v>
      </c>
      <c r="D914" t="s">
        <v>2915</v>
      </c>
      <c r="E914" t="s">
        <v>3915</v>
      </c>
      <c r="F914" t="s">
        <v>4885</v>
      </c>
      <c r="G914" t="s">
        <v>4970</v>
      </c>
      <c r="H914" t="s">
        <v>5880</v>
      </c>
      <c r="I914" t="s">
        <v>5967</v>
      </c>
    </row>
    <row r="915" spans="1:9" x14ac:dyDescent="0.3">
      <c r="A915" t="s">
        <v>922</v>
      </c>
      <c r="B915" t="s">
        <v>1918</v>
      </c>
      <c r="C915" t="str">
        <f t="shared" si="14"/>
        <v>debrasalas@email.com</v>
      </c>
      <c r="D915" t="s">
        <v>2916</v>
      </c>
      <c r="E915" t="s">
        <v>3916</v>
      </c>
      <c r="F915" t="s">
        <v>4886</v>
      </c>
      <c r="G915" t="s">
        <v>4969</v>
      </c>
      <c r="H915" t="s">
        <v>5881</v>
      </c>
      <c r="I915" t="s">
        <v>5968</v>
      </c>
    </row>
    <row r="916" spans="1:9" x14ac:dyDescent="0.3">
      <c r="A916" t="s">
        <v>923</v>
      </c>
      <c r="B916" t="s">
        <v>1919</v>
      </c>
      <c r="C916" t="str">
        <f t="shared" si="14"/>
        <v>lisayoung@email.com</v>
      </c>
      <c r="D916" t="s">
        <v>2917</v>
      </c>
      <c r="E916" t="s">
        <v>3917</v>
      </c>
      <c r="F916" t="s">
        <v>4887</v>
      </c>
      <c r="G916" t="s">
        <v>4969</v>
      </c>
      <c r="H916" t="s">
        <v>5882</v>
      </c>
      <c r="I916" t="s">
        <v>5967</v>
      </c>
    </row>
    <row r="917" spans="1:9" x14ac:dyDescent="0.3">
      <c r="A917" t="s">
        <v>924</v>
      </c>
      <c r="B917" t="s">
        <v>1920</v>
      </c>
      <c r="C917" t="str">
        <f t="shared" si="14"/>
        <v>brandyrobinson@email.com</v>
      </c>
      <c r="D917" t="s">
        <v>2918</v>
      </c>
      <c r="E917" t="s">
        <v>3918</v>
      </c>
      <c r="F917" t="s">
        <v>4888</v>
      </c>
      <c r="G917" t="s">
        <v>4970</v>
      </c>
      <c r="H917" t="s">
        <v>5883</v>
      </c>
      <c r="I917" t="s">
        <v>5967</v>
      </c>
    </row>
    <row r="918" spans="1:9" x14ac:dyDescent="0.3">
      <c r="A918" t="s">
        <v>925</v>
      </c>
      <c r="B918" t="s">
        <v>1921</v>
      </c>
      <c r="C918" t="str">
        <f t="shared" si="14"/>
        <v>laurencollins@email.com</v>
      </c>
      <c r="D918" t="s">
        <v>2919</v>
      </c>
      <c r="E918" t="s">
        <v>3919</v>
      </c>
      <c r="F918" t="s">
        <v>4889</v>
      </c>
      <c r="G918" t="s">
        <v>4971</v>
      </c>
      <c r="H918" t="s">
        <v>5884</v>
      </c>
      <c r="I918" t="s">
        <v>5967</v>
      </c>
    </row>
    <row r="919" spans="1:9" x14ac:dyDescent="0.3">
      <c r="A919" t="s">
        <v>926</v>
      </c>
      <c r="B919" t="s">
        <v>1922</v>
      </c>
      <c r="C919" t="str">
        <f t="shared" si="14"/>
        <v>samanthalee@email.com</v>
      </c>
      <c r="D919" t="s">
        <v>2920</v>
      </c>
      <c r="E919" t="s">
        <v>3920</v>
      </c>
      <c r="F919" t="s">
        <v>4890</v>
      </c>
      <c r="G919" t="s">
        <v>4971</v>
      </c>
      <c r="H919" t="s">
        <v>5885</v>
      </c>
      <c r="I919" t="s">
        <v>5968</v>
      </c>
    </row>
    <row r="920" spans="1:9" x14ac:dyDescent="0.3">
      <c r="A920" t="s">
        <v>927</v>
      </c>
      <c r="B920" t="s">
        <v>1923</v>
      </c>
      <c r="C920" t="str">
        <f t="shared" si="14"/>
        <v>stacylane@email.com</v>
      </c>
      <c r="D920" t="s">
        <v>2921</v>
      </c>
      <c r="E920" t="s">
        <v>3921</v>
      </c>
      <c r="F920" t="s">
        <v>4891</v>
      </c>
      <c r="G920" t="s">
        <v>4970</v>
      </c>
      <c r="H920" t="s">
        <v>5886</v>
      </c>
      <c r="I920" t="s">
        <v>5968</v>
      </c>
    </row>
    <row r="921" spans="1:9" x14ac:dyDescent="0.3">
      <c r="A921" t="s">
        <v>928</v>
      </c>
      <c r="B921" t="s">
        <v>1924</v>
      </c>
      <c r="C921" t="str">
        <f t="shared" si="14"/>
        <v>henrysmith@email.com</v>
      </c>
      <c r="D921" t="s">
        <v>2922</v>
      </c>
      <c r="E921" t="s">
        <v>3922</v>
      </c>
      <c r="F921" t="s">
        <v>4892</v>
      </c>
      <c r="G921" t="s">
        <v>4969</v>
      </c>
      <c r="H921" t="s">
        <v>5887</v>
      </c>
      <c r="I921" t="s">
        <v>5968</v>
      </c>
    </row>
    <row r="922" spans="1:9" x14ac:dyDescent="0.3">
      <c r="A922" t="s">
        <v>929</v>
      </c>
      <c r="B922" t="s">
        <v>1925</v>
      </c>
      <c r="C922" t="str">
        <f t="shared" si="14"/>
        <v>susanramos@email.com</v>
      </c>
      <c r="D922" t="s">
        <v>2923</v>
      </c>
      <c r="E922" t="s">
        <v>3923</v>
      </c>
      <c r="F922" t="s">
        <v>4893</v>
      </c>
      <c r="G922" t="s">
        <v>4970</v>
      </c>
      <c r="H922" t="s">
        <v>5888</v>
      </c>
      <c r="I922" t="s">
        <v>5968</v>
      </c>
    </row>
    <row r="923" spans="1:9" x14ac:dyDescent="0.3">
      <c r="A923" t="s">
        <v>930</v>
      </c>
      <c r="B923" t="s">
        <v>1926</v>
      </c>
      <c r="C923" t="str">
        <f t="shared" si="14"/>
        <v>juliejames@email.com</v>
      </c>
      <c r="D923" t="s">
        <v>2924</v>
      </c>
      <c r="E923" t="s">
        <v>3924</v>
      </c>
      <c r="F923" t="s">
        <v>4894</v>
      </c>
      <c r="G923" t="s">
        <v>4969</v>
      </c>
      <c r="H923" t="s">
        <v>5889</v>
      </c>
      <c r="I923" t="s">
        <v>5967</v>
      </c>
    </row>
    <row r="924" spans="1:9" x14ac:dyDescent="0.3">
      <c r="A924" t="s">
        <v>931</v>
      </c>
      <c r="B924" t="s">
        <v>1927</v>
      </c>
      <c r="C924" t="str">
        <f t="shared" si="14"/>
        <v>davidbell@email.com</v>
      </c>
      <c r="D924" t="s">
        <v>2925</v>
      </c>
      <c r="E924" t="s">
        <v>3925</v>
      </c>
      <c r="F924" t="s">
        <v>4895</v>
      </c>
      <c r="G924" t="s">
        <v>4969</v>
      </c>
      <c r="H924" t="s">
        <v>5890</v>
      </c>
      <c r="I924" t="s">
        <v>5968</v>
      </c>
    </row>
    <row r="925" spans="1:9" x14ac:dyDescent="0.3">
      <c r="A925" t="s">
        <v>932</v>
      </c>
      <c r="B925" t="s">
        <v>1928</v>
      </c>
      <c r="C925" t="str">
        <f t="shared" si="14"/>
        <v>katherinecrawford@email.com</v>
      </c>
      <c r="D925" t="s">
        <v>2926</v>
      </c>
      <c r="E925" t="s">
        <v>3926</v>
      </c>
      <c r="F925" t="s">
        <v>4896</v>
      </c>
      <c r="G925" t="s">
        <v>4971</v>
      </c>
      <c r="H925" t="s">
        <v>5891</v>
      </c>
      <c r="I925" t="s">
        <v>5968</v>
      </c>
    </row>
    <row r="926" spans="1:9" x14ac:dyDescent="0.3">
      <c r="A926" t="s">
        <v>933</v>
      </c>
      <c r="B926" t="s">
        <v>1929</v>
      </c>
      <c r="C926" t="str">
        <f t="shared" si="14"/>
        <v>kimking@email.com</v>
      </c>
      <c r="D926" t="s">
        <v>2927</v>
      </c>
      <c r="E926" t="s">
        <v>3927</v>
      </c>
      <c r="F926" t="s">
        <v>4897</v>
      </c>
      <c r="G926" t="s">
        <v>4969</v>
      </c>
      <c r="H926" t="s">
        <v>5892</v>
      </c>
      <c r="I926" t="s">
        <v>5967</v>
      </c>
    </row>
    <row r="927" spans="1:9" x14ac:dyDescent="0.3">
      <c r="A927" t="s">
        <v>934</v>
      </c>
      <c r="B927" t="s">
        <v>1930</v>
      </c>
      <c r="C927" t="str">
        <f t="shared" si="14"/>
        <v>ashleewatts@email.com</v>
      </c>
      <c r="D927" t="s">
        <v>2928</v>
      </c>
      <c r="E927" t="s">
        <v>3928</v>
      </c>
      <c r="F927" t="s">
        <v>4898</v>
      </c>
      <c r="G927" t="s">
        <v>4971</v>
      </c>
      <c r="H927" t="s">
        <v>5893</v>
      </c>
      <c r="I927" t="s">
        <v>5968</v>
      </c>
    </row>
    <row r="928" spans="1:9" x14ac:dyDescent="0.3">
      <c r="A928" t="s">
        <v>935</v>
      </c>
      <c r="B928" t="s">
        <v>1024</v>
      </c>
      <c r="C928" t="str">
        <f t="shared" si="14"/>
        <v>matthewking@email.com</v>
      </c>
      <c r="D928" t="s">
        <v>2929</v>
      </c>
      <c r="E928" t="s">
        <v>3929</v>
      </c>
      <c r="F928" t="s">
        <v>4899</v>
      </c>
      <c r="G928" t="s">
        <v>4971</v>
      </c>
      <c r="H928" t="s">
        <v>5894</v>
      </c>
      <c r="I928" t="s">
        <v>5967</v>
      </c>
    </row>
    <row r="929" spans="1:9" x14ac:dyDescent="0.3">
      <c r="A929" t="s">
        <v>936</v>
      </c>
      <c r="B929" t="s">
        <v>1931</v>
      </c>
      <c r="C929" t="str">
        <f t="shared" si="14"/>
        <v>shawnespinoza@email.com</v>
      </c>
      <c r="D929" t="s">
        <v>2930</v>
      </c>
      <c r="E929" t="s">
        <v>3930</v>
      </c>
      <c r="F929" t="s">
        <v>4361</v>
      </c>
      <c r="G929" t="s">
        <v>4971</v>
      </c>
      <c r="H929" t="s">
        <v>5895</v>
      </c>
      <c r="I929" t="s">
        <v>5967</v>
      </c>
    </row>
    <row r="930" spans="1:9" x14ac:dyDescent="0.3">
      <c r="A930" t="s">
        <v>937</v>
      </c>
      <c r="B930" t="s">
        <v>1932</v>
      </c>
      <c r="C930" t="str">
        <f t="shared" si="14"/>
        <v>mariataylor@email.com</v>
      </c>
      <c r="D930" t="s">
        <v>2931</v>
      </c>
      <c r="E930" t="s">
        <v>3931</v>
      </c>
      <c r="F930" t="s">
        <v>4900</v>
      </c>
      <c r="G930" t="s">
        <v>4970</v>
      </c>
      <c r="H930" t="s">
        <v>5896</v>
      </c>
      <c r="I930" t="s">
        <v>5968</v>
      </c>
    </row>
    <row r="931" spans="1:9" x14ac:dyDescent="0.3">
      <c r="A931" t="s">
        <v>938</v>
      </c>
      <c r="B931" t="s">
        <v>1933</v>
      </c>
      <c r="C931" t="str">
        <f t="shared" si="14"/>
        <v>lonniesolis@email.com</v>
      </c>
      <c r="D931" t="s">
        <v>2932</v>
      </c>
      <c r="E931" t="s">
        <v>3932</v>
      </c>
      <c r="F931" t="s">
        <v>4901</v>
      </c>
      <c r="G931" t="s">
        <v>4969</v>
      </c>
      <c r="H931" t="s">
        <v>5897</v>
      </c>
      <c r="I931" t="s">
        <v>5967</v>
      </c>
    </row>
    <row r="932" spans="1:9" x14ac:dyDescent="0.3">
      <c r="A932" t="s">
        <v>939</v>
      </c>
      <c r="B932" t="s">
        <v>1934</v>
      </c>
      <c r="C932" t="str">
        <f t="shared" si="14"/>
        <v>robertharmon@email.com</v>
      </c>
      <c r="D932" t="s">
        <v>2933</v>
      </c>
      <c r="E932" t="s">
        <v>3933</v>
      </c>
      <c r="F932" t="s">
        <v>4902</v>
      </c>
      <c r="G932" t="s">
        <v>4969</v>
      </c>
      <c r="H932" t="s">
        <v>5898</v>
      </c>
      <c r="I932" t="s">
        <v>5968</v>
      </c>
    </row>
    <row r="933" spans="1:9" x14ac:dyDescent="0.3">
      <c r="A933" t="s">
        <v>940</v>
      </c>
      <c r="B933" t="s">
        <v>1935</v>
      </c>
      <c r="C933" t="str">
        <f t="shared" si="14"/>
        <v>emilydavis@email.com</v>
      </c>
      <c r="D933" t="s">
        <v>2934</v>
      </c>
      <c r="E933" t="s">
        <v>3934</v>
      </c>
      <c r="F933" t="s">
        <v>4903</v>
      </c>
      <c r="G933" t="s">
        <v>4971</v>
      </c>
      <c r="H933" t="s">
        <v>5899</v>
      </c>
      <c r="I933" t="s">
        <v>5968</v>
      </c>
    </row>
    <row r="934" spans="1:9" x14ac:dyDescent="0.3">
      <c r="A934" t="s">
        <v>941</v>
      </c>
      <c r="B934" t="s">
        <v>1936</v>
      </c>
      <c r="C934" t="str">
        <f t="shared" si="14"/>
        <v>robertmartinez@email.com</v>
      </c>
      <c r="D934" t="s">
        <v>2935</v>
      </c>
      <c r="E934" t="s">
        <v>3935</v>
      </c>
      <c r="F934" t="s">
        <v>4904</v>
      </c>
      <c r="G934" t="s">
        <v>4969</v>
      </c>
      <c r="H934" t="s">
        <v>5900</v>
      </c>
      <c r="I934" t="s">
        <v>5967</v>
      </c>
    </row>
    <row r="935" spans="1:9" x14ac:dyDescent="0.3">
      <c r="A935" t="s">
        <v>942</v>
      </c>
      <c r="B935" t="s">
        <v>1937</v>
      </c>
      <c r="C935" t="str">
        <f t="shared" si="14"/>
        <v>tiffanysnow@email.com</v>
      </c>
      <c r="D935" t="s">
        <v>2936</v>
      </c>
      <c r="E935" t="s">
        <v>3936</v>
      </c>
      <c r="F935" t="s">
        <v>4905</v>
      </c>
      <c r="G935" t="s">
        <v>4970</v>
      </c>
      <c r="H935" t="s">
        <v>5901</v>
      </c>
      <c r="I935" t="s">
        <v>5968</v>
      </c>
    </row>
    <row r="936" spans="1:9" x14ac:dyDescent="0.3">
      <c r="A936" t="s">
        <v>943</v>
      </c>
      <c r="B936" t="s">
        <v>1938</v>
      </c>
      <c r="C936" t="str">
        <f t="shared" si="14"/>
        <v>davidtaylor@email.com</v>
      </c>
      <c r="D936" t="s">
        <v>2937</v>
      </c>
      <c r="E936" t="s">
        <v>3937</v>
      </c>
      <c r="F936" t="s">
        <v>4906</v>
      </c>
      <c r="G936" t="s">
        <v>4969</v>
      </c>
      <c r="H936" t="s">
        <v>5902</v>
      </c>
      <c r="I936" t="s">
        <v>5967</v>
      </c>
    </row>
    <row r="937" spans="1:9" x14ac:dyDescent="0.3">
      <c r="A937" t="s">
        <v>944</v>
      </c>
      <c r="B937" t="s">
        <v>1939</v>
      </c>
      <c r="C937" t="str">
        <f t="shared" si="14"/>
        <v>josephwilliams@email.com</v>
      </c>
      <c r="D937" t="s">
        <v>2938</v>
      </c>
      <c r="E937" t="s">
        <v>3938</v>
      </c>
      <c r="F937" t="s">
        <v>4907</v>
      </c>
      <c r="G937" t="s">
        <v>4970</v>
      </c>
      <c r="H937" t="s">
        <v>5903</v>
      </c>
      <c r="I937" t="s">
        <v>5968</v>
      </c>
    </row>
    <row r="938" spans="1:9" x14ac:dyDescent="0.3">
      <c r="A938" t="s">
        <v>945</v>
      </c>
      <c r="B938" t="s">
        <v>1940</v>
      </c>
      <c r="C938" t="str">
        <f t="shared" si="14"/>
        <v>brittanyfox@email.com</v>
      </c>
      <c r="D938" t="s">
        <v>2939</v>
      </c>
      <c r="E938" t="s">
        <v>3939</v>
      </c>
      <c r="F938" t="s">
        <v>4908</v>
      </c>
      <c r="G938" t="s">
        <v>4971</v>
      </c>
      <c r="H938" t="s">
        <v>5904</v>
      </c>
      <c r="I938" t="s">
        <v>5968</v>
      </c>
    </row>
    <row r="939" spans="1:9" x14ac:dyDescent="0.3">
      <c r="A939" t="s">
        <v>946</v>
      </c>
      <c r="B939" t="s">
        <v>1941</v>
      </c>
      <c r="C939" t="str">
        <f t="shared" si="14"/>
        <v>jonathankemp@email.com</v>
      </c>
      <c r="D939" t="s">
        <v>2940</v>
      </c>
      <c r="E939" t="s">
        <v>3940</v>
      </c>
      <c r="F939" t="s">
        <v>4909</v>
      </c>
      <c r="G939" t="s">
        <v>4971</v>
      </c>
      <c r="H939" t="s">
        <v>5905</v>
      </c>
      <c r="I939" t="s">
        <v>5968</v>
      </c>
    </row>
    <row r="940" spans="1:9" x14ac:dyDescent="0.3">
      <c r="A940" t="s">
        <v>947</v>
      </c>
      <c r="B940" t="s">
        <v>1942</v>
      </c>
      <c r="C940" t="str">
        <f t="shared" si="14"/>
        <v>adamcarroll@email.com</v>
      </c>
      <c r="D940" t="s">
        <v>2941</v>
      </c>
      <c r="E940" t="s">
        <v>3941</v>
      </c>
      <c r="F940" t="s">
        <v>4910</v>
      </c>
      <c r="G940" t="s">
        <v>4971</v>
      </c>
      <c r="H940" t="s">
        <v>5906</v>
      </c>
      <c r="I940" t="s">
        <v>5968</v>
      </c>
    </row>
    <row r="941" spans="1:9" x14ac:dyDescent="0.3">
      <c r="A941" t="s">
        <v>948</v>
      </c>
      <c r="B941" t="s">
        <v>1943</v>
      </c>
      <c r="C941" t="str">
        <f t="shared" si="14"/>
        <v>juliegraham@email.com</v>
      </c>
      <c r="D941" t="s">
        <v>2942</v>
      </c>
      <c r="E941" t="s">
        <v>3942</v>
      </c>
      <c r="F941" t="s">
        <v>4911</v>
      </c>
      <c r="G941" t="s">
        <v>4969</v>
      </c>
      <c r="H941" t="s">
        <v>5907</v>
      </c>
      <c r="I941" t="s">
        <v>5967</v>
      </c>
    </row>
    <row r="942" spans="1:9" x14ac:dyDescent="0.3">
      <c r="A942" t="s">
        <v>949</v>
      </c>
      <c r="B942" t="s">
        <v>1944</v>
      </c>
      <c r="C942" t="str">
        <f t="shared" si="14"/>
        <v>sherriwallace@email.com</v>
      </c>
      <c r="D942" t="s">
        <v>2943</v>
      </c>
      <c r="E942" t="s">
        <v>3943</v>
      </c>
      <c r="F942" t="s">
        <v>4912</v>
      </c>
      <c r="G942" t="s">
        <v>4969</v>
      </c>
      <c r="H942" t="s">
        <v>5908</v>
      </c>
      <c r="I942" t="s">
        <v>5968</v>
      </c>
    </row>
    <row r="943" spans="1:9" x14ac:dyDescent="0.3">
      <c r="A943" t="s">
        <v>950</v>
      </c>
      <c r="B943" t="s">
        <v>1945</v>
      </c>
      <c r="C943" t="str">
        <f t="shared" si="14"/>
        <v>sethfleming@email.com</v>
      </c>
      <c r="D943" t="s">
        <v>2944</v>
      </c>
      <c r="E943" t="s">
        <v>3944</v>
      </c>
      <c r="F943" t="s">
        <v>4913</v>
      </c>
      <c r="G943" t="s">
        <v>4971</v>
      </c>
      <c r="H943" t="s">
        <v>5909</v>
      </c>
      <c r="I943" t="s">
        <v>5967</v>
      </c>
    </row>
    <row r="944" spans="1:9" x14ac:dyDescent="0.3">
      <c r="A944" t="s">
        <v>951</v>
      </c>
      <c r="B944" t="s">
        <v>1946</v>
      </c>
      <c r="C944" t="str">
        <f t="shared" si="14"/>
        <v>erikablack@email.com</v>
      </c>
      <c r="D944" t="s">
        <v>2945</v>
      </c>
      <c r="E944" t="s">
        <v>3945</v>
      </c>
      <c r="F944" t="s">
        <v>4914</v>
      </c>
      <c r="G944" t="s">
        <v>4969</v>
      </c>
      <c r="H944" t="s">
        <v>5910</v>
      </c>
      <c r="I944" t="s">
        <v>5968</v>
      </c>
    </row>
    <row r="945" spans="1:9" x14ac:dyDescent="0.3">
      <c r="A945" t="s">
        <v>952</v>
      </c>
      <c r="B945" t="s">
        <v>1947</v>
      </c>
      <c r="C945" t="str">
        <f t="shared" si="14"/>
        <v>jacobjoyce@email.com</v>
      </c>
      <c r="D945" t="s">
        <v>2946</v>
      </c>
      <c r="E945" t="s">
        <v>3946</v>
      </c>
      <c r="F945" t="s">
        <v>4915</v>
      </c>
      <c r="G945" t="s">
        <v>4971</v>
      </c>
      <c r="H945" t="s">
        <v>5911</v>
      </c>
      <c r="I945" t="s">
        <v>5967</v>
      </c>
    </row>
    <row r="946" spans="1:9" x14ac:dyDescent="0.3">
      <c r="A946" t="s">
        <v>953</v>
      </c>
      <c r="B946" t="s">
        <v>1948</v>
      </c>
      <c r="C946" t="str">
        <f t="shared" si="14"/>
        <v>nancymiller@email.com</v>
      </c>
      <c r="D946" t="s">
        <v>2947</v>
      </c>
      <c r="E946" t="s">
        <v>3947</v>
      </c>
      <c r="F946" t="s">
        <v>4541</v>
      </c>
      <c r="G946" t="s">
        <v>4971</v>
      </c>
      <c r="H946" t="s">
        <v>5806</v>
      </c>
      <c r="I946" t="s">
        <v>5967</v>
      </c>
    </row>
    <row r="947" spans="1:9" x14ac:dyDescent="0.3">
      <c r="A947" t="s">
        <v>954</v>
      </c>
      <c r="B947" t="s">
        <v>1949</v>
      </c>
      <c r="C947" t="str">
        <f t="shared" si="14"/>
        <v>jasonanderson@email.com</v>
      </c>
      <c r="D947" t="s">
        <v>2948</v>
      </c>
      <c r="E947" t="s">
        <v>3948</v>
      </c>
      <c r="F947" t="s">
        <v>4916</v>
      </c>
      <c r="G947" t="s">
        <v>4971</v>
      </c>
      <c r="H947" t="s">
        <v>5912</v>
      </c>
      <c r="I947" t="s">
        <v>5968</v>
      </c>
    </row>
    <row r="948" spans="1:9" x14ac:dyDescent="0.3">
      <c r="A948" t="s">
        <v>955</v>
      </c>
      <c r="B948" t="s">
        <v>1950</v>
      </c>
      <c r="C948" t="str">
        <f t="shared" si="14"/>
        <v>michaeldavis@email.com</v>
      </c>
      <c r="D948" t="s">
        <v>2949</v>
      </c>
      <c r="E948" t="s">
        <v>3949</v>
      </c>
      <c r="F948" t="s">
        <v>4917</v>
      </c>
      <c r="G948" t="s">
        <v>4971</v>
      </c>
      <c r="H948" t="s">
        <v>5913</v>
      </c>
      <c r="I948" t="s">
        <v>5968</v>
      </c>
    </row>
    <row r="949" spans="1:9" x14ac:dyDescent="0.3">
      <c r="A949" t="s">
        <v>956</v>
      </c>
      <c r="B949" t="s">
        <v>1951</v>
      </c>
      <c r="C949" t="str">
        <f t="shared" si="14"/>
        <v>allenmckenzie@email.com</v>
      </c>
      <c r="D949" t="s">
        <v>2950</v>
      </c>
      <c r="E949" t="s">
        <v>3950</v>
      </c>
      <c r="F949" t="s">
        <v>4906</v>
      </c>
      <c r="G949" t="s">
        <v>4969</v>
      </c>
      <c r="H949" t="s">
        <v>5914</v>
      </c>
      <c r="I949" t="s">
        <v>5967</v>
      </c>
    </row>
    <row r="950" spans="1:9" x14ac:dyDescent="0.3">
      <c r="A950" t="s">
        <v>957</v>
      </c>
      <c r="B950" t="s">
        <v>1952</v>
      </c>
      <c r="C950" t="str">
        <f t="shared" si="14"/>
        <v>isabelkrueger@email.com</v>
      </c>
      <c r="D950" t="s">
        <v>2951</v>
      </c>
      <c r="E950" t="s">
        <v>3951</v>
      </c>
      <c r="F950" t="s">
        <v>4918</v>
      </c>
      <c r="G950" t="s">
        <v>4971</v>
      </c>
      <c r="H950" t="s">
        <v>5915</v>
      </c>
      <c r="I950" t="s">
        <v>5968</v>
      </c>
    </row>
    <row r="951" spans="1:9" x14ac:dyDescent="0.3">
      <c r="A951" t="s">
        <v>958</v>
      </c>
      <c r="B951" t="s">
        <v>1953</v>
      </c>
      <c r="C951" t="str">
        <f t="shared" si="14"/>
        <v>randyparker@email.com</v>
      </c>
      <c r="D951" t="s">
        <v>2952</v>
      </c>
      <c r="E951" t="s">
        <v>3952</v>
      </c>
      <c r="F951" t="s">
        <v>4919</v>
      </c>
      <c r="G951" t="s">
        <v>4970</v>
      </c>
      <c r="H951" t="s">
        <v>5916</v>
      </c>
      <c r="I951" t="s">
        <v>5967</v>
      </c>
    </row>
    <row r="952" spans="1:9" x14ac:dyDescent="0.3">
      <c r="A952" t="s">
        <v>959</v>
      </c>
      <c r="B952" t="s">
        <v>1954</v>
      </c>
      <c r="C952" t="str">
        <f t="shared" si="14"/>
        <v>jillallen@email.com</v>
      </c>
      <c r="D952" t="s">
        <v>2953</v>
      </c>
      <c r="E952" t="s">
        <v>3953</v>
      </c>
      <c r="F952" t="s">
        <v>4920</v>
      </c>
      <c r="G952" t="s">
        <v>4971</v>
      </c>
      <c r="H952" t="s">
        <v>5917</v>
      </c>
      <c r="I952" t="s">
        <v>5967</v>
      </c>
    </row>
    <row r="953" spans="1:9" x14ac:dyDescent="0.3">
      <c r="A953" t="s">
        <v>960</v>
      </c>
      <c r="B953" t="s">
        <v>1955</v>
      </c>
      <c r="C953" t="str">
        <f t="shared" si="14"/>
        <v>danielnunez@email.com</v>
      </c>
      <c r="D953" t="s">
        <v>2954</v>
      </c>
      <c r="E953" t="s">
        <v>3954</v>
      </c>
      <c r="F953" t="s">
        <v>4921</v>
      </c>
      <c r="G953" t="s">
        <v>4971</v>
      </c>
      <c r="H953" t="s">
        <v>5918</v>
      </c>
      <c r="I953" t="s">
        <v>5968</v>
      </c>
    </row>
    <row r="954" spans="1:9" x14ac:dyDescent="0.3">
      <c r="A954" t="s">
        <v>961</v>
      </c>
      <c r="B954" t="s">
        <v>1956</v>
      </c>
      <c r="C954" t="str">
        <f t="shared" si="14"/>
        <v>dennislandry@email.com</v>
      </c>
      <c r="D954" t="s">
        <v>2955</v>
      </c>
      <c r="E954" t="s">
        <v>3955</v>
      </c>
      <c r="F954" t="s">
        <v>4922</v>
      </c>
      <c r="G954" t="s">
        <v>4969</v>
      </c>
      <c r="H954" t="s">
        <v>5919</v>
      </c>
      <c r="I954" t="s">
        <v>5967</v>
      </c>
    </row>
    <row r="955" spans="1:9" x14ac:dyDescent="0.3">
      <c r="A955" t="s">
        <v>962</v>
      </c>
      <c r="B955" t="s">
        <v>1957</v>
      </c>
      <c r="C955" t="str">
        <f t="shared" si="14"/>
        <v>barbararivera@email.com</v>
      </c>
      <c r="D955" t="s">
        <v>2956</v>
      </c>
      <c r="E955" t="s">
        <v>3956</v>
      </c>
      <c r="F955" t="s">
        <v>4923</v>
      </c>
      <c r="G955" t="s">
        <v>4971</v>
      </c>
      <c r="H955" t="s">
        <v>5920</v>
      </c>
      <c r="I955" t="s">
        <v>5967</v>
      </c>
    </row>
    <row r="956" spans="1:9" x14ac:dyDescent="0.3">
      <c r="A956" t="s">
        <v>963</v>
      </c>
      <c r="B956" t="s">
        <v>1958</v>
      </c>
      <c r="C956" t="str">
        <f t="shared" si="14"/>
        <v>ralphsmith@email.com</v>
      </c>
      <c r="D956" t="s">
        <v>2957</v>
      </c>
      <c r="E956" t="s">
        <v>3957</v>
      </c>
      <c r="F956" t="s">
        <v>4924</v>
      </c>
      <c r="G956" t="s">
        <v>4970</v>
      </c>
      <c r="H956" t="s">
        <v>5921</v>
      </c>
      <c r="I956" t="s">
        <v>5968</v>
      </c>
    </row>
    <row r="957" spans="1:9" x14ac:dyDescent="0.3">
      <c r="A957" t="s">
        <v>964</v>
      </c>
      <c r="B957" t="s">
        <v>1959</v>
      </c>
      <c r="C957" t="str">
        <f t="shared" si="14"/>
        <v>charlesrobinsoniii@email.com</v>
      </c>
      <c r="D957" t="s">
        <v>2958</v>
      </c>
      <c r="E957" t="s">
        <v>3958</v>
      </c>
      <c r="F957" t="s">
        <v>4925</v>
      </c>
      <c r="G957" t="s">
        <v>4969</v>
      </c>
      <c r="H957" t="s">
        <v>5922</v>
      </c>
      <c r="I957" t="s">
        <v>5967</v>
      </c>
    </row>
    <row r="958" spans="1:9" x14ac:dyDescent="0.3">
      <c r="A958" t="s">
        <v>965</v>
      </c>
      <c r="B958" t="s">
        <v>1960</v>
      </c>
      <c r="C958" t="str">
        <f t="shared" si="14"/>
        <v>rhondaharris@email.com</v>
      </c>
      <c r="D958" t="s">
        <v>2959</v>
      </c>
      <c r="E958" t="s">
        <v>3959</v>
      </c>
      <c r="F958" t="s">
        <v>4926</v>
      </c>
      <c r="G958" t="s">
        <v>4971</v>
      </c>
      <c r="H958" t="s">
        <v>5923</v>
      </c>
      <c r="I958" t="s">
        <v>5967</v>
      </c>
    </row>
    <row r="959" spans="1:9" x14ac:dyDescent="0.3">
      <c r="A959" t="s">
        <v>966</v>
      </c>
      <c r="B959" t="s">
        <v>1961</v>
      </c>
      <c r="C959" t="str">
        <f t="shared" si="14"/>
        <v>richardjensen@email.com</v>
      </c>
      <c r="D959" t="s">
        <v>2960</v>
      </c>
      <c r="E959" t="s">
        <v>3960</v>
      </c>
      <c r="F959" t="s">
        <v>4927</v>
      </c>
      <c r="G959" t="s">
        <v>4970</v>
      </c>
      <c r="H959" t="s">
        <v>5924</v>
      </c>
      <c r="I959" t="s">
        <v>5967</v>
      </c>
    </row>
    <row r="960" spans="1:9" x14ac:dyDescent="0.3">
      <c r="A960" t="s">
        <v>967</v>
      </c>
      <c r="B960" t="s">
        <v>1962</v>
      </c>
      <c r="C960" t="str">
        <f t="shared" si="14"/>
        <v>frankwashington@email.com</v>
      </c>
      <c r="D960" t="s">
        <v>2961</v>
      </c>
      <c r="E960" t="s">
        <v>3961</v>
      </c>
      <c r="F960" t="s">
        <v>4928</v>
      </c>
      <c r="G960" t="s">
        <v>4969</v>
      </c>
      <c r="H960" t="s">
        <v>5925</v>
      </c>
      <c r="I960" t="s">
        <v>5967</v>
      </c>
    </row>
    <row r="961" spans="1:9" x14ac:dyDescent="0.3">
      <c r="A961" t="s">
        <v>968</v>
      </c>
      <c r="B961" t="s">
        <v>1963</v>
      </c>
      <c r="C961" t="str">
        <f t="shared" si="14"/>
        <v>carlafarley@email.com</v>
      </c>
      <c r="D961" t="s">
        <v>2962</v>
      </c>
      <c r="E961" t="s">
        <v>3962</v>
      </c>
      <c r="F961" t="s">
        <v>4375</v>
      </c>
      <c r="G961" t="s">
        <v>4969</v>
      </c>
      <c r="H961" t="s">
        <v>5926</v>
      </c>
      <c r="I961" t="s">
        <v>5967</v>
      </c>
    </row>
    <row r="962" spans="1:9" x14ac:dyDescent="0.3">
      <c r="A962" t="s">
        <v>969</v>
      </c>
      <c r="B962" t="s">
        <v>1964</v>
      </c>
      <c r="C962" t="str">
        <f t="shared" si="14"/>
        <v>josephwood@email.com</v>
      </c>
      <c r="D962" t="s">
        <v>2963</v>
      </c>
      <c r="E962" t="s">
        <v>3963</v>
      </c>
      <c r="F962" t="s">
        <v>4929</v>
      </c>
      <c r="G962" t="s">
        <v>4970</v>
      </c>
      <c r="H962" t="s">
        <v>5927</v>
      </c>
      <c r="I962" t="s">
        <v>5968</v>
      </c>
    </row>
    <row r="963" spans="1:9" x14ac:dyDescent="0.3">
      <c r="A963" t="s">
        <v>970</v>
      </c>
      <c r="B963" t="s">
        <v>1965</v>
      </c>
      <c r="C963" t="str">
        <f t="shared" ref="C963:C1001" si="15">LOWER(SUBSTITUTE(B963, " ", "")) &amp; "@email.com"</f>
        <v>nicholasbarkeriv@email.com</v>
      </c>
      <c r="D963" t="s">
        <v>2964</v>
      </c>
      <c r="E963" t="s">
        <v>3964</v>
      </c>
      <c r="F963" t="s">
        <v>4930</v>
      </c>
      <c r="G963" t="s">
        <v>4969</v>
      </c>
      <c r="H963" t="s">
        <v>5928</v>
      </c>
      <c r="I963" t="s">
        <v>5968</v>
      </c>
    </row>
    <row r="964" spans="1:9" x14ac:dyDescent="0.3">
      <c r="A964" t="s">
        <v>971</v>
      </c>
      <c r="B964" t="s">
        <v>1966</v>
      </c>
      <c r="C964" t="str">
        <f t="shared" si="15"/>
        <v>amberlee@email.com</v>
      </c>
      <c r="D964" t="s">
        <v>2965</v>
      </c>
      <c r="E964" t="s">
        <v>3965</v>
      </c>
      <c r="F964" t="s">
        <v>4931</v>
      </c>
      <c r="G964" t="s">
        <v>4971</v>
      </c>
      <c r="H964" t="s">
        <v>5929</v>
      </c>
      <c r="I964" t="s">
        <v>5967</v>
      </c>
    </row>
    <row r="965" spans="1:9" x14ac:dyDescent="0.3">
      <c r="A965" t="s">
        <v>972</v>
      </c>
      <c r="B965" t="s">
        <v>1967</v>
      </c>
      <c r="C965" t="str">
        <f t="shared" si="15"/>
        <v>patriciarowe@email.com</v>
      </c>
      <c r="D965" t="s">
        <v>2966</v>
      </c>
      <c r="E965" t="s">
        <v>3966</v>
      </c>
      <c r="F965" t="s">
        <v>4932</v>
      </c>
      <c r="G965" t="s">
        <v>4971</v>
      </c>
      <c r="H965" t="s">
        <v>5930</v>
      </c>
      <c r="I965" t="s">
        <v>5968</v>
      </c>
    </row>
    <row r="966" spans="1:9" x14ac:dyDescent="0.3">
      <c r="A966" t="s">
        <v>973</v>
      </c>
      <c r="B966" t="s">
        <v>1968</v>
      </c>
      <c r="C966" t="str">
        <f t="shared" si="15"/>
        <v>toddmalonemd@email.com</v>
      </c>
      <c r="D966" t="s">
        <v>2967</v>
      </c>
      <c r="E966" t="s">
        <v>3967</v>
      </c>
      <c r="F966" t="s">
        <v>4933</v>
      </c>
      <c r="G966" t="s">
        <v>4969</v>
      </c>
      <c r="H966" t="s">
        <v>5931</v>
      </c>
      <c r="I966" t="s">
        <v>5967</v>
      </c>
    </row>
    <row r="967" spans="1:9" x14ac:dyDescent="0.3">
      <c r="A967" t="s">
        <v>974</v>
      </c>
      <c r="B967" t="s">
        <v>1927</v>
      </c>
      <c r="C967" t="str">
        <f t="shared" si="15"/>
        <v>davidbell@email.com</v>
      </c>
      <c r="D967" t="s">
        <v>2968</v>
      </c>
      <c r="E967" t="s">
        <v>3968</v>
      </c>
      <c r="F967" t="s">
        <v>4934</v>
      </c>
      <c r="G967" t="s">
        <v>4969</v>
      </c>
      <c r="H967" t="s">
        <v>5932</v>
      </c>
      <c r="I967" t="s">
        <v>5968</v>
      </c>
    </row>
    <row r="968" spans="1:9" x14ac:dyDescent="0.3">
      <c r="A968" t="s">
        <v>975</v>
      </c>
      <c r="B968" t="s">
        <v>1969</v>
      </c>
      <c r="C968" t="str">
        <f t="shared" si="15"/>
        <v>daniellerose@email.com</v>
      </c>
      <c r="D968" t="s">
        <v>2969</v>
      </c>
      <c r="E968" t="s">
        <v>3969</v>
      </c>
      <c r="F968" t="s">
        <v>4935</v>
      </c>
      <c r="G968" t="s">
        <v>4971</v>
      </c>
      <c r="H968" t="s">
        <v>5933</v>
      </c>
      <c r="I968" t="s">
        <v>5968</v>
      </c>
    </row>
    <row r="969" spans="1:9" x14ac:dyDescent="0.3">
      <c r="A969" t="s">
        <v>976</v>
      </c>
      <c r="B969" t="s">
        <v>1970</v>
      </c>
      <c r="C969" t="str">
        <f t="shared" si="15"/>
        <v>alexiswilliams@email.com</v>
      </c>
      <c r="D969" t="s">
        <v>2970</v>
      </c>
      <c r="E969" t="s">
        <v>3970</v>
      </c>
      <c r="F969" t="s">
        <v>4936</v>
      </c>
      <c r="G969" t="s">
        <v>4971</v>
      </c>
      <c r="H969" t="s">
        <v>5934</v>
      </c>
      <c r="I969" t="s">
        <v>5968</v>
      </c>
    </row>
    <row r="970" spans="1:9" x14ac:dyDescent="0.3">
      <c r="A970" t="s">
        <v>977</v>
      </c>
      <c r="B970" t="s">
        <v>1971</v>
      </c>
      <c r="C970" t="str">
        <f t="shared" si="15"/>
        <v>carlosjohns@email.com</v>
      </c>
      <c r="D970" t="s">
        <v>2971</v>
      </c>
      <c r="E970" t="s">
        <v>3971</v>
      </c>
      <c r="F970" t="s">
        <v>4937</v>
      </c>
      <c r="G970" t="s">
        <v>4971</v>
      </c>
      <c r="H970" t="s">
        <v>5935</v>
      </c>
      <c r="I970" t="s">
        <v>5968</v>
      </c>
    </row>
    <row r="971" spans="1:9" x14ac:dyDescent="0.3">
      <c r="A971" t="s">
        <v>978</v>
      </c>
      <c r="B971" t="s">
        <v>1972</v>
      </c>
      <c r="C971" t="str">
        <f t="shared" si="15"/>
        <v>ashleycarson@email.com</v>
      </c>
      <c r="D971" t="s">
        <v>2972</v>
      </c>
      <c r="E971" t="s">
        <v>3972</v>
      </c>
      <c r="F971" t="s">
        <v>4938</v>
      </c>
      <c r="G971" t="s">
        <v>4971</v>
      </c>
      <c r="H971" t="s">
        <v>5936</v>
      </c>
      <c r="I971" t="s">
        <v>5967</v>
      </c>
    </row>
    <row r="972" spans="1:9" x14ac:dyDescent="0.3">
      <c r="A972" t="s">
        <v>979</v>
      </c>
      <c r="B972" t="s">
        <v>1973</v>
      </c>
      <c r="C972" t="str">
        <f t="shared" si="15"/>
        <v>melissacunningham@email.com</v>
      </c>
      <c r="D972" t="s">
        <v>2973</v>
      </c>
      <c r="E972" t="s">
        <v>3973</v>
      </c>
      <c r="F972" t="s">
        <v>4939</v>
      </c>
      <c r="G972" t="s">
        <v>4969</v>
      </c>
      <c r="H972" t="s">
        <v>5937</v>
      </c>
      <c r="I972" t="s">
        <v>5968</v>
      </c>
    </row>
    <row r="973" spans="1:9" x14ac:dyDescent="0.3">
      <c r="A973" t="s">
        <v>980</v>
      </c>
      <c r="B973" t="s">
        <v>1974</v>
      </c>
      <c r="C973" t="str">
        <f t="shared" si="15"/>
        <v>kristophermayo@email.com</v>
      </c>
      <c r="D973" t="s">
        <v>2974</v>
      </c>
      <c r="E973" t="s">
        <v>3974</v>
      </c>
      <c r="F973" t="s">
        <v>4940</v>
      </c>
      <c r="G973" t="s">
        <v>4969</v>
      </c>
      <c r="H973" t="s">
        <v>5938</v>
      </c>
      <c r="I973" t="s">
        <v>5968</v>
      </c>
    </row>
    <row r="974" spans="1:9" x14ac:dyDescent="0.3">
      <c r="A974" t="s">
        <v>981</v>
      </c>
      <c r="B974" t="s">
        <v>1975</v>
      </c>
      <c r="C974" t="str">
        <f t="shared" si="15"/>
        <v>ashleyprince@email.com</v>
      </c>
      <c r="D974" t="s">
        <v>2975</v>
      </c>
      <c r="E974" t="s">
        <v>3975</v>
      </c>
      <c r="F974" t="s">
        <v>4941</v>
      </c>
      <c r="G974" t="s">
        <v>4969</v>
      </c>
      <c r="H974" t="s">
        <v>5939</v>
      </c>
      <c r="I974" t="s">
        <v>5967</v>
      </c>
    </row>
    <row r="975" spans="1:9" x14ac:dyDescent="0.3">
      <c r="A975" t="s">
        <v>982</v>
      </c>
      <c r="B975" t="s">
        <v>1976</v>
      </c>
      <c r="C975" t="str">
        <f t="shared" si="15"/>
        <v>amandabridges@email.com</v>
      </c>
      <c r="D975" t="s">
        <v>2976</v>
      </c>
      <c r="E975" t="s">
        <v>3976</v>
      </c>
      <c r="F975" t="s">
        <v>4942</v>
      </c>
      <c r="G975" t="s">
        <v>4969</v>
      </c>
      <c r="H975" t="s">
        <v>5940</v>
      </c>
      <c r="I975" t="s">
        <v>5968</v>
      </c>
    </row>
    <row r="976" spans="1:9" x14ac:dyDescent="0.3">
      <c r="A976" t="s">
        <v>983</v>
      </c>
      <c r="B976" t="s">
        <v>1977</v>
      </c>
      <c r="C976" t="str">
        <f t="shared" si="15"/>
        <v>brittanymcclain@email.com</v>
      </c>
      <c r="D976" t="s">
        <v>2977</v>
      </c>
      <c r="E976" t="s">
        <v>3977</v>
      </c>
      <c r="F976" t="s">
        <v>4943</v>
      </c>
      <c r="G976" t="s">
        <v>4970</v>
      </c>
      <c r="H976" t="s">
        <v>5941</v>
      </c>
      <c r="I976" t="s">
        <v>5968</v>
      </c>
    </row>
    <row r="977" spans="1:9" x14ac:dyDescent="0.3">
      <c r="A977" t="s">
        <v>984</v>
      </c>
      <c r="B977" t="s">
        <v>1978</v>
      </c>
      <c r="C977" t="str">
        <f t="shared" si="15"/>
        <v>nicolepowell@email.com</v>
      </c>
      <c r="D977" t="s">
        <v>2978</v>
      </c>
      <c r="E977" t="s">
        <v>3978</v>
      </c>
      <c r="F977" t="s">
        <v>4944</v>
      </c>
      <c r="G977" t="s">
        <v>4970</v>
      </c>
      <c r="H977" t="s">
        <v>5942</v>
      </c>
      <c r="I977" t="s">
        <v>5968</v>
      </c>
    </row>
    <row r="978" spans="1:9" x14ac:dyDescent="0.3">
      <c r="A978" t="s">
        <v>985</v>
      </c>
      <c r="B978" t="s">
        <v>1979</v>
      </c>
      <c r="C978" t="str">
        <f t="shared" si="15"/>
        <v>walterandrews@email.com</v>
      </c>
      <c r="D978" t="s">
        <v>2979</v>
      </c>
      <c r="E978" t="s">
        <v>3979</v>
      </c>
      <c r="F978" t="s">
        <v>4945</v>
      </c>
      <c r="G978" t="s">
        <v>4971</v>
      </c>
      <c r="H978" t="s">
        <v>5943</v>
      </c>
      <c r="I978" t="s">
        <v>5967</v>
      </c>
    </row>
    <row r="979" spans="1:9" x14ac:dyDescent="0.3">
      <c r="A979" t="s">
        <v>986</v>
      </c>
      <c r="B979" t="s">
        <v>1980</v>
      </c>
      <c r="C979" t="str">
        <f t="shared" si="15"/>
        <v>jessicaguzman@email.com</v>
      </c>
      <c r="D979" t="s">
        <v>2980</v>
      </c>
      <c r="E979" t="s">
        <v>3980</v>
      </c>
      <c r="F979" t="s">
        <v>4946</v>
      </c>
      <c r="G979" t="s">
        <v>4969</v>
      </c>
      <c r="H979" t="s">
        <v>5944</v>
      </c>
      <c r="I979" t="s">
        <v>5968</v>
      </c>
    </row>
    <row r="980" spans="1:9" x14ac:dyDescent="0.3">
      <c r="A980" t="s">
        <v>987</v>
      </c>
      <c r="B980" t="s">
        <v>1981</v>
      </c>
      <c r="C980" t="str">
        <f t="shared" si="15"/>
        <v>kevinfoley@email.com</v>
      </c>
      <c r="D980" t="s">
        <v>2981</v>
      </c>
      <c r="E980" t="s">
        <v>3981</v>
      </c>
      <c r="F980" t="s">
        <v>4947</v>
      </c>
      <c r="G980" t="s">
        <v>4971</v>
      </c>
      <c r="H980" t="s">
        <v>5945</v>
      </c>
      <c r="I980" t="s">
        <v>5967</v>
      </c>
    </row>
    <row r="981" spans="1:9" x14ac:dyDescent="0.3">
      <c r="A981" t="s">
        <v>988</v>
      </c>
      <c r="B981" t="s">
        <v>1982</v>
      </c>
      <c r="C981" t="str">
        <f t="shared" si="15"/>
        <v>scottguzman@email.com</v>
      </c>
      <c r="D981" t="s">
        <v>2982</v>
      </c>
      <c r="E981" t="s">
        <v>3982</v>
      </c>
      <c r="F981" t="s">
        <v>4948</v>
      </c>
      <c r="G981" t="s">
        <v>4970</v>
      </c>
      <c r="H981" t="s">
        <v>5946</v>
      </c>
      <c r="I981" t="s">
        <v>5968</v>
      </c>
    </row>
    <row r="982" spans="1:9" x14ac:dyDescent="0.3">
      <c r="A982" t="s">
        <v>989</v>
      </c>
      <c r="B982" t="s">
        <v>1983</v>
      </c>
      <c r="C982" t="str">
        <f t="shared" si="15"/>
        <v>ninagriffin@email.com</v>
      </c>
      <c r="D982" t="s">
        <v>2983</v>
      </c>
      <c r="E982" t="s">
        <v>3983</v>
      </c>
      <c r="F982" t="s">
        <v>4949</v>
      </c>
      <c r="G982" t="s">
        <v>4971</v>
      </c>
      <c r="H982" t="s">
        <v>5947</v>
      </c>
      <c r="I982" t="s">
        <v>5968</v>
      </c>
    </row>
    <row r="983" spans="1:9" x14ac:dyDescent="0.3">
      <c r="A983" t="s">
        <v>990</v>
      </c>
      <c r="B983" t="s">
        <v>1984</v>
      </c>
      <c r="C983" t="str">
        <f t="shared" si="15"/>
        <v>michaelgentry@email.com</v>
      </c>
      <c r="D983" t="s">
        <v>2984</v>
      </c>
      <c r="E983" t="s">
        <v>3984</v>
      </c>
      <c r="F983" t="s">
        <v>4950</v>
      </c>
      <c r="G983" t="s">
        <v>4970</v>
      </c>
      <c r="H983" t="s">
        <v>5948</v>
      </c>
      <c r="I983" t="s">
        <v>5967</v>
      </c>
    </row>
    <row r="984" spans="1:9" x14ac:dyDescent="0.3">
      <c r="A984" t="s">
        <v>991</v>
      </c>
      <c r="B984" t="s">
        <v>1985</v>
      </c>
      <c r="C984" t="str">
        <f t="shared" si="15"/>
        <v>adamgreen@email.com</v>
      </c>
      <c r="D984" t="s">
        <v>2985</v>
      </c>
      <c r="E984" t="s">
        <v>3985</v>
      </c>
      <c r="F984" t="s">
        <v>4951</v>
      </c>
      <c r="G984" t="s">
        <v>4969</v>
      </c>
      <c r="H984" t="s">
        <v>5949</v>
      </c>
      <c r="I984" t="s">
        <v>5967</v>
      </c>
    </row>
    <row r="985" spans="1:9" x14ac:dyDescent="0.3">
      <c r="A985" t="s">
        <v>992</v>
      </c>
      <c r="B985" t="s">
        <v>1986</v>
      </c>
      <c r="C985" t="str">
        <f t="shared" si="15"/>
        <v>thomasrice@email.com</v>
      </c>
      <c r="D985" t="s">
        <v>2986</v>
      </c>
      <c r="E985" t="s">
        <v>3986</v>
      </c>
      <c r="F985" t="s">
        <v>4952</v>
      </c>
      <c r="G985" t="s">
        <v>4969</v>
      </c>
      <c r="H985" t="s">
        <v>5950</v>
      </c>
      <c r="I985" t="s">
        <v>5968</v>
      </c>
    </row>
    <row r="986" spans="1:9" x14ac:dyDescent="0.3">
      <c r="A986" t="s">
        <v>993</v>
      </c>
      <c r="B986" t="s">
        <v>1987</v>
      </c>
      <c r="C986" t="str">
        <f t="shared" si="15"/>
        <v>matthewolson@email.com</v>
      </c>
      <c r="D986" t="s">
        <v>2987</v>
      </c>
      <c r="E986" t="s">
        <v>3987</v>
      </c>
      <c r="F986" t="s">
        <v>4953</v>
      </c>
      <c r="G986" t="s">
        <v>4971</v>
      </c>
      <c r="H986" t="s">
        <v>5951</v>
      </c>
      <c r="I986" t="s">
        <v>5968</v>
      </c>
    </row>
    <row r="987" spans="1:9" x14ac:dyDescent="0.3">
      <c r="A987" t="s">
        <v>994</v>
      </c>
      <c r="B987" t="s">
        <v>1988</v>
      </c>
      <c r="C987" t="str">
        <f t="shared" si="15"/>
        <v>michealfields@email.com</v>
      </c>
      <c r="D987" t="s">
        <v>2988</v>
      </c>
      <c r="E987" t="s">
        <v>3988</v>
      </c>
      <c r="F987" t="s">
        <v>4954</v>
      </c>
      <c r="G987" t="s">
        <v>4970</v>
      </c>
      <c r="H987" t="s">
        <v>5952</v>
      </c>
      <c r="I987" t="s">
        <v>5967</v>
      </c>
    </row>
    <row r="988" spans="1:9" x14ac:dyDescent="0.3">
      <c r="A988" t="s">
        <v>995</v>
      </c>
      <c r="B988" t="s">
        <v>1989</v>
      </c>
      <c r="C988" t="str">
        <f t="shared" si="15"/>
        <v>danieldavis@email.com</v>
      </c>
      <c r="D988" t="s">
        <v>2989</v>
      </c>
      <c r="E988" t="s">
        <v>3989</v>
      </c>
      <c r="F988" t="s">
        <v>4955</v>
      </c>
      <c r="G988" t="s">
        <v>4970</v>
      </c>
      <c r="H988" t="s">
        <v>5953</v>
      </c>
      <c r="I988" t="s">
        <v>5967</v>
      </c>
    </row>
    <row r="989" spans="1:9" x14ac:dyDescent="0.3">
      <c r="A989" t="s">
        <v>996</v>
      </c>
      <c r="B989" t="s">
        <v>1990</v>
      </c>
      <c r="C989" t="str">
        <f t="shared" si="15"/>
        <v>tylerriley@email.com</v>
      </c>
      <c r="D989" t="s">
        <v>2990</v>
      </c>
      <c r="E989" t="s">
        <v>3990</v>
      </c>
      <c r="F989" t="s">
        <v>4956</v>
      </c>
      <c r="G989" t="s">
        <v>4970</v>
      </c>
      <c r="H989" t="s">
        <v>5954</v>
      </c>
      <c r="I989" t="s">
        <v>5968</v>
      </c>
    </row>
    <row r="990" spans="1:9" x14ac:dyDescent="0.3">
      <c r="A990" t="s">
        <v>997</v>
      </c>
      <c r="B990" t="s">
        <v>1991</v>
      </c>
      <c r="C990" t="str">
        <f t="shared" si="15"/>
        <v>kathleenward@email.com</v>
      </c>
      <c r="D990" t="s">
        <v>2991</v>
      </c>
      <c r="E990" t="s">
        <v>3991</v>
      </c>
      <c r="F990" t="s">
        <v>4957</v>
      </c>
      <c r="G990" t="s">
        <v>4970</v>
      </c>
      <c r="H990" t="s">
        <v>5955</v>
      </c>
      <c r="I990" t="s">
        <v>5968</v>
      </c>
    </row>
    <row r="991" spans="1:9" x14ac:dyDescent="0.3">
      <c r="A991" t="s">
        <v>998</v>
      </c>
      <c r="B991" t="s">
        <v>1992</v>
      </c>
      <c r="C991" t="str">
        <f t="shared" si="15"/>
        <v>claytonsmith@email.com</v>
      </c>
      <c r="D991" t="s">
        <v>2992</v>
      </c>
      <c r="E991" t="s">
        <v>3992</v>
      </c>
      <c r="F991" t="s">
        <v>4958</v>
      </c>
      <c r="G991" t="s">
        <v>4969</v>
      </c>
      <c r="H991" t="s">
        <v>5956</v>
      </c>
      <c r="I991" t="s">
        <v>5968</v>
      </c>
    </row>
    <row r="992" spans="1:9" x14ac:dyDescent="0.3">
      <c r="A992" t="s">
        <v>999</v>
      </c>
      <c r="B992" t="s">
        <v>1993</v>
      </c>
      <c r="C992" t="str">
        <f t="shared" si="15"/>
        <v>melaniegonzalez@email.com</v>
      </c>
      <c r="D992" t="s">
        <v>2993</v>
      </c>
      <c r="E992" t="s">
        <v>3993</v>
      </c>
      <c r="F992" t="s">
        <v>4959</v>
      </c>
      <c r="G992" t="s">
        <v>4971</v>
      </c>
      <c r="H992" t="s">
        <v>5957</v>
      </c>
      <c r="I992" t="s">
        <v>5968</v>
      </c>
    </row>
    <row r="993" spans="1:9" x14ac:dyDescent="0.3">
      <c r="A993" t="s">
        <v>1000</v>
      </c>
      <c r="B993" t="s">
        <v>1994</v>
      </c>
      <c r="C993" t="str">
        <f t="shared" si="15"/>
        <v>johnsexton@email.com</v>
      </c>
      <c r="D993" t="s">
        <v>2994</v>
      </c>
      <c r="E993" t="s">
        <v>3994</v>
      </c>
      <c r="F993" t="s">
        <v>4960</v>
      </c>
      <c r="G993" t="s">
        <v>4970</v>
      </c>
      <c r="H993" t="s">
        <v>5958</v>
      </c>
      <c r="I993" t="s">
        <v>5967</v>
      </c>
    </row>
    <row r="994" spans="1:9" x14ac:dyDescent="0.3">
      <c r="A994" t="s">
        <v>1001</v>
      </c>
      <c r="B994" t="s">
        <v>1995</v>
      </c>
      <c r="C994" t="str">
        <f t="shared" si="15"/>
        <v>sarahpalmer@email.com</v>
      </c>
      <c r="D994" t="s">
        <v>2995</v>
      </c>
      <c r="E994" t="s">
        <v>3995</v>
      </c>
      <c r="F994" t="s">
        <v>4961</v>
      </c>
      <c r="G994" t="s">
        <v>4969</v>
      </c>
      <c r="H994" t="s">
        <v>5959</v>
      </c>
      <c r="I994" t="s">
        <v>5967</v>
      </c>
    </row>
    <row r="995" spans="1:9" x14ac:dyDescent="0.3">
      <c r="A995" t="s">
        <v>1002</v>
      </c>
      <c r="B995" t="s">
        <v>1996</v>
      </c>
      <c r="C995" t="str">
        <f t="shared" si="15"/>
        <v>robertclark@email.com</v>
      </c>
      <c r="D995" t="s">
        <v>2996</v>
      </c>
      <c r="E995" t="s">
        <v>3996</v>
      </c>
      <c r="F995" t="s">
        <v>4962</v>
      </c>
      <c r="G995" t="s">
        <v>4969</v>
      </c>
      <c r="H995" t="s">
        <v>5960</v>
      </c>
      <c r="I995" t="s">
        <v>5968</v>
      </c>
    </row>
    <row r="996" spans="1:9" x14ac:dyDescent="0.3">
      <c r="A996" t="s">
        <v>1003</v>
      </c>
      <c r="B996" t="s">
        <v>1997</v>
      </c>
      <c r="C996" t="str">
        <f t="shared" si="15"/>
        <v>mollymurphy@email.com</v>
      </c>
      <c r="D996" t="s">
        <v>2997</v>
      </c>
      <c r="E996" t="s">
        <v>3997</v>
      </c>
      <c r="F996" t="s">
        <v>4963</v>
      </c>
      <c r="G996" t="s">
        <v>4970</v>
      </c>
      <c r="H996" t="s">
        <v>5961</v>
      </c>
      <c r="I996" t="s">
        <v>5968</v>
      </c>
    </row>
    <row r="997" spans="1:9" x14ac:dyDescent="0.3">
      <c r="A997" t="s">
        <v>1004</v>
      </c>
      <c r="B997" t="s">
        <v>1998</v>
      </c>
      <c r="C997" t="str">
        <f t="shared" si="15"/>
        <v>charlesjames@email.com</v>
      </c>
      <c r="D997" t="s">
        <v>2998</v>
      </c>
      <c r="E997" t="s">
        <v>3998</v>
      </c>
      <c r="F997" t="s">
        <v>4964</v>
      </c>
      <c r="G997" t="s">
        <v>4969</v>
      </c>
      <c r="H997" t="s">
        <v>5962</v>
      </c>
      <c r="I997" t="s">
        <v>5968</v>
      </c>
    </row>
    <row r="998" spans="1:9" x14ac:dyDescent="0.3">
      <c r="A998" t="s">
        <v>1005</v>
      </c>
      <c r="B998" t="s">
        <v>1999</v>
      </c>
      <c r="C998" t="str">
        <f t="shared" si="15"/>
        <v>kristinbryant@email.com</v>
      </c>
      <c r="D998" t="s">
        <v>2999</v>
      </c>
      <c r="E998" t="s">
        <v>3999</v>
      </c>
      <c r="F998" t="s">
        <v>4965</v>
      </c>
      <c r="G998" t="s">
        <v>4970</v>
      </c>
      <c r="H998" t="s">
        <v>5963</v>
      </c>
      <c r="I998" t="s">
        <v>5968</v>
      </c>
    </row>
    <row r="999" spans="1:9" x14ac:dyDescent="0.3">
      <c r="A999" t="s">
        <v>1006</v>
      </c>
      <c r="B999" t="s">
        <v>2000</v>
      </c>
      <c r="C999" t="str">
        <f t="shared" si="15"/>
        <v>timothysmith@email.com</v>
      </c>
      <c r="D999" t="s">
        <v>3000</v>
      </c>
      <c r="E999" t="s">
        <v>4000</v>
      </c>
      <c r="F999" t="s">
        <v>4966</v>
      </c>
      <c r="G999" t="s">
        <v>4971</v>
      </c>
      <c r="H999" t="s">
        <v>5964</v>
      </c>
      <c r="I999" t="s">
        <v>5967</v>
      </c>
    </row>
    <row r="1000" spans="1:9" x14ac:dyDescent="0.3">
      <c r="A1000" t="s">
        <v>1007</v>
      </c>
      <c r="B1000" t="s">
        <v>2001</v>
      </c>
      <c r="C1000" t="str">
        <f t="shared" si="15"/>
        <v>mr.johnhiggins@email.com</v>
      </c>
      <c r="D1000" t="s">
        <v>3001</v>
      </c>
      <c r="E1000" t="s">
        <v>4001</v>
      </c>
      <c r="F1000" t="s">
        <v>4967</v>
      </c>
      <c r="G1000" t="s">
        <v>4969</v>
      </c>
      <c r="H1000" t="s">
        <v>5965</v>
      </c>
      <c r="I1000" t="s">
        <v>5968</v>
      </c>
    </row>
    <row r="1001" spans="1:9" x14ac:dyDescent="0.3">
      <c r="A1001" t="s">
        <v>1008</v>
      </c>
      <c r="B1001" t="s">
        <v>2002</v>
      </c>
      <c r="C1001" t="str">
        <f t="shared" si="15"/>
        <v>gregorywillis@email.com</v>
      </c>
      <c r="D1001" t="s">
        <v>3002</v>
      </c>
      <c r="E1001" t="s">
        <v>4002</v>
      </c>
      <c r="F1001" t="s">
        <v>4968</v>
      </c>
      <c r="G1001" t="s">
        <v>4971</v>
      </c>
      <c r="H1001" t="s">
        <v>5966</v>
      </c>
      <c r="I1001" t="s">
        <v>5968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1D833-6172-4282-9783-A31F4D28F823}">
  <dimension ref="A1:G37"/>
  <sheetViews>
    <sheetView zoomScale="70" zoomScaleNormal="70" workbookViewId="0">
      <selection activeCell="L12" sqref="L12"/>
    </sheetView>
  </sheetViews>
  <sheetFormatPr defaultRowHeight="14.4" x14ac:dyDescent="0.3"/>
  <cols>
    <col min="1" max="1" width="15.44140625" customWidth="1"/>
    <col min="2" max="2" width="15.88671875" customWidth="1"/>
    <col min="3" max="3" width="16.5546875" customWidth="1"/>
    <col min="4" max="4" width="15.44140625" customWidth="1"/>
    <col min="5" max="6" width="15.88671875" customWidth="1"/>
    <col min="7" max="7" width="16" customWidth="1"/>
  </cols>
  <sheetData>
    <row r="1" spans="1:7" x14ac:dyDescent="0.3">
      <c r="A1" s="1" t="s">
        <v>6940</v>
      </c>
      <c r="B1" s="1" t="s">
        <v>5973</v>
      </c>
      <c r="C1" s="1" t="s">
        <v>5981</v>
      </c>
      <c r="D1" s="1" t="s">
        <v>6941</v>
      </c>
      <c r="E1" s="1" t="s">
        <v>5970</v>
      </c>
      <c r="F1" s="1" t="s">
        <v>5971</v>
      </c>
      <c r="G1" s="1" t="s">
        <v>5972</v>
      </c>
    </row>
    <row r="2" spans="1:7" x14ac:dyDescent="0.3">
      <c r="A2" t="str">
        <f>LEFT(B2, 1) &amp; "-" &amp; RIGHT(C2, LEN(C2)-2) &amp; "-" &amp; LEFT(D2, LEN(D2)-1)</f>
        <v>D-5-20</v>
      </c>
      <c r="B2" t="s">
        <v>5978</v>
      </c>
      <c r="C2" s="3">
        <v>0.5</v>
      </c>
      <c r="D2" s="2" t="s">
        <v>5975</v>
      </c>
      <c r="E2">
        <v>0.65</v>
      </c>
      <c r="F2">
        <f>100*E2/LEFT(D2, LEN(D2)-1)</f>
        <v>3.25</v>
      </c>
      <c r="G2">
        <v>0.17</v>
      </c>
    </row>
    <row r="3" spans="1:7" x14ac:dyDescent="0.3">
      <c r="A3" t="str">
        <f t="shared" ref="A3:A37" si="0">LEFT(B3, 1) &amp; "-" &amp; RIGHT(C3, LEN(C3)-2) &amp; "-" &amp; LEFT(D3, LEN(D3)-1)</f>
        <v>D-5-50</v>
      </c>
      <c r="B3" t="s">
        <v>5978</v>
      </c>
      <c r="C3" s="3">
        <v>0.5</v>
      </c>
      <c r="D3" s="2" t="s">
        <v>5974</v>
      </c>
      <c r="E3">
        <v>1.3</v>
      </c>
      <c r="F3">
        <f t="shared" ref="F3:F37" si="1">100*E3/LEFT(D3, LEN(D3)-1)</f>
        <v>2.6</v>
      </c>
      <c r="G3">
        <v>0.35</v>
      </c>
    </row>
    <row r="4" spans="1:7" x14ac:dyDescent="0.3">
      <c r="A4" t="str">
        <f t="shared" si="0"/>
        <v>D-5-100</v>
      </c>
      <c r="B4" t="s">
        <v>5978</v>
      </c>
      <c r="C4" s="3">
        <v>0.5</v>
      </c>
      <c r="D4" s="2" t="s">
        <v>5976</v>
      </c>
      <c r="E4">
        <v>2.16</v>
      </c>
      <c r="F4">
        <f t="shared" si="1"/>
        <v>2.16</v>
      </c>
      <c r="G4">
        <v>0.57999999999999996</v>
      </c>
    </row>
    <row r="5" spans="1:7" x14ac:dyDescent="0.3">
      <c r="A5" t="str">
        <f t="shared" si="0"/>
        <v>D-5-250</v>
      </c>
      <c r="B5" t="s">
        <v>5978</v>
      </c>
      <c r="C5" s="3">
        <v>0.5</v>
      </c>
      <c r="D5" s="2" t="s">
        <v>5977</v>
      </c>
      <c r="E5">
        <v>4.96</v>
      </c>
      <c r="F5">
        <f t="shared" si="1"/>
        <v>1.984</v>
      </c>
      <c r="G5">
        <v>1.34</v>
      </c>
    </row>
    <row r="6" spans="1:7" x14ac:dyDescent="0.3">
      <c r="A6" t="str">
        <f t="shared" si="0"/>
        <v>D-65-20</v>
      </c>
      <c r="B6" t="s">
        <v>5978</v>
      </c>
      <c r="C6" s="3">
        <v>0.65</v>
      </c>
      <c r="D6" s="2" t="s">
        <v>5975</v>
      </c>
      <c r="E6">
        <v>0.56000000000000005</v>
      </c>
      <c r="F6">
        <f t="shared" si="1"/>
        <v>2.8000000000000003</v>
      </c>
      <c r="G6">
        <v>0.15</v>
      </c>
    </row>
    <row r="7" spans="1:7" x14ac:dyDescent="0.3">
      <c r="A7" t="str">
        <f t="shared" si="0"/>
        <v>D-65-50</v>
      </c>
      <c r="B7" t="s">
        <v>5978</v>
      </c>
      <c r="C7" s="3">
        <v>0.65</v>
      </c>
      <c r="D7" s="2" t="s">
        <v>5974</v>
      </c>
      <c r="E7">
        <v>1.1299999999999999</v>
      </c>
      <c r="F7">
        <f t="shared" si="1"/>
        <v>2.2599999999999998</v>
      </c>
      <c r="G7">
        <v>0.3</v>
      </c>
    </row>
    <row r="8" spans="1:7" x14ac:dyDescent="0.3">
      <c r="A8" t="str">
        <f t="shared" si="0"/>
        <v>D-65-100</v>
      </c>
      <c r="B8" t="s">
        <v>5978</v>
      </c>
      <c r="C8" s="3">
        <v>0.65</v>
      </c>
      <c r="D8" s="2" t="s">
        <v>5976</v>
      </c>
      <c r="E8">
        <v>1.88</v>
      </c>
      <c r="F8">
        <f t="shared" si="1"/>
        <v>1.88</v>
      </c>
      <c r="G8">
        <v>0.51</v>
      </c>
    </row>
    <row r="9" spans="1:7" x14ac:dyDescent="0.3">
      <c r="A9" t="str">
        <f t="shared" si="0"/>
        <v>D-65-250</v>
      </c>
      <c r="B9" t="s">
        <v>5978</v>
      </c>
      <c r="C9" s="3">
        <v>0.65</v>
      </c>
      <c r="D9" s="2" t="s">
        <v>5977</v>
      </c>
      <c r="E9">
        <v>4.3099999999999996</v>
      </c>
      <c r="F9">
        <f t="shared" si="1"/>
        <v>1.7239999999999998</v>
      </c>
      <c r="G9">
        <v>1.1599999999999999</v>
      </c>
    </row>
    <row r="10" spans="1:7" x14ac:dyDescent="0.3">
      <c r="A10" t="str">
        <f t="shared" si="0"/>
        <v>D-8-20</v>
      </c>
      <c r="B10" t="s">
        <v>5978</v>
      </c>
      <c r="C10" s="3">
        <v>0.8</v>
      </c>
      <c r="D10" s="2" t="s">
        <v>5975</v>
      </c>
      <c r="E10">
        <v>0.5</v>
      </c>
      <c r="F10">
        <f t="shared" si="1"/>
        <v>2.5</v>
      </c>
      <c r="G10">
        <v>0.13</v>
      </c>
    </row>
    <row r="11" spans="1:7" x14ac:dyDescent="0.3">
      <c r="A11" t="str">
        <f t="shared" si="0"/>
        <v>D-8-50</v>
      </c>
      <c r="B11" t="s">
        <v>5978</v>
      </c>
      <c r="C11" s="3">
        <v>0.8</v>
      </c>
      <c r="D11" s="2" t="s">
        <v>5974</v>
      </c>
      <c r="E11">
        <v>1</v>
      </c>
      <c r="F11">
        <f t="shared" si="1"/>
        <v>2</v>
      </c>
      <c r="G11">
        <v>0.27</v>
      </c>
    </row>
    <row r="12" spans="1:7" x14ac:dyDescent="0.3">
      <c r="A12" t="str">
        <f t="shared" si="0"/>
        <v>D-8-100</v>
      </c>
      <c r="B12" t="s">
        <v>5978</v>
      </c>
      <c r="C12" s="3">
        <v>0.8</v>
      </c>
      <c r="D12" s="2" t="s">
        <v>5976</v>
      </c>
      <c r="E12">
        <v>1.66</v>
      </c>
      <c r="F12">
        <f t="shared" si="1"/>
        <v>1.66</v>
      </c>
      <c r="G12">
        <v>0.45</v>
      </c>
    </row>
    <row r="13" spans="1:7" x14ac:dyDescent="0.3">
      <c r="A13" t="str">
        <f t="shared" si="0"/>
        <v>D-8-250</v>
      </c>
      <c r="B13" t="s">
        <v>5978</v>
      </c>
      <c r="C13" s="3">
        <v>0.8</v>
      </c>
      <c r="D13" s="2" t="s">
        <v>5977</v>
      </c>
      <c r="E13">
        <v>3.81</v>
      </c>
      <c r="F13">
        <f t="shared" si="1"/>
        <v>1.524</v>
      </c>
      <c r="G13">
        <v>1.03</v>
      </c>
    </row>
    <row r="14" spans="1:7" x14ac:dyDescent="0.3">
      <c r="A14" t="str">
        <f t="shared" si="0"/>
        <v>M-5-20</v>
      </c>
      <c r="B14" t="s">
        <v>5979</v>
      </c>
      <c r="C14" s="3">
        <v>0.5</v>
      </c>
      <c r="D14" s="2" t="s">
        <v>5975</v>
      </c>
      <c r="E14">
        <v>0.6</v>
      </c>
      <c r="F14">
        <f t="shared" si="1"/>
        <v>3</v>
      </c>
      <c r="G14">
        <v>0.11</v>
      </c>
    </row>
    <row r="15" spans="1:7" x14ac:dyDescent="0.3">
      <c r="A15" t="str">
        <f t="shared" si="0"/>
        <v>M-5-50</v>
      </c>
      <c r="B15" t="s">
        <v>5979</v>
      </c>
      <c r="C15" s="3">
        <v>0.5</v>
      </c>
      <c r="D15" s="2" t="s">
        <v>5974</v>
      </c>
      <c r="E15">
        <v>1.2</v>
      </c>
      <c r="F15">
        <f t="shared" si="1"/>
        <v>2.4</v>
      </c>
      <c r="G15">
        <v>0.22</v>
      </c>
    </row>
    <row r="16" spans="1:7" x14ac:dyDescent="0.3">
      <c r="A16" t="str">
        <f t="shared" si="0"/>
        <v>M-5-100</v>
      </c>
      <c r="B16" t="s">
        <v>5979</v>
      </c>
      <c r="C16" s="3">
        <v>0.5</v>
      </c>
      <c r="D16" s="2" t="s">
        <v>5976</v>
      </c>
      <c r="E16">
        <v>1.99</v>
      </c>
      <c r="F16">
        <f t="shared" si="1"/>
        <v>1.99</v>
      </c>
      <c r="G16">
        <v>0.36</v>
      </c>
    </row>
    <row r="17" spans="1:7" x14ac:dyDescent="0.3">
      <c r="A17" t="str">
        <f t="shared" si="0"/>
        <v>M-5-250</v>
      </c>
      <c r="B17" t="s">
        <v>5979</v>
      </c>
      <c r="C17" s="3">
        <v>0.5</v>
      </c>
      <c r="D17" s="2" t="s">
        <v>5977</v>
      </c>
      <c r="E17">
        <v>4.58</v>
      </c>
      <c r="F17">
        <f t="shared" si="1"/>
        <v>1.8320000000000001</v>
      </c>
      <c r="G17">
        <v>0.82</v>
      </c>
    </row>
    <row r="18" spans="1:7" x14ac:dyDescent="0.3">
      <c r="A18" t="str">
        <f t="shared" si="0"/>
        <v>M-65-20</v>
      </c>
      <c r="B18" t="s">
        <v>5979</v>
      </c>
      <c r="C18" s="3">
        <v>0.65</v>
      </c>
      <c r="D18" s="2" t="s">
        <v>5975</v>
      </c>
      <c r="E18">
        <v>0.5</v>
      </c>
      <c r="F18">
        <f t="shared" si="1"/>
        <v>2.5</v>
      </c>
      <c r="G18">
        <v>0.09</v>
      </c>
    </row>
    <row r="19" spans="1:7" x14ac:dyDescent="0.3">
      <c r="A19" t="str">
        <f t="shared" si="0"/>
        <v>M-65-50</v>
      </c>
      <c r="B19" t="s">
        <v>5979</v>
      </c>
      <c r="C19" s="3">
        <v>0.65</v>
      </c>
      <c r="D19" s="2" t="s">
        <v>5974</v>
      </c>
      <c r="E19">
        <v>1</v>
      </c>
      <c r="F19">
        <f t="shared" si="1"/>
        <v>2</v>
      </c>
      <c r="G19">
        <v>0.18</v>
      </c>
    </row>
    <row r="20" spans="1:7" x14ac:dyDescent="0.3">
      <c r="A20" t="str">
        <f t="shared" si="0"/>
        <v>M-65-100</v>
      </c>
      <c r="B20" t="s">
        <v>5979</v>
      </c>
      <c r="C20" s="3">
        <v>0.65</v>
      </c>
      <c r="D20" s="2" t="s">
        <v>5976</v>
      </c>
      <c r="E20">
        <v>1.66</v>
      </c>
      <c r="F20">
        <f t="shared" si="1"/>
        <v>1.66</v>
      </c>
      <c r="G20">
        <v>0.3</v>
      </c>
    </row>
    <row r="21" spans="1:7" x14ac:dyDescent="0.3">
      <c r="A21" t="str">
        <f t="shared" si="0"/>
        <v>M-65-250</v>
      </c>
      <c r="B21" t="s">
        <v>5979</v>
      </c>
      <c r="C21" s="3">
        <v>0.65</v>
      </c>
      <c r="D21" s="2" t="s">
        <v>5977</v>
      </c>
      <c r="E21">
        <v>3.81</v>
      </c>
      <c r="F21">
        <f t="shared" si="1"/>
        <v>1.524</v>
      </c>
      <c r="G21">
        <v>0.69</v>
      </c>
    </row>
    <row r="22" spans="1:7" x14ac:dyDescent="0.3">
      <c r="A22" t="str">
        <f t="shared" si="0"/>
        <v>M-8-20</v>
      </c>
      <c r="B22" t="s">
        <v>5979</v>
      </c>
      <c r="C22" s="3">
        <v>0.8</v>
      </c>
      <c r="D22" s="2" t="s">
        <v>5975</v>
      </c>
      <c r="E22">
        <v>0.45</v>
      </c>
      <c r="F22">
        <f t="shared" si="1"/>
        <v>2.25</v>
      </c>
      <c r="G22">
        <v>0.08</v>
      </c>
    </row>
    <row r="23" spans="1:7" x14ac:dyDescent="0.3">
      <c r="A23" t="str">
        <f t="shared" si="0"/>
        <v>M-8-50</v>
      </c>
      <c r="B23" t="s">
        <v>5979</v>
      </c>
      <c r="C23" s="3">
        <v>0.8</v>
      </c>
      <c r="D23" s="2" t="s">
        <v>5974</v>
      </c>
      <c r="E23">
        <v>0.9</v>
      </c>
      <c r="F23">
        <f t="shared" si="1"/>
        <v>1.8</v>
      </c>
      <c r="G23">
        <v>0.16</v>
      </c>
    </row>
    <row r="24" spans="1:7" x14ac:dyDescent="0.3">
      <c r="A24" t="str">
        <f t="shared" si="0"/>
        <v>M-8-100</v>
      </c>
      <c r="B24" t="s">
        <v>5979</v>
      </c>
      <c r="C24" s="3">
        <v>0.8</v>
      </c>
      <c r="D24" s="2" t="s">
        <v>5976</v>
      </c>
      <c r="E24">
        <v>1.49</v>
      </c>
      <c r="F24">
        <f t="shared" si="1"/>
        <v>1.49</v>
      </c>
      <c r="G24">
        <v>0.27</v>
      </c>
    </row>
    <row r="25" spans="1:7" x14ac:dyDescent="0.3">
      <c r="A25" t="str">
        <f t="shared" si="0"/>
        <v>M-8-250</v>
      </c>
      <c r="B25" t="s">
        <v>5979</v>
      </c>
      <c r="C25" s="3">
        <v>0.8</v>
      </c>
      <c r="D25" s="2" t="s">
        <v>5977</v>
      </c>
      <c r="E25">
        <v>3.43</v>
      </c>
      <c r="F25">
        <f t="shared" si="1"/>
        <v>1.3720000000000001</v>
      </c>
      <c r="G25">
        <v>0.62</v>
      </c>
    </row>
    <row r="26" spans="1:7" x14ac:dyDescent="0.3">
      <c r="A26" t="str">
        <f t="shared" si="0"/>
        <v>W-5-20</v>
      </c>
      <c r="B26" t="s">
        <v>5980</v>
      </c>
      <c r="C26" s="3">
        <v>0.5</v>
      </c>
      <c r="D26" s="2" t="s">
        <v>5975</v>
      </c>
      <c r="E26">
        <v>0.79</v>
      </c>
      <c r="F26">
        <f t="shared" si="1"/>
        <v>3.95</v>
      </c>
      <c r="G26">
        <v>0.31</v>
      </c>
    </row>
    <row r="27" spans="1:7" x14ac:dyDescent="0.3">
      <c r="A27" t="str">
        <f t="shared" si="0"/>
        <v>W-5-50</v>
      </c>
      <c r="B27" t="s">
        <v>5980</v>
      </c>
      <c r="C27" s="3">
        <v>0.5</v>
      </c>
      <c r="D27" s="2" t="s">
        <v>5974</v>
      </c>
      <c r="E27">
        <v>1.59</v>
      </c>
      <c r="F27">
        <f t="shared" si="1"/>
        <v>3.18</v>
      </c>
      <c r="G27">
        <v>0.62</v>
      </c>
    </row>
    <row r="28" spans="1:7" x14ac:dyDescent="0.3">
      <c r="A28" t="str">
        <f t="shared" si="0"/>
        <v>W-5-100</v>
      </c>
      <c r="B28" t="s">
        <v>5980</v>
      </c>
      <c r="C28" s="3">
        <v>0.5</v>
      </c>
      <c r="D28" s="2" t="s">
        <v>5976</v>
      </c>
      <c r="E28">
        <v>2.64</v>
      </c>
      <c r="F28">
        <f t="shared" si="1"/>
        <v>2.64</v>
      </c>
      <c r="G28">
        <v>1.03</v>
      </c>
    </row>
    <row r="29" spans="1:7" x14ac:dyDescent="0.3">
      <c r="A29" t="str">
        <f t="shared" si="0"/>
        <v>W-5-250</v>
      </c>
      <c r="B29" t="s">
        <v>5980</v>
      </c>
      <c r="C29" s="3">
        <v>0.5</v>
      </c>
      <c r="D29" s="2" t="s">
        <v>5977</v>
      </c>
      <c r="E29">
        <v>6.08</v>
      </c>
      <c r="F29">
        <f t="shared" si="1"/>
        <v>2.4319999999999999</v>
      </c>
      <c r="G29">
        <v>2.37</v>
      </c>
    </row>
    <row r="30" spans="1:7" x14ac:dyDescent="0.3">
      <c r="A30" t="str">
        <f t="shared" si="0"/>
        <v>W-65-20</v>
      </c>
      <c r="B30" t="s">
        <v>5980</v>
      </c>
      <c r="C30" s="3">
        <v>0.65</v>
      </c>
      <c r="D30" s="2" t="s">
        <v>5975</v>
      </c>
      <c r="E30">
        <v>0.73</v>
      </c>
      <c r="F30">
        <f t="shared" si="1"/>
        <v>3.65</v>
      </c>
      <c r="G30">
        <v>0.28000000000000003</v>
      </c>
    </row>
    <row r="31" spans="1:7" x14ac:dyDescent="0.3">
      <c r="A31" t="str">
        <f t="shared" si="0"/>
        <v>W-65-50</v>
      </c>
      <c r="B31" t="s">
        <v>5980</v>
      </c>
      <c r="C31" s="3">
        <v>0.65</v>
      </c>
      <c r="D31" s="2" t="s">
        <v>5974</v>
      </c>
      <c r="E31">
        <v>1.46</v>
      </c>
      <c r="F31">
        <f t="shared" si="1"/>
        <v>2.92</v>
      </c>
      <c r="G31">
        <v>0.56999999999999995</v>
      </c>
    </row>
    <row r="32" spans="1:7" x14ac:dyDescent="0.3">
      <c r="A32" t="str">
        <f t="shared" si="0"/>
        <v>W-65-100</v>
      </c>
      <c r="B32" t="s">
        <v>5980</v>
      </c>
      <c r="C32" s="3">
        <v>0.65</v>
      </c>
      <c r="D32" s="2" t="s">
        <v>5976</v>
      </c>
      <c r="E32">
        <v>2.4300000000000002</v>
      </c>
      <c r="F32">
        <f t="shared" si="1"/>
        <v>2.4300000000000002</v>
      </c>
      <c r="G32">
        <v>0.95</v>
      </c>
    </row>
    <row r="33" spans="1:7" x14ac:dyDescent="0.3">
      <c r="A33" t="str">
        <f t="shared" si="0"/>
        <v>W-65-250</v>
      </c>
      <c r="B33" t="s">
        <v>5980</v>
      </c>
      <c r="C33" s="3">
        <v>0.65</v>
      </c>
      <c r="D33" s="2" t="s">
        <v>5977</v>
      </c>
      <c r="E33">
        <v>5.58</v>
      </c>
      <c r="F33">
        <f t="shared" si="1"/>
        <v>2.2320000000000002</v>
      </c>
      <c r="G33">
        <v>2.1800000000000002</v>
      </c>
    </row>
    <row r="34" spans="1:7" x14ac:dyDescent="0.3">
      <c r="A34" t="str">
        <f t="shared" si="0"/>
        <v>W-8-20</v>
      </c>
      <c r="B34" t="s">
        <v>5980</v>
      </c>
      <c r="C34" s="3">
        <v>0.8</v>
      </c>
      <c r="D34" s="2" t="s">
        <v>5975</v>
      </c>
      <c r="E34">
        <v>0.65</v>
      </c>
      <c r="F34">
        <f t="shared" si="1"/>
        <v>3.25</v>
      </c>
      <c r="G34">
        <v>0.25</v>
      </c>
    </row>
    <row r="35" spans="1:7" x14ac:dyDescent="0.3">
      <c r="A35" t="str">
        <f t="shared" si="0"/>
        <v>W-8-50</v>
      </c>
      <c r="B35" t="s">
        <v>5980</v>
      </c>
      <c r="C35" s="3">
        <v>0.8</v>
      </c>
      <c r="D35" s="2" t="s">
        <v>5974</v>
      </c>
      <c r="E35">
        <v>1.3</v>
      </c>
      <c r="F35">
        <f t="shared" si="1"/>
        <v>2.6</v>
      </c>
      <c r="G35">
        <v>0.51</v>
      </c>
    </row>
    <row r="36" spans="1:7" x14ac:dyDescent="0.3">
      <c r="A36" t="str">
        <f t="shared" si="0"/>
        <v>W-8-100</v>
      </c>
      <c r="B36" t="s">
        <v>5980</v>
      </c>
      <c r="C36" s="3">
        <v>0.8</v>
      </c>
      <c r="D36" s="2" t="s">
        <v>5976</v>
      </c>
      <c r="E36">
        <v>2.16</v>
      </c>
      <c r="F36">
        <f t="shared" si="1"/>
        <v>2.16</v>
      </c>
      <c r="G36">
        <v>0.84</v>
      </c>
    </row>
    <row r="37" spans="1:7" x14ac:dyDescent="0.3">
      <c r="A37" t="str">
        <f t="shared" si="0"/>
        <v>W-8-250</v>
      </c>
      <c r="B37" t="s">
        <v>5980</v>
      </c>
      <c r="C37" s="3">
        <v>0.8</v>
      </c>
      <c r="D37" s="2" t="s">
        <v>5977</v>
      </c>
      <c r="E37">
        <v>4.96</v>
      </c>
      <c r="F37">
        <f t="shared" si="1"/>
        <v>1.984</v>
      </c>
      <c r="G37">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C8E9F-233B-4602-966D-DC288D0533C5}">
  <dimension ref="A3:F15"/>
  <sheetViews>
    <sheetView zoomScale="85" zoomScaleNormal="85" workbookViewId="0">
      <selection activeCell="A5" sqref="A5"/>
    </sheetView>
  </sheetViews>
  <sheetFormatPr defaultRowHeight="14.4" x14ac:dyDescent="0.3"/>
  <cols>
    <col min="1" max="1" width="12.33203125" bestFit="1" customWidth="1"/>
    <col min="2" max="2" width="22.44140625" bestFit="1" customWidth="1"/>
    <col min="3" max="5" width="17.33203125" bestFit="1" customWidth="1"/>
    <col min="6" max="6" width="11.44140625" bestFit="1" customWidth="1"/>
    <col min="7" max="8" width="10.77734375" bestFit="1" customWidth="1"/>
  </cols>
  <sheetData>
    <row r="3" spans="1:6" x14ac:dyDescent="0.3">
      <c r="A3" s="8" t="s">
        <v>6993</v>
      </c>
      <c r="C3" s="8" t="s">
        <v>5973</v>
      </c>
    </row>
    <row r="4" spans="1:6" x14ac:dyDescent="0.3">
      <c r="A4" s="8" t="s">
        <v>6991</v>
      </c>
      <c r="B4" s="8" t="s">
        <v>6992</v>
      </c>
      <c r="C4" t="s">
        <v>5978</v>
      </c>
      <c r="D4" t="s">
        <v>5979</v>
      </c>
      <c r="E4" t="s">
        <v>5980</v>
      </c>
      <c r="F4" t="s">
        <v>6981</v>
      </c>
    </row>
    <row r="5" spans="1:6" x14ac:dyDescent="0.3">
      <c r="A5" t="s">
        <v>6994</v>
      </c>
      <c r="B5" t="s">
        <v>6982</v>
      </c>
      <c r="C5" s="9">
        <v>501.46000000000004</v>
      </c>
      <c r="D5" s="9">
        <v>281.90999999999997</v>
      </c>
      <c r="E5" s="9">
        <v>980.54</v>
      </c>
      <c r="F5" s="9">
        <v>1763.9099999999999</v>
      </c>
    </row>
    <row r="6" spans="1:6" x14ac:dyDescent="0.3">
      <c r="B6" t="s">
        <v>6983</v>
      </c>
      <c r="C6" s="9">
        <v>377.02</v>
      </c>
      <c r="D6" s="9">
        <v>341.09000000000003</v>
      </c>
      <c r="E6" s="9">
        <v>555.17999999999995</v>
      </c>
      <c r="F6" s="9">
        <v>1273.29</v>
      </c>
    </row>
    <row r="7" spans="1:6" x14ac:dyDescent="0.3">
      <c r="B7" t="s">
        <v>6984</v>
      </c>
      <c r="C7" s="9">
        <v>408.04</v>
      </c>
      <c r="D7" s="9">
        <v>301.23</v>
      </c>
      <c r="E7" s="9">
        <v>333.28</v>
      </c>
      <c r="F7" s="9">
        <v>1042.55</v>
      </c>
    </row>
    <row r="8" spans="1:6" x14ac:dyDescent="0.3">
      <c r="B8" t="s">
        <v>6985</v>
      </c>
      <c r="C8" s="9">
        <v>301.16999999999996</v>
      </c>
      <c r="D8" s="9">
        <v>153.65000000000003</v>
      </c>
      <c r="E8" s="9">
        <v>525.68999999999994</v>
      </c>
      <c r="F8" s="9">
        <v>980.51</v>
      </c>
    </row>
    <row r="9" spans="1:6" x14ac:dyDescent="0.3">
      <c r="B9" t="s">
        <v>6986</v>
      </c>
      <c r="C9" s="9">
        <v>111.26</v>
      </c>
      <c r="D9" s="9">
        <v>597.46</v>
      </c>
      <c r="E9" s="9">
        <v>383.91999999999996</v>
      </c>
      <c r="F9" s="9">
        <v>1092.6399999999999</v>
      </c>
    </row>
    <row r="10" spans="1:6" x14ac:dyDescent="0.3">
      <c r="B10" t="s">
        <v>6987</v>
      </c>
      <c r="C10" s="9">
        <v>218.15</v>
      </c>
      <c r="D10" s="9">
        <v>525.67000000000007</v>
      </c>
      <c r="E10" s="9">
        <v>407.93</v>
      </c>
      <c r="F10" s="9">
        <v>1151.75</v>
      </c>
    </row>
    <row r="11" spans="1:6" x14ac:dyDescent="0.3">
      <c r="B11" t="s">
        <v>6988</v>
      </c>
      <c r="C11" s="9">
        <v>405.51</v>
      </c>
      <c r="D11" s="9">
        <v>469.36</v>
      </c>
      <c r="E11" s="9">
        <v>464.90000000000003</v>
      </c>
      <c r="F11" s="9">
        <v>1339.77</v>
      </c>
    </row>
    <row r="12" spans="1:6" x14ac:dyDescent="0.3">
      <c r="B12" t="s">
        <v>6989</v>
      </c>
      <c r="C12" s="9">
        <v>1176.05</v>
      </c>
      <c r="D12" s="9">
        <v>234.54000000000002</v>
      </c>
      <c r="E12" s="9">
        <v>632.56000000000006</v>
      </c>
      <c r="F12" s="9">
        <v>2043.15</v>
      </c>
    </row>
    <row r="13" spans="1:6" x14ac:dyDescent="0.3">
      <c r="B13" t="s">
        <v>6990</v>
      </c>
      <c r="C13" s="9">
        <v>373.26</v>
      </c>
      <c r="D13" s="9">
        <v>290.54000000000002</v>
      </c>
      <c r="E13" s="9">
        <v>746.16</v>
      </c>
      <c r="F13" s="9">
        <v>1409.96</v>
      </c>
    </row>
    <row r="14" spans="1:6" x14ac:dyDescent="0.3">
      <c r="A14" t="s">
        <v>6995</v>
      </c>
      <c r="C14" s="9">
        <v>3871.92</v>
      </c>
      <c r="D14" s="9">
        <v>3195.4500000000003</v>
      </c>
      <c r="E14" s="9">
        <v>5030.16</v>
      </c>
      <c r="F14" s="9">
        <v>12097.529999999999</v>
      </c>
    </row>
    <row r="15" spans="1:6" x14ac:dyDescent="0.3">
      <c r="A15" t="s">
        <v>6981</v>
      </c>
      <c r="C15" s="9">
        <v>3871.92</v>
      </c>
      <c r="D15" s="9">
        <v>3195.4500000000003</v>
      </c>
      <c r="E15" s="9">
        <v>5030.16</v>
      </c>
      <c r="F15" s="9">
        <v>12097.529999999999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5E99-13CF-436C-93D6-90AD5A027DAE}">
  <dimension ref="A1:N1001"/>
  <sheetViews>
    <sheetView workbookViewId="0">
      <selection activeCell="E2" sqref="E2:E1001"/>
    </sheetView>
  </sheetViews>
  <sheetFormatPr defaultRowHeight="14.4" x14ac:dyDescent="0.3"/>
  <cols>
    <col min="1" max="1" width="15.21875" bestFit="1" customWidth="1"/>
    <col min="2" max="2" width="12" customWidth="1"/>
    <col min="3" max="3" width="15.77734375" customWidth="1"/>
    <col min="4" max="4" width="11.77734375" customWidth="1"/>
    <col min="5" max="5" width="10.21875" customWidth="1"/>
    <col min="6" max="6" width="18" customWidth="1"/>
    <col min="7" max="7" width="32.21875" bestFit="1" customWidth="1"/>
    <col min="8" max="8" width="11.88671875" bestFit="1" customWidth="1"/>
    <col min="9" max="9" width="15.88671875" customWidth="1"/>
    <col min="10" max="10" width="18" customWidth="1"/>
    <col min="11" max="11" width="11.5546875" customWidth="1"/>
    <col min="12" max="12" width="11" customWidth="1"/>
    <col min="13" max="13" width="9.6640625" bestFit="1" customWidth="1"/>
    <col min="14" max="14" width="16.109375" bestFit="1" customWidth="1"/>
  </cols>
  <sheetData>
    <row r="1" spans="1:14" x14ac:dyDescent="0.3">
      <c r="A1" s="7" t="s">
        <v>6463</v>
      </c>
      <c r="B1" s="7" t="s">
        <v>6942</v>
      </c>
      <c r="C1" s="7" t="s">
        <v>0</v>
      </c>
      <c r="D1" s="7" t="s">
        <v>5969</v>
      </c>
      <c r="E1" s="7" t="s">
        <v>6943</v>
      </c>
      <c r="F1" s="7" t="s">
        <v>1</v>
      </c>
      <c r="G1" s="7" t="s">
        <v>2</v>
      </c>
      <c r="H1" s="7" t="s">
        <v>6</v>
      </c>
      <c r="I1" s="7" t="s">
        <v>5973</v>
      </c>
      <c r="J1" s="7" t="s">
        <v>5981</v>
      </c>
      <c r="K1" s="7" t="s">
        <v>6941</v>
      </c>
      <c r="L1" s="7" t="s">
        <v>5970</v>
      </c>
      <c r="M1" s="7" t="s">
        <v>6944</v>
      </c>
      <c r="N1" s="7" t="s">
        <v>8</v>
      </c>
    </row>
    <row r="2" spans="1:14" x14ac:dyDescent="0.3">
      <c r="A2" s="4" t="s">
        <v>5982</v>
      </c>
      <c r="B2" s="5">
        <v>44003</v>
      </c>
      <c r="C2" t="s">
        <v>662</v>
      </c>
      <c r="D2" t="s">
        <v>6968</v>
      </c>
      <c r="E2" s="4">
        <f t="shared" ref="E2:E65" ca="1" si="0">INT(RAND()*50)+1</f>
        <v>5</v>
      </c>
      <c r="F2" t="str">
        <f>_xlfn.XLOOKUP(C2,customers!$A$1:$A$1001,customers!$B$1:$B$1001)</f>
        <v>Patrick Gould</v>
      </c>
      <c r="G2" t="str">
        <f>_xlfn.XLOOKUP(C2,customers!$A$1:$A$1001,customers!$C$1:$C$1001)</f>
        <v>patrickgould@email.com</v>
      </c>
      <c r="H2" t="str">
        <f>_xlfn.XLOOKUP(C2,customers!$A$1:$A$1001,customers!$G$1:$G$1001)</f>
        <v>United States</v>
      </c>
      <c r="I2" t="str">
        <f>INDEX(products!$A$1:$G$37,MATCH(orders!$D2,products!$A$1:$A$37,0),MATCH(orders!I$1,products!$A$1:$G$1,0))</f>
        <v>Milk</v>
      </c>
      <c r="J2">
        <f>INDEX(products!$A$1:$G$37,MATCH(orders!$D2,products!$A$1:$A$37,0),MATCH(orders!J$1,products!$A$1:$G$1,0))</f>
        <v>0.8</v>
      </c>
      <c r="K2" t="str">
        <f>INDEX(products!$A$1:$G$37,MATCH(orders!$D2,products!$A$1:$A$37,0),MATCH(orders!K$1,products!$A$1:$G$1,0))</f>
        <v>250g</v>
      </c>
      <c r="L2" s="6">
        <f>INDEX(products!$A$1:$G$37,MATCH(orders!$D2,products!$A$1:$A$37,0),MATCH(orders!L$1,products!$A$1:$G$1,0))</f>
        <v>3.43</v>
      </c>
      <c r="M2" s="6">
        <f ca="1">L2*E2</f>
        <v>17.150000000000002</v>
      </c>
      <c r="N2" t="str">
        <f>_xlfn.XLOOKUP(Orders[[#This Row],[Customer ID]],customers!$A$1:$A$1001,customers!$I$1:$I$1001,0)</f>
        <v>No</v>
      </c>
    </row>
    <row r="3" spans="1:14" x14ac:dyDescent="0.3">
      <c r="A3" s="4" t="s">
        <v>5983</v>
      </c>
      <c r="B3" s="5">
        <v>44025</v>
      </c>
      <c r="C3" t="s">
        <v>389</v>
      </c>
      <c r="D3" t="s">
        <v>6976</v>
      </c>
      <c r="E3" s="4">
        <f t="shared" ca="1" si="0"/>
        <v>10</v>
      </c>
      <c r="F3" t="str">
        <f>_xlfn.XLOOKUP(C3,customers!$A$1:$A$1001,customers!$B$1:$B$1001)</f>
        <v>Victor Ortiz</v>
      </c>
      <c r="G3" t="str">
        <f>_xlfn.XLOOKUP(C3,customers!$A$1:$A$1001,customers!$C$1:$C$1001)</f>
        <v>victorortiz@email.com</v>
      </c>
      <c r="H3" t="str">
        <f>_xlfn.XLOOKUP(C3,customers!$A$1:$A$1001,customers!$G$1:$G$1001)</f>
        <v>Mexico</v>
      </c>
      <c r="I3" t="str">
        <f>INDEX(products!$A$1:$G$37,MATCH(orders!$D3,products!$A$1:$A$37,0),MATCH(orders!I$1,products!$A$1:$G$1,0))</f>
        <v>White</v>
      </c>
      <c r="J3">
        <f>INDEX(products!$A$1:$G$37,MATCH(orders!$D3,products!$A$1:$A$37,0),MATCH(orders!J$1,products!$A$1:$G$1,0))</f>
        <v>0.65</v>
      </c>
      <c r="K3" t="str">
        <f>INDEX(products!$A$1:$G$37,MATCH(orders!$D3,products!$A$1:$A$37,0),MATCH(orders!K$1,products!$A$1:$G$1,0))</f>
        <v>250g</v>
      </c>
      <c r="L3" s="6">
        <f>INDEX(products!$A$1:$G$37,MATCH(orders!$D3,products!$A$1:$A$37,0),MATCH(orders!L$1,products!$A$1:$G$1,0))</f>
        <v>5.58</v>
      </c>
      <c r="M3" s="6">
        <f t="shared" ref="M3:M66" ca="1" si="1">L3*E3</f>
        <v>55.8</v>
      </c>
      <c r="N3" t="str">
        <f>_xlfn.XLOOKUP(Orders[[#This Row],[Customer ID]],customers!$A$1:$A$1001,customers!$I$1:$I$1001,0)</f>
        <v>No</v>
      </c>
    </row>
    <row r="4" spans="1:14" x14ac:dyDescent="0.3">
      <c r="A4" s="4" t="s">
        <v>5984</v>
      </c>
      <c r="B4" s="5">
        <v>43467</v>
      </c>
      <c r="C4" t="s">
        <v>143</v>
      </c>
      <c r="D4" t="s">
        <v>6962</v>
      </c>
      <c r="E4" s="4">
        <f t="shared" ca="1" si="0"/>
        <v>3</v>
      </c>
      <c r="F4" t="str">
        <f>_xlfn.XLOOKUP(C4,customers!$A$1:$A$1001,customers!$B$1:$B$1001)</f>
        <v>Brian Burton</v>
      </c>
      <c r="G4" t="str">
        <f>_xlfn.XLOOKUP(C4,customers!$A$1:$A$1001,customers!$C$1:$C$1001)</f>
        <v>brianburton@email.com</v>
      </c>
      <c r="H4" t="str">
        <f>_xlfn.XLOOKUP(C4,customers!$A$1:$A$1001,customers!$G$1:$G$1001)</f>
        <v>Canada</v>
      </c>
      <c r="I4" t="str">
        <f>INDEX(products!$A$1:$G$37,MATCH(orders!$D4,products!$A$1:$A$37,0),MATCH(orders!I$1,products!$A$1:$G$1,0))</f>
        <v>Milk</v>
      </c>
      <c r="J4">
        <f>INDEX(products!$A$1:$G$37,MATCH(orders!$D4,products!$A$1:$A$37,0),MATCH(orders!J$1,products!$A$1:$G$1,0))</f>
        <v>0.65</v>
      </c>
      <c r="K4" t="str">
        <f>INDEX(products!$A$1:$G$37,MATCH(orders!$D4,products!$A$1:$A$37,0),MATCH(orders!K$1,products!$A$1:$G$1,0))</f>
        <v>50g</v>
      </c>
      <c r="L4" s="6">
        <f>INDEX(products!$A$1:$G$37,MATCH(orders!$D4,products!$A$1:$A$37,0),MATCH(orders!L$1,products!$A$1:$G$1,0))</f>
        <v>1</v>
      </c>
      <c r="M4" s="6">
        <f t="shared" ca="1" si="1"/>
        <v>3</v>
      </c>
      <c r="N4" t="str">
        <f>_xlfn.XLOOKUP(Orders[[#This Row],[Customer ID]],customers!$A$1:$A$1001,customers!$I$1:$I$1001,0)</f>
        <v>No</v>
      </c>
    </row>
    <row r="5" spans="1:14" x14ac:dyDescent="0.3">
      <c r="A5" s="4" t="s">
        <v>5984</v>
      </c>
      <c r="B5" s="5">
        <v>43467</v>
      </c>
      <c r="C5" t="s">
        <v>369</v>
      </c>
      <c r="D5" t="s">
        <v>6973</v>
      </c>
      <c r="E5" s="4">
        <f t="shared" ca="1" si="0"/>
        <v>38</v>
      </c>
      <c r="F5" t="str">
        <f>_xlfn.XLOOKUP(C5,customers!$A$1:$A$1001,customers!$B$1:$B$1001)</f>
        <v>Isabella Cruz</v>
      </c>
      <c r="G5" t="str">
        <f>_xlfn.XLOOKUP(C5,customers!$A$1:$A$1001,customers!$C$1:$C$1001)</f>
        <v>isabellacruz@email.com</v>
      </c>
      <c r="H5" t="str">
        <f>_xlfn.XLOOKUP(C5,customers!$A$1:$A$1001,customers!$G$1:$G$1001)</f>
        <v>Mexico</v>
      </c>
      <c r="I5" t="str">
        <f>INDEX(products!$A$1:$G$37,MATCH(orders!$D5,products!$A$1:$A$37,0),MATCH(orders!I$1,products!$A$1:$G$1,0))</f>
        <v>White</v>
      </c>
      <c r="J5">
        <f>INDEX(products!$A$1:$G$37,MATCH(orders!$D5,products!$A$1:$A$37,0),MATCH(orders!J$1,products!$A$1:$G$1,0))</f>
        <v>0.65</v>
      </c>
      <c r="K5" t="str">
        <f>INDEX(products!$A$1:$G$37,MATCH(orders!$D5,products!$A$1:$A$37,0),MATCH(orders!K$1,products!$A$1:$G$1,0))</f>
        <v>20g</v>
      </c>
      <c r="L5" s="6">
        <f>INDEX(products!$A$1:$G$37,MATCH(orders!$D5,products!$A$1:$A$37,0),MATCH(orders!L$1,products!$A$1:$G$1,0))</f>
        <v>0.73</v>
      </c>
      <c r="M5" s="6">
        <f t="shared" ca="1" si="1"/>
        <v>27.74</v>
      </c>
      <c r="N5" t="str">
        <f>_xlfn.XLOOKUP(Orders[[#This Row],[Customer ID]],customers!$A$1:$A$1001,customers!$I$1:$I$1001,0)</f>
        <v>Yes</v>
      </c>
    </row>
    <row r="6" spans="1:14" x14ac:dyDescent="0.3">
      <c r="A6" s="4" t="s">
        <v>5984</v>
      </c>
      <c r="B6" s="5">
        <v>43467</v>
      </c>
      <c r="C6" t="s">
        <v>358</v>
      </c>
      <c r="D6" t="s">
        <v>6977</v>
      </c>
      <c r="E6" s="4">
        <f t="shared" ca="1" si="0"/>
        <v>22</v>
      </c>
      <c r="F6" t="str">
        <f>_xlfn.XLOOKUP(C6,customers!$A$1:$A$1001,customers!$B$1:$B$1001)</f>
        <v>Brian Warren</v>
      </c>
      <c r="G6" t="str">
        <f>_xlfn.XLOOKUP(C6,customers!$A$1:$A$1001,customers!$C$1:$C$1001)</f>
        <v>brianwarren@email.com</v>
      </c>
      <c r="H6" t="str">
        <f>_xlfn.XLOOKUP(C6,customers!$A$1:$A$1001,customers!$G$1:$G$1001)</f>
        <v>Canada</v>
      </c>
      <c r="I6" t="str">
        <f>INDEX(products!$A$1:$G$37,MATCH(orders!$D6,products!$A$1:$A$37,0),MATCH(orders!I$1,products!$A$1:$G$1,0))</f>
        <v>White</v>
      </c>
      <c r="J6">
        <f>INDEX(products!$A$1:$G$37,MATCH(orders!$D6,products!$A$1:$A$37,0),MATCH(orders!J$1,products!$A$1:$G$1,0))</f>
        <v>0.8</v>
      </c>
      <c r="K6" t="str">
        <f>INDEX(products!$A$1:$G$37,MATCH(orders!$D6,products!$A$1:$A$37,0),MATCH(orders!K$1,products!$A$1:$G$1,0))</f>
        <v>20g</v>
      </c>
      <c r="L6" s="6">
        <f>INDEX(products!$A$1:$G$37,MATCH(orders!$D6,products!$A$1:$A$37,0),MATCH(orders!L$1,products!$A$1:$G$1,0))</f>
        <v>0.65</v>
      </c>
      <c r="M6" s="6">
        <f t="shared" ca="1" si="1"/>
        <v>14.3</v>
      </c>
      <c r="N6" t="str">
        <f>_xlfn.XLOOKUP(Orders[[#This Row],[Customer ID]],customers!$A$1:$A$1001,customers!$I$1:$I$1001,0)</f>
        <v>No</v>
      </c>
    </row>
    <row r="7" spans="1:14" x14ac:dyDescent="0.3">
      <c r="A7" s="4" t="s">
        <v>5984</v>
      </c>
      <c r="B7" s="5">
        <v>43467</v>
      </c>
      <c r="C7" t="s">
        <v>134</v>
      </c>
      <c r="D7" t="s">
        <v>6962</v>
      </c>
      <c r="E7" s="4">
        <f t="shared" ca="1" si="0"/>
        <v>11</v>
      </c>
      <c r="F7" t="str">
        <f>_xlfn.XLOOKUP(C7,customers!$A$1:$A$1001,customers!$B$1:$B$1001)</f>
        <v>Casey Collins</v>
      </c>
      <c r="G7" t="str">
        <f>_xlfn.XLOOKUP(C7,customers!$A$1:$A$1001,customers!$C$1:$C$1001)</f>
        <v>caseycollins@email.com</v>
      </c>
      <c r="H7" t="str">
        <f>_xlfn.XLOOKUP(C7,customers!$A$1:$A$1001,customers!$G$1:$G$1001)</f>
        <v>United States</v>
      </c>
      <c r="I7" t="str">
        <f>INDEX(products!$A$1:$G$37,MATCH(orders!$D7,products!$A$1:$A$37,0),MATCH(orders!I$1,products!$A$1:$G$1,0))</f>
        <v>Milk</v>
      </c>
      <c r="J7">
        <f>INDEX(products!$A$1:$G$37,MATCH(orders!$D7,products!$A$1:$A$37,0),MATCH(orders!J$1,products!$A$1:$G$1,0))</f>
        <v>0.65</v>
      </c>
      <c r="K7" t="str">
        <f>INDEX(products!$A$1:$G$37,MATCH(orders!$D7,products!$A$1:$A$37,0),MATCH(orders!K$1,products!$A$1:$G$1,0))</f>
        <v>50g</v>
      </c>
      <c r="L7" s="6">
        <f>INDEX(products!$A$1:$G$37,MATCH(orders!$D7,products!$A$1:$A$37,0),MATCH(orders!L$1,products!$A$1:$G$1,0))</f>
        <v>1</v>
      </c>
      <c r="M7" s="6">
        <f t="shared" ca="1" si="1"/>
        <v>11</v>
      </c>
      <c r="N7" t="str">
        <f>_xlfn.XLOOKUP(Orders[[#This Row],[Customer ID]],customers!$A$1:$A$1001,customers!$I$1:$I$1001,0)</f>
        <v>Yes</v>
      </c>
    </row>
    <row r="8" spans="1:14" x14ac:dyDescent="0.3">
      <c r="A8" s="4" t="s">
        <v>5985</v>
      </c>
      <c r="B8" s="5">
        <v>44609</v>
      </c>
      <c r="C8" t="s">
        <v>272</v>
      </c>
      <c r="D8" t="s">
        <v>6975</v>
      </c>
      <c r="E8" s="4">
        <f t="shared" ca="1" si="0"/>
        <v>29</v>
      </c>
      <c r="F8" t="str">
        <f>_xlfn.XLOOKUP(C8,customers!$A$1:$A$1001,customers!$B$1:$B$1001)</f>
        <v>Courtney Heath</v>
      </c>
      <c r="G8" t="str">
        <f>_xlfn.XLOOKUP(C8,customers!$A$1:$A$1001,customers!$C$1:$C$1001)</f>
        <v>courtneyheath@email.com</v>
      </c>
      <c r="H8" t="str">
        <f>_xlfn.XLOOKUP(C8,customers!$A$1:$A$1001,customers!$G$1:$G$1001)</f>
        <v>Mexico</v>
      </c>
      <c r="I8" t="str">
        <f>INDEX(products!$A$1:$G$37,MATCH(orders!$D8,products!$A$1:$A$37,0),MATCH(orders!I$1,products!$A$1:$G$1,0))</f>
        <v>White</v>
      </c>
      <c r="J8">
        <f>INDEX(products!$A$1:$G$37,MATCH(orders!$D8,products!$A$1:$A$37,0),MATCH(orders!J$1,products!$A$1:$G$1,0))</f>
        <v>0.65</v>
      </c>
      <c r="K8" t="str">
        <f>INDEX(products!$A$1:$G$37,MATCH(orders!$D8,products!$A$1:$A$37,0),MATCH(orders!K$1,products!$A$1:$G$1,0))</f>
        <v>100g</v>
      </c>
      <c r="L8" s="6">
        <f>INDEX(products!$A$1:$G$37,MATCH(orders!$D8,products!$A$1:$A$37,0),MATCH(orders!L$1,products!$A$1:$G$1,0))</f>
        <v>2.4300000000000002</v>
      </c>
      <c r="M8" s="6">
        <f t="shared" ca="1" si="1"/>
        <v>70.47</v>
      </c>
      <c r="N8" t="str">
        <f>_xlfn.XLOOKUP(Orders[[#This Row],[Customer ID]],customers!$A$1:$A$1001,customers!$I$1:$I$1001,0)</f>
        <v>No</v>
      </c>
    </row>
    <row r="9" spans="1:14" x14ac:dyDescent="0.3">
      <c r="A9" s="4" t="s">
        <v>5986</v>
      </c>
      <c r="B9" s="5">
        <v>44184</v>
      </c>
      <c r="C9" t="s">
        <v>550</v>
      </c>
      <c r="D9" t="s">
        <v>6965</v>
      </c>
      <c r="E9" s="4">
        <f t="shared" ca="1" si="0"/>
        <v>37</v>
      </c>
      <c r="F9" t="str">
        <f>_xlfn.XLOOKUP(C9,customers!$A$1:$A$1001,customers!$B$1:$B$1001)</f>
        <v>Eric Johnson</v>
      </c>
      <c r="G9" t="str">
        <f>_xlfn.XLOOKUP(C9,customers!$A$1:$A$1001,customers!$C$1:$C$1001)</f>
        <v>ericjohnson@email.com</v>
      </c>
      <c r="H9" t="str">
        <f>_xlfn.XLOOKUP(C9,customers!$A$1:$A$1001,customers!$G$1:$G$1001)</f>
        <v>Mexico</v>
      </c>
      <c r="I9" t="str">
        <f>INDEX(products!$A$1:$G$37,MATCH(orders!$D9,products!$A$1:$A$37,0),MATCH(orders!I$1,products!$A$1:$G$1,0))</f>
        <v>Milk</v>
      </c>
      <c r="J9">
        <f>INDEX(products!$A$1:$G$37,MATCH(orders!$D9,products!$A$1:$A$37,0),MATCH(orders!J$1,products!$A$1:$G$1,0))</f>
        <v>0.8</v>
      </c>
      <c r="K9" t="str">
        <f>INDEX(products!$A$1:$G$37,MATCH(orders!$D9,products!$A$1:$A$37,0),MATCH(orders!K$1,products!$A$1:$G$1,0))</f>
        <v>20g</v>
      </c>
      <c r="L9" s="6">
        <f>INDEX(products!$A$1:$G$37,MATCH(orders!$D9,products!$A$1:$A$37,0),MATCH(orders!L$1,products!$A$1:$G$1,0))</f>
        <v>0.45</v>
      </c>
      <c r="M9" s="6">
        <f t="shared" ca="1" si="1"/>
        <v>16.650000000000002</v>
      </c>
      <c r="N9" t="str">
        <f>_xlfn.XLOOKUP(Orders[[#This Row],[Customer ID]],customers!$A$1:$A$1001,customers!$I$1:$I$1001,0)</f>
        <v>No</v>
      </c>
    </row>
    <row r="10" spans="1:14" x14ac:dyDescent="0.3">
      <c r="A10" s="4" t="s">
        <v>5987</v>
      </c>
      <c r="B10" s="5">
        <v>43516</v>
      </c>
      <c r="C10" t="s">
        <v>599</v>
      </c>
      <c r="D10" t="s">
        <v>6971</v>
      </c>
      <c r="E10" s="4">
        <f t="shared" ca="1" si="0"/>
        <v>12</v>
      </c>
      <c r="F10" t="str">
        <f>_xlfn.XLOOKUP(C10,customers!$A$1:$A$1001,customers!$B$1:$B$1001)</f>
        <v>Jeffrey Petersen</v>
      </c>
      <c r="G10" t="str">
        <f>_xlfn.XLOOKUP(C10,customers!$A$1:$A$1001,customers!$C$1:$C$1001)</f>
        <v>jeffreypetersen@email.com</v>
      </c>
      <c r="H10" t="str">
        <f>_xlfn.XLOOKUP(C10,customers!$A$1:$A$1001,customers!$G$1:$G$1001)</f>
        <v>Mexico</v>
      </c>
      <c r="I10" t="str">
        <f>INDEX(products!$A$1:$G$37,MATCH(orders!$D10,products!$A$1:$A$37,0),MATCH(orders!I$1,products!$A$1:$G$1,0))</f>
        <v>White</v>
      </c>
      <c r="J10">
        <f>INDEX(products!$A$1:$G$37,MATCH(orders!$D10,products!$A$1:$A$37,0),MATCH(orders!J$1,products!$A$1:$G$1,0))</f>
        <v>0.5</v>
      </c>
      <c r="K10" t="str">
        <f>INDEX(products!$A$1:$G$37,MATCH(orders!$D10,products!$A$1:$A$37,0),MATCH(orders!K$1,products!$A$1:$G$1,0))</f>
        <v>100g</v>
      </c>
      <c r="L10" s="6">
        <f>INDEX(products!$A$1:$G$37,MATCH(orders!$D10,products!$A$1:$A$37,0),MATCH(orders!L$1,products!$A$1:$G$1,0))</f>
        <v>2.64</v>
      </c>
      <c r="M10" s="6">
        <f t="shared" ca="1" si="1"/>
        <v>31.68</v>
      </c>
      <c r="N10" t="str">
        <f>_xlfn.XLOOKUP(Orders[[#This Row],[Customer ID]],customers!$A$1:$A$1001,customers!$I$1:$I$1001,0)</f>
        <v>No</v>
      </c>
    </row>
    <row r="11" spans="1:14" x14ac:dyDescent="0.3">
      <c r="A11" s="4" t="s">
        <v>5988</v>
      </c>
      <c r="B11" s="5">
        <v>44210</v>
      </c>
      <c r="C11" t="s">
        <v>245</v>
      </c>
      <c r="D11" t="s">
        <v>6967</v>
      </c>
      <c r="E11" s="4">
        <f t="shared" ca="1" si="0"/>
        <v>29</v>
      </c>
      <c r="F11" t="str">
        <f>_xlfn.XLOOKUP(C11,customers!$A$1:$A$1001,customers!$B$1:$B$1001)</f>
        <v>Debra Diaz</v>
      </c>
      <c r="G11" t="str">
        <f>_xlfn.XLOOKUP(C11,customers!$A$1:$A$1001,customers!$C$1:$C$1001)</f>
        <v>debradiaz@email.com</v>
      </c>
      <c r="H11" t="str">
        <f>_xlfn.XLOOKUP(C11,customers!$A$1:$A$1001,customers!$G$1:$G$1001)</f>
        <v>Mexico</v>
      </c>
      <c r="I11" t="str">
        <f>INDEX(products!$A$1:$G$37,MATCH(orders!$D11,products!$A$1:$A$37,0),MATCH(orders!I$1,products!$A$1:$G$1,0))</f>
        <v>Milk</v>
      </c>
      <c r="J11">
        <f>INDEX(products!$A$1:$G$37,MATCH(orders!$D11,products!$A$1:$A$37,0),MATCH(orders!J$1,products!$A$1:$G$1,0))</f>
        <v>0.8</v>
      </c>
      <c r="K11" t="str">
        <f>INDEX(products!$A$1:$G$37,MATCH(orders!$D11,products!$A$1:$A$37,0),MATCH(orders!K$1,products!$A$1:$G$1,0))</f>
        <v>100g</v>
      </c>
      <c r="L11" s="6">
        <f>INDEX(products!$A$1:$G$37,MATCH(orders!$D11,products!$A$1:$A$37,0),MATCH(orders!L$1,products!$A$1:$G$1,0))</f>
        <v>1.49</v>
      </c>
      <c r="M11" s="6">
        <f t="shared" ca="1" si="1"/>
        <v>43.21</v>
      </c>
      <c r="N11" t="str">
        <f>_xlfn.XLOOKUP(Orders[[#This Row],[Customer ID]],customers!$A$1:$A$1001,customers!$I$1:$I$1001,0)</f>
        <v>No</v>
      </c>
    </row>
    <row r="12" spans="1:14" x14ac:dyDescent="0.3">
      <c r="A12" s="4" t="s">
        <v>5989</v>
      </c>
      <c r="B12" s="5">
        <v>43785</v>
      </c>
      <c r="C12" t="s">
        <v>350</v>
      </c>
      <c r="D12" t="s">
        <v>6946</v>
      </c>
      <c r="E12" s="4">
        <f t="shared" ca="1" si="0"/>
        <v>12</v>
      </c>
      <c r="F12" t="str">
        <f>_xlfn.XLOOKUP(C12,customers!$A$1:$A$1001,customers!$B$1:$B$1001)</f>
        <v>Francisco White</v>
      </c>
      <c r="G12" t="str">
        <f>_xlfn.XLOOKUP(C12,customers!$A$1:$A$1001,customers!$C$1:$C$1001)</f>
        <v>franciscowhite@email.com</v>
      </c>
      <c r="H12" t="str">
        <f>_xlfn.XLOOKUP(C12,customers!$A$1:$A$1001,customers!$G$1:$G$1001)</f>
        <v>Mexico</v>
      </c>
      <c r="I12" t="str">
        <f>INDEX(products!$A$1:$G$37,MATCH(orders!$D12,products!$A$1:$A$37,0),MATCH(orders!I$1,products!$A$1:$G$1,0))</f>
        <v>Dark</v>
      </c>
      <c r="J12">
        <f>INDEX(products!$A$1:$G$37,MATCH(orders!$D12,products!$A$1:$A$37,0),MATCH(orders!J$1,products!$A$1:$G$1,0))</f>
        <v>0.5</v>
      </c>
      <c r="K12" t="str">
        <f>INDEX(products!$A$1:$G$37,MATCH(orders!$D12,products!$A$1:$A$37,0),MATCH(orders!K$1,products!$A$1:$G$1,0))</f>
        <v>50g</v>
      </c>
      <c r="L12" s="6">
        <f>INDEX(products!$A$1:$G$37,MATCH(orders!$D12,products!$A$1:$A$37,0),MATCH(orders!L$1,products!$A$1:$G$1,0))</f>
        <v>1.3</v>
      </c>
      <c r="M12" s="6">
        <f t="shared" ca="1" si="1"/>
        <v>15.600000000000001</v>
      </c>
      <c r="N12" t="str">
        <f>_xlfn.XLOOKUP(Orders[[#This Row],[Customer ID]],customers!$A$1:$A$1001,customers!$I$1:$I$1001,0)</f>
        <v>No</v>
      </c>
    </row>
    <row r="13" spans="1:14" x14ac:dyDescent="0.3">
      <c r="A13" s="4" t="s">
        <v>5990</v>
      </c>
      <c r="B13" s="5">
        <v>43803</v>
      </c>
      <c r="C13" t="s">
        <v>898</v>
      </c>
      <c r="D13" t="s">
        <v>6956</v>
      </c>
      <c r="E13" s="4">
        <f t="shared" ca="1" si="0"/>
        <v>23</v>
      </c>
      <c r="F13" t="str">
        <f>_xlfn.XLOOKUP(C13,customers!$A$1:$A$1001,customers!$B$1:$B$1001)</f>
        <v>Andrea Martinez</v>
      </c>
      <c r="G13" t="str">
        <f>_xlfn.XLOOKUP(C13,customers!$A$1:$A$1001,customers!$C$1:$C$1001)</f>
        <v>andreamartinez@email.com</v>
      </c>
      <c r="H13" t="str">
        <f>_xlfn.XLOOKUP(C13,customers!$A$1:$A$1001,customers!$G$1:$G$1001)</f>
        <v>Canada</v>
      </c>
      <c r="I13" t="str">
        <f>INDEX(products!$A$1:$G$37,MATCH(orders!$D13,products!$A$1:$A$37,0),MATCH(orders!I$1,products!$A$1:$G$1,0))</f>
        <v>Dark</v>
      </c>
      <c r="J13">
        <f>INDEX(products!$A$1:$G$37,MATCH(orders!$D13,products!$A$1:$A$37,0),MATCH(orders!J$1,products!$A$1:$G$1,0))</f>
        <v>0.8</v>
      </c>
      <c r="K13" t="str">
        <f>INDEX(products!$A$1:$G$37,MATCH(orders!$D13,products!$A$1:$A$37,0),MATCH(orders!K$1,products!$A$1:$G$1,0))</f>
        <v>250g</v>
      </c>
      <c r="L13" s="6">
        <f>INDEX(products!$A$1:$G$37,MATCH(orders!$D13,products!$A$1:$A$37,0),MATCH(orders!L$1,products!$A$1:$G$1,0))</f>
        <v>3.81</v>
      </c>
      <c r="M13" s="6">
        <f t="shared" ca="1" si="1"/>
        <v>87.63</v>
      </c>
      <c r="N13" t="str">
        <f>_xlfn.XLOOKUP(Orders[[#This Row],[Customer ID]],customers!$A$1:$A$1001,customers!$I$1:$I$1001,0)</f>
        <v>No</v>
      </c>
    </row>
    <row r="14" spans="1:14" x14ac:dyDescent="0.3">
      <c r="A14" s="4" t="s">
        <v>5991</v>
      </c>
      <c r="B14" s="5">
        <v>44043</v>
      </c>
      <c r="C14" t="s">
        <v>118</v>
      </c>
      <c r="D14" t="s">
        <v>6972</v>
      </c>
      <c r="E14" s="4">
        <f t="shared" ca="1" si="0"/>
        <v>15</v>
      </c>
      <c r="F14" t="str">
        <f>_xlfn.XLOOKUP(C14,customers!$A$1:$A$1001,customers!$B$1:$B$1001)</f>
        <v>Frank Walker</v>
      </c>
      <c r="G14" t="str">
        <f>_xlfn.XLOOKUP(C14,customers!$A$1:$A$1001,customers!$C$1:$C$1001)</f>
        <v>frankwalker@email.com</v>
      </c>
      <c r="H14" t="str">
        <f>_xlfn.XLOOKUP(C14,customers!$A$1:$A$1001,customers!$G$1:$G$1001)</f>
        <v>Mexico</v>
      </c>
      <c r="I14" t="str">
        <f>INDEX(products!$A$1:$G$37,MATCH(orders!$D14,products!$A$1:$A$37,0),MATCH(orders!I$1,products!$A$1:$G$1,0))</f>
        <v>White</v>
      </c>
      <c r="J14">
        <f>INDEX(products!$A$1:$G$37,MATCH(orders!$D14,products!$A$1:$A$37,0),MATCH(orders!J$1,products!$A$1:$G$1,0))</f>
        <v>0.5</v>
      </c>
      <c r="K14" t="str">
        <f>INDEX(products!$A$1:$G$37,MATCH(orders!$D14,products!$A$1:$A$37,0),MATCH(orders!K$1,products!$A$1:$G$1,0))</f>
        <v>250g</v>
      </c>
      <c r="L14" s="6">
        <f>INDEX(products!$A$1:$G$37,MATCH(orders!$D14,products!$A$1:$A$37,0),MATCH(orders!L$1,products!$A$1:$G$1,0))</f>
        <v>6.08</v>
      </c>
      <c r="M14" s="6">
        <f t="shared" ca="1" si="1"/>
        <v>91.2</v>
      </c>
      <c r="N14" t="str">
        <f>_xlfn.XLOOKUP(Orders[[#This Row],[Customer ID]],customers!$A$1:$A$1001,customers!$I$1:$I$1001,0)</f>
        <v>No</v>
      </c>
    </row>
    <row r="15" spans="1:14" x14ac:dyDescent="0.3">
      <c r="A15" s="4" t="s">
        <v>5992</v>
      </c>
      <c r="B15" s="5">
        <v>43535</v>
      </c>
      <c r="C15" t="s">
        <v>457</v>
      </c>
      <c r="D15" t="s">
        <v>6950</v>
      </c>
      <c r="E15" s="4">
        <f t="shared" ca="1" si="0"/>
        <v>43</v>
      </c>
      <c r="F15" t="str">
        <f>_xlfn.XLOOKUP(C15,customers!$A$1:$A$1001,customers!$B$1:$B$1001)</f>
        <v>Mark Steele</v>
      </c>
      <c r="G15" t="str">
        <f>_xlfn.XLOOKUP(C15,customers!$A$1:$A$1001,customers!$C$1:$C$1001)</f>
        <v>marksteele@email.com</v>
      </c>
      <c r="H15" t="str">
        <f>_xlfn.XLOOKUP(C15,customers!$A$1:$A$1001,customers!$G$1:$G$1001)</f>
        <v>United States</v>
      </c>
      <c r="I15" t="str">
        <f>INDEX(products!$A$1:$G$37,MATCH(orders!$D15,products!$A$1:$A$37,0),MATCH(orders!I$1,products!$A$1:$G$1,0))</f>
        <v>Dark</v>
      </c>
      <c r="J15">
        <f>INDEX(products!$A$1:$G$37,MATCH(orders!$D15,products!$A$1:$A$37,0),MATCH(orders!J$1,products!$A$1:$G$1,0))</f>
        <v>0.65</v>
      </c>
      <c r="K15" t="str">
        <f>INDEX(products!$A$1:$G$37,MATCH(orders!$D15,products!$A$1:$A$37,0),MATCH(orders!K$1,products!$A$1:$G$1,0))</f>
        <v>50g</v>
      </c>
      <c r="L15" s="6">
        <f>INDEX(products!$A$1:$G$37,MATCH(orders!$D15,products!$A$1:$A$37,0),MATCH(orders!L$1,products!$A$1:$G$1,0))</f>
        <v>1.1299999999999999</v>
      </c>
      <c r="M15" s="6">
        <f t="shared" ca="1" si="1"/>
        <v>48.589999999999996</v>
      </c>
      <c r="N15" t="str">
        <f>_xlfn.XLOOKUP(Orders[[#This Row],[Customer ID]],customers!$A$1:$A$1001,customers!$I$1:$I$1001,0)</f>
        <v>No</v>
      </c>
    </row>
    <row r="16" spans="1:14" x14ac:dyDescent="0.3">
      <c r="A16" s="4" t="s">
        <v>5993</v>
      </c>
      <c r="B16" s="5">
        <v>44691</v>
      </c>
      <c r="C16" t="s">
        <v>451</v>
      </c>
      <c r="D16" t="s">
        <v>6973</v>
      </c>
      <c r="E16" s="4">
        <f t="shared" ca="1" si="0"/>
        <v>19</v>
      </c>
      <c r="F16" t="str">
        <f>_xlfn.XLOOKUP(C16,customers!$A$1:$A$1001,customers!$B$1:$B$1001)</f>
        <v>Eduardo Wilson</v>
      </c>
      <c r="G16" t="str">
        <f>_xlfn.XLOOKUP(C16,customers!$A$1:$A$1001,customers!$C$1:$C$1001)</f>
        <v>eduardowilson@email.com</v>
      </c>
      <c r="H16" t="str">
        <f>_xlfn.XLOOKUP(C16,customers!$A$1:$A$1001,customers!$G$1:$G$1001)</f>
        <v>Canada</v>
      </c>
      <c r="I16" t="str">
        <f>INDEX(products!$A$1:$G$37,MATCH(orders!$D16,products!$A$1:$A$37,0),MATCH(orders!I$1,products!$A$1:$G$1,0))</f>
        <v>White</v>
      </c>
      <c r="J16">
        <f>INDEX(products!$A$1:$G$37,MATCH(orders!$D16,products!$A$1:$A$37,0),MATCH(orders!J$1,products!$A$1:$G$1,0))</f>
        <v>0.65</v>
      </c>
      <c r="K16" t="str">
        <f>INDEX(products!$A$1:$G$37,MATCH(orders!$D16,products!$A$1:$A$37,0),MATCH(orders!K$1,products!$A$1:$G$1,0))</f>
        <v>20g</v>
      </c>
      <c r="L16" s="6">
        <f>INDEX(products!$A$1:$G$37,MATCH(orders!$D16,products!$A$1:$A$37,0),MATCH(orders!L$1,products!$A$1:$G$1,0))</f>
        <v>0.73</v>
      </c>
      <c r="M16" s="6">
        <f t="shared" ca="1" si="1"/>
        <v>13.87</v>
      </c>
      <c r="N16" t="str">
        <f>_xlfn.XLOOKUP(Orders[[#This Row],[Customer ID]],customers!$A$1:$A$1001,customers!$I$1:$I$1001,0)</f>
        <v>No</v>
      </c>
    </row>
    <row r="17" spans="1:14" x14ac:dyDescent="0.3">
      <c r="A17" s="4" t="s">
        <v>5994</v>
      </c>
      <c r="B17" s="5">
        <v>44555</v>
      </c>
      <c r="C17" t="s">
        <v>691</v>
      </c>
      <c r="D17" t="s">
        <v>6958</v>
      </c>
      <c r="E17" s="4">
        <f t="shared" ca="1" si="0"/>
        <v>16</v>
      </c>
      <c r="F17" t="str">
        <f>_xlfn.XLOOKUP(C17,customers!$A$1:$A$1001,customers!$B$1:$B$1001)</f>
        <v>Barry Douglas</v>
      </c>
      <c r="G17" t="str">
        <f>_xlfn.XLOOKUP(C17,customers!$A$1:$A$1001,customers!$C$1:$C$1001)</f>
        <v>barrydouglas@email.com</v>
      </c>
      <c r="H17" t="str">
        <f>_xlfn.XLOOKUP(C17,customers!$A$1:$A$1001,customers!$G$1:$G$1001)</f>
        <v>Canada</v>
      </c>
      <c r="I17" t="str">
        <f>INDEX(products!$A$1:$G$37,MATCH(orders!$D17,products!$A$1:$A$37,0),MATCH(orders!I$1,products!$A$1:$G$1,0))</f>
        <v>Milk</v>
      </c>
      <c r="J17">
        <f>INDEX(products!$A$1:$G$37,MATCH(orders!$D17,products!$A$1:$A$37,0),MATCH(orders!J$1,products!$A$1:$G$1,0))</f>
        <v>0.5</v>
      </c>
      <c r="K17" t="str">
        <f>INDEX(products!$A$1:$G$37,MATCH(orders!$D17,products!$A$1:$A$37,0),MATCH(orders!K$1,products!$A$1:$G$1,0))</f>
        <v>50g</v>
      </c>
      <c r="L17" s="6">
        <f>INDEX(products!$A$1:$G$37,MATCH(orders!$D17,products!$A$1:$A$37,0),MATCH(orders!L$1,products!$A$1:$G$1,0))</f>
        <v>1.2</v>
      </c>
      <c r="M17" s="6">
        <f t="shared" ca="1" si="1"/>
        <v>19.2</v>
      </c>
      <c r="N17" t="str">
        <f>_xlfn.XLOOKUP(Orders[[#This Row],[Customer ID]],customers!$A$1:$A$1001,customers!$I$1:$I$1001,0)</f>
        <v>Yes</v>
      </c>
    </row>
    <row r="18" spans="1:14" x14ac:dyDescent="0.3">
      <c r="A18" s="4" t="s">
        <v>5995</v>
      </c>
      <c r="B18" s="5">
        <v>44673</v>
      </c>
      <c r="C18" t="s">
        <v>296</v>
      </c>
      <c r="D18" t="s">
        <v>6954</v>
      </c>
      <c r="E18" s="4">
        <f t="shared" ca="1" si="0"/>
        <v>2</v>
      </c>
      <c r="F18" t="str">
        <f>_xlfn.XLOOKUP(C18,customers!$A$1:$A$1001,customers!$B$1:$B$1001)</f>
        <v>Michael Kramer</v>
      </c>
      <c r="G18" t="str">
        <f>_xlfn.XLOOKUP(C18,customers!$A$1:$A$1001,customers!$C$1:$C$1001)</f>
        <v>michaelkramer@email.com</v>
      </c>
      <c r="H18" t="str">
        <f>_xlfn.XLOOKUP(C18,customers!$A$1:$A$1001,customers!$G$1:$G$1001)</f>
        <v>Canada</v>
      </c>
      <c r="I18" t="str">
        <f>INDEX(products!$A$1:$G$37,MATCH(orders!$D18,products!$A$1:$A$37,0),MATCH(orders!I$1,products!$A$1:$G$1,0))</f>
        <v>Dark</v>
      </c>
      <c r="J18">
        <f>INDEX(products!$A$1:$G$37,MATCH(orders!$D18,products!$A$1:$A$37,0),MATCH(orders!J$1,products!$A$1:$G$1,0))</f>
        <v>0.8</v>
      </c>
      <c r="K18" t="str">
        <f>INDEX(products!$A$1:$G$37,MATCH(orders!$D18,products!$A$1:$A$37,0),MATCH(orders!K$1,products!$A$1:$G$1,0))</f>
        <v>50g</v>
      </c>
      <c r="L18" s="6">
        <f>INDEX(products!$A$1:$G$37,MATCH(orders!$D18,products!$A$1:$A$37,0),MATCH(orders!L$1,products!$A$1:$G$1,0))</f>
        <v>1</v>
      </c>
      <c r="M18" s="6">
        <f t="shared" ca="1" si="1"/>
        <v>2</v>
      </c>
      <c r="N18" t="str">
        <f>_xlfn.XLOOKUP(Orders[[#This Row],[Customer ID]],customers!$A$1:$A$1001,customers!$I$1:$I$1001,0)</f>
        <v>No</v>
      </c>
    </row>
    <row r="19" spans="1:14" x14ac:dyDescent="0.3">
      <c r="A19" s="4" t="s">
        <v>5996</v>
      </c>
      <c r="B19" s="5">
        <v>44723</v>
      </c>
      <c r="C19" t="s">
        <v>240</v>
      </c>
      <c r="D19" t="s">
        <v>6952</v>
      </c>
      <c r="E19" s="4">
        <f t="shared" ca="1" si="0"/>
        <v>8</v>
      </c>
      <c r="F19" t="str">
        <f>_xlfn.XLOOKUP(C19,customers!$A$1:$A$1001,customers!$B$1:$B$1001)</f>
        <v>Chad Parker</v>
      </c>
      <c r="G19" t="str">
        <f>_xlfn.XLOOKUP(C19,customers!$A$1:$A$1001,customers!$C$1:$C$1001)</f>
        <v>chadparker@email.com</v>
      </c>
      <c r="H19" t="str">
        <f>_xlfn.XLOOKUP(C19,customers!$A$1:$A$1001,customers!$G$1:$G$1001)</f>
        <v>United States</v>
      </c>
      <c r="I19" t="str">
        <f>INDEX(products!$A$1:$G$37,MATCH(orders!$D19,products!$A$1:$A$37,0),MATCH(orders!I$1,products!$A$1:$G$1,0))</f>
        <v>Dark</v>
      </c>
      <c r="J19">
        <f>INDEX(products!$A$1:$G$37,MATCH(orders!$D19,products!$A$1:$A$37,0),MATCH(orders!J$1,products!$A$1:$G$1,0))</f>
        <v>0.65</v>
      </c>
      <c r="K19" t="str">
        <f>INDEX(products!$A$1:$G$37,MATCH(orders!$D19,products!$A$1:$A$37,0),MATCH(orders!K$1,products!$A$1:$G$1,0))</f>
        <v>250g</v>
      </c>
      <c r="L19" s="6">
        <f>INDEX(products!$A$1:$G$37,MATCH(orders!$D19,products!$A$1:$A$37,0),MATCH(orders!L$1,products!$A$1:$G$1,0))</f>
        <v>4.3099999999999996</v>
      </c>
      <c r="M19" s="6">
        <f t="shared" ca="1" si="1"/>
        <v>34.479999999999997</v>
      </c>
      <c r="N19" t="str">
        <f>_xlfn.XLOOKUP(Orders[[#This Row],[Customer ID]],customers!$A$1:$A$1001,customers!$I$1:$I$1001,0)</f>
        <v>Yes</v>
      </c>
    </row>
    <row r="20" spans="1:14" x14ac:dyDescent="0.3">
      <c r="A20" s="4" t="s">
        <v>5997</v>
      </c>
      <c r="B20" s="5">
        <v>44678</v>
      </c>
      <c r="C20" t="s">
        <v>697</v>
      </c>
      <c r="D20" t="s">
        <v>6958</v>
      </c>
      <c r="E20" s="4">
        <f t="shared" ca="1" si="0"/>
        <v>29</v>
      </c>
      <c r="F20" t="str">
        <f>_xlfn.XLOOKUP(C20,customers!$A$1:$A$1001,customers!$B$1:$B$1001)</f>
        <v>Margaret Harrington</v>
      </c>
      <c r="G20" t="str">
        <f>_xlfn.XLOOKUP(C20,customers!$A$1:$A$1001,customers!$C$1:$C$1001)</f>
        <v>margaretharrington@email.com</v>
      </c>
      <c r="H20" t="str">
        <f>_xlfn.XLOOKUP(C20,customers!$A$1:$A$1001,customers!$G$1:$G$1001)</f>
        <v>Canada</v>
      </c>
      <c r="I20" t="str">
        <f>INDEX(products!$A$1:$G$37,MATCH(orders!$D20,products!$A$1:$A$37,0),MATCH(orders!I$1,products!$A$1:$G$1,0))</f>
        <v>Milk</v>
      </c>
      <c r="J20">
        <f>INDEX(products!$A$1:$G$37,MATCH(orders!$D20,products!$A$1:$A$37,0),MATCH(orders!J$1,products!$A$1:$G$1,0))</f>
        <v>0.5</v>
      </c>
      <c r="K20" t="str">
        <f>INDEX(products!$A$1:$G$37,MATCH(orders!$D20,products!$A$1:$A$37,0),MATCH(orders!K$1,products!$A$1:$G$1,0))</f>
        <v>50g</v>
      </c>
      <c r="L20" s="6">
        <f>INDEX(products!$A$1:$G$37,MATCH(orders!$D20,products!$A$1:$A$37,0),MATCH(orders!L$1,products!$A$1:$G$1,0))</f>
        <v>1.2</v>
      </c>
      <c r="M20" s="6">
        <f t="shared" ca="1" si="1"/>
        <v>34.799999999999997</v>
      </c>
      <c r="N20" t="str">
        <f>_xlfn.XLOOKUP(Orders[[#This Row],[Customer ID]],customers!$A$1:$A$1001,customers!$I$1:$I$1001,0)</f>
        <v>No</v>
      </c>
    </row>
    <row r="21" spans="1:14" x14ac:dyDescent="0.3">
      <c r="A21" s="4" t="s">
        <v>5998</v>
      </c>
      <c r="B21" s="5">
        <v>44194</v>
      </c>
      <c r="C21" t="s">
        <v>706</v>
      </c>
      <c r="D21" t="s">
        <v>6974</v>
      </c>
      <c r="E21" s="4">
        <f t="shared" ca="1" si="0"/>
        <v>5</v>
      </c>
      <c r="F21" t="str">
        <f>_xlfn.XLOOKUP(C21,customers!$A$1:$A$1001,customers!$B$1:$B$1001)</f>
        <v>Zachary Jones</v>
      </c>
      <c r="G21" t="str">
        <f>_xlfn.XLOOKUP(C21,customers!$A$1:$A$1001,customers!$C$1:$C$1001)</f>
        <v>zacharyjones@email.com</v>
      </c>
      <c r="H21" t="str">
        <f>_xlfn.XLOOKUP(C21,customers!$A$1:$A$1001,customers!$G$1:$G$1001)</f>
        <v>Mexico</v>
      </c>
      <c r="I21" t="str">
        <f>INDEX(products!$A$1:$G$37,MATCH(orders!$D21,products!$A$1:$A$37,0),MATCH(orders!I$1,products!$A$1:$G$1,0))</f>
        <v>White</v>
      </c>
      <c r="J21">
        <f>INDEX(products!$A$1:$G$37,MATCH(orders!$D21,products!$A$1:$A$37,0),MATCH(orders!J$1,products!$A$1:$G$1,0))</f>
        <v>0.65</v>
      </c>
      <c r="K21" t="str">
        <f>INDEX(products!$A$1:$G$37,MATCH(orders!$D21,products!$A$1:$A$37,0),MATCH(orders!K$1,products!$A$1:$G$1,0))</f>
        <v>50g</v>
      </c>
      <c r="L21" s="6">
        <f>INDEX(products!$A$1:$G$37,MATCH(orders!$D21,products!$A$1:$A$37,0),MATCH(orders!L$1,products!$A$1:$G$1,0))</f>
        <v>1.46</v>
      </c>
      <c r="M21" s="6">
        <f t="shared" ca="1" si="1"/>
        <v>7.3</v>
      </c>
      <c r="N21" t="str">
        <f>_xlfn.XLOOKUP(Orders[[#This Row],[Customer ID]],customers!$A$1:$A$1001,customers!$I$1:$I$1001,0)</f>
        <v>No</v>
      </c>
    </row>
    <row r="22" spans="1:14" x14ac:dyDescent="0.3">
      <c r="A22" s="4" t="s">
        <v>5999</v>
      </c>
      <c r="B22" s="5">
        <v>44026</v>
      </c>
      <c r="C22" t="s">
        <v>988</v>
      </c>
      <c r="D22" t="s">
        <v>6968</v>
      </c>
      <c r="E22" s="4">
        <f t="shared" ca="1" si="0"/>
        <v>6</v>
      </c>
      <c r="F22" t="str">
        <f>_xlfn.XLOOKUP(C22,customers!$A$1:$A$1001,customers!$B$1:$B$1001)</f>
        <v>Scott Guzman</v>
      </c>
      <c r="G22" t="str">
        <f>_xlfn.XLOOKUP(C22,customers!$A$1:$A$1001,customers!$C$1:$C$1001)</f>
        <v>scottguzman@email.com</v>
      </c>
      <c r="H22" t="str">
        <f>_xlfn.XLOOKUP(C22,customers!$A$1:$A$1001,customers!$G$1:$G$1001)</f>
        <v>United States</v>
      </c>
      <c r="I22" t="str">
        <f>INDEX(products!$A$1:$G$37,MATCH(orders!$D22,products!$A$1:$A$37,0),MATCH(orders!I$1,products!$A$1:$G$1,0))</f>
        <v>Milk</v>
      </c>
      <c r="J22">
        <f>INDEX(products!$A$1:$G$37,MATCH(orders!$D22,products!$A$1:$A$37,0),MATCH(orders!J$1,products!$A$1:$G$1,0))</f>
        <v>0.8</v>
      </c>
      <c r="K22" t="str">
        <f>INDEX(products!$A$1:$G$37,MATCH(orders!$D22,products!$A$1:$A$37,0),MATCH(orders!K$1,products!$A$1:$G$1,0))</f>
        <v>250g</v>
      </c>
      <c r="L22" s="6">
        <f>INDEX(products!$A$1:$G$37,MATCH(orders!$D22,products!$A$1:$A$37,0),MATCH(orders!L$1,products!$A$1:$G$1,0))</f>
        <v>3.43</v>
      </c>
      <c r="M22" s="6">
        <f t="shared" ca="1" si="1"/>
        <v>20.580000000000002</v>
      </c>
      <c r="N22" t="str">
        <f>_xlfn.XLOOKUP(Orders[[#This Row],[Customer ID]],customers!$A$1:$A$1001,customers!$I$1:$I$1001,0)</f>
        <v>No</v>
      </c>
    </row>
    <row r="23" spans="1:14" x14ac:dyDescent="0.3">
      <c r="A23" s="4" t="s">
        <v>6000</v>
      </c>
      <c r="B23" s="5">
        <v>44446</v>
      </c>
      <c r="C23" t="s">
        <v>471</v>
      </c>
      <c r="D23" t="s">
        <v>6952</v>
      </c>
      <c r="E23" s="4">
        <f t="shared" ca="1" si="0"/>
        <v>36</v>
      </c>
      <c r="F23" t="str">
        <f>_xlfn.XLOOKUP(C23,customers!$A$1:$A$1001,customers!$B$1:$B$1001)</f>
        <v>Samuel Hoffman</v>
      </c>
      <c r="G23" t="str">
        <f>_xlfn.XLOOKUP(C23,customers!$A$1:$A$1001,customers!$C$1:$C$1001)</f>
        <v>samuelhoffman@email.com</v>
      </c>
      <c r="H23" t="str">
        <f>_xlfn.XLOOKUP(C23,customers!$A$1:$A$1001,customers!$G$1:$G$1001)</f>
        <v>United States</v>
      </c>
      <c r="I23" t="str">
        <f>INDEX(products!$A$1:$G$37,MATCH(orders!$D23,products!$A$1:$A$37,0),MATCH(orders!I$1,products!$A$1:$G$1,0))</f>
        <v>Dark</v>
      </c>
      <c r="J23">
        <f>INDEX(products!$A$1:$G$37,MATCH(orders!$D23,products!$A$1:$A$37,0),MATCH(orders!J$1,products!$A$1:$G$1,0))</f>
        <v>0.65</v>
      </c>
      <c r="K23" t="str">
        <f>INDEX(products!$A$1:$G$37,MATCH(orders!$D23,products!$A$1:$A$37,0),MATCH(orders!K$1,products!$A$1:$G$1,0))</f>
        <v>250g</v>
      </c>
      <c r="L23" s="6">
        <f>INDEX(products!$A$1:$G$37,MATCH(orders!$D23,products!$A$1:$A$37,0),MATCH(orders!L$1,products!$A$1:$G$1,0))</f>
        <v>4.3099999999999996</v>
      </c>
      <c r="M23" s="6">
        <f t="shared" ca="1" si="1"/>
        <v>155.16</v>
      </c>
      <c r="N23" t="str">
        <f>_xlfn.XLOOKUP(Orders[[#This Row],[Customer ID]],customers!$A$1:$A$1001,customers!$I$1:$I$1001,0)</f>
        <v>No</v>
      </c>
    </row>
    <row r="24" spans="1:14" x14ac:dyDescent="0.3">
      <c r="A24" s="4" t="s">
        <v>6000</v>
      </c>
      <c r="B24" s="5">
        <v>44446</v>
      </c>
      <c r="C24" t="s">
        <v>850</v>
      </c>
      <c r="D24" t="s">
        <v>6971</v>
      </c>
      <c r="E24" s="4">
        <f t="shared" ca="1" si="0"/>
        <v>22</v>
      </c>
      <c r="F24" t="str">
        <f>_xlfn.XLOOKUP(C24,customers!$A$1:$A$1001,customers!$B$1:$B$1001)</f>
        <v>Chad Banks</v>
      </c>
      <c r="G24" t="str">
        <f>_xlfn.XLOOKUP(C24,customers!$A$1:$A$1001,customers!$C$1:$C$1001)</f>
        <v>chadbanks@email.com</v>
      </c>
      <c r="H24" t="str">
        <f>_xlfn.XLOOKUP(C24,customers!$A$1:$A$1001,customers!$G$1:$G$1001)</f>
        <v>Mexico</v>
      </c>
      <c r="I24" t="str">
        <f>INDEX(products!$A$1:$G$37,MATCH(orders!$D24,products!$A$1:$A$37,0),MATCH(orders!I$1,products!$A$1:$G$1,0))</f>
        <v>White</v>
      </c>
      <c r="J24">
        <f>INDEX(products!$A$1:$G$37,MATCH(orders!$D24,products!$A$1:$A$37,0),MATCH(orders!J$1,products!$A$1:$G$1,0))</f>
        <v>0.5</v>
      </c>
      <c r="K24" t="str">
        <f>INDEX(products!$A$1:$G$37,MATCH(orders!$D24,products!$A$1:$A$37,0),MATCH(orders!K$1,products!$A$1:$G$1,0))</f>
        <v>100g</v>
      </c>
      <c r="L24" s="6">
        <f>INDEX(products!$A$1:$G$37,MATCH(orders!$D24,products!$A$1:$A$37,0),MATCH(orders!L$1,products!$A$1:$G$1,0))</f>
        <v>2.64</v>
      </c>
      <c r="M24" s="6">
        <f t="shared" ca="1" si="1"/>
        <v>58.080000000000005</v>
      </c>
      <c r="N24" t="str">
        <f>_xlfn.XLOOKUP(Orders[[#This Row],[Customer ID]],customers!$A$1:$A$1001,customers!$I$1:$I$1001,0)</f>
        <v>Yes</v>
      </c>
    </row>
    <row r="25" spans="1:14" x14ac:dyDescent="0.3">
      <c r="A25" s="4" t="s">
        <v>6001</v>
      </c>
      <c r="B25" s="5">
        <v>43625</v>
      </c>
      <c r="C25" t="s">
        <v>276</v>
      </c>
      <c r="D25" t="s">
        <v>6945</v>
      </c>
      <c r="E25" s="4">
        <f t="shared" ca="1" si="0"/>
        <v>22</v>
      </c>
      <c r="F25" t="str">
        <f>_xlfn.XLOOKUP(C25,customers!$A$1:$A$1001,customers!$B$1:$B$1001)</f>
        <v>Samantha Moses</v>
      </c>
      <c r="G25" t="str">
        <f>_xlfn.XLOOKUP(C25,customers!$A$1:$A$1001,customers!$C$1:$C$1001)</f>
        <v>samanthamoses@email.com</v>
      </c>
      <c r="H25" t="str">
        <f>_xlfn.XLOOKUP(C25,customers!$A$1:$A$1001,customers!$G$1:$G$1001)</f>
        <v>Canada</v>
      </c>
      <c r="I25" t="str">
        <f>INDEX(products!$A$1:$G$37,MATCH(orders!$D25,products!$A$1:$A$37,0),MATCH(orders!I$1,products!$A$1:$G$1,0))</f>
        <v>Dark</v>
      </c>
      <c r="J25">
        <f>INDEX(products!$A$1:$G$37,MATCH(orders!$D25,products!$A$1:$A$37,0),MATCH(orders!J$1,products!$A$1:$G$1,0))</f>
        <v>0.5</v>
      </c>
      <c r="K25" t="str">
        <f>INDEX(products!$A$1:$G$37,MATCH(orders!$D25,products!$A$1:$A$37,0),MATCH(orders!K$1,products!$A$1:$G$1,0))</f>
        <v>20g</v>
      </c>
      <c r="L25" s="6">
        <f>INDEX(products!$A$1:$G$37,MATCH(orders!$D25,products!$A$1:$A$37,0),MATCH(orders!L$1,products!$A$1:$G$1,0))</f>
        <v>0.65</v>
      </c>
      <c r="M25" s="6">
        <f t="shared" ca="1" si="1"/>
        <v>14.3</v>
      </c>
      <c r="N25" t="str">
        <f>_xlfn.XLOOKUP(Orders[[#This Row],[Customer ID]],customers!$A$1:$A$1001,customers!$I$1:$I$1001,0)</f>
        <v>Yes</v>
      </c>
    </row>
    <row r="26" spans="1:14" x14ac:dyDescent="0.3">
      <c r="A26" s="4" t="s">
        <v>6002</v>
      </c>
      <c r="B26" s="5">
        <v>44129</v>
      </c>
      <c r="C26" t="s">
        <v>547</v>
      </c>
      <c r="D26" t="s">
        <v>6955</v>
      </c>
      <c r="E26" s="4">
        <f t="shared" ca="1" si="0"/>
        <v>6</v>
      </c>
      <c r="F26" t="str">
        <f>_xlfn.XLOOKUP(C26,customers!$A$1:$A$1001,customers!$B$1:$B$1001)</f>
        <v>Jake Jensen</v>
      </c>
      <c r="G26" t="str">
        <f>_xlfn.XLOOKUP(C26,customers!$A$1:$A$1001,customers!$C$1:$C$1001)</f>
        <v>jakejensen@email.com</v>
      </c>
      <c r="H26" t="str">
        <f>_xlfn.XLOOKUP(C26,customers!$A$1:$A$1001,customers!$G$1:$G$1001)</f>
        <v>United States</v>
      </c>
      <c r="I26" t="str">
        <f>INDEX(products!$A$1:$G$37,MATCH(orders!$D26,products!$A$1:$A$37,0),MATCH(orders!I$1,products!$A$1:$G$1,0))</f>
        <v>Dark</v>
      </c>
      <c r="J26">
        <f>INDEX(products!$A$1:$G$37,MATCH(orders!$D26,products!$A$1:$A$37,0),MATCH(orders!J$1,products!$A$1:$G$1,0))</f>
        <v>0.8</v>
      </c>
      <c r="K26" t="str">
        <f>INDEX(products!$A$1:$G$37,MATCH(orders!$D26,products!$A$1:$A$37,0),MATCH(orders!K$1,products!$A$1:$G$1,0))</f>
        <v>100g</v>
      </c>
      <c r="L26" s="6">
        <f>INDEX(products!$A$1:$G$37,MATCH(orders!$D26,products!$A$1:$A$37,0),MATCH(orders!L$1,products!$A$1:$G$1,0))</f>
        <v>1.66</v>
      </c>
      <c r="M26" s="6">
        <f t="shared" ca="1" si="1"/>
        <v>9.9599999999999991</v>
      </c>
      <c r="N26" t="str">
        <f>_xlfn.XLOOKUP(Orders[[#This Row],[Customer ID]],customers!$A$1:$A$1001,customers!$I$1:$I$1001,0)</f>
        <v>Yes</v>
      </c>
    </row>
    <row r="27" spans="1:14" x14ac:dyDescent="0.3">
      <c r="A27" s="4" t="s">
        <v>6003</v>
      </c>
      <c r="B27" s="5">
        <v>44255</v>
      </c>
      <c r="C27" t="s">
        <v>35</v>
      </c>
      <c r="D27" t="s">
        <v>6961</v>
      </c>
      <c r="E27" s="4">
        <f t="shared" ca="1" si="0"/>
        <v>16</v>
      </c>
      <c r="F27" t="str">
        <f>_xlfn.XLOOKUP(C27,customers!$A$1:$A$1001,customers!$B$1:$B$1001)</f>
        <v>Allison Jacobson</v>
      </c>
      <c r="G27" t="str">
        <f>_xlfn.XLOOKUP(C27,customers!$A$1:$A$1001,customers!$C$1:$C$1001)</f>
        <v>allisonjacobson@email.com</v>
      </c>
      <c r="H27" t="str">
        <f>_xlfn.XLOOKUP(C27,customers!$A$1:$A$1001,customers!$G$1:$G$1001)</f>
        <v>Mexico</v>
      </c>
      <c r="I27" t="str">
        <f>INDEX(products!$A$1:$G$37,MATCH(orders!$D27,products!$A$1:$A$37,0),MATCH(orders!I$1,products!$A$1:$G$1,0))</f>
        <v>Milk</v>
      </c>
      <c r="J27">
        <f>INDEX(products!$A$1:$G$37,MATCH(orders!$D27,products!$A$1:$A$37,0),MATCH(orders!J$1,products!$A$1:$G$1,0))</f>
        <v>0.65</v>
      </c>
      <c r="K27" t="str">
        <f>INDEX(products!$A$1:$G$37,MATCH(orders!$D27,products!$A$1:$A$37,0),MATCH(orders!K$1,products!$A$1:$G$1,0))</f>
        <v>20g</v>
      </c>
      <c r="L27" s="6">
        <f>INDEX(products!$A$1:$G$37,MATCH(orders!$D27,products!$A$1:$A$37,0),MATCH(orders!L$1,products!$A$1:$G$1,0))</f>
        <v>0.5</v>
      </c>
      <c r="M27" s="6">
        <f t="shared" ca="1" si="1"/>
        <v>8</v>
      </c>
      <c r="N27" t="str">
        <f>_xlfn.XLOOKUP(Orders[[#This Row],[Customer ID]],customers!$A$1:$A$1001,customers!$I$1:$I$1001,0)</f>
        <v>Yes</v>
      </c>
    </row>
    <row r="28" spans="1:14" x14ac:dyDescent="0.3">
      <c r="A28" s="4" t="s">
        <v>6004</v>
      </c>
      <c r="B28" s="5">
        <v>44038</v>
      </c>
      <c r="C28" t="s">
        <v>966</v>
      </c>
      <c r="D28" t="s">
        <v>6972</v>
      </c>
      <c r="E28" s="4">
        <f t="shared" ca="1" si="0"/>
        <v>4</v>
      </c>
      <c r="F28" t="str">
        <f>_xlfn.XLOOKUP(C28,customers!$A$1:$A$1001,customers!$B$1:$B$1001)</f>
        <v>Richard Jensen</v>
      </c>
      <c r="G28" t="str">
        <f>_xlfn.XLOOKUP(C28,customers!$A$1:$A$1001,customers!$C$1:$C$1001)</f>
        <v>richardjensen@email.com</v>
      </c>
      <c r="H28" t="str">
        <f>_xlfn.XLOOKUP(C28,customers!$A$1:$A$1001,customers!$G$1:$G$1001)</f>
        <v>United States</v>
      </c>
      <c r="I28" t="str">
        <f>INDEX(products!$A$1:$G$37,MATCH(orders!$D28,products!$A$1:$A$37,0),MATCH(orders!I$1,products!$A$1:$G$1,0))</f>
        <v>White</v>
      </c>
      <c r="J28">
        <f>INDEX(products!$A$1:$G$37,MATCH(orders!$D28,products!$A$1:$A$37,0),MATCH(orders!J$1,products!$A$1:$G$1,0))</f>
        <v>0.5</v>
      </c>
      <c r="K28" t="str">
        <f>INDEX(products!$A$1:$G$37,MATCH(orders!$D28,products!$A$1:$A$37,0),MATCH(orders!K$1,products!$A$1:$G$1,0))</f>
        <v>250g</v>
      </c>
      <c r="L28" s="6">
        <f>INDEX(products!$A$1:$G$37,MATCH(orders!$D28,products!$A$1:$A$37,0),MATCH(orders!L$1,products!$A$1:$G$1,0))</f>
        <v>6.08</v>
      </c>
      <c r="M28" s="6">
        <f t="shared" ca="1" si="1"/>
        <v>24.32</v>
      </c>
      <c r="N28" t="str">
        <f>_xlfn.XLOOKUP(Orders[[#This Row],[Customer ID]],customers!$A$1:$A$1001,customers!$I$1:$I$1001,0)</f>
        <v>Yes</v>
      </c>
    </row>
    <row r="29" spans="1:14" x14ac:dyDescent="0.3">
      <c r="A29" s="4" t="s">
        <v>6005</v>
      </c>
      <c r="B29" s="5">
        <v>44717</v>
      </c>
      <c r="C29" t="s">
        <v>58</v>
      </c>
      <c r="D29" t="s">
        <v>6979</v>
      </c>
      <c r="E29" s="4">
        <f t="shared" ca="1" si="0"/>
        <v>10</v>
      </c>
      <c r="F29" t="str">
        <f>_xlfn.XLOOKUP(C29,customers!$A$1:$A$1001,customers!$B$1:$B$1001)</f>
        <v>Kristina Hensley</v>
      </c>
      <c r="G29" t="str">
        <f>_xlfn.XLOOKUP(C29,customers!$A$1:$A$1001,customers!$C$1:$C$1001)</f>
        <v>kristinahensley@email.com</v>
      </c>
      <c r="H29" t="str">
        <f>_xlfn.XLOOKUP(C29,customers!$A$1:$A$1001,customers!$G$1:$G$1001)</f>
        <v>Mexico</v>
      </c>
      <c r="I29" t="str">
        <f>INDEX(products!$A$1:$G$37,MATCH(orders!$D29,products!$A$1:$A$37,0),MATCH(orders!I$1,products!$A$1:$G$1,0))</f>
        <v>White</v>
      </c>
      <c r="J29">
        <f>INDEX(products!$A$1:$G$37,MATCH(orders!$D29,products!$A$1:$A$37,0),MATCH(orders!J$1,products!$A$1:$G$1,0))</f>
        <v>0.8</v>
      </c>
      <c r="K29" t="str">
        <f>INDEX(products!$A$1:$G$37,MATCH(orders!$D29,products!$A$1:$A$37,0),MATCH(orders!K$1,products!$A$1:$G$1,0))</f>
        <v>100g</v>
      </c>
      <c r="L29" s="6">
        <f>INDEX(products!$A$1:$G$37,MATCH(orders!$D29,products!$A$1:$A$37,0),MATCH(orders!L$1,products!$A$1:$G$1,0))</f>
        <v>2.16</v>
      </c>
      <c r="M29" s="6">
        <f t="shared" ca="1" si="1"/>
        <v>21.6</v>
      </c>
      <c r="N29" t="str">
        <f>_xlfn.XLOOKUP(Orders[[#This Row],[Customer ID]],customers!$A$1:$A$1001,customers!$I$1:$I$1001,0)</f>
        <v>No</v>
      </c>
    </row>
    <row r="30" spans="1:14" x14ac:dyDescent="0.3">
      <c r="A30" s="4" t="s">
        <v>6006</v>
      </c>
      <c r="B30" s="5">
        <v>43517</v>
      </c>
      <c r="C30" t="s">
        <v>835</v>
      </c>
      <c r="D30" t="s">
        <v>6948</v>
      </c>
      <c r="E30" s="4">
        <f t="shared" ca="1" si="0"/>
        <v>15</v>
      </c>
      <c r="F30" t="str">
        <f>_xlfn.XLOOKUP(C30,customers!$A$1:$A$1001,customers!$B$1:$B$1001)</f>
        <v>Lisa Brooks</v>
      </c>
      <c r="G30" t="str">
        <f>_xlfn.XLOOKUP(C30,customers!$A$1:$A$1001,customers!$C$1:$C$1001)</f>
        <v>lisabrooks@email.com</v>
      </c>
      <c r="H30" t="str">
        <f>_xlfn.XLOOKUP(C30,customers!$A$1:$A$1001,customers!$G$1:$G$1001)</f>
        <v>United States</v>
      </c>
      <c r="I30" t="str">
        <f>INDEX(products!$A$1:$G$37,MATCH(orders!$D30,products!$A$1:$A$37,0),MATCH(orders!I$1,products!$A$1:$G$1,0))</f>
        <v>Dark</v>
      </c>
      <c r="J30">
        <f>INDEX(products!$A$1:$G$37,MATCH(orders!$D30,products!$A$1:$A$37,0),MATCH(orders!J$1,products!$A$1:$G$1,0))</f>
        <v>0.5</v>
      </c>
      <c r="K30" t="str">
        <f>INDEX(products!$A$1:$G$37,MATCH(orders!$D30,products!$A$1:$A$37,0),MATCH(orders!K$1,products!$A$1:$G$1,0))</f>
        <v>250g</v>
      </c>
      <c r="L30" s="6">
        <f>INDEX(products!$A$1:$G$37,MATCH(orders!$D30,products!$A$1:$A$37,0),MATCH(orders!L$1,products!$A$1:$G$1,0))</f>
        <v>4.96</v>
      </c>
      <c r="M30" s="6">
        <f t="shared" ca="1" si="1"/>
        <v>74.400000000000006</v>
      </c>
      <c r="N30" t="str">
        <f>_xlfn.XLOOKUP(Orders[[#This Row],[Customer ID]],customers!$A$1:$A$1001,customers!$I$1:$I$1001,0)</f>
        <v>No</v>
      </c>
    </row>
    <row r="31" spans="1:14" x14ac:dyDescent="0.3">
      <c r="A31" s="4" t="s">
        <v>6007</v>
      </c>
      <c r="B31" s="5">
        <v>43926</v>
      </c>
      <c r="C31" t="s">
        <v>408</v>
      </c>
      <c r="D31" t="s">
        <v>6978</v>
      </c>
      <c r="E31" s="4">
        <f t="shared" ca="1" si="0"/>
        <v>49</v>
      </c>
      <c r="F31" t="str">
        <f>_xlfn.XLOOKUP(C31,customers!$A$1:$A$1001,customers!$B$1:$B$1001)</f>
        <v>Tristan Hughes</v>
      </c>
      <c r="G31" t="str">
        <f>_xlfn.XLOOKUP(C31,customers!$A$1:$A$1001,customers!$C$1:$C$1001)</f>
        <v>tristanhughes@email.com</v>
      </c>
      <c r="H31" t="str">
        <f>_xlfn.XLOOKUP(C31,customers!$A$1:$A$1001,customers!$G$1:$G$1001)</f>
        <v>Mexico</v>
      </c>
      <c r="I31" t="str">
        <f>INDEX(products!$A$1:$G$37,MATCH(orders!$D31,products!$A$1:$A$37,0),MATCH(orders!I$1,products!$A$1:$G$1,0))</f>
        <v>White</v>
      </c>
      <c r="J31">
        <f>INDEX(products!$A$1:$G$37,MATCH(orders!$D31,products!$A$1:$A$37,0),MATCH(orders!J$1,products!$A$1:$G$1,0))</f>
        <v>0.8</v>
      </c>
      <c r="K31" t="str">
        <f>INDEX(products!$A$1:$G$37,MATCH(orders!$D31,products!$A$1:$A$37,0),MATCH(orders!K$1,products!$A$1:$G$1,0))</f>
        <v>50g</v>
      </c>
      <c r="L31" s="6">
        <f>INDEX(products!$A$1:$G$37,MATCH(orders!$D31,products!$A$1:$A$37,0),MATCH(orders!L$1,products!$A$1:$G$1,0))</f>
        <v>1.3</v>
      </c>
      <c r="M31" s="6">
        <f t="shared" ca="1" si="1"/>
        <v>63.7</v>
      </c>
      <c r="N31" t="str">
        <f>_xlfn.XLOOKUP(Orders[[#This Row],[Customer ID]],customers!$A$1:$A$1001,customers!$I$1:$I$1001,0)</f>
        <v>No</v>
      </c>
    </row>
    <row r="32" spans="1:14" x14ac:dyDescent="0.3">
      <c r="A32" s="4" t="s">
        <v>6008</v>
      </c>
      <c r="B32" s="5">
        <v>43475</v>
      </c>
      <c r="C32" t="s">
        <v>493</v>
      </c>
      <c r="D32" t="s">
        <v>6954</v>
      </c>
      <c r="E32" s="4">
        <f t="shared" ca="1" si="0"/>
        <v>11</v>
      </c>
      <c r="F32" t="str">
        <f>_xlfn.XLOOKUP(C32,customers!$A$1:$A$1001,customers!$B$1:$B$1001)</f>
        <v>Rhonda Kennedy</v>
      </c>
      <c r="G32" t="str">
        <f>_xlfn.XLOOKUP(C32,customers!$A$1:$A$1001,customers!$C$1:$C$1001)</f>
        <v>rhondakennedy@email.com</v>
      </c>
      <c r="H32" t="str">
        <f>_xlfn.XLOOKUP(C32,customers!$A$1:$A$1001,customers!$G$1:$G$1001)</f>
        <v>Canada</v>
      </c>
      <c r="I32" t="str">
        <f>INDEX(products!$A$1:$G$37,MATCH(orders!$D32,products!$A$1:$A$37,0),MATCH(orders!I$1,products!$A$1:$G$1,0))</f>
        <v>Dark</v>
      </c>
      <c r="J32">
        <f>INDEX(products!$A$1:$G$37,MATCH(orders!$D32,products!$A$1:$A$37,0),MATCH(orders!J$1,products!$A$1:$G$1,0))</f>
        <v>0.8</v>
      </c>
      <c r="K32" t="str">
        <f>INDEX(products!$A$1:$G$37,MATCH(orders!$D32,products!$A$1:$A$37,0),MATCH(orders!K$1,products!$A$1:$G$1,0))</f>
        <v>50g</v>
      </c>
      <c r="L32" s="6">
        <f>INDEX(products!$A$1:$G$37,MATCH(orders!$D32,products!$A$1:$A$37,0),MATCH(orders!L$1,products!$A$1:$G$1,0))</f>
        <v>1</v>
      </c>
      <c r="M32" s="6">
        <f t="shared" ca="1" si="1"/>
        <v>11</v>
      </c>
      <c r="N32" t="str">
        <f>_xlfn.XLOOKUP(Orders[[#This Row],[Customer ID]],customers!$A$1:$A$1001,customers!$I$1:$I$1001,0)</f>
        <v>No</v>
      </c>
    </row>
    <row r="33" spans="1:14" x14ac:dyDescent="0.3">
      <c r="A33" s="4" t="s">
        <v>6009</v>
      </c>
      <c r="B33" s="5">
        <v>44663</v>
      </c>
      <c r="C33" t="s">
        <v>641</v>
      </c>
      <c r="D33" t="s">
        <v>6957</v>
      </c>
      <c r="E33" s="4">
        <f t="shared" ca="1" si="0"/>
        <v>40</v>
      </c>
      <c r="F33" t="str">
        <f>_xlfn.XLOOKUP(C33,customers!$A$1:$A$1001,customers!$B$1:$B$1001)</f>
        <v>Melanie Newton</v>
      </c>
      <c r="G33" t="str">
        <f>_xlfn.XLOOKUP(C33,customers!$A$1:$A$1001,customers!$C$1:$C$1001)</f>
        <v>melanienewton@email.com</v>
      </c>
      <c r="H33" t="str">
        <f>_xlfn.XLOOKUP(C33,customers!$A$1:$A$1001,customers!$G$1:$G$1001)</f>
        <v>Mexico</v>
      </c>
      <c r="I33" t="str">
        <f>INDEX(products!$A$1:$G$37,MATCH(orders!$D33,products!$A$1:$A$37,0),MATCH(orders!I$1,products!$A$1:$G$1,0))</f>
        <v>Milk</v>
      </c>
      <c r="J33">
        <f>INDEX(products!$A$1:$G$37,MATCH(orders!$D33,products!$A$1:$A$37,0),MATCH(orders!J$1,products!$A$1:$G$1,0))</f>
        <v>0.5</v>
      </c>
      <c r="K33" t="str">
        <f>INDEX(products!$A$1:$G$37,MATCH(orders!$D33,products!$A$1:$A$37,0),MATCH(orders!K$1,products!$A$1:$G$1,0))</f>
        <v>20g</v>
      </c>
      <c r="L33" s="6">
        <f>INDEX(products!$A$1:$G$37,MATCH(orders!$D33,products!$A$1:$A$37,0),MATCH(orders!L$1,products!$A$1:$G$1,0))</f>
        <v>0.6</v>
      </c>
      <c r="M33" s="6">
        <f t="shared" ca="1" si="1"/>
        <v>24</v>
      </c>
      <c r="N33" t="str">
        <f>_xlfn.XLOOKUP(Orders[[#This Row],[Customer ID]],customers!$A$1:$A$1001,customers!$I$1:$I$1001,0)</f>
        <v>No</v>
      </c>
    </row>
    <row r="34" spans="1:14" x14ac:dyDescent="0.3">
      <c r="A34" s="4" t="s">
        <v>6010</v>
      </c>
      <c r="B34" s="5">
        <v>44591</v>
      </c>
      <c r="C34" t="s">
        <v>959</v>
      </c>
      <c r="D34" t="s">
        <v>6946</v>
      </c>
      <c r="E34" s="4">
        <f t="shared" ca="1" si="0"/>
        <v>29</v>
      </c>
      <c r="F34" t="str">
        <f>_xlfn.XLOOKUP(C34,customers!$A$1:$A$1001,customers!$B$1:$B$1001)</f>
        <v>Jill Allen</v>
      </c>
      <c r="G34" t="str">
        <f>_xlfn.XLOOKUP(C34,customers!$A$1:$A$1001,customers!$C$1:$C$1001)</f>
        <v>jillallen@email.com</v>
      </c>
      <c r="H34" t="str">
        <f>_xlfn.XLOOKUP(C34,customers!$A$1:$A$1001,customers!$G$1:$G$1001)</f>
        <v>Canada</v>
      </c>
      <c r="I34" t="str">
        <f>INDEX(products!$A$1:$G$37,MATCH(orders!$D34,products!$A$1:$A$37,0),MATCH(orders!I$1,products!$A$1:$G$1,0))</f>
        <v>Dark</v>
      </c>
      <c r="J34">
        <f>INDEX(products!$A$1:$G$37,MATCH(orders!$D34,products!$A$1:$A$37,0),MATCH(orders!J$1,products!$A$1:$G$1,0))</f>
        <v>0.5</v>
      </c>
      <c r="K34" t="str">
        <f>INDEX(products!$A$1:$G$37,MATCH(orders!$D34,products!$A$1:$A$37,0),MATCH(orders!K$1,products!$A$1:$G$1,0))</f>
        <v>50g</v>
      </c>
      <c r="L34" s="6">
        <f>INDEX(products!$A$1:$G$37,MATCH(orders!$D34,products!$A$1:$A$37,0),MATCH(orders!L$1,products!$A$1:$G$1,0))</f>
        <v>1.3</v>
      </c>
      <c r="M34" s="6">
        <f t="shared" ca="1" si="1"/>
        <v>37.700000000000003</v>
      </c>
      <c r="N34" t="str">
        <f>_xlfn.XLOOKUP(Orders[[#This Row],[Customer ID]],customers!$A$1:$A$1001,customers!$I$1:$I$1001,0)</f>
        <v>Yes</v>
      </c>
    </row>
    <row r="35" spans="1:14" x14ac:dyDescent="0.3">
      <c r="A35" s="4" t="s">
        <v>6011</v>
      </c>
      <c r="B35" s="5">
        <v>44330</v>
      </c>
      <c r="C35" t="s">
        <v>234</v>
      </c>
      <c r="D35" t="s">
        <v>6957</v>
      </c>
      <c r="E35" s="4">
        <f t="shared" ca="1" si="0"/>
        <v>4</v>
      </c>
      <c r="F35" t="str">
        <f>_xlfn.XLOOKUP(C35,customers!$A$1:$A$1001,customers!$B$1:$B$1001)</f>
        <v>Deanna Durham</v>
      </c>
      <c r="G35" t="str">
        <f>_xlfn.XLOOKUP(C35,customers!$A$1:$A$1001,customers!$C$1:$C$1001)</f>
        <v>deannadurham@email.com</v>
      </c>
      <c r="H35" t="str">
        <f>_xlfn.XLOOKUP(C35,customers!$A$1:$A$1001,customers!$G$1:$G$1001)</f>
        <v>United States</v>
      </c>
      <c r="I35" t="str">
        <f>INDEX(products!$A$1:$G$37,MATCH(orders!$D35,products!$A$1:$A$37,0),MATCH(orders!I$1,products!$A$1:$G$1,0))</f>
        <v>Milk</v>
      </c>
      <c r="J35">
        <f>INDEX(products!$A$1:$G$37,MATCH(orders!$D35,products!$A$1:$A$37,0),MATCH(orders!J$1,products!$A$1:$G$1,0))</f>
        <v>0.5</v>
      </c>
      <c r="K35" t="str">
        <f>INDEX(products!$A$1:$G$37,MATCH(orders!$D35,products!$A$1:$A$37,0),MATCH(orders!K$1,products!$A$1:$G$1,0))</f>
        <v>20g</v>
      </c>
      <c r="L35" s="6">
        <f>INDEX(products!$A$1:$G$37,MATCH(orders!$D35,products!$A$1:$A$37,0),MATCH(orders!L$1,products!$A$1:$G$1,0))</f>
        <v>0.6</v>
      </c>
      <c r="M35" s="6">
        <f t="shared" ca="1" si="1"/>
        <v>2.4</v>
      </c>
      <c r="N35" t="str">
        <f>_xlfn.XLOOKUP(Orders[[#This Row],[Customer ID]],customers!$A$1:$A$1001,customers!$I$1:$I$1001,0)</f>
        <v>No</v>
      </c>
    </row>
    <row r="36" spans="1:14" x14ac:dyDescent="0.3">
      <c r="A36" s="4" t="s">
        <v>6012</v>
      </c>
      <c r="B36" s="5">
        <v>44724</v>
      </c>
      <c r="C36" t="s">
        <v>635</v>
      </c>
      <c r="D36" t="s">
        <v>6959</v>
      </c>
      <c r="E36" s="4">
        <f t="shared" ca="1" si="0"/>
        <v>6</v>
      </c>
      <c r="F36" t="str">
        <f>_xlfn.XLOOKUP(C36,customers!$A$1:$A$1001,customers!$B$1:$B$1001)</f>
        <v>Mr. David Ellison PhD</v>
      </c>
      <c r="G36" t="str">
        <f>_xlfn.XLOOKUP(C36,customers!$A$1:$A$1001,customers!$C$1:$C$1001)</f>
        <v>mr.davidellisonphd@email.com</v>
      </c>
      <c r="H36" t="str">
        <f>_xlfn.XLOOKUP(C36,customers!$A$1:$A$1001,customers!$G$1:$G$1001)</f>
        <v>United States</v>
      </c>
      <c r="I36" t="str">
        <f>INDEX(products!$A$1:$G$37,MATCH(orders!$D36,products!$A$1:$A$37,0),MATCH(orders!I$1,products!$A$1:$G$1,0))</f>
        <v>Milk</v>
      </c>
      <c r="J36">
        <f>INDEX(products!$A$1:$G$37,MATCH(orders!$D36,products!$A$1:$A$37,0),MATCH(orders!J$1,products!$A$1:$G$1,0))</f>
        <v>0.5</v>
      </c>
      <c r="K36" t="str">
        <f>INDEX(products!$A$1:$G$37,MATCH(orders!$D36,products!$A$1:$A$37,0),MATCH(orders!K$1,products!$A$1:$G$1,0))</f>
        <v>100g</v>
      </c>
      <c r="L36" s="6">
        <f>INDEX(products!$A$1:$G$37,MATCH(orders!$D36,products!$A$1:$A$37,0),MATCH(orders!L$1,products!$A$1:$G$1,0))</f>
        <v>1.99</v>
      </c>
      <c r="M36" s="6">
        <f t="shared" ca="1" si="1"/>
        <v>11.94</v>
      </c>
      <c r="N36" t="str">
        <f>_xlfn.XLOOKUP(Orders[[#This Row],[Customer ID]],customers!$A$1:$A$1001,customers!$I$1:$I$1001,0)</f>
        <v>No</v>
      </c>
    </row>
    <row r="37" spans="1:14" x14ac:dyDescent="0.3">
      <c r="A37" s="4" t="s">
        <v>6013</v>
      </c>
      <c r="B37" s="5">
        <v>44563</v>
      </c>
      <c r="C37" t="s">
        <v>596</v>
      </c>
      <c r="D37" t="s">
        <v>6977</v>
      </c>
      <c r="E37" s="4">
        <f t="shared" ca="1" si="0"/>
        <v>9</v>
      </c>
      <c r="F37" t="str">
        <f>_xlfn.XLOOKUP(C37,customers!$A$1:$A$1001,customers!$B$1:$B$1001)</f>
        <v>Ms. Amanda Hayes</v>
      </c>
      <c r="G37" t="str">
        <f>_xlfn.XLOOKUP(C37,customers!$A$1:$A$1001,customers!$C$1:$C$1001)</f>
        <v>ms.amandahayes@email.com</v>
      </c>
      <c r="H37" t="str">
        <f>_xlfn.XLOOKUP(C37,customers!$A$1:$A$1001,customers!$G$1:$G$1001)</f>
        <v>Canada</v>
      </c>
      <c r="I37" t="str">
        <f>INDEX(products!$A$1:$G$37,MATCH(orders!$D37,products!$A$1:$A$37,0),MATCH(orders!I$1,products!$A$1:$G$1,0))</f>
        <v>White</v>
      </c>
      <c r="J37">
        <f>INDEX(products!$A$1:$G$37,MATCH(orders!$D37,products!$A$1:$A$37,0),MATCH(orders!J$1,products!$A$1:$G$1,0))</f>
        <v>0.8</v>
      </c>
      <c r="K37" t="str">
        <f>INDEX(products!$A$1:$G$37,MATCH(orders!$D37,products!$A$1:$A$37,0),MATCH(orders!K$1,products!$A$1:$G$1,0))</f>
        <v>20g</v>
      </c>
      <c r="L37" s="6">
        <f>INDEX(products!$A$1:$G$37,MATCH(orders!$D37,products!$A$1:$A$37,0),MATCH(orders!L$1,products!$A$1:$G$1,0))</f>
        <v>0.65</v>
      </c>
      <c r="M37" s="6">
        <f t="shared" ca="1" si="1"/>
        <v>5.8500000000000005</v>
      </c>
      <c r="N37" t="str">
        <f>_xlfn.XLOOKUP(Orders[[#This Row],[Customer ID]],customers!$A$1:$A$1001,customers!$I$1:$I$1001,0)</f>
        <v>Yes</v>
      </c>
    </row>
    <row r="38" spans="1:14" x14ac:dyDescent="0.3">
      <c r="A38" s="4" t="s">
        <v>6014</v>
      </c>
      <c r="B38" s="5">
        <v>44585</v>
      </c>
      <c r="C38" t="s">
        <v>324</v>
      </c>
      <c r="D38" t="s">
        <v>6947</v>
      </c>
      <c r="E38" s="4">
        <f t="shared" ca="1" si="0"/>
        <v>34</v>
      </c>
      <c r="F38" t="str">
        <f>_xlfn.XLOOKUP(C38,customers!$A$1:$A$1001,customers!$B$1:$B$1001)</f>
        <v>Nicholas Cunningham</v>
      </c>
      <c r="G38" t="str">
        <f>_xlfn.XLOOKUP(C38,customers!$A$1:$A$1001,customers!$C$1:$C$1001)</f>
        <v>nicholascunningham@email.com</v>
      </c>
      <c r="H38" t="str">
        <f>_xlfn.XLOOKUP(C38,customers!$A$1:$A$1001,customers!$G$1:$G$1001)</f>
        <v>Mexico</v>
      </c>
      <c r="I38" t="str">
        <f>INDEX(products!$A$1:$G$37,MATCH(orders!$D38,products!$A$1:$A$37,0),MATCH(orders!I$1,products!$A$1:$G$1,0))</f>
        <v>Dark</v>
      </c>
      <c r="J38">
        <f>INDEX(products!$A$1:$G$37,MATCH(orders!$D38,products!$A$1:$A$37,0),MATCH(orders!J$1,products!$A$1:$G$1,0))</f>
        <v>0.5</v>
      </c>
      <c r="K38" t="str">
        <f>INDEX(products!$A$1:$G$37,MATCH(orders!$D38,products!$A$1:$A$37,0),MATCH(orders!K$1,products!$A$1:$G$1,0))</f>
        <v>100g</v>
      </c>
      <c r="L38" s="6">
        <f>INDEX(products!$A$1:$G$37,MATCH(orders!$D38,products!$A$1:$A$37,0),MATCH(orders!L$1,products!$A$1:$G$1,0))</f>
        <v>2.16</v>
      </c>
      <c r="M38" s="6">
        <f t="shared" ca="1" si="1"/>
        <v>73.44</v>
      </c>
      <c r="N38" t="str">
        <f>_xlfn.XLOOKUP(Orders[[#This Row],[Customer ID]],customers!$A$1:$A$1001,customers!$I$1:$I$1001,0)</f>
        <v>No</v>
      </c>
    </row>
    <row r="39" spans="1:14" x14ac:dyDescent="0.3">
      <c r="A39" s="4" t="s">
        <v>6015</v>
      </c>
      <c r="B39" s="5">
        <v>43544</v>
      </c>
      <c r="C39" t="s">
        <v>998</v>
      </c>
      <c r="D39" t="s">
        <v>6961</v>
      </c>
      <c r="E39" s="4">
        <f t="shared" ca="1" si="0"/>
        <v>18</v>
      </c>
      <c r="F39" t="str">
        <f>_xlfn.XLOOKUP(C39,customers!$A$1:$A$1001,customers!$B$1:$B$1001)</f>
        <v>Clayton Smith</v>
      </c>
      <c r="G39" t="str">
        <f>_xlfn.XLOOKUP(C39,customers!$A$1:$A$1001,customers!$C$1:$C$1001)</f>
        <v>claytonsmith@email.com</v>
      </c>
      <c r="H39" t="str">
        <f>_xlfn.XLOOKUP(C39,customers!$A$1:$A$1001,customers!$G$1:$G$1001)</f>
        <v>Mexico</v>
      </c>
      <c r="I39" t="str">
        <f>INDEX(products!$A$1:$G$37,MATCH(orders!$D39,products!$A$1:$A$37,0),MATCH(orders!I$1,products!$A$1:$G$1,0))</f>
        <v>Milk</v>
      </c>
      <c r="J39">
        <f>INDEX(products!$A$1:$G$37,MATCH(orders!$D39,products!$A$1:$A$37,0),MATCH(orders!J$1,products!$A$1:$G$1,0))</f>
        <v>0.65</v>
      </c>
      <c r="K39" t="str">
        <f>INDEX(products!$A$1:$G$37,MATCH(orders!$D39,products!$A$1:$A$37,0),MATCH(orders!K$1,products!$A$1:$G$1,0))</f>
        <v>20g</v>
      </c>
      <c r="L39" s="6">
        <f>INDEX(products!$A$1:$G$37,MATCH(orders!$D39,products!$A$1:$A$37,0),MATCH(orders!L$1,products!$A$1:$G$1,0))</f>
        <v>0.5</v>
      </c>
      <c r="M39" s="6">
        <f t="shared" ca="1" si="1"/>
        <v>9</v>
      </c>
      <c r="N39" t="str">
        <f>_xlfn.XLOOKUP(Orders[[#This Row],[Customer ID]],customers!$A$1:$A$1001,customers!$I$1:$I$1001,0)</f>
        <v>No</v>
      </c>
    </row>
    <row r="40" spans="1:14" x14ac:dyDescent="0.3">
      <c r="A40" s="4" t="s">
        <v>6016</v>
      </c>
      <c r="B40" s="5">
        <v>44156</v>
      </c>
      <c r="C40" t="s">
        <v>250</v>
      </c>
      <c r="D40" t="s">
        <v>6972</v>
      </c>
      <c r="E40" s="4">
        <f t="shared" ca="1" si="0"/>
        <v>39</v>
      </c>
      <c r="F40" t="str">
        <f>_xlfn.XLOOKUP(C40,customers!$A$1:$A$1001,customers!$B$1:$B$1001)</f>
        <v>Krystal Holmes</v>
      </c>
      <c r="G40" t="str">
        <f>_xlfn.XLOOKUP(C40,customers!$A$1:$A$1001,customers!$C$1:$C$1001)</f>
        <v>krystalholmes@email.com</v>
      </c>
      <c r="H40" t="str">
        <f>_xlfn.XLOOKUP(C40,customers!$A$1:$A$1001,customers!$G$1:$G$1001)</f>
        <v>Canada</v>
      </c>
      <c r="I40" t="str">
        <f>INDEX(products!$A$1:$G$37,MATCH(orders!$D40,products!$A$1:$A$37,0),MATCH(orders!I$1,products!$A$1:$G$1,0))</f>
        <v>White</v>
      </c>
      <c r="J40">
        <f>INDEX(products!$A$1:$G$37,MATCH(orders!$D40,products!$A$1:$A$37,0),MATCH(orders!J$1,products!$A$1:$G$1,0))</f>
        <v>0.5</v>
      </c>
      <c r="K40" t="str">
        <f>INDEX(products!$A$1:$G$37,MATCH(orders!$D40,products!$A$1:$A$37,0),MATCH(orders!K$1,products!$A$1:$G$1,0))</f>
        <v>250g</v>
      </c>
      <c r="L40" s="6">
        <f>INDEX(products!$A$1:$G$37,MATCH(orders!$D40,products!$A$1:$A$37,0),MATCH(orders!L$1,products!$A$1:$G$1,0))</f>
        <v>6.08</v>
      </c>
      <c r="M40" s="6">
        <f t="shared" ca="1" si="1"/>
        <v>237.12</v>
      </c>
      <c r="N40" t="str">
        <f>_xlfn.XLOOKUP(Orders[[#This Row],[Customer ID]],customers!$A$1:$A$1001,customers!$I$1:$I$1001,0)</f>
        <v>No</v>
      </c>
    </row>
    <row r="41" spans="1:14" x14ac:dyDescent="0.3">
      <c r="A41" s="4" t="s">
        <v>6017</v>
      </c>
      <c r="B41" s="5">
        <v>44482</v>
      </c>
      <c r="C41" t="s">
        <v>317</v>
      </c>
      <c r="D41" t="s">
        <v>6960</v>
      </c>
      <c r="E41" s="4">
        <f t="shared" ca="1" si="0"/>
        <v>21</v>
      </c>
      <c r="F41" t="str">
        <f>_xlfn.XLOOKUP(C41,customers!$A$1:$A$1001,customers!$B$1:$B$1001)</f>
        <v>Kyle Wiley</v>
      </c>
      <c r="G41" t="str">
        <f>_xlfn.XLOOKUP(C41,customers!$A$1:$A$1001,customers!$C$1:$C$1001)</f>
        <v>kylewiley@email.com</v>
      </c>
      <c r="H41" t="str">
        <f>_xlfn.XLOOKUP(C41,customers!$A$1:$A$1001,customers!$G$1:$G$1001)</f>
        <v>Mexico</v>
      </c>
      <c r="I41" t="str">
        <f>INDEX(products!$A$1:$G$37,MATCH(orders!$D41,products!$A$1:$A$37,0),MATCH(orders!I$1,products!$A$1:$G$1,0))</f>
        <v>Milk</v>
      </c>
      <c r="J41">
        <f>INDEX(products!$A$1:$G$37,MATCH(orders!$D41,products!$A$1:$A$37,0),MATCH(orders!J$1,products!$A$1:$G$1,0))</f>
        <v>0.5</v>
      </c>
      <c r="K41" t="str">
        <f>INDEX(products!$A$1:$G$37,MATCH(orders!$D41,products!$A$1:$A$37,0),MATCH(orders!K$1,products!$A$1:$G$1,0))</f>
        <v>250g</v>
      </c>
      <c r="L41" s="6">
        <f>INDEX(products!$A$1:$G$37,MATCH(orders!$D41,products!$A$1:$A$37,0),MATCH(orders!L$1,products!$A$1:$G$1,0))</f>
        <v>4.58</v>
      </c>
      <c r="M41" s="6">
        <f t="shared" ca="1" si="1"/>
        <v>96.18</v>
      </c>
      <c r="N41" t="str">
        <f>_xlfn.XLOOKUP(Orders[[#This Row],[Customer ID]],customers!$A$1:$A$1001,customers!$I$1:$I$1001,0)</f>
        <v>Yes</v>
      </c>
    </row>
    <row r="42" spans="1:14" x14ac:dyDescent="0.3">
      <c r="A42" s="4" t="s">
        <v>6018</v>
      </c>
      <c r="B42" s="5">
        <v>44488</v>
      </c>
      <c r="C42" t="s">
        <v>53</v>
      </c>
      <c r="D42" t="s">
        <v>6978</v>
      </c>
      <c r="E42" s="4">
        <f t="shared" ca="1" si="0"/>
        <v>41</v>
      </c>
      <c r="F42" t="str">
        <f>_xlfn.XLOOKUP(C42,customers!$A$1:$A$1001,customers!$B$1:$B$1001)</f>
        <v>Tammy Hutchinson</v>
      </c>
      <c r="G42" t="str">
        <f>_xlfn.XLOOKUP(C42,customers!$A$1:$A$1001,customers!$C$1:$C$1001)</f>
        <v>tammyhutchinson@email.com</v>
      </c>
      <c r="H42" t="str">
        <f>_xlfn.XLOOKUP(C42,customers!$A$1:$A$1001,customers!$G$1:$G$1001)</f>
        <v>Canada</v>
      </c>
      <c r="I42" t="str">
        <f>INDEX(products!$A$1:$G$37,MATCH(orders!$D42,products!$A$1:$A$37,0),MATCH(orders!I$1,products!$A$1:$G$1,0))</f>
        <v>White</v>
      </c>
      <c r="J42">
        <f>INDEX(products!$A$1:$G$37,MATCH(orders!$D42,products!$A$1:$A$37,0),MATCH(orders!J$1,products!$A$1:$G$1,0))</f>
        <v>0.8</v>
      </c>
      <c r="K42" t="str">
        <f>INDEX(products!$A$1:$G$37,MATCH(orders!$D42,products!$A$1:$A$37,0),MATCH(orders!K$1,products!$A$1:$G$1,0))</f>
        <v>50g</v>
      </c>
      <c r="L42" s="6">
        <f>INDEX(products!$A$1:$G$37,MATCH(orders!$D42,products!$A$1:$A$37,0),MATCH(orders!L$1,products!$A$1:$G$1,0))</f>
        <v>1.3</v>
      </c>
      <c r="M42" s="6">
        <f t="shared" ca="1" si="1"/>
        <v>53.300000000000004</v>
      </c>
      <c r="N42" t="str">
        <f>_xlfn.XLOOKUP(Orders[[#This Row],[Customer ID]],customers!$A$1:$A$1001,customers!$I$1:$I$1001,0)</f>
        <v>No</v>
      </c>
    </row>
    <row r="43" spans="1:14" x14ac:dyDescent="0.3">
      <c r="A43" s="4" t="s">
        <v>6019</v>
      </c>
      <c r="B43" s="5">
        <v>43584</v>
      </c>
      <c r="C43" t="s">
        <v>145</v>
      </c>
      <c r="D43" t="s">
        <v>6951</v>
      </c>
      <c r="E43" s="4">
        <f t="shared" ca="1" si="0"/>
        <v>39</v>
      </c>
      <c r="F43" t="str">
        <f>_xlfn.XLOOKUP(C43,customers!$A$1:$A$1001,customers!$B$1:$B$1001)</f>
        <v>Jason Young</v>
      </c>
      <c r="G43" t="str">
        <f>_xlfn.XLOOKUP(C43,customers!$A$1:$A$1001,customers!$C$1:$C$1001)</f>
        <v>jasonyoung@email.com</v>
      </c>
      <c r="H43" t="str">
        <f>_xlfn.XLOOKUP(C43,customers!$A$1:$A$1001,customers!$G$1:$G$1001)</f>
        <v>United States</v>
      </c>
      <c r="I43" t="str">
        <f>INDEX(products!$A$1:$G$37,MATCH(orders!$D43,products!$A$1:$A$37,0),MATCH(orders!I$1,products!$A$1:$G$1,0))</f>
        <v>Dark</v>
      </c>
      <c r="J43">
        <f>INDEX(products!$A$1:$G$37,MATCH(orders!$D43,products!$A$1:$A$37,0),MATCH(orders!J$1,products!$A$1:$G$1,0))</f>
        <v>0.65</v>
      </c>
      <c r="K43" t="str">
        <f>INDEX(products!$A$1:$G$37,MATCH(orders!$D43,products!$A$1:$A$37,0),MATCH(orders!K$1,products!$A$1:$G$1,0))</f>
        <v>100g</v>
      </c>
      <c r="L43" s="6">
        <f>INDEX(products!$A$1:$G$37,MATCH(orders!$D43,products!$A$1:$A$37,0),MATCH(orders!L$1,products!$A$1:$G$1,0))</f>
        <v>1.88</v>
      </c>
      <c r="M43" s="6">
        <f t="shared" ca="1" si="1"/>
        <v>73.319999999999993</v>
      </c>
      <c r="N43" t="str">
        <f>_xlfn.XLOOKUP(Orders[[#This Row],[Customer ID]],customers!$A$1:$A$1001,customers!$I$1:$I$1001,0)</f>
        <v>No</v>
      </c>
    </row>
    <row r="44" spans="1:14" x14ac:dyDescent="0.3">
      <c r="A44" s="4" t="s">
        <v>6020</v>
      </c>
      <c r="B44" s="5">
        <v>43750</v>
      </c>
      <c r="C44" t="s">
        <v>528</v>
      </c>
      <c r="D44" t="s">
        <v>6960</v>
      </c>
      <c r="E44" s="4">
        <f t="shared" ca="1" si="0"/>
        <v>40</v>
      </c>
      <c r="F44" t="str">
        <f>_xlfn.XLOOKUP(C44,customers!$A$1:$A$1001,customers!$B$1:$B$1001)</f>
        <v>Mark Hunter</v>
      </c>
      <c r="G44" t="str">
        <f>_xlfn.XLOOKUP(C44,customers!$A$1:$A$1001,customers!$C$1:$C$1001)</f>
        <v>markhunter@email.com</v>
      </c>
      <c r="H44" t="str">
        <f>_xlfn.XLOOKUP(C44,customers!$A$1:$A$1001,customers!$G$1:$G$1001)</f>
        <v>United States</v>
      </c>
      <c r="I44" t="str">
        <f>INDEX(products!$A$1:$G$37,MATCH(orders!$D44,products!$A$1:$A$37,0),MATCH(orders!I$1,products!$A$1:$G$1,0))</f>
        <v>Milk</v>
      </c>
      <c r="J44">
        <f>INDEX(products!$A$1:$G$37,MATCH(orders!$D44,products!$A$1:$A$37,0),MATCH(orders!J$1,products!$A$1:$G$1,0))</f>
        <v>0.5</v>
      </c>
      <c r="K44" t="str">
        <f>INDEX(products!$A$1:$G$37,MATCH(orders!$D44,products!$A$1:$A$37,0),MATCH(orders!K$1,products!$A$1:$G$1,0))</f>
        <v>250g</v>
      </c>
      <c r="L44" s="6">
        <f>INDEX(products!$A$1:$G$37,MATCH(orders!$D44,products!$A$1:$A$37,0),MATCH(orders!L$1,products!$A$1:$G$1,0))</f>
        <v>4.58</v>
      </c>
      <c r="M44" s="6">
        <f t="shared" ca="1" si="1"/>
        <v>183.2</v>
      </c>
      <c r="N44" t="str">
        <f>_xlfn.XLOOKUP(Orders[[#This Row],[Customer ID]],customers!$A$1:$A$1001,customers!$I$1:$I$1001,0)</f>
        <v>Yes</v>
      </c>
    </row>
    <row r="45" spans="1:14" x14ac:dyDescent="0.3">
      <c r="A45" s="4" t="s">
        <v>6021</v>
      </c>
      <c r="B45" s="5">
        <v>44335</v>
      </c>
      <c r="C45" t="s">
        <v>257</v>
      </c>
      <c r="D45" t="s">
        <v>6977</v>
      </c>
      <c r="E45" s="4">
        <f t="shared" ca="1" si="0"/>
        <v>16</v>
      </c>
      <c r="F45" t="str">
        <f>_xlfn.XLOOKUP(C45,customers!$A$1:$A$1001,customers!$B$1:$B$1001)</f>
        <v>Victoria Burnett</v>
      </c>
      <c r="G45" t="str">
        <f>_xlfn.XLOOKUP(C45,customers!$A$1:$A$1001,customers!$C$1:$C$1001)</f>
        <v>victoriaburnett@email.com</v>
      </c>
      <c r="H45" t="str">
        <f>_xlfn.XLOOKUP(C45,customers!$A$1:$A$1001,customers!$G$1:$G$1001)</f>
        <v>Canada</v>
      </c>
      <c r="I45" t="str">
        <f>INDEX(products!$A$1:$G$37,MATCH(orders!$D45,products!$A$1:$A$37,0),MATCH(orders!I$1,products!$A$1:$G$1,0))</f>
        <v>White</v>
      </c>
      <c r="J45">
        <f>INDEX(products!$A$1:$G$37,MATCH(orders!$D45,products!$A$1:$A$37,0),MATCH(orders!J$1,products!$A$1:$G$1,0))</f>
        <v>0.8</v>
      </c>
      <c r="K45" t="str">
        <f>INDEX(products!$A$1:$G$37,MATCH(orders!$D45,products!$A$1:$A$37,0),MATCH(orders!K$1,products!$A$1:$G$1,0))</f>
        <v>20g</v>
      </c>
      <c r="L45" s="6">
        <f>INDEX(products!$A$1:$G$37,MATCH(orders!$D45,products!$A$1:$A$37,0),MATCH(orders!L$1,products!$A$1:$G$1,0))</f>
        <v>0.65</v>
      </c>
      <c r="M45" s="6">
        <f t="shared" ca="1" si="1"/>
        <v>10.4</v>
      </c>
      <c r="N45" t="str">
        <f>_xlfn.XLOOKUP(Orders[[#This Row],[Customer ID]],customers!$A$1:$A$1001,customers!$I$1:$I$1001,0)</f>
        <v>No</v>
      </c>
    </row>
    <row r="46" spans="1:14" x14ac:dyDescent="0.3">
      <c r="A46" s="4" t="s">
        <v>6022</v>
      </c>
      <c r="B46" s="5">
        <v>44380</v>
      </c>
      <c r="C46" t="s">
        <v>297</v>
      </c>
      <c r="D46" t="s">
        <v>6953</v>
      </c>
      <c r="E46" s="4">
        <f t="shared" ca="1" si="0"/>
        <v>21</v>
      </c>
      <c r="F46" t="str">
        <f>_xlfn.XLOOKUP(C46,customers!$A$1:$A$1001,customers!$B$1:$B$1001)</f>
        <v>Dr. Amanda Griffin</v>
      </c>
      <c r="G46" t="str">
        <f>_xlfn.XLOOKUP(C46,customers!$A$1:$A$1001,customers!$C$1:$C$1001)</f>
        <v>dr.amandagriffin@email.com</v>
      </c>
      <c r="H46" t="str">
        <f>_xlfn.XLOOKUP(C46,customers!$A$1:$A$1001,customers!$G$1:$G$1001)</f>
        <v>United States</v>
      </c>
      <c r="I46" t="str">
        <f>INDEX(products!$A$1:$G$37,MATCH(orders!$D46,products!$A$1:$A$37,0),MATCH(orders!I$1,products!$A$1:$G$1,0))</f>
        <v>Dark</v>
      </c>
      <c r="J46">
        <f>INDEX(products!$A$1:$G$37,MATCH(orders!$D46,products!$A$1:$A$37,0),MATCH(orders!J$1,products!$A$1:$G$1,0))</f>
        <v>0.8</v>
      </c>
      <c r="K46" t="str">
        <f>INDEX(products!$A$1:$G$37,MATCH(orders!$D46,products!$A$1:$A$37,0),MATCH(orders!K$1,products!$A$1:$G$1,0))</f>
        <v>20g</v>
      </c>
      <c r="L46" s="6">
        <f>INDEX(products!$A$1:$G$37,MATCH(orders!$D46,products!$A$1:$A$37,0),MATCH(orders!L$1,products!$A$1:$G$1,0))</f>
        <v>0.5</v>
      </c>
      <c r="M46" s="6">
        <f t="shared" ca="1" si="1"/>
        <v>10.5</v>
      </c>
      <c r="N46" t="str">
        <f>_xlfn.XLOOKUP(Orders[[#This Row],[Customer ID]],customers!$A$1:$A$1001,customers!$I$1:$I$1001,0)</f>
        <v>No</v>
      </c>
    </row>
    <row r="47" spans="1:14" x14ac:dyDescent="0.3">
      <c r="A47" s="4" t="s">
        <v>6023</v>
      </c>
      <c r="B47" s="5">
        <v>43869</v>
      </c>
      <c r="C47" t="s">
        <v>677</v>
      </c>
      <c r="D47" t="s">
        <v>6957</v>
      </c>
      <c r="E47" s="4">
        <f t="shared" ca="1" si="0"/>
        <v>26</v>
      </c>
      <c r="F47" t="str">
        <f>_xlfn.XLOOKUP(C47,customers!$A$1:$A$1001,customers!$B$1:$B$1001)</f>
        <v>Gene Ross</v>
      </c>
      <c r="G47" t="str">
        <f>_xlfn.XLOOKUP(C47,customers!$A$1:$A$1001,customers!$C$1:$C$1001)</f>
        <v>geneross@email.com</v>
      </c>
      <c r="H47" t="str">
        <f>_xlfn.XLOOKUP(C47,customers!$A$1:$A$1001,customers!$G$1:$G$1001)</f>
        <v>United States</v>
      </c>
      <c r="I47" t="str">
        <f>INDEX(products!$A$1:$G$37,MATCH(orders!$D47,products!$A$1:$A$37,0),MATCH(orders!I$1,products!$A$1:$G$1,0))</f>
        <v>Milk</v>
      </c>
      <c r="J47">
        <f>INDEX(products!$A$1:$G$37,MATCH(orders!$D47,products!$A$1:$A$37,0),MATCH(orders!J$1,products!$A$1:$G$1,0))</f>
        <v>0.5</v>
      </c>
      <c r="K47" t="str">
        <f>INDEX(products!$A$1:$G$37,MATCH(orders!$D47,products!$A$1:$A$37,0),MATCH(orders!K$1,products!$A$1:$G$1,0))</f>
        <v>20g</v>
      </c>
      <c r="L47" s="6">
        <f>INDEX(products!$A$1:$G$37,MATCH(orders!$D47,products!$A$1:$A$37,0),MATCH(orders!L$1,products!$A$1:$G$1,0))</f>
        <v>0.6</v>
      </c>
      <c r="M47" s="6">
        <f t="shared" ca="1" si="1"/>
        <v>15.6</v>
      </c>
      <c r="N47" t="str">
        <f>_xlfn.XLOOKUP(Orders[[#This Row],[Customer ID]],customers!$A$1:$A$1001,customers!$I$1:$I$1001,0)</f>
        <v>Yes</v>
      </c>
    </row>
    <row r="48" spans="1:14" x14ac:dyDescent="0.3">
      <c r="A48" s="4" t="s">
        <v>6024</v>
      </c>
      <c r="B48" s="5">
        <v>44120</v>
      </c>
      <c r="C48" t="s">
        <v>957</v>
      </c>
      <c r="D48" t="s">
        <v>6980</v>
      </c>
      <c r="E48" s="4">
        <f t="shared" ca="1" si="0"/>
        <v>7</v>
      </c>
      <c r="F48" t="str">
        <f>_xlfn.XLOOKUP(C48,customers!$A$1:$A$1001,customers!$B$1:$B$1001)</f>
        <v>Isabel Krueger</v>
      </c>
      <c r="G48" t="str">
        <f>_xlfn.XLOOKUP(C48,customers!$A$1:$A$1001,customers!$C$1:$C$1001)</f>
        <v>isabelkrueger@email.com</v>
      </c>
      <c r="H48" t="str">
        <f>_xlfn.XLOOKUP(C48,customers!$A$1:$A$1001,customers!$G$1:$G$1001)</f>
        <v>Canada</v>
      </c>
      <c r="I48" t="str">
        <f>INDEX(products!$A$1:$G$37,MATCH(orders!$D48,products!$A$1:$A$37,0),MATCH(orders!I$1,products!$A$1:$G$1,0))</f>
        <v>White</v>
      </c>
      <c r="J48">
        <f>INDEX(products!$A$1:$G$37,MATCH(orders!$D48,products!$A$1:$A$37,0),MATCH(orders!J$1,products!$A$1:$G$1,0))</f>
        <v>0.8</v>
      </c>
      <c r="K48" t="str">
        <f>INDEX(products!$A$1:$G$37,MATCH(orders!$D48,products!$A$1:$A$37,0),MATCH(orders!K$1,products!$A$1:$G$1,0))</f>
        <v>250g</v>
      </c>
      <c r="L48" s="6">
        <f>INDEX(products!$A$1:$G$37,MATCH(orders!$D48,products!$A$1:$A$37,0),MATCH(orders!L$1,products!$A$1:$G$1,0))</f>
        <v>4.96</v>
      </c>
      <c r="M48" s="6">
        <f t="shared" ca="1" si="1"/>
        <v>34.72</v>
      </c>
      <c r="N48" t="str">
        <f>_xlfn.XLOOKUP(Orders[[#This Row],[Customer ID]],customers!$A$1:$A$1001,customers!$I$1:$I$1001,0)</f>
        <v>No</v>
      </c>
    </row>
    <row r="49" spans="1:14" x14ac:dyDescent="0.3">
      <c r="A49" s="4" t="s">
        <v>6025</v>
      </c>
      <c r="B49" s="5">
        <v>44127</v>
      </c>
      <c r="C49" t="s">
        <v>253</v>
      </c>
      <c r="D49" t="s">
        <v>6954</v>
      </c>
      <c r="E49" s="4">
        <f t="shared" ca="1" si="0"/>
        <v>42</v>
      </c>
      <c r="F49" t="str">
        <f>_xlfn.XLOOKUP(C49,customers!$A$1:$A$1001,customers!$B$1:$B$1001)</f>
        <v>Derek Castillo</v>
      </c>
      <c r="G49" t="str">
        <f>_xlfn.XLOOKUP(C49,customers!$A$1:$A$1001,customers!$C$1:$C$1001)</f>
        <v>derekcastillo@email.com</v>
      </c>
      <c r="H49" t="str">
        <f>_xlfn.XLOOKUP(C49,customers!$A$1:$A$1001,customers!$G$1:$G$1001)</f>
        <v>United States</v>
      </c>
      <c r="I49" t="str">
        <f>INDEX(products!$A$1:$G$37,MATCH(orders!$D49,products!$A$1:$A$37,0),MATCH(orders!I$1,products!$A$1:$G$1,0))</f>
        <v>Dark</v>
      </c>
      <c r="J49">
        <f>INDEX(products!$A$1:$G$37,MATCH(orders!$D49,products!$A$1:$A$37,0),MATCH(orders!J$1,products!$A$1:$G$1,0))</f>
        <v>0.8</v>
      </c>
      <c r="K49" t="str">
        <f>INDEX(products!$A$1:$G$37,MATCH(orders!$D49,products!$A$1:$A$37,0),MATCH(orders!K$1,products!$A$1:$G$1,0))</f>
        <v>50g</v>
      </c>
      <c r="L49" s="6">
        <f>INDEX(products!$A$1:$G$37,MATCH(orders!$D49,products!$A$1:$A$37,0),MATCH(orders!L$1,products!$A$1:$G$1,0))</f>
        <v>1</v>
      </c>
      <c r="M49" s="6">
        <f t="shared" ca="1" si="1"/>
        <v>42</v>
      </c>
      <c r="N49" t="str">
        <f>_xlfn.XLOOKUP(Orders[[#This Row],[Customer ID]],customers!$A$1:$A$1001,customers!$I$1:$I$1001,0)</f>
        <v>Yes</v>
      </c>
    </row>
    <row r="50" spans="1:14" x14ac:dyDescent="0.3">
      <c r="A50" s="4" t="s">
        <v>6026</v>
      </c>
      <c r="B50" s="5">
        <v>44265</v>
      </c>
      <c r="C50" t="s">
        <v>768</v>
      </c>
      <c r="D50" t="s">
        <v>6969</v>
      </c>
      <c r="E50" s="4">
        <f t="shared" ca="1" si="0"/>
        <v>50</v>
      </c>
      <c r="F50" t="str">
        <f>_xlfn.XLOOKUP(C50,customers!$A$1:$A$1001,customers!$B$1:$B$1001)</f>
        <v>Gerald Price</v>
      </c>
      <c r="G50" t="str">
        <f>_xlfn.XLOOKUP(C50,customers!$A$1:$A$1001,customers!$C$1:$C$1001)</f>
        <v>geraldprice@email.com</v>
      </c>
      <c r="H50" t="str">
        <f>_xlfn.XLOOKUP(C50,customers!$A$1:$A$1001,customers!$G$1:$G$1001)</f>
        <v>Mexico</v>
      </c>
      <c r="I50" t="str">
        <f>INDEX(products!$A$1:$G$37,MATCH(orders!$D50,products!$A$1:$A$37,0),MATCH(orders!I$1,products!$A$1:$G$1,0))</f>
        <v>White</v>
      </c>
      <c r="J50">
        <f>INDEX(products!$A$1:$G$37,MATCH(orders!$D50,products!$A$1:$A$37,0),MATCH(orders!J$1,products!$A$1:$G$1,0))</f>
        <v>0.5</v>
      </c>
      <c r="K50" t="str">
        <f>INDEX(products!$A$1:$G$37,MATCH(orders!$D50,products!$A$1:$A$37,0),MATCH(orders!K$1,products!$A$1:$G$1,0))</f>
        <v>20g</v>
      </c>
      <c r="L50" s="6">
        <f>INDEX(products!$A$1:$G$37,MATCH(orders!$D50,products!$A$1:$A$37,0),MATCH(orders!L$1,products!$A$1:$G$1,0))</f>
        <v>0.79</v>
      </c>
      <c r="M50" s="6">
        <f t="shared" ca="1" si="1"/>
        <v>39.5</v>
      </c>
      <c r="N50" t="str">
        <f>_xlfn.XLOOKUP(Orders[[#This Row],[Customer ID]],customers!$A$1:$A$1001,customers!$I$1:$I$1001,0)</f>
        <v>No</v>
      </c>
    </row>
    <row r="51" spans="1:14" x14ac:dyDescent="0.3">
      <c r="A51" s="4" t="s">
        <v>6027</v>
      </c>
      <c r="B51" s="5">
        <v>44384</v>
      </c>
      <c r="C51" t="s">
        <v>839</v>
      </c>
      <c r="D51" t="s">
        <v>6961</v>
      </c>
      <c r="E51" s="4">
        <f t="shared" ca="1" si="0"/>
        <v>20</v>
      </c>
      <c r="F51" t="str">
        <f>_xlfn.XLOOKUP(C51,customers!$A$1:$A$1001,customers!$B$1:$B$1001)</f>
        <v>Jeffrey Campos</v>
      </c>
      <c r="G51" t="str">
        <f>_xlfn.XLOOKUP(C51,customers!$A$1:$A$1001,customers!$C$1:$C$1001)</f>
        <v>jeffreycampos@email.com</v>
      </c>
      <c r="H51" t="str">
        <f>_xlfn.XLOOKUP(C51,customers!$A$1:$A$1001,customers!$G$1:$G$1001)</f>
        <v>United States</v>
      </c>
      <c r="I51" t="str">
        <f>INDEX(products!$A$1:$G$37,MATCH(orders!$D51,products!$A$1:$A$37,0),MATCH(orders!I$1,products!$A$1:$G$1,0))</f>
        <v>Milk</v>
      </c>
      <c r="J51">
        <f>INDEX(products!$A$1:$G$37,MATCH(orders!$D51,products!$A$1:$A$37,0),MATCH(orders!J$1,products!$A$1:$G$1,0))</f>
        <v>0.65</v>
      </c>
      <c r="K51" t="str">
        <f>INDEX(products!$A$1:$G$37,MATCH(orders!$D51,products!$A$1:$A$37,0),MATCH(orders!K$1,products!$A$1:$G$1,0))</f>
        <v>20g</v>
      </c>
      <c r="L51" s="6">
        <f>INDEX(products!$A$1:$G$37,MATCH(orders!$D51,products!$A$1:$A$37,0),MATCH(orders!L$1,products!$A$1:$G$1,0))</f>
        <v>0.5</v>
      </c>
      <c r="M51" s="6">
        <f t="shared" ca="1" si="1"/>
        <v>10</v>
      </c>
      <c r="N51" t="str">
        <f>_xlfn.XLOOKUP(Orders[[#This Row],[Customer ID]],customers!$A$1:$A$1001,customers!$I$1:$I$1001,0)</f>
        <v>No</v>
      </c>
    </row>
    <row r="52" spans="1:14" x14ac:dyDescent="0.3">
      <c r="A52" s="4" t="s">
        <v>6028</v>
      </c>
      <c r="B52" s="5">
        <v>44232</v>
      </c>
      <c r="C52" t="s">
        <v>271</v>
      </c>
      <c r="D52" t="s">
        <v>6947</v>
      </c>
      <c r="E52" s="4">
        <f t="shared" ca="1" si="0"/>
        <v>5</v>
      </c>
      <c r="F52" t="str">
        <f>_xlfn.XLOOKUP(C52,customers!$A$1:$A$1001,customers!$B$1:$B$1001)</f>
        <v>Austin Bullock</v>
      </c>
      <c r="G52" t="str">
        <f>_xlfn.XLOOKUP(C52,customers!$A$1:$A$1001,customers!$C$1:$C$1001)</f>
        <v>austinbullock@email.com</v>
      </c>
      <c r="H52" t="str">
        <f>_xlfn.XLOOKUP(C52,customers!$A$1:$A$1001,customers!$G$1:$G$1001)</f>
        <v>Mexico</v>
      </c>
      <c r="I52" t="str">
        <f>INDEX(products!$A$1:$G$37,MATCH(orders!$D52,products!$A$1:$A$37,0),MATCH(orders!I$1,products!$A$1:$G$1,0))</f>
        <v>Dark</v>
      </c>
      <c r="J52">
        <f>INDEX(products!$A$1:$G$37,MATCH(orders!$D52,products!$A$1:$A$37,0),MATCH(orders!J$1,products!$A$1:$G$1,0))</f>
        <v>0.5</v>
      </c>
      <c r="K52" t="str">
        <f>INDEX(products!$A$1:$G$37,MATCH(orders!$D52,products!$A$1:$A$37,0),MATCH(orders!K$1,products!$A$1:$G$1,0))</f>
        <v>100g</v>
      </c>
      <c r="L52" s="6">
        <f>INDEX(products!$A$1:$G$37,MATCH(orders!$D52,products!$A$1:$A$37,0),MATCH(orders!L$1,products!$A$1:$G$1,0))</f>
        <v>2.16</v>
      </c>
      <c r="M52" s="6">
        <f t="shared" ca="1" si="1"/>
        <v>10.8</v>
      </c>
      <c r="N52" t="str">
        <f>_xlfn.XLOOKUP(Orders[[#This Row],[Customer ID]],customers!$A$1:$A$1001,customers!$I$1:$I$1001,0)</f>
        <v>No</v>
      </c>
    </row>
    <row r="53" spans="1:14" x14ac:dyDescent="0.3">
      <c r="A53" s="4" t="s">
        <v>6029</v>
      </c>
      <c r="B53" s="5">
        <v>44176</v>
      </c>
      <c r="C53" t="s">
        <v>443</v>
      </c>
      <c r="D53" t="s">
        <v>6955</v>
      </c>
      <c r="E53" s="4">
        <f t="shared" ca="1" si="0"/>
        <v>43</v>
      </c>
      <c r="F53" t="str">
        <f>_xlfn.XLOOKUP(C53,customers!$A$1:$A$1001,customers!$B$1:$B$1001)</f>
        <v>Christian Wiley</v>
      </c>
      <c r="G53" t="str">
        <f>_xlfn.XLOOKUP(C53,customers!$A$1:$A$1001,customers!$C$1:$C$1001)</f>
        <v>christianwiley@email.com</v>
      </c>
      <c r="H53" t="str">
        <f>_xlfn.XLOOKUP(C53,customers!$A$1:$A$1001,customers!$G$1:$G$1001)</f>
        <v>Canada</v>
      </c>
      <c r="I53" t="str">
        <f>INDEX(products!$A$1:$G$37,MATCH(orders!$D53,products!$A$1:$A$37,0),MATCH(orders!I$1,products!$A$1:$G$1,0))</f>
        <v>Dark</v>
      </c>
      <c r="J53">
        <f>INDEX(products!$A$1:$G$37,MATCH(orders!$D53,products!$A$1:$A$37,0),MATCH(orders!J$1,products!$A$1:$G$1,0))</f>
        <v>0.8</v>
      </c>
      <c r="K53" t="str">
        <f>INDEX(products!$A$1:$G$37,MATCH(orders!$D53,products!$A$1:$A$37,0),MATCH(orders!K$1,products!$A$1:$G$1,0))</f>
        <v>100g</v>
      </c>
      <c r="L53" s="6">
        <f>INDEX(products!$A$1:$G$37,MATCH(orders!$D53,products!$A$1:$A$37,0),MATCH(orders!L$1,products!$A$1:$G$1,0))</f>
        <v>1.66</v>
      </c>
      <c r="M53" s="6">
        <f t="shared" ca="1" si="1"/>
        <v>71.38</v>
      </c>
      <c r="N53" t="str">
        <f>_xlfn.XLOOKUP(Orders[[#This Row],[Customer ID]],customers!$A$1:$A$1001,customers!$I$1:$I$1001,0)</f>
        <v>Yes</v>
      </c>
    </row>
    <row r="54" spans="1:14" x14ac:dyDescent="0.3">
      <c r="A54" s="4" t="s">
        <v>6030</v>
      </c>
      <c r="B54" s="5">
        <v>44694</v>
      </c>
      <c r="C54" t="s">
        <v>25</v>
      </c>
      <c r="D54" t="s">
        <v>6947</v>
      </c>
      <c r="E54" s="4">
        <f t="shared" ca="1" si="0"/>
        <v>7</v>
      </c>
      <c r="F54" t="str">
        <f>_xlfn.XLOOKUP(C54,customers!$A$1:$A$1001,customers!$B$1:$B$1001)</f>
        <v>Daniel Sanford</v>
      </c>
      <c r="G54" t="str">
        <f>_xlfn.XLOOKUP(C54,customers!$A$1:$A$1001,customers!$C$1:$C$1001)</f>
        <v>danielsanford@email.com</v>
      </c>
      <c r="H54" t="str">
        <f>_xlfn.XLOOKUP(C54,customers!$A$1:$A$1001,customers!$G$1:$G$1001)</f>
        <v>United States</v>
      </c>
      <c r="I54" t="str">
        <f>INDEX(products!$A$1:$G$37,MATCH(orders!$D54,products!$A$1:$A$37,0),MATCH(orders!I$1,products!$A$1:$G$1,0))</f>
        <v>Dark</v>
      </c>
      <c r="J54">
        <f>INDEX(products!$A$1:$G$37,MATCH(orders!$D54,products!$A$1:$A$37,0),MATCH(orders!J$1,products!$A$1:$G$1,0))</f>
        <v>0.5</v>
      </c>
      <c r="K54" t="str">
        <f>INDEX(products!$A$1:$G$37,MATCH(orders!$D54,products!$A$1:$A$37,0),MATCH(orders!K$1,products!$A$1:$G$1,0))</f>
        <v>100g</v>
      </c>
      <c r="L54" s="6">
        <f>INDEX(products!$A$1:$G$37,MATCH(orders!$D54,products!$A$1:$A$37,0),MATCH(orders!L$1,products!$A$1:$G$1,0))</f>
        <v>2.16</v>
      </c>
      <c r="M54" s="6">
        <f t="shared" ca="1" si="1"/>
        <v>15.120000000000001</v>
      </c>
      <c r="N54" t="str">
        <f>_xlfn.XLOOKUP(Orders[[#This Row],[Customer ID]],customers!$A$1:$A$1001,customers!$I$1:$I$1001,0)</f>
        <v>Yes</v>
      </c>
    </row>
    <row r="55" spans="1:14" x14ac:dyDescent="0.3">
      <c r="A55" s="4" t="s">
        <v>6031</v>
      </c>
      <c r="B55" s="5">
        <v>43761</v>
      </c>
      <c r="C55" t="s">
        <v>844</v>
      </c>
      <c r="D55" t="s">
        <v>6965</v>
      </c>
      <c r="E55" s="4">
        <f t="shared" ca="1" si="0"/>
        <v>17</v>
      </c>
      <c r="F55" t="str">
        <f>_xlfn.XLOOKUP(C55,customers!$A$1:$A$1001,customers!$B$1:$B$1001)</f>
        <v>Matthew Cortez</v>
      </c>
      <c r="G55" t="str">
        <f>_xlfn.XLOOKUP(C55,customers!$A$1:$A$1001,customers!$C$1:$C$1001)</f>
        <v>matthewcortez@email.com</v>
      </c>
      <c r="H55" t="str">
        <f>_xlfn.XLOOKUP(C55,customers!$A$1:$A$1001,customers!$G$1:$G$1001)</f>
        <v>Mexico</v>
      </c>
      <c r="I55" t="str">
        <f>INDEX(products!$A$1:$G$37,MATCH(orders!$D55,products!$A$1:$A$37,0),MATCH(orders!I$1,products!$A$1:$G$1,0))</f>
        <v>Milk</v>
      </c>
      <c r="J55">
        <f>INDEX(products!$A$1:$G$37,MATCH(orders!$D55,products!$A$1:$A$37,0),MATCH(orders!J$1,products!$A$1:$G$1,0))</f>
        <v>0.8</v>
      </c>
      <c r="K55" t="str">
        <f>INDEX(products!$A$1:$G$37,MATCH(orders!$D55,products!$A$1:$A$37,0),MATCH(orders!K$1,products!$A$1:$G$1,0))</f>
        <v>20g</v>
      </c>
      <c r="L55" s="6">
        <f>INDEX(products!$A$1:$G$37,MATCH(orders!$D55,products!$A$1:$A$37,0),MATCH(orders!L$1,products!$A$1:$G$1,0))</f>
        <v>0.45</v>
      </c>
      <c r="M55" s="6">
        <f t="shared" ca="1" si="1"/>
        <v>7.65</v>
      </c>
      <c r="N55" t="str">
        <f>_xlfn.XLOOKUP(Orders[[#This Row],[Customer ID]],customers!$A$1:$A$1001,customers!$I$1:$I$1001,0)</f>
        <v>Yes</v>
      </c>
    </row>
    <row r="56" spans="1:14" x14ac:dyDescent="0.3">
      <c r="A56" s="4" t="s">
        <v>6032</v>
      </c>
      <c r="B56" s="5">
        <v>44085</v>
      </c>
      <c r="C56" t="s">
        <v>598</v>
      </c>
      <c r="D56" t="s">
        <v>6962</v>
      </c>
      <c r="E56" s="4">
        <f t="shared" ca="1" si="0"/>
        <v>11</v>
      </c>
      <c r="F56" t="str">
        <f>_xlfn.XLOOKUP(C56,customers!$A$1:$A$1001,customers!$B$1:$B$1001)</f>
        <v>Dr. John Doyle</v>
      </c>
      <c r="G56" t="str">
        <f>_xlfn.XLOOKUP(C56,customers!$A$1:$A$1001,customers!$C$1:$C$1001)</f>
        <v>dr.johndoyle@email.com</v>
      </c>
      <c r="H56" t="str">
        <f>_xlfn.XLOOKUP(C56,customers!$A$1:$A$1001,customers!$G$1:$G$1001)</f>
        <v>United States</v>
      </c>
      <c r="I56" t="str">
        <f>INDEX(products!$A$1:$G$37,MATCH(orders!$D56,products!$A$1:$A$37,0),MATCH(orders!I$1,products!$A$1:$G$1,0))</f>
        <v>Milk</v>
      </c>
      <c r="J56">
        <f>INDEX(products!$A$1:$G$37,MATCH(orders!$D56,products!$A$1:$A$37,0),MATCH(orders!J$1,products!$A$1:$G$1,0))</f>
        <v>0.65</v>
      </c>
      <c r="K56" t="str">
        <f>INDEX(products!$A$1:$G$37,MATCH(orders!$D56,products!$A$1:$A$37,0),MATCH(orders!K$1,products!$A$1:$G$1,0))</f>
        <v>50g</v>
      </c>
      <c r="L56" s="6">
        <f>INDEX(products!$A$1:$G$37,MATCH(orders!$D56,products!$A$1:$A$37,0),MATCH(orders!L$1,products!$A$1:$G$1,0))</f>
        <v>1</v>
      </c>
      <c r="M56" s="6">
        <f t="shared" ca="1" si="1"/>
        <v>11</v>
      </c>
      <c r="N56" t="str">
        <f>_xlfn.XLOOKUP(Orders[[#This Row],[Customer ID]],customers!$A$1:$A$1001,customers!$I$1:$I$1001,0)</f>
        <v>No</v>
      </c>
    </row>
    <row r="57" spans="1:14" x14ac:dyDescent="0.3">
      <c r="A57" s="4" t="s">
        <v>6033</v>
      </c>
      <c r="B57" s="5">
        <v>43737</v>
      </c>
      <c r="C57" t="s">
        <v>203</v>
      </c>
      <c r="D57" t="s">
        <v>6963</v>
      </c>
      <c r="E57" s="4">
        <f t="shared" ca="1" si="0"/>
        <v>19</v>
      </c>
      <c r="F57" t="str">
        <f>_xlfn.XLOOKUP(C57,customers!$A$1:$A$1001,customers!$B$1:$B$1001)</f>
        <v>Michelle Davis</v>
      </c>
      <c r="G57" t="str">
        <f>_xlfn.XLOOKUP(C57,customers!$A$1:$A$1001,customers!$C$1:$C$1001)</f>
        <v>michelledavis@email.com</v>
      </c>
      <c r="H57" t="str">
        <f>_xlfn.XLOOKUP(C57,customers!$A$1:$A$1001,customers!$G$1:$G$1001)</f>
        <v>Canada</v>
      </c>
      <c r="I57" t="str">
        <f>INDEX(products!$A$1:$G$37,MATCH(orders!$D57,products!$A$1:$A$37,0),MATCH(orders!I$1,products!$A$1:$G$1,0))</f>
        <v>Milk</v>
      </c>
      <c r="J57">
        <f>INDEX(products!$A$1:$G$37,MATCH(orders!$D57,products!$A$1:$A$37,0),MATCH(orders!J$1,products!$A$1:$G$1,0))</f>
        <v>0.65</v>
      </c>
      <c r="K57" t="str">
        <f>INDEX(products!$A$1:$G$37,MATCH(orders!$D57,products!$A$1:$A$37,0),MATCH(orders!K$1,products!$A$1:$G$1,0))</f>
        <v>100g</v>
      </c>
      <c r="L57" s="6">
        <f>INDEX(products!$A$1:$G$37,MATCH(orders!$D57,products!$A$1:$A$37,0),MATCH(orders!L$1,products!$A$1:$G$1,0))</f>
        <v>1.66</v>
      </c>
      <c r="M57" s="6">
        <f t="shared" ca="1" si="1"/>
        <v>31.54</v>
      </c>
      <c r="N57" t="str">
        <f>_xlfn.XLOOKUP(Orders[[#This Row],[Customer ID]],customers!$A$1:$A$1001,customers!$I$1:$I$1001,0)</f>
        <v>No</v>
      </c>
    </row>
    <row r="58" spans="1:14" x14ac:dyDescent="0.3">
      <c r="A58" s="4" t="s">
        <v>6034</v>
      </c>
      <c r="B58" s="5">
        <v>44258</v>
      </c>
      <c r="C58" t="s">
        <v>698</v>
      </c>
      <c r="D58" t="s">
        <v>6965</v>
      </c>
      <c r="E58" s="4">
        <f t="shared" ca="1" si="0"/>
        <v>37</v>
      </c>
      <c r="F58" t="str">
        <f>_xlfn.XLOOKUP(C58,customers!$A$1:$A$1001,customers!$B$1:$B$1001)</f>
        <v>Karen Sanford</v>
      </c>
      <c r="G58" t="str">
        <f>_xlfn.XLOOKUP(C58,customers!$A$1:$A$1001,customers!$C$1:$C$1001)</f>
        <v>karensanford@email.com</v>
      </c>
      <c r="H58" t="str">
        <f>_xlfn.XLOOKUP(C58,customers!$A$1:$A$1001,customers!$G$1:$G$1001)</f>
        <v>Mexico</v>
      </c>
      <c r="I58" t="str">
        <f>INDEX(products!$A$1:$G$37,MATCH(orders!$D58,products!$A$1:$A$37,0),MATCH(orders!I$1,products!$A$1:$G$1,0))</f>
        <v>Milk</v>
      </c>
      <c r="J58">
        <f>INDEX(products!$A$1:$G$37,MATCH(orders!$D58,products!$A$1:$A$37,0),MATCH(orders!J$1,products!$A$1:$G$1,0))</f>
        <v>0.8</v>
      </c>
      <c r="K58" t="str">
        <f>INDEX(products!$A$1:$G$37,MATCH(orders!$D58,products!$A$1:$A$37,0),MATCH(orders!K$1,products!$A$1:$G$1,0))</f>
        <v>20g</v>
      </c>
      <c r="L58" s="6">
        <f>INDEX(products!$A$1:$G$37,MATCH(orders!$D58,products!$A$1:$A$37,0),MATCH(orders!L$1,products!$A$1:$G$1,0))</f>
        <v>0.45</v>
      </c>
      <c r="M58" s="6">
        <f t="shared" ca="1" si="1"/>
        <v>16.650000000000002</v>
      </c>
      <c r="N58" t="str">
        <f>_xlfn.XLOOKUP(Orders[[#This Row],[Customer ID]],customers!$A$1:$A$1001,customers!$I$1:$I$1001,0)</f>
        <v>No</v>
      </c>
    </row>
    <row r="59" spans="1:14" x14ac:dyDescent="0.3">
      <c r="A59" s="4" t="s">
        <v>6035</v>
      </c>
      <c r="B59" s="5">
        <v>44523</v>
      </c>
      <c r="C59" t="s">
        <v>73</v>
      </c>
      <c r="D59" t="s">
        <v>6960</v>
      </c>
      <c r="E59" s="4">
        <f t="shared" ca="1" si="0"/>
        <v>25</v>
      </c>
      <c r="F59" t="str">
        <f>_xlfn.XLOOKUP(C59,customers!$A$1:$A$1001,customers!$B$1:$B$1001)</f>
        <v>James Garcia</v>
      </c>
      <c r="G59" t="str">
        <f>_xlfn.XLOOKUP(C59,customers!$A$1:$A$1001,customers!$C$1:$C$1001)</f>
        <v>jamesgarcia@email.com</v>
      </c>
      <c r="H59" t="str">
        <f>_xlfn.XLOOKUP(C59,customers!$A$1:$A$1001,customers!$G$1:$G$1001)</f>
        <v>Mexico</v>
      </c>
      <c r="I59" t="str">
        <f>INDEX(products!$A$1:$G$37,MATCH(orders!$D59,products!$A$1:$A$37,0),MATCH(orders!I$1,products!$A$1:$G$1,0))</f>
        <v>Milk</v>
      </c>
      <c r="J59">
        <f>INDEX(products!$A$1:$G$37,MATCH(orders!$D59,products!$A$1:$A$37,0),MATCH(orders!J$1,products!$A$1:$G$1,0))</f>
        <v>0.5</v>
      </c>
      <c r="K59" t="str">
        <f>INDEX(products!$A$1:$G$37,MATCH(orders!$D59,products!$A$1:$A$37,0),MATCH(orders!K$1,products!$A$1:$G$1,0))</f>
        <v>250g</v>
      </c>
      <c r="L59" s="6">
        <f>INDEX(products!$A$1:$G$37,MATCH(orders!$D59,products!$A$1:$A$37,0),MATCH(orders!L$1,products!$A$1:$G$1,0))</f>
        <v>4.58</v>
      </c>
      <c r="M59" s="6">
        <f t="shared" ca="1" si="1"/>
        <v>114.5</v>
      </c>
      <c r="N59" t="str">
        <f>_xlfn.XLOOKUP(Orders[[#This Row],[Customer ID]],customers!$A$1:$A$1001,customers!$I$1:$I$1001,0)</f>
        <v>No</v>
      </c>
    </row>
    <row r="60" spans="1:14" x14ac:dyDescent="0.3">
      <c r="A60" s="4" t="s">
        <v>6036</v>
      </c>
      <c r="B60" s="5">
        <v>44506</v>
      </c>
      <c r="C60" t="s">
        <v>548</v>
      </c>
      <c r="D60" t="s">
        <v>6979</v>
      </c>
      <c r="E60" s="4">
        <f t="shared" ca="1" si="0"/>
        <v>31</v>
      </c>
      <c r="F60" t="str">
        <f>_xlfn.XLOOKUP(C60,customers!$A$1:$A$1001,customers!$B$1:$B$1001)</f>
        <v>Monica Jones</v>
      </c>
      <c r="G60" t="str">
        <f>_xlfn.XLOOKUP(C60,customers!$A$1:$A$1001,customers!$C$1:$C$1001)</f>
        <v>monicajones@email.com</v>
      </c>
      <c r="H60" t="str">
        <f>_xlfn.XLOOKUP(C60,customers!$A$1:$A$1001,customers!$G$1:$G$1001)</f>
        <v>Canada</v>
      </c>
      <c r="I60" t="str">
        <f>INDEX(products!$A$1:$G$37,MATCH(orders!$D60,products!$A$1:$A$37,0),MATCH(orders!I$1,products!$A$1:$G$1,0))</f>
        <v>White</v>
      </c>
      <c r="J60">
        <f>INDEX(products!$A$1:$G$37,MATCH(orders!$D60,products!$A$1:$A$37,0),MATCH(orders!J$1,products!$A$1:$G$1,0))</f>
        <v>0.8</v>
      </c>
      <c r="K60" t="str">
        <f>INDEX(products!$A$1:$G$37,MATCH(orders!$D60,products!$A$1:$A$37,0),MATCH(orders!K$1,products!$A$1:$G$1,0))</f>
        <v>100g</v>
      </c>
      <c r="L60" s="6">
        <f>INDEX(products!$A$1:$G$37,MATCH(orders!$D60,products!$A$1:$A$37,0),MATCH(orders!L$1,products!$A$1:$G$1,0))</f>
        <v>2.16</v>
      </c>
      <c r="M60" s="6">
        <f t="shared" ca="1" si="1"/>
        <v>66.960000000000008</v>
      </c>
      <c r="N60" t="str">
        <f>_xlfn.XLOOKUP(Orders[[#This Row],[Customer ID]],customers!$A$1:$A$1001,customers!$I$1:$I$1001,0)</f>
        <v>No</v>
      </c>
    </row>
    <row r="61" spans="1:14" x14ac:dyDescent="0.3">
      <c r="A61" s="4" t="s">
        <v>6037</v>
      </c>
      <c r="B61" s="5">
        <v>44225</v>
      </c>
      <c r="C61" t="s">
        <v>453</v>
      </c>
      <c r="D61" t="s">
        <v>6945</v>
      </c>
      <c r="E61" s="4">
        <f t="shared" ca="1" si="0"/>
        <v>22</v>
      </c>
      <c r="F61" t="str">
        <f>_xlfn.XLOOKUP(C61,customers!$A$1:$A$1001,customers!$B$1:$B$1001)</f>
        <v>Rebecca Bowman</v>
      </c>
      <c r="G61" t="str">
        <f>_xlfn.XLOOKUP(C61,customers!$A$1:$A$1001,customers!$C$1:$C$1001)</f>
        <v>rebeccabowman@email.com</v>
      </c>
      <c r="H61" t="str">
        <f>_xlfn.XLOOKUP(C61,customers!$A$1:$A$1001,customers!$G$1:$G$1001)</f>
        <v>Canada</v>
      </c>
      <c r="I61" t="str">
        <f>INDEX(products!$A$1:$G$37,MATCH(orders!$D61,products!$A$1:$A$37,0),MATCH(orders!I$1,products!$A$1:$G$1,0))</f>
        <v>Dark</v>
      </c>
      <c r="J61">
        <f>INDEX(products!$A$1:$G$37,MATCH(orders!$D61,products!$A$1:$A$37,0),MATCH(orders!J$1,products!$A$1:$G$1,0))</f>
        <v>0.5</v>
      </c>
      <c r="K61" t="str">
        <f>INDEX(products!$A$1:$G$37,MATCH(orders!$D61,products!$A$1:$A$37,0),MATCH(orders!K$1,products!$A$1:$G$1,0))</f>
        <v>20g</v>
      </c>
      <c r="L61" s="6">
        <f>INDEX(products!$A$1:$G$37,MATCH(orders!$D61,products!$A$1:$A$37,0),MATCH(orders!L$1,products!$A$1:$G$1,0))</f>
        <v>0.65</v>
      </c>
      <c r="M61" s="6">
        <f t="shared" ca="1" si="1"/>
        <v>14.3</v>
      </c>
      <c r="N61" t="str">
        <f>_xlfn.XLOOKUP(Orders[[#This Row],[Customer ID]],customers!$A$1:$A$1001,customers!$I$1:$I$1001,0)</f>
        <v>No</v>
      </c>
    </row>
    <row r="62" spans="1:14" x14ac:dyDescent="0.3">
      <c r="A62" s="4" t="s">
        <v>6038</v>
      </c>
      <c r="B62" s="5">
        <v>44667</v>
      </c>
      <c r="C62" t="s">
        <v>115</v>
      </c>
      <c r="D62" t="s">
        <v>6947</v>
      </c>
      <c r="E62" s="4">
        <f t="shared" ca="1" si="0"/>
        <v>49</v>
      </c>
      <c r="F62" t="str">
        <f>_xlfn.XLOOKUP(C62,customers!$A$1:$A$1001,customers!$B$1:$B$1001)</f>
        <v>Rick Gibson</v>
      </c>
      <c r="G62" t="str">
        <f>_xlfn.XLOOKUP(C62,customers!$A$1:$A$1001,customers!$C$1:$C$1001)</f>
        <v>rickgibson@email.com</v>
      </c>
      <c r="H62" t="str">
        <f>_xlfn.XLOOKUP(C62,customers!$A$1:$A$1001,customers!$G$1:$G$1001)</f>
        <v>Mexico</v>
      </c>
      <c r="I62" t="str">
        <f>INDEX(products!$A$1:$G$37,MATCH(orders!$D62,products!$A$1:$A$37,0),MATCH(orders!I$1,products!$A$1:$G$1,0))</f>
        <v>Dark</v>
      </c>
      <c r="J62">
        <f>INDEX(products!$A$1:$G$37,MATCH(orders!$D62,products!$A$1:$A$37,0),MATCH(orders!J$1,products!$A$1:$G$1,0))</f>
        <v>0.5</v>
      </c>
      <c r="K62" t="str">
        <f>INDEX(products!$A$1:$G$37,MATCH(orders!$D62,products!$A$1:$A$37,0),MATCH(orders!K$1,products!$A$1:$G$1,0))</f>
        <v>100g</v>
      </c>
      <c r="L62" s="6">
        <f>INDEX(products!$A$1:$G$37,MATCH(orders!$D62,products!$A$1:$A$37,0),MATCH(orders!L$1,products!$A$1:$G$1,0))</f>
        <v>2.16</v>
      </c>
      <c r="M62" s="6">
        <f t="shared" ca="1" si="1"/>
        <v>105.84</v>
      </c>
      <c r="N62" t="str">
        <f>_xlfn.XLOOKUP(Orders[[#This Row],[Customer ID]],customers!$A$1:$A$1001,customers!$I$1:$I$1001,0)</f>
        <v>No</v>
      </c>
    </row>
    <row r="63" spans="1:14" x14ac:dyDescent="0.3">
      <c r="A63" s="4" t="s">
        <v>6039</v>
      </c>
      <c r="B63" s="5">
        <v>44401</v>
      </c>
      <c r="C63" t="s">
        <v>30</v>
      </c>
      <c r="D63" t="s">
        <v>6964</v>
      </c>
      <c r="E63" s="4">
        <f t="shared" ca="1" si="0"/>
        <v>2</v>
      </c>
      <c r="F63" t="str">
        <f>_xlfn.XLOOKUP(C63,customers!$A$1:$A$1001,customers!$B$1:$B$1001)</f>
        <v>Ryan Mahoney</v>
      </c>
      <c r="G63" t="str">
        <f>_xlfn.XLOOKUP(C63,customers!$A$1:$A$1001,customers!$C$1:$C$1001)</f>
        <v>ryanmahoney@email.com</v>
      </c>
      <c r="H63" t="str">
        <f>_xlfn.XLOOKUP(C63,customers!$A$1:$A$1001,customers!$G$1:$G$1001)</f>
        <v>Canada</v>
      </c>
      <c r="I63" t="str">
        <f>INDEX(products!$A$1:$G$37,MATCH(orders!$D63,products!$A$1:$A$37,0),MATCH(orders!I$1,products!$A$1:$G$1,0))</f>
        <v>Milk</v>
      </c>
      <c r="J63">
        <f>INDEX(products!$A$1:$G$37,MATCH(orders!$D63,products!$A$1:$A$37,0),MATCH(orders!J$1,products!$A$1:$G$1,0))</f>
        <v>0.65</v>
      </c>
      <c r="K63" t="str">
        <f>INDEX(products!$A$1:$G$37,MATCH(orders!$D63,products!$A$1:$A$37,0),MATCH(orders!K$1,products!$A$1:$G$1,0))</f>
        <v>250g</v>
      </c>
      <c r="L63" s="6">
        <f>INDEX(products!$A$1:$G$37,MATCH(orders!$D63,products!$A$1:$A$37,0),MATCH(orders!L$1,products!$A$1:$G$1,0))</f>
        <v>3.81</v>
      </c>
      <c r="M63" s="6">
        <f t="shared" ca="1" si="1"/>
        <v>7.62</v>
      </c>
      <c r="N63" t="str">
        <f>_xlfn.XLOOKUP(Orders[[#This Row],[Customer ID]],customers!$A$1:$A$1001,customers!$I$1:$I$1001,0)</f>
        <v>No</v>
      </c>
    </row>
    <row r="64" spans="1:14" x14ac:dyDescent="0.3">
      <c r="A64" s="4" t="s">
        <v>6040</v>
      </c>
      <c r="B64" s="5">
        <v>43688</v>
      </c>
      <c r="C64" t="s">
        <v>320</v>
      </c>
      <c r="D64" t="s">
        <v>6953</v>
      </c>
      <c r="E64" s="4">
        <f t="shared" ca="1" si="0"/>
        <v>33</v>
      </c>
      <c r="F64" t="str">
        <f>_xlfn.XLOOKUP(C64,customers!$A$1:$A$1001,customers!$B$1:$B$1001)</f>
        <v>Nancy Rodriguez</v>
      </c>
      <c r="G64" t="str">
        <f>_xlfn.XLOOKUP(C64,customers!$A$1:$A$1001,customers!$C$1:$C$1001)</f>
        <v>nancyrodriguez@email.com</v>
      </c>
      <c r="H64" t="str">
        <f>_xlfn.XLOOKUP(C64,customers!$A$1:$A$1001,customers!$G$1:$G$1001)</f>
        <v>Mexico</v>
      </c>
      <c r="I64" t="str">
        <f>INDEX(products!$A$1:$G$37,MATCH(orders!$D64,products!$A$1:$A$37,0),MATCH(orders!I$1,products!$A$1:$G$1,0))</f>
        <v>Dark</v>
      </c>
      <c r="J64">
        <f>INDEX(products!$A$1:$G$37,MATCH(orders!$D64,products!$A$1:$A$37,0),MATCH(orders!J$1,products!$A$1:$G$1,0))</f>
        <v>0.8</v>
      </c>
      <c r="K64" t="str">
        <f>INDEX(products!$A$1:$G$37,MATCH(orders!$D64,products!$A$1:$A$37,0),MATCH(orders!K$1,products!$A$1:$G$1,0))</f>
        <v>20g</v>
      </c>
      <c r="L64" s="6">
        <f>INDEX(products!$A$1:$G$37,MATCH(orders!$D64,products!$A$1:$A$37,0),MATCH(orders!L$1,products!$A$1:$G$1,0))</f>
        <v>0.5</v>
      </c>
      <c r="M64" s="6">
        <f t="shared" ca="1" si="1"/>
        <v>16.5</v>
      </c>
      <c r="N64" t="str">
        <f>_xlfn.XLOOKUP(Orders[[#This Row],[Customer ID]],customers!$A$1:$A$1001,customers!$I$1:$I$1001,0)</f>
        <v>No</v>
      </c>
    </row>
    <row r="65" spans="1:14" x14ac:dyDescent="0.3">
      <c r="A65" s="4" t="s">
        <v>6041</v>
      </c>
      <c r="B65" s="5">
        <v>43669</v>
      </c>
      <c r="C65" t="s">
        <v>979</v>
      </c>
      <c r="D65" t="s">
        <v>6966</v>
      </c>
      <c r="E65" s="4">
        <f t="shared" ca="1" si="0"/>
        <v>46</v>
      </c>
      <c r="F65" t="str">
        <f>_xlfn.XLOOKUP(C65,customers!$A$1:$A$1001,customers!$B$1:$B$1001)</f>
        <v>Melissa Cunningham</v>
      </c>
      <c r="G65" t="str">
        <f>_xlfn.XLOOKUP(C65,customers!$A$1:$A$1001,customers!$C$1:$C$1001)</f>
        <v>melissacunningham@email.com</v>
      </c>
      <c r="H65" t="str">
        <f>_xlfn.XLOOKUP(C65,customers!$A$1:$A$1001,customers!$G$1:$G$1001)</f>
        <v>Mexico</v>
      </c>
      <c r="I65" t="str">
        <f>INDEX(products!$A$1:$G$37,MATCH(orders!$D65,products!$A$1:$A$37,0),MATCH(orders!I$1,products!$A$1:$G$1,0))</f>
        <v>Milk</v>
      </c>
      <c r="J65">
        <f>INDEX(products!$A$1:$G$37,MATCH(orders!$D65,products!$A$1:$A$37,0),MATCH(orders!J$1,products!$A$1:$G$1,0))</f>
        <v>0.8</v>
      </c>
      <c r="K65" t="str">
        <f>INDEX(products!$A$1:$G$37,MATCH(orders!$D65,products!$A$1:$A$37,0),MATCH(orders!K$1,products!$A$1:$G$1,0))</f>
        <v>50g</v>
      </c>
      <c r="L65" s="6">
        <f>INDEX(products!$A$1:$G$37,MATCH(orders!$D65,products!$A$1:$A$37,0),MATCH(orders!L$1,products!$A$1:$G$1,0))</f>
        <v>0.9</v>
      </c>
      <c r="M65" s="6">
        <f t="shared" ca="1" si="1"/>
        <v>41.4</v>
      </c>
      <c r="N65" t="str">
        <f>_xlfn.XLOOKUP(Orders[[#This Row],[Customer ID]],customers!$A$1:$A$1001,customers!$I$1:$I$1001,0)</f>
        <v>No</v>
      </c>
    </row>
    <row r="66" spans="1:14" x14ac:dyDescent="0.3">
      <c r="A66" s="4" t="s">
        <v>6042</v>
      </c>
      <c r="B66" s="5">
        <v>43991</v>
      </c>
      <c r="C66" t="s">
        <v>873</v>
      </c>
      <c r="D66" t="s">
        <v>6963</v>
      </c>
      <c r="E66" s="4">
        <f t="shared" ref="E66:E129" ca="1" si="2">INT(RAND()*50)+1</f>
        <v>12</v>
      </c>
      <c r="F66" t="str">
        <f>_xlfn.XLOOKUP(C66,customers!$A$1:$A$1001,customers!$B$1:$B$1001)</f>
        <v>Christopher Lee</v>
      </c>
      <c r="G66" t="str">
        <f>_xlfn.XLOOKUP(C66,customers!$A$1:$A$1001,customers!$C$1:$C$1001)</f>
        <v>christopherlee@email.com</v>
      </c>
      <c r="H66" t="str">
        <f>_xlfn.XLOOKUP(C66,customers!$A$1:$A$1001,customers!$G$1:$G$1001)</f>
        <v>Mexico</v>
      </c>
      <c r="I66" t="str">
        <f>INDEX(products!$A$1:$G$37,MATCH(orders!$D66,products!$A$1:$A$37,0),MATCH(orders!I$1,products!$A$1:$G$1,0))</f>
        <v>Milk</v>
      </c>
      <c r="J66">
        <f>INDEX(products!$A$1:$G$37,MATCH(orders!$D66,products!$A$1:$A$37,0),MATCH(orders!J$1,products!$A$1:$G$1,0))</f>
        <v>0.65</v>
      </c>
      <c r="K66" t="str">
        <f>INDEX(products!$A$1:$G$37,MATCH(orders!$D66,products!$A$1:$A$37,0),MATCH(orders!K$1,products!$A$1:$G$1,0))</f>
        <v>100g</v>
      </c>
      <c r="L66" s="6">
        <f>INDEX(products!$A$1:$G$37,MATCH(orders!$D66,products!$A$1:$A$37,0),MATCH(orders!L$1,products!$A$1:$G$1,0))</f>
        <v>1.66</v>
      </c>
      <c r="M66" s="6">
        <f t="shared" ca="1" si="1"/>
        <v>19.919999999999998</v>
      </c>
      <c r="N66" t="str">
        <f>_xlfn.XLOOKUP(Orders[[#This Row],[Customer ID]],customers!$A$1:$A$1001,customers!$I$1:$I$1001,0)</f>
        <v>Yes</v>
      </c>
    </row>
    <row r="67" spans="1:14" x14ac:dyDescent="0.3">
      <c r="A67" s="4" t="s">
        <v>6043</v>
      </c>
      <c r="B67" s="5">
        <v>43883</v>
      </c>
      <c r="C67" t="s">
        <v>984</v>
      </c>
      <c r="D67" t="s">
        <v>6951</v>
      </c>
      <c r="E67" s="4">
        <f t="shared" ca="1" si="2"/>
        <v>43</v>
      </c>
      <c r="F67" t="str">
        <f>_xlfn.XLOOKUP(C67,customers!$A$1:$A$1001,customers!$B$1:$B$1001)</f>
        <v>Nicole Powell</v>
      </c>
      <c r="G67" t="str">
        <f>_xlfn.XLOOKUP(C67,customers!$A$1:$A$1001,customers!$C$1:$C$1001)</f>
        <v>nicolepowell@email.com</v>
      </c>
      <c r="H67" t="str">
        <f>_xlfn.XLOOKUP(C67,customers!$A$1:$A$1001,customers!$G$1:$G$1001)</f>
        <v>United States</v>
      </c>
      <c r="I67" t="str">
        <f>INDEX(products!$A$1:$G$37,MATCH(orders!$D67,products!$A$1:$A$37,0),MATCH(orders!I$1,products!$A$1:$G$1,0))</f>
        <v>Dark</v>
      </c>
      <c r="J67">
        <f>INDEX(products!$A$1:$G$37,MATCH(orders!$D67,products!$A$1:$A$37,0),MATCH(orders!J$1,products!$A$1:$G$1,0))</f>
        <v>0.65</v>
      </c>
      <c r="K67" t="str">
        <f>INDEX(products!$A$1:$G$37,MATCH(orders!$D67,products!$A$1:$A$37,0),MATCH(orders!K$1,products!$A$1:$G$1,0))</f>
        <v>100g</v>
      </c>
      <c r="L67" s="6">
        <f>INDEX(products!$A$1:$G$37,MATCH(orders!$D67,products!$A$1:$A$37,0),MATCH(orders!L$1,products!$A$1:$G$1,0))</f>
        <v>1.88</v>
      </c>
      <c r="M67" s="6">
        <f t="shared" ref="M67:M130" ca="1" si="3">L67*E67</f>
        <v>80.839999999999989</v>
      </c>
      <c r="N67" t="str">
        <f>_xlfn.XLOOKUP(Orders[[#This Row],[Customer ID]],customers!$A$1:$A$1001,customers!$I$1:$I$1001,0)</f>
        <v>No</v>
      </c>
    </row>
    <row r="68" spans="1:14" x14ac:dyDescent="0.3">
      <c r="A68" s="4" t="s">
        <v>6044</v>
      </c>
      <c r="B68" s="5">
        <v>44031</v>
      </c>
      <c r="C68" t="s">
        <v>573</v>
      </c>
      <c r="D68" t="s">
        <v>6966</v>
      </c>
      <c r="E68" s="4">
        <f t="shared" ca="1" si="2"/>
        <v>32</v>
      </c>
      <c r="F68" t="str">
        <f>_xlfn.XLOOKUP(C68,customers!$A$1:$A$1001,customers!$B$1:$B$1001)</f>
        <v>Christopher Taylor</v>
      </c>
      <c r="G68" t="str">
        <f>_xlfn.XLOOKUP(C68,customers!$A$1:$A$1001,customers!$C$1:$C$1001)</f>
        <v>christophertaylor@email.com</v>
      </c>
      <c r="H68" t="str">
        <f>_xlfn.XLOOKUP(C68,customers!$A$1:$A$1001,customers!$G$1:$G$1001)</f>
        <v>Mexico</v>
      </c>
      <c r="I68" t="str">
        <f>INDEX(products!$A$1:$G$37,MATCH(orders!$D68,products!$A$1:$A$37,0),MATCH(orders!I$1,products!$A$1:$G$1,0))</f>
        <v>Milk</v>
      </c>
      <c r="J68">
        <f>INDEX(products!$A$1:$G$37,MATCH(orders!$D68,products!$A$1:$A$37,0),MATCH(orders!J$1,products!$A$1:$G$1,0))</f>
        <v>0.8</v>
      </c>
      <c r="K68" t="str">
        <f>INDEX(products!$A$1:$G$37,MATCH(orders!$D68,products!$A$1:$A$37,0),MATCH(orders!K$1,products!$A$1:$G$1,0))</f>
        <v>50g</v>
      </c>
      <c r="L68" s="6">
        <f>INDEX(products!$A$1:$G$37,MATCH(orders!$D68,products!$A$1:$A$37,0),MATCH(orders!L$1,products!$A$1:$G$1,0))</f>
        <v>0.9</v>
      </c>
      <c r="M68" s="6">
        <f t="shared" ca="1" si="3"/>
        <v>28.8</v>
      </c>
      <c r="N68" t="str">
        <f>_xlfn.XLOOKUP(Orders[[#This Row],[Customer ID]],customers!$A$1:$A$1001,customers!$I$1:$I$1001,0)</f>
        <v>Yes</v>
      </c>
    </row>
    <row r="69" spans="1:14" x14ac:dyDescent="0.3">
      <c r="A69" s="4" t="s">
        <v>6045</v>
      </c>
      <c r="B69" s="5">
        <v>44459</v>
      </c>
      <c r="C69" t="s">
        <v>526</v>
      </c>
      <c r="D69" t="s">
        <v>6980</v>
      </c>
      <c r="E69" s="4">
        <f t="shared" ca="1" si="2"/>
        <v>42</v>
      </c>
      <c r="F69" t="str">
        <f>_xlfn.XLOOKUP(C69,customers!$A$1:$A$1001,customers!$B$1:$B$1001)</f>
        <v>Troy Gallegos</v>
      </c>
      <c r="G69" t="str">
        <f>_xlfn.XLOOKUP(C69,customers!$A$1:$A$1001,customers!$C$1:$C$1001)</f>
        <v>troygallegos@email.com</v>
      </c>
      <c r="H69" t="str">
        <f>_xlfn.XLOOKUP(C69,customers!$A$1:$A$1001,customers!$G$1:$G$1001)</f>
        <v>Mexico</v>
      </c>
      <c r="I69" t="str">
        <f>INDEX(products!$A$1:$G$37,MATCH(orders!$D69,products!$A$1:$A$37,0),MATCH(orders!I$1,products!$A$1:$G$1,0))</f>
        <v>White</v>
      </c>
      <c r="J69">
        <f>INDEX(products!$A$1:$G$37,MATCH(orders!$D69,products!$A$1:$A$37,0),MATCH(orders!J$1,products!$A$1:$G$1,0))</f>
        <v>0.8</v>
      </c>
      <c r="K69" t="str">
        <f>INDEX(products!$A$1:$G$37,MATCH(orders!$D69,products!$A$1:$A$37,0),MATCH(orders!K$1,products!$A$1:$G$1,0))</f>
        <v>250g</v>
      </c>
      <c r="L69" s="6">
        <f>INDEX(products!$A$1:$G$37,MATCH(orders!$D69,products!$A$1:$A$37,0),MATCH(orders!L$1,products!$A$1:$G$1,0))</f>
        <v>4.96</v>
      </c>
      <c r="M69" s="6">
        <f t="shared" ca="1" si="3"/>
        <v>208.32</v>
      </c>
      <c r="N69" t="str">
        <f>_xlfn.XLOOKUP(Orders[[#This Row],[Customer ID]],customers!$A$1:$A$1001,customers!$I$1:$I$1001,0)</f>
        <v>Yes</v>
      </c>
    </row>
    <row r="70" spans="1:14" x14ac:dyDescent="0.3">
      <c r="A70" s="4" t="s">
        <v>6046</v>
      </c>
      <c r="B70" s="5">
        <v>44318</v>
      </c>
      <c r="C70" t="s">
        <v>401</v>
      </c>
      <c r="D70" t="s">
        <v>6967</v>
      </c>
      <c r="E70" s="4">
        <f t="shared" ca="1" si="2"/>
        <v>49</v>
      </c>
      <c r="F70" t="str">
        <f>_xlfn.XLOOKUP(C70,customers!$A$1:$A$1001,customers!$B$1:$B$1001)</f>
        <v>Christopher Gaines</v>
      </c>
      <c r="G70" t="str">
        <f>_xlfn.XLOOKUP(C70,customers!$A$1:$A$1001,customers!$C$1:$C$1001)</f>
        <v>christophergaines@email.com</v>
      </c>
      <c r="H70" t="str">
        <f>_xlfn.XLOOKUP(C70,customers!$A$1:$A$1001,customers!$G$1:$G$1001)</f>
        <v>Mexico</v>
      </c>
      <c r="I70" t="str">
        <f>INDEX(products!$A$1:$G$37,MATCH(orders!$D70,products!$A$1:$A$37,0),MATCH(orders!I$1,products!$A$1:$G$1,0))</f>
        <v>Milk</v>
      </c>
      <c r="J70">
        <f>INDEX(products!$A$1:$G$37,MATCH(orders!$D70,products!$A$1:$A$37,0),MATCH(orders!J$1,products!$A$1:$G$1,0))</f>
        <v>0.8</v>
      </c>
      <c r="K70" t="str">
        <f>INDEX(products!$A$1:$G$37,MATCH(orders!$D70,products!$A$1:$A$37,0),MATCH(orders!K$1,products!$A$1:$G$1,0))</f>
        <v>100g</v>
      </c>
      <c r="L70" s="6">
        <f>INDEX(products!$A$1:$G$37,MATCH(orders!$D70,products!$A$1:$A$37,0),MATCH(orders!L$1,products!$A$1:$G$1,0))</f>
        <v>1.49</v>
      </c>
      <c r="M70" s="6">
        <f t="shared" ca="1" si="3"/>
        <v>73.010000000000005</v>
      </c>
      <c r="N70" t="str">
        <f>_xlfn.XLOOKUP(Orders[[#This Row],[Customer ID]],customers!$A$1:$A$1001,customers!$I$1:$I$1001,0)</f>
        <v>No</v>
      </c>
    </row>
    <row r="71" spans="1:14" x14ac:dyDescent="0.3">
      <c r="A71" s="4" t="s">
        <v>6047</v>
      </c>
      <c r="B71" s="5">
        <v>44526</v>
      </c>
      <c r="C71" t="s">
        <v>869</v>
      </c>
      <c r="D71" t="s">
        <v>6980</v>
      </c>
      <c r="E71" s="4">
        <f t="shared" ca="1" si="2"/>
        <v>20</v>
      </c>
      <c r="F71" t="str">
        <f>_xlfn.XLOOKUP(C71,customers!$A$1:$A$1001,customers!$B$1:$B$1001)</f>
        <v>Kathleen Dawson</v>
      </c>
      <c r="G71" t="str">
        <f>_xlfn.XLOOKUP(C71,customers!$A$1:$A$1001,customers!$C$1:$C$1001)</f>
        <v>kathleendawson@email.com</v>
      </c>
      <c r="H71" t="str">
        <f>_xlfn.XLOOKUP(C71,customers!$A$1:$A$1001,customers!$G$1:$G$1001)</f>
        <v>Mexico</v>
      </c>
      <c r="I71" t="str">
        <f>INDEX(products!$A$1:$G$37,MATCH(orders!$D71,products!$A$1:$A$37,0),MATCH(orders!I$1,products!$A$1:$G$1,0))</f>
        <v>White</v>
      </c>
      <c r="J71">
        <f>INDEX(products!$A$1:$G$37,MATCH(orders!$D71,products!$A$1:$A$37,0),MATCH(orders!J$1,products!$A$1:$G$1,0))</f>
        <v>0.8</v>
      </c>
      <c r="K71" t="str">
        <f>INDEX(products!$A$1:$G$37,MATCH(orders!$D71,products!$A$1:$A$37,0),MATCH(orders!K$1,products!$A$1:$G$1,0))</f>
        <v>250g</v>
      </c>
      <c r="L71" s="6">
        <f>INDEX(products!$A$1:$G$37,MATCH(orders!$D71,products!$A$1:$A$37,0),MATCH(orders!L$1,products!$A$1:$G$1,0))</f>
        <v>4.96</v>
      </c>
      <c r="M71" s="6">
        <f t="shared" ca="1" si="3"/>
        <v>99.2</v>
      </c>
      <c r="N71" t="str">
        <f>_xlfn.XLOOKUP(Orders[[#This Row],[Customer ID]],customers!$A$1:$A$1001,customers!$I$1:$I$1001,0)</f>
        <v>Yes</v>
      </c>
    </row>
    <row r="72" spans="1:14" x14ac:dyDescent="0.3">
      <c r="A72" s="4" t="s">
        <v>6048</v>
      </c>
      <c r="B72" s="5">
        <v>43879</v>
      </c>
      <c r="C72" t="s">
        <v>346</v>
      </c>
      <c r="D72" t="s">
        <v>6955</v>
      </c>
      <c r="E72" s="4">
        <f t="shared" ca="1" si="2"/>
        <v>1</v>
      </c>
      <c r="F72" t="str">
        <f>_xlfn.XLOOKUP(C72,customers!$A$1:$A$1001,customers!$B$1:$B$1001)</f>
        <v>Amber Collier</v>
      </c>
      <c r="G72" t="str">
        <f>_xlfn.XLOOKUP(C72,customers!$A$1:$A$1001,customers!$C$1:$C$1001)</f>
        <v>ambercollier@email.com</v>
      </c>
      <c r="H72" t="str">
        <f>_xlfn.XLOOKUP(C72,customers!$A$1:$A$1001,customers!$G$1:$G$1001)</f>
        <v>Mexico</v>
      </c>
      <c r="I72" t="str">
        <f>INDEX(products!$A$1:$G$37,MATCH(orders!$D72,products!$A$1:$A$37,0),MATCH(orders!I$1,products!$A$1:$G$1,0))</f>
        <v>Dark</v>
      </c>
      <c r="J72">
        <f>INDEX(products!$A$1:$G$37,MATCH(orders!$D72,products!$A$1:$A$37,0),MATCH(orders!J$1,products!$A$1:$G$1,0))</f>
        <v>0.8</v>
      </c>
      <c r="K72" t="str">
        <f>INDEX(products!$A$1:$G$37,MATCH(orders!$D72,products!$A$1:$A$37,0),MATCH(orders!K$1,products!$A$1:$G$1,0))</f>
        <v>100g</v>
      </c>
      <c r="L72" s="6">
        <f>INDEX(products!$A$1:$G$37,MATCH(orders!$D72,products!$A$1:$A$37,0),MATCH(orders!L$1,products!$A$1:$G$1,0))</f>
        <v>1.66</v>
      </c>
      <c r="M72" s="6">
        <f t="shared" ca="1" si="3"/>
        <v>1.66</v>
      </c>
      <c r="N72" t="str">
        <f>_xlfn.XLOOKUP(Orders[[#This Row],[Customer ID]],customers!$A$1:$A$1001,customers!$I$1:$I$1001,0)</f>
        <v>Yes</v>
      </c>
    </row>
    <row r="73" spans="1:14" x14ac:dyDescent="0.3">
      <c r="A73" s="4" t="s">
        <v>6049</v>
      </c>
      <c r="B73" s="5">
        <v>43928</v>
      </c>
      <c r="C73" t="s">
        <v>437</v>
      </c>
      <c r="D73" t="s">
        <v>6962</v>
      </c>
      <c r="E73" s="4">
        <f t="shared" ca="1" si="2"/>
        <v>24</v>
      </c>
      <c r="F73" t="str">
        <f>_xlfn.XLOOKUP(C73,customers!$A$1:$A$1001,customers!$B$1:$B$1001)</f>
        <v>Sean Martinez</v>
      </c>
      <c r="G73" t="str">
        <f>_xlfn.XLOOKUP(C73,customers!$A$1:$A$1001,customers!$C$1:$C$1001)</f>
        <v>seanmartinez@email.com</v>
      </c>
      <c r="H73" t="str">
        <f>_xlfn.XLOOKUP(C73,customers!$A$1:$A$1001,customers!$G$1:$G$1001)</f>
        <v>Mexico</v>
      </c>
      <c r="I73" t="str">
        <f>INDEX(products!$A$1:$G$37,MATCH(orders!$D73,products!$A$1:$A$37,0),MATCH(orders!I$1,products!$A$1:$G$1,0))</f>
        <v>Milk</v>
      </c>
      <c r="J73">
        <f>INDEX(products!$A$1:$G$37,MATCH(orders!$D73,products!$A$1:$A$37,0),MATCH(orders!J$1,products!$A$1:$G$1,0))</f>
        <v>0.65</v>
      </c>
      <c r="K73" t="str">
        <f>INDEX(products!$A$1:$G$37,MATCH(orders!$D73,products!$A$1:$A$37,0),MATCH(orders!K$1,products!$A$1:$G$1,0))</f>
        <v>50g</v>
      </c>
      <c r="L73" s="6">
        <f>INDEX(products!$A$1:$G$37,MATCH(orders!$D73,products!$A$1:$A$37,0),MATCH(orders!L$1,products!$A$1:$G$1,0))</f>
        <v>1</v>
      </c>
      <c r="M73" s="6">
        <f t="shared" ca="1" si="3"/>
        <v>24</v>
      </c>
      <c r="N73" t="str">
        <f>_xlfn.XLOOKUP(Orders[[#This Row],[Customer ID]],customers!$A$1:$A$1001,customers!$I$1:$I$1001,0)</f>
        <v>Yes</v>
      </c>
    </row>
    <row r="74" spans="1:14" x14ac:dyDescent="0.3">
      <c r="A74" s="4" t="s">
        <v>6050</v>
      </c>
      <c r="B74" s="5">
        <v>44592</v>
      </c>
      <c r="C74" t="s">
        <v>192</v>
      </c>
      <c r="D74" t="s">
        <v>6973</v>
      </c>
      <c r="E74" s="4">
        <f t="shared" ca="1" si="2"/>
        <v>14</v>
      </c>
      <c r="F74" t="str">
        <f>_xlfn.XLOOKUP(C74,customers!$A$1:$A$1001,customers!$B$1:$B$1001)</f>
        <v>Carl Hawkins</v>
      </c>
      <c r="G74" t="str">
        <f>_xlfn.XLOOKUP(C74,customers!$A$1:$A$1001,customers!$C$1:$C$1001)</f>
        <v>carlhawkins@email.com</v>
      </c>
      <c r="H74" t="str">
        <f>_xlfn.XLOOKUP(C74,customers!$A$1:$A$1001,customers!$G$1:$G$1001)</f>
        <v>Mexico</v>
      </c>
      <c r="I74" t="str">
        <f>INDEX(products!$A$1:$G$37,MATCH(orders!$D74,products!$A$1:$A$37,0),MATCH(orders!I$1,products!$A$1:$G$1,0))</f>
        <v>White</v>
      </c>
      <c r="J74">
        <f>INDEX(products!$A$1:$G$37,MATCH(orders!$D74,products!$A$1:$A$37,0),MATCH(orders!J$1,products!$A$1:$G$1,0))</f>
        <v>0.65</v>
      </c>
      <c r="K74" t="str">
        <f>INDEX(products!$A$1:$G$37,MATCH(orders!$D74,products!$A$1:$A$37,0),MATCH(orders!K$1,products!$A$1:$G$1,0))</f>
        <v>20g</v>
      </c>
      <c r="L74" s="6">
        <f>INDEX(products!$A$1:$G$37,MATCH(orders!$D74,products!$A$1:$A$37,0),MATCH(orders!L$1,products!$A$1:$G$1,0))</f>
        <v>0.73</v>
      </c>
      <c r="M74" s="6">
        <f t="shared" ca="1" si="3"/>
        <v>10.219999999999999</v>
      </c>
      <c r="N74" t="str">
        <f>_xlfn.XLOOKUP(Orders[[#This Row],[Customer ID]],customers!$A$1:$A$1001,customers!$I$1:$I$1001,0)</f>
        <v>No</v>
      </c>
    </row>
    <row r="75" spans="1:14" x14ac:dyDescent="0.3">
      <c r="A75" s="4" t="s">
        <v>6051</v>
      </c>
      <c r="B75" s="5">
        <v>43515</v>
      </c>
      <c r="C75" t="s">
        <v>295</v>
      </c>
      <c r="D75" t="s">
        <v>6957</v>
      </c>
      <c r="E75" s="4">
        <f t="shared" ca="1" si="2"/>
        <v>44</v>
      </c>
      <c r="F75" t="str">
        <f>_xlfn.XLOOKUP(C75,customers!$A$1:$A$1001,customers!$B$1:$B$1001)</f>
        <v>Brandon Wiley Jr.</v>
      </c>
      <c r="G75" t="str">
        <f>_xlfn.XLOOKUP(C75,customers!$A$1:$A$1001,customers!$C$1:$C$1001)</f>
        <v>brandonwileyjr.@email.com</v>
      </c>
      <c r="H75" t="str">
        <f>_xlfn.XLOOKUP(C75,customers!$A$1:$A$1001,customers!$G$1:$G$1001)</f>
        <v>Mexico</v>
      </c>
      <c r="I75" t="str">
        <f>INDEX(products!$A$1:$G$37,MATCH(orders!$D75,products!$A$1:$A$37,0),MATCH(orders!I$1,products!$A$1:$G$1,0))</f>
        <v>Milk</v>
      </c>
      <c r="J75">
        <f>INDEX(products!$A$1:$G$37,MATCH(orders!$D75,products!$A$1:$A$37,0),MATCH(orders!J$1,products!$A$1:$G$1,0))</f>
        <v>0.5</v>
      </c>
      <c r="K75" t="str">
        <f>INDEX(products!$A$1:$G$37,MATCH(orders!$D75,products!$A$1:$A$37,0),MATCH(orders!K$1,products!$A$1:$G$1,0))</f>
        <v>20g</v>
      </c>
      <c r="L75" s="6">
        <f>INDEX(products!$A$1:$G$37,MATCH(orders!$D75,products!$A$1:$A$37,0),MATCH(orders!L$1,products!$A$1:$G$1,0))</f>
        <v>0.6</v>
      </c>
      <c r="M75" s="6">
        <f t="shared" ca="1" si="3"/>
        <v>26.4</v>
      </c>
      <c r="N75" t="str">
        <f>_xlfn.XLOOKUP(Orders[[#This Row],[Customer ID]],customers!$A$1:$A$1001,customers!$I$1:$I$1001,0)</f>
        <v>No</v>
      </c>
    </row>
    <row r="76" spans="1:14" x14ac:dyDescent="0.3">
      <c r="A76" s="4" t="s">
        <v>6052</v>
      </c>
      <c r="B76" s="5">
        <v>43781</v>
      </c>
      <c r="C76" t="s">
        <v>382</v>
      </c>
      <c r="D76" t="s">
        <v>6980</v>
      </c>
      <c r="E76" s="4">
        <f t="shared" ca="1" si="2"/>
        <v>5</v>
      </c>
      <c r="F76" t="str">
        <f>_xlfn.XLOOKUP(C76,customers!$A$1:$A$1001,customers!$B$1:$B$1001)</f>
        <v>Erin Davis</v>
      </c>
      <c r="G76" t="str">
        <f>_xlfn.XLOOKUP(C76,customers!$A$1:$A$1001,customers!$C$1:$C$1001)</f>
        <v>erindavis@email.com</v>
      </c>
      <c r="H76" t="str">
        <f>_xlfn.XLOOKUP(C76,customers!$A$1:$A$1001,customers!$G$1:$G$1001)</f>
        <v>United States</v>
      </c>
      <c r="I76" t="str">
        <f>INDEX(products!$A$1:$G$37,MATCH(orders!$D76,products!$A$1:$A$37,0),MATCH(orders!I$1,products!$A$1:$G$1,0))</f>
        <v>White</v>
      </c>
      <c r="J76">
        <f>INDEX(products!$A$1:$G$37,MATCH(orders!$D76,products!$A$1:$A$37,0),MATCH(orders!J$1,products!$A$1:$G$1,0))</f>
        <v>0.8</v>
      </c>
      <c r="K76" t="str">
        <f>INDEX(products!$A$1:$G$37,MATCH(orders!$D76,products!$A$1:$A$37,0),MATCH(orders!K$1,products!$A$1:$G$1,0))</f>
        <v>250g</v>
      </c>
      <c r="L76" s="6">
        <f>INDEX(products!$A$1:$G$37,MATCH(orders!$D76,products!$A$1:$A$37,0),MATCH(orders!L$1,products!$A$1:$G$1,0))</f>
        <v>4.96</v>
      </c>
      <c r="M76" s="6">
        <f t="shared" ca="1" si="3"/>
        <v>24.8</v>
      </c>
      <c r="N76" t="str">
        <f>_xlfn.XLOOKUP(Orders[[#This Row],[Customer ID]],customers!$A$1:$A$1001,customers!$I$1:$I$1001,0)</f>
        <v>No</v>
      </c>
    </row>
    <row r="77" spans="1:14" x14ac:dyDescent="0.3">
      <c r="A77" s="4" t="s">
        <v>6053</v>
      </c>
      <c r="B77" s="5">
        <v>44697</v>
      </c>
      <c r="C77" t="s">
        <v>421</v>
      </c>
      <c r="D77" t="s">
        <v>6958</v>
      </c>
      <c r="E77" s="4">
        <f t="shared" ca="1" si="2"/>
        <v>34</v>
      </c>
      <c r="F77" t="str">
        <f>_xlfn.XLOOKUP(C77,customers!$A$1:$A$1001,customers!$B$1:$B$1001)</f>
        <v>Margaret Wade</v>
      </c>
      <c r="G77" t="str">
        <f>_xlfn.XLOOKUP(C77,customers!$A$1:$A$1001,customers!$C$1:$C$1001)</f>
        <v>margaretwade@email.com</v>
      </c>
      <c r="H77" t="str">
        <f>_xlfn.XLOOKUP(C77,customers!$A$1:$A$1001,customers!$G$1:$G$1001)</f>
        <v>Mexico</v>
      </c>
      <c r="I77" t="str">
        <f>INDEX(products!$A$1:$G$37,MATCH(orders!$D77,products!$A$1:$A$37,0),MATCH(orders!I$1,products!$A$1:$G$1,0))</f>
        <v>Milk</v>
      </c>
      <c r="J77">
        <f>INDEX(products!$A$1:$G$37,MATCH(orders!$D77,products!$A$1:$A$37,0),MATCH(orders!J$1,products!$A$1:$G$1,0))</f>
        <v>0.5</v>
      </c>
      <c r="K77" t="str">
        <f>INDEX(products!$A$1:$G$37,MATCH(orders!$D77,products!$A$1:$A$37,0),MATCH(orders!K$1,products!$A$1:$G$1,0))</f>
        <v>50g</v>
      </c>
      <c r="L77" s="6">
        <f>INDEX(products!$A$1:$G$37,MATCH(orders!$D77,products!$A$1:$A$37,0),MATCH(orders!L$1,products!$A$1:$G$1,0))</f>
        <v>1.2</v>
      </c>
      <c r="M77" s="6">
        <f t="shared" ca="1" si="3"/>
        <v>40.799999999999997</v>
      </c>
      <c r="N77" t="str">
        <f>_xlfn.XLOOKUP(Orders[[#This Row],[Customer ID]],customers!$A$1:$A$1001,customers!$I$1:$I$1001,0)</f>
        <v>No</v>
      </c>
    </row>
    <row r="78" spans="1:14" x14ac:dyDescent="0.3">
      <c r="A78" s="4" t="s">
        <v>6054</v>
      </c>
      <c r="B78" s="5">
        <v>44239</v>
      </c>
      <c r="C78" t="s">
        <v>756</v>
      </c>
      <c r="D78" t="s">
        <v>6963</v>
      </c>
      <c r="E78" s="4">
        <f t="shared" ca="1" si="2"/>
        <v>48</v>
      </c>
      <c r="F78" t="str">
        <f>_xlfn.XLOOKUP(C78,customers!$A$1:$A$1001,customers!$B$1:$B$1001)</f>
        <v>Travis Hernandez</v>
      </c>
      <c r="G78" t="str">
        <f>_xlfn.XLOOKUP(C78,customers!$A$1:$A$1001,customers!$C$1:$C$1001)</f>
        <v>travishernandez@email.com</v>
      </c>
      <c r="H78" t="str">
        <f>_xlfn.XLOOKUP(C78,customers!$A$1:$A$1001,customers!$G$1:$G$1001)</f>
        <v>Canada</v>
      </c>
      <c r="I78" t="str">
        <f>INDEX(products!$A$1:$G$37,MATCH(orders!$D78,products!$A$1:$A$37,0),MATCH(orders!I$1,products!$A$1:$G$1,0))</f>
        <v>Milk</v>
      </c>
      <c r="J78">
        <f>INDEX(products!$A$1:$G$37,MATCH(orders!$D78,products!$A$1:$A$37,0),MATCH(orders!J$1,products!$A$1:$G$1,0))</f>
        <v>0.65</v>
      </c>
      <c r="K78" t="str">
        <f>INDEX(products!$A$1:$G$37,MATCH(orders!$D78,products!$A$1:$A$37,0),MATCH(orders!K$1,products!$A$1:$G$1,0))</f>
        <v>100g</v>
      </c>
      <c r="L78" s="6">
        <f>INDEX(products!$A$1:$G$37,MATCH(orders!$D78,products!$A$1:$A$37,0),MATCH(orders!L$1,products!$A$1:$G$1,0))</f>
        <v>1.66</v>
      </c>
      <c r="M78" s="6">
        <f t="shared" ca="1" si="3"/>
        <v>79.679999999999993</v>
      </c>
      <c r="N78" t="str">
        <f>_xlfn.XLOOKUP(Orders[[#This Row],[Customer ID]],customers!$A$1:$A$1001,customers!$I$1:$I$1001,0)</f>
        <v>No</v>
      </c>
    </row>
    <row r="79" spans="1:14" x14ac:dyDescent="0.3">
      <c r="A79" s="4" t="s">
        <v>6055</v>
      </c>
      <c r="B79" s="5">
        <v>44290</v>
      </c>
      <c r="C79" t="s">
        <v>897</v>
      </c>
      <c r="D79" t="s">
        <v>6946</v>
      </c>
      <c r="E79" s="4">
        <f t="shared" ca="1" si="2"/>
        <v>11</v>
      </c>
      <c r="F79" t="str">
        <f>_xlfn.XLOOKUP(C79,customers!$A$1:$A$1001,customers!$B$1:$B$1001)</f>
        <v>Erica Lambert</v>
      </c>
      <c r="G79" t="str">
        <f>_xlfn.XLOOKUP(C79,customers!$A$1:$A$1001,customers!$C$1:$C$1001)</f>
        <v>ericalambert@email.com</v>
      </c>
      <c r="H79" t="str">
        <f>_xlfn.XLOOKUP(C79,customers!$A$1:$A$1001,customers!$G$1:$G$1001)</f>
        <v>Canada</v>
      </c>
      <c r="I79" t="str">
        <f>INDEX(products!$A$1:$G$37,MATCH(orders!$D79,products!$A$1:$A$37,0),MATCH(orders!I$1,products!$A$1:$G$1,0))</f>
        <v>Dark</v>
      </c>
      <c r="J79">
        <f>INDEX(products!$A$1:$G$37,MATCH(orders!$D79,products!$A$1:$A$37,0),MATCH(orders!J$1,products!$A$1:$G$1,0))</f>
        <v>0.5</v>
      </c>
      <c r="K79" t="str">
        <f>INDEX(products!$A$1:$G$37,MATCH(orders!$D79,products!$A$1:$A$37,0),MATCH(orders!K$1,products!$A$1:$G$1,0))</f>
        <v>50g</v>
      </c>
      <c r="L79" s="6">
        <f>INDEX(products!$A$1:$G$37,MATCH(orders!$D79,products!$A$1:$A$37,0),MATCH(orders!L$1,products!$A$1:$G$1,0))</f>
        <v>1.3</v>
      </c>
      <c r="M79" s="6">
        <f t="shared" ca="1" si="3"/>
        <v>14.3</v>
      </c>
      <c r="N79" t="str">
        <f>_xlfn.XLOOKUP(Orders[[#This Row],[Customer ID]],customers!$A$1:$A$1001,customers!$I$1:$I$1001,0)</f>
        <v>No</v>
      </c>
    </row>
    <row r="80" spans="1:14" x14ac:dyDescent="0.3">
      <c r="A80" s="4" t="s">
        <v>6056</v>
      </c>
      <c r="B80" s="5">
        <v>44410</v>
      </c>
      <c r="C80" t="s">
        <v>404</v>
      </c>
      <c r="D80" t="s">
        <v>6978</v>
      </c>
      <c r="E80" s="4">
        <f t="shared" ca="1" si="2"/>
        <v>22</v>
      </c>
      <c r="F80" t="str">
        <f>_xlfn.XLOOKUP(C80,customers!$A$1:$A$1001,customers!$B$1:$B$1001)</f>
        <v>Johnny Cantrell</v>
      </c>
      <c r="G80" t="str">
        <f>_xlfn.XLOOKUP(C80,customers!$A$1:$A$1001,customers!$C$1:$C$1001)</f>
        <v>johnnycantrell@email.com</v>
      </c>
      <c r="H80" t="str">
        <f>_xlfn.XLOOKUP(C80,customers!$A$1:$A$1001,customers!$G$1:$G$1001)</f>
        <v>United States</v>
      </c>
      <c r="I80" t="str">
        <f>INDEX(products!$A$1:$G$37,MATCH(orders!$D80,products!$A$1:$A$37,0),MATCH(orders!I$1,products!$A$1:$G$1,0))</f>
        <v>White</v>
      </c>
      <c r="J80">
        <f>INDEX(products!$A$1:$G$37,MATCH(orders!$D80,products!$A$1:$A$37,0),MATCH(orders!J$1,products!$A$1:$G$1,0))</f>
        <v>0.8</v>
      </c>
      <c r="K80" t="str">
        <f>INDEX(products!$A$1:$G$37,MATCH(orders!$D80,products!$A$1:$A$37,0),MATCH(orders!K$1,products!$A$1:$G$1,0))</f>
        <v>50g</v>
      </c>
      <c r="L80" s="6">
        <f>INDEX(products!$A$1:$G$37,MATCH(orders!$D80,products!$A$1:$A$37,0),MATCH(orders!L$1,products!$A$1:$G$1,0))</f>
        <v>1.3</v>
      </c>
      <c r="M80" s="6">
        <f t="shared" ca="1" si="3"/>
        <v>28.6</v>
      </c>
      <c r="N80" t="str">
        <f>_xlfn.XLOOKUP(Orders[[#This Row],[Customer ID]],customers!$A$1:$A$1001,customers!$I$1:$I$1001,0)</f>
        <v>Yes</v>
      </c>
    </row>
    <row r="81" spans="1:14" x14ac:dyDescent="0.3">
      <c r="A81" s="4" t="s">
        <v>6057</v>
      </c>
      <c r="B81" s="5">
        <v>44720</v>
      </c>
      <c r="C81" t="s">
        <v>518</v>
      </c>
      <c r="D81" t="s">
        <v>6948</v>
      </c>
      <c r="E81" s="4">
        <f t="shared" ca="1" si="2"/>
        <v>7</v>
      </c>
      <c r="F81" t="str">
        <f>_xlfn.XLOOKUP(C81,customers!$A$1:$A$1001,customers!$B$1:$B$1001)</f>
        <v>Rhonda Phillips</v>
      </c>
      <c r="G81" t="str">
        <f>_xlfn.XLOOKUP(C81,customers!$A$1:$A$1001,customers!$C$1:$C$1001)</f>
        <v>rhondaphillips@email.com</v>
      </c>
      <c r="H81" t="str">
        <f>_xlfn.XLOOKUP(C81,customers!$A$1:$A$1001,customers!$G$1:$G$1001)</f>
        <v>Canada</v>
      </c>
      <c r="I81" t="str">
        <f>INDEX(products!$A$1:$G$37,MATCH(orders!$D81,products!$A$1:$A$37,0),MATCH(orders!I$1,products!$A$1:$G$1,0))</f>
        <v>Dark</v>
      </c>
      <c r="J81">
        <f>INDEX(products!$A$1:$G$37,MATCH(orders!$D81,products!$A$1:$A$37,0),MATCH(orders!J$1,products!$A$1:$G$1,0))</f>
        <v>0.5</v>
      </c>
      <c r="K81" t="str">
        <f>INDEX(products!$A$1:$G$37,MATCH(orders!$D81,products!$A$1:$A$37,0),MATCH(orders!K$1,products!$A$1:$G$1,0))</f>
        <v>250g</v>
      </c>
      <c r="L81" s="6">
        <f>INDEX(products!$A$1:$G$37,MATCH(orders!$D81,products!$A$1:$A$37,0),MATCH(orders!L$1,products!$A$1:$G$1,0))</f>
        <v>4.96</v>
      </c>
      <c r="M81" s="6">
        <f t="shared" ca="1" si="3"/>
        <v>34.72</v>
      </c>
      <c r="N81" t="str">
        <f>_xlfn.XLOOKUP(Orders[[#This Row],[Customer ID]],customers!$A$1:$A$1001,customers!$I$1:$I$1001,0)</f>
        <v>No</v>
      </c>
    </row>
    <row r="82" spans="1:14" x14ac:dyDescent="0.3">
      <c r="A82" s="4" t="s">
        <v>6057</v>
      </c>
      <c r="B82" s="5">
        <v>44720</v>
      </c>
      <c r="C82" t="s">
        <v>286</v>
      </c>
      <c r="D82" t="s">
        <v>6966</v>
      </c>
      <c r="E82" s="4">
        <f t="shared" ca="1" si="2"/>
        <v>48</v>
      </c>
      <c r="F82" t="str">
        <f>_xlfn.XLOOKUP(C82,customers!$A$1:$A$1001,customers!$B$1:$B$1001)</f>
        <v>Kyle Haynes</v>
      </c>
      <c r="G82" t="str">
        <f>_xlfn.XLOOKUP(C82,customers!$A$1:$A$1001,customers!$C$1:$C$1001)</f>
        <v>kylehaynes@email.com</v>
      </c>
      <c r="H82" t="str">
        <f>_xlfn.XLOOKUP(C82,customers!$A$1:$A$1001,customers!$G$1:$G$1001)</f>
        <v>United States</v>
      </c>
      <c r="I82" t="str">
        <f>INDEX(products!$A$1:$G$37,MATCH(orders!$D82,products!$A$1:$A$37,0),MATCH(orders!I$1,products!$A$1:$G$1,0))</f>
        <v>Milk</v>
      </c>
      <c r="J82">
        <f>INDEX(products!$A$1:$G$37,MATCH(orders!$D82,products!$A$1:$A$37,0),MATCH(orders!J$1,products!$A$1:$G$1,0))</f>
        <v>0.8</v>
      </c>
      <c r="K82" t="str">
        <f>INDEX(products!$A$1:$G$37,MATCH(orders!$D82,products!$A$1:$A$37,0),MATCH(orders!K$1,products!$A$1:$G$1,0))</f>
        <v>50g</v>
      </c>
      <c r="L82" s="6">
        <f>INDEX(products!$A$1:$G$37,MATCH(orders!$D82,products!$A$1:$A$37,0),MATCH(orders!L$1,products!$A$1:$G$1,0))</f>
        <v>0.9</v>
      </c>
      <c r="M82" s="6">
        <f t="shared" ca="1" si="3"/>
        <v>43.2</v>
      </c>
      <c r="N82" t="str">
        <f>_xlfn.XLOOKUP(Orders[[#This Row],[Customer ID]],customers!$A$1:$A$1001,customers!$I$1:$I$1001,0)</f>
        <v>Yes</v>
      </c>
    </row>
    <row r="83" spans="1:14" x14ac:dyDescent="0.3">
      <c r="A83" s="4" t="s">
        <v>6058</v>
      </c>
      <c r="B83" s="5">
        <v>43965</v>
      </c>
      <c r="C83" t="s">
        <v>1006</v>
      </c>
      <c r="D83" t="s">
        <v>6947</v>
      </c>
      <c r="E83" s="4">
        <f t="shared" ca="1" si="2"/>
        <v>33</v>
      </c>
      <c r="F83" t="str">
        <f>_xlfn.XLOOKUP(C83,customers!$A$1:$A$1001,customers!$B$1:$B$1001)</f>
        <v>Timothy Smith</v>
      </c>
      <c r="G83" t="str">
        <f>_xlfn.XLOOKUP(C83,customers!$A$1:$A$1001,customers!$C$1:$C$1001)</f>
        <v>timothysmith@email.com</v>
      </c>
      <c r="H83" t="str">
        <f>_xlfn.XLOOKUP(C83,customers!$A$1:$A$1001,customers!$G$1:$G$1001)</f>
        <v>Canada</v>
      </c>
      <c r="I83" t="str">
        <f>INDEX(products!$A$1:$G$37,MATCH(orders!$D83,products!$A$1:$A$37,0),MATCH(orders!I$1,products!$A$1:$G$1,0))</f>
        <v>Dark</v>
      </c>
      <c r="J83">
        <f>INDEX(products!$A$1:$G$37,MATCH(orders!$D83,products!$A$1:$A$37,0),MATCH(orders!J$1,products!$A$1:$G$1,0))</f>
        <v>0.5</v>
      </c>
      <c r="K83" t="str">
        <f>INDEX(products!$A$1:$G$37,MATCH(orders!$D83,products!$A$1:$A$37,0),MATCH(orders!K$1,products!$A$1:$G$1,0))</f>
        <v>100g</v>
      </c>
      <c r="L83" s="6">
        <f>INDEX(products!$A$1:$G$37,MATCH(orders!$D83,products!$A$1:$A$37,0),MATCH(orders!L$1,products!$A$1:$G$1,0))</f>
        <v>2.16</v>
      </c>
      <c r="M83" s="6">
        <f t="shared" ca="1" si="3"/>
        <v>71.28</v>
      </c>
      <c r="N83" t="str">
        <f>_xlfn.XLOOKUP(Orders[[#This Row],[Customer ID]],customers!$A$1:$A$1001,customers!$I$1:$I$1001,0)</f>
        <v>Yes</v>
      </c>
    </row>
    <row r="84" spans="1:14" x14ac:dyDescent="0.3">
      <c r="A84" s="4" t="s">
        <v>6059</v>
      </c>
      <c r="B84" s="5">
        <v>44190</v>
      </c>
      <c r="C84" t="s">
        <v>107</v>
      </c>
      <c r="D84" t="s">
        <v>6969</v>
      </c>
      <c r="E84" s="4">
        <f t="shared" ca="1" si="2"/>
        <v>27</v>
      </c>
      <c r="F84" t="str">
        <f>_xlfn.XLOOKUP(C84,customers!$A$1:$A$1001,customers!$B$1:$B$1001)</f>
        <v>Reginald Mullins</v>
      </c>
      <c r="G84" t="str">
        <f>_xlfn.XLOOKUP(C84,customers!$A$1:$A$1001,customers!$C$1:$C$1001)</f>
        <v>reginaldmullins@email.com</v>
      </c>
      <c r="H84" t="str">
        <f>_xlfn.XLOOKUP(C84,customers!$A$1:$A$1001,customers!$G$1:$G$1001)</f>
        <v>United States</v>
      </c>
      <c r="I84" t="str">
        <f>INDEX(products!$A$1:$G$37,MATCH(orders!$D84,products!$A$1:$A$37,0),MATCH(orders!I$1,products!$A$1:$G$1,0))</f>
        <v>White</v>
      </c>
      <c r="J84">
        <f>INDEX(products!$A$1:$G$37,MATCH(orders!$D84,products!$A$1:$A$37,0),MATCH(orders!J$1,products!$A$1:$G$1,0))</f>
        <v>0.5</v>
      </c>
      <c r="K84" t="str">
        <f>INDEX(products!$A$1:$G$37,MATCH(orders!$D84,products!$A$1:$A$37,0),MATCH(orders!K$1,products!$A$1:$G$1,0))</f>
        <v>20g</v>
      </c>
      <c r="L84" s="6">
        <f>INDEX(products!$A$1:$G$37,MATCH(orders!$D84,products!$A$1:$A$37,0),MATCH(orders!L$1,products!$A$1:$G$1,0))</f>
        <v>0.79</v>
      </c>
      <c r="M84" s="6">
        <f t="shared" ca="1" si="3"/>
        <v>21.330000000000002</v>
      </c>
      <c r="N84" t="str">
        <f>_xlfn.XLOOKUP(Orders[[#This Row],[Customer ID]],customers!$A$1:$A$1001,customers!$I$1:$I$1001,0)</f>
        <v>No</v>
      </c>
    </row>
    <row r="85" spans="1:14" x14ac:dyDescent="0.3">
      <c r="A85" s="4" t="s">
        <v>6060</v>
      </c>
      <c r="B85" s="5">
        <v>44382</v>
      </c>
      <c r="C85" t="s">
        <v>876</v>
      </c>
      <c r="D85" t="s">
        <v>6963</v>
      </c>
      <c r="E85" s="4">
        <f t="shared" ca="1" si="2"/>
        <v>39</v>
      </c>
      <c r="F85" t="str">
        <f>_xlfn.XLOOKUP(C85,customers!$A$1:$A$1001,customers!$B$1:$B$1001)</f>
        <v>Sarah Lucas</v>
      </c>
      <c r="G85" t="str">
        <f>_xlfn.XLOOKUP(C85,customers!$A$1:$A$1001,customers!$C$1:$C$1001)</f>
        <v>sarahlucas@email.com</v>
      </c>
      <c r="H85" t="str">
        <f>_xlfn.XLOOKUP(C85,customers!$A$1:$A$1001,customers!$G$1:$G$1001)</f>
        <v>United States</v>
      </c>
      <c r="I85" t="str">
        <f>INDEX(products!$A$1:$G$37,MATCH(orders!$D85,products!$A$1:$A$37,0),MATCH(orders!I$1,products!$A$1:$G$1,0))</f>
        <v>Milk</v>
      </c>
      <c r="J85">
        <f>INDEX(products!$A$1:$G$37,MATCH(orders!$D85,products!$A$1:$A$37,0),MATCH(orders!J$1,products!$A$1:$G$1,0))</f>
        <v>0.65</v>
      </c>
      <c r="K85" t="str">
        <f>INDEX(products!$A$1:$G$37,MATCH(orders!$D85,products!$A$1:$A$37,0),MATCH(orders!K$1,products!$A$1:$G$1,0))</f>
        <v>100g</v>
      </c>
      <c r="L85" s="6">
        <f>INDEX(products!$A$1:$G$37,MATCH(orders!$D85,products!$A$1:$A$37,0),MATCH(orders!L$1,products!$A$1:$G$1,0))</f>
        <v>1.66</v>
      </c>
      <c r="M85" s="6">
        <f t="shared" ca="1" si="3"/>
        <v>64.739999999999995</v>
      </c>
      <c r="N85" t="str">
        <f>_xlfn.XLOOKUP(Orders[[#This Row],[Customer ID]],customers!$A$1:$A$1001,customers!$I$1:$I$1001,0)</f>
        <v>No</v>
      </c>
    </row>
    <row r="86" spans="1:14" x14ac:dyDescent="0.3">
      <c r="A86" s="4" t="s">
        <v>6061</v>
      </c>
      <c r="B86" s="5">
        <v>43538</v>
      </c>
      <c r="C86" t="s">
        <v>447</v>
      </c>
      <c r="D86" t="s">
        <v>6973</v>
      </c>
      <c r="E86" s="4">
        <f t="shared" ca="1" si="2"/>
        <v>1</v>
      </c>
      <c r="F86" t="str">
        <f>_xlfn.XLOOKUP(C86,customers!$A$1:$A$1001,customers!$B$1:$B$1001)</f>
        <v>Jonathon Scott</v>
      </c>
      <c r="G86" t="str">
        <f>_xlfn.XLOOKUP(C86,customers!$A$1:$A$1001,customers!$C$1:$C$1001)</f>
        <v>jonathonscott@email.com</v>
      </c>
      <c r="H86" t="str">
        <f>_xlfn.XLOOKUP(C86,customers!$A$1:$A$1001,customers!$G$1:$G$1001)</f>
        <v>Mexico</v>
      </c>
      <c r="I86" t="str">
        <f>INDEX(products!$A$1:$G$37,MATCH(orders!$D86,products!$A$1:$A$37,0),MATCH(orders!I$1,products!$A$1:$G$1,0))</f>
        <v>White</v>
      </c>
      <c r="J86">
        <f>INDEX(products!$A$1:$G$37,MATCH(orders!$D86,products!$A$1:$A$37,0),MATCH(orders!J$1,products!$A$1:$G$1,0))</f>
        <v>0.65</v>
      </c>
      <c r="K86" t="str">
        <f>INDEX(products!$A$1:$G$37,MATCH(orders!$D86,products!$A$1:$A$37,0),MATCH(orders!K$1,products!$A$1:$G$1,0))</f>
        <v>20g</v>
      </c>
      <c r="L86" s="6">
        <f>INDEX(products!$A$1:$G$37,MATCH(orders!$D86,products!$A$1:$A$37,0),MATCH(orders!L$1,products!$A$1:$G$1,0))</f>
        <v>0.73</v>
      </c>
      <c r="M86" s="6">
        <f t="shared" ca="1" si="3"/>
        <v>0.73</v>
      </c>
      <c r="N86" t="str">
        <f>_xlfn.XLOOKUP(Orders[[#This Row],[Customer ID]],customers!$A$1:$A$1001,customers!$I$1:$I$1001,0)</f>
        <v>No</v>
      </c>
    </row>
    <row r="87" spans="1:14" x14ac:dyDescent="0.3">
      <c r="A87" s="4" t="s">
        <v>6062</v>
      </c>
      <c r="B87" s="5">
        <v>44262</v>
      </c>
      <c r="C87" t="s">
        <v>503</v>
      </c>
      <c r="D87" t="s">
        <v>6952</v>
      </c>
      <c r="E87" s="4">
        <f t="shared" ca="1" si="2"/>
        <v>44</v>
      </c>
      <c r="F87" t="str">
        <f>_xlfn.XLOOKUP(C87,customers!$A$1:$A$1001,customers!$B$1:$B$1001)</f>
        <v>Teresa Fuentes</v>
      </c>
      <c r="G87" t="str">
        <f>_xlfn.XLOOKUP(C87,customers!$A$1:$A$1001,customers!$C$1:$C$1001)</f>
        <v>teresafuentes@email.com</v>
      </c>
      <c r="H87" t="str">
        <f>_xlfn.XLOOKUP(C87,customers!$A$1:$A$1001,customers!$G$1:$G$1001)</f>
        <v>Canada</v>
      </c>
      <c r="I87" t="str">
        <f>INDEX(products!$A$1:$G$37,MATCH(orders!$D87,products!$A$1:$A$37,0),MATCH(orders!I$1,products!$A$1:$G$1,0))</f>
        <v>Dark</v>
      </c>
      <c r="J87">
        <f>INDEX(products!$A$1:$G$37,MATCH(orders!$D87,products!$A$1:$A$37,0),MATCH(orders!J$1,products!$A$1:$G$1,0))</f>
        <v>0.65</v>
      </c>
      <c r="K87" t="str">
        <f>INDEX(products!$A$1:$G$37,MATCH(orders!$D87,products!$A$1:$A$37,0),MATCH(orders!K$1,products!$A$1:$G$1,0))</f>
        <v>250g</v>
      </c>
      <c r="L87" s="6">
        <f>INDEX(products!$A$1:$G$37,MATCH(orders!$D87,products!$A$1:$A$37,0),MATCH(orders!L$1,products!$A$1:$G$1,0))</f>
        <v>4.3099999999999996</v>
      </c>
      <c r="M87" s="6">
        <f t="shared" ca="1" si="3"/>
        <v>189.64</v>
      </c>
      <c r="N87" t="str">
        <f>_xlfn.XLOOKUP(Orders[[#This Row],[Customer ID]],customers!$A$1:$A$1001,customers!$I$1:$I$1001,0)</f>
        <v>No</v>
      </c>
    </row>
    <row r="88" spans="1:14" x14ac:dyDescent="0.3">
      <c r="A88" s="4" t="s">
        <v>6063</v>
      </c>
      <c r="B88" s="5">
        <v>44505</v>
      </c>
      <c r="C88" t="s">
        <v>56</v>
      </c>
      <c r="D88" t="s">
        <v>6969</v>
      </c>
      <c r="E88" s="4">
        <f t="shared" ca="1" si="2"/>
        <v>14</v>
      </c>
      <c r="F88" t="str">
        <f>_xlfn.XLOOKUP(C88,customers!$A$1:$A$1001,customers!$B$1:$B$1001)</f>
        <v>Kimberly Carroll</v>
      </c>
      <c r="G88" t="str">
        <f>_xlfn.XLOOKUP(C88,customers!$A$1:$A$1001,customers!$C$1:$C$1001)</f>
        <v>kimberlycarroll@email.com</v>
      </c>
      <c r="H88" t="str">
        <f>_xlfn.XLOOKUP(C88,customers!$A$1:$A$1001,customers!$G$1:$G$1001)</f>
        <v>United States</v>
      </c>
      <c r="I88" t="str">
        <f>INDEX(products!$A$1:$G$37,MATCH(orders!$D88,products!$A$1:$A$37,0),MATCH(orders!I$1,products!$A$1:$G$1,0))</f>
        <v>White</v>
      </c>
      <c r="J88">
        <f>INDEX(products!$A$1:$G$37,MATCH(orders!$D88,products!$A$1:$A$37,0),MATCH(orders!J$1,products!$A$1:$G$1,0))</f>
        <v>0.5</v>
      </c>
      <c r="K88" t="str">
        <f>INDEX(products!$A$1:$G$37,MATCH(orders!$D88,products!$A$1:$A$37,0),MATCH(orders!K$1,products!$A$1:$G$1,0))</f>
        <v>20g</v>
      </c>
      <c r="L88" s="6">
        <f>INDEX(products!$A$1:$G$37,MATCH(orders!$D88,products!$A$1:$A$37,0),MATCH(orders!L$1,products!$A$1:$G$1,0))</f>
        <v>0.79</v>
      </c>
      <c r="M88" s="6">
        <f t="shared" ca="1" si="3"/>
        <v>11.06</v>
      </c>
      <c r="N88" t="str">
        <f>_xlfn.XLOOKUP(Orders[[#This Row],[Customer ID]],customers!$A$1:$A$1001,customers!$I$1:$I$1001,0)</f>
        <v>No</v>
      </c>
    </row>
    <row r="89" spans="1:14" x14ac:dyDescent="0.3">
      <c r="A89" s="4" t="s">
        <v>6064</v>
      </c>
      <c r="B89" s="5">
        <v>43867</v>
      </c>
      <c r="C89" t="s">
        <v>65</v>
      </c>
      <c r="D89" t="s">
        <v>6956</v>
      </c>
      <c r="E89" s="4">
        <f t="shared" ca="1" si="2"/>
        <v>27</v>
      </c>
      <c r="F89" t="str">
        <f>_xlfn.XLOOKUP(C89,customers!$A$1:$A$1001,customers!$B$1:$B$1001)</f>
        <v>Thomas French</v>
      </c>
      <c r="G89" t="str">
        <f>_xlfn.XLOOKUP(C89,customers!$A$1:$A$1001,customers!$C$1:$C$1001)</f>
        <v>thomasfrench@email.com</v>
      </c>
      <c r="H89" t="str">
        <f>_xlfn.XLOOKUP(C89,customers!$A$1:$A$1001,customers!$G$1:$G$1001)</f>
        <v>Canada</v>
      </c>
      <c r="I89" t="str">
        <f>INDEX(products!$A$1:$G$37,MATCH(orders!$D89,products!$A$1:$A$37,0),MATCH(orders!I$1,products!$A$1:$G$1,0))</f>
        <v>Dark</v>
      </c>
      <c r="J89">
        <f>INDEX(products!$A$1:$G$37,MATCH(orders!$D89,products!$A$1:$A$37,0),MATCH(orders!J$1,products!$A$1:$G$1,0))</f>
        <v>0.8</v>
      </c>
      <c r="K89" t="str">
        <f>INDEX(products!$A$1:$G$37,MATCH(orders!$D89,products!$A$1:$A$37,0),MATCH(orders!K$1,products!$A$1:$G$1,0))</f>
        <v>250g</v>
      </c>
      <c r="L89" s="6">
        <f>INDEX(products!$A$1:$G$37,MATCH(orders!$D89,products!$A$1:$A$37,0),MATCH(orders!L$1,products!$A$1:$G$1,0))</f>
        <v>3.81</v>
      </c>
      <c r="M89" s="6">
        <f t="shared" ca="1" si="3"/>
        <v>102.87</v>
      </c>
      <c r="N89" t="str">
        <f>_xlfn.XLOOKUP(Orders[[#This Row],[Customer ID]],customers!$A$1:$A$1001,customers!$I$1:$I$1001,0)</f>
        <v>No</v>
      </c>
    </row>
    <row r="90" spans="1:14" x14ac:dyDescent="0.3">
      <c r="A90" s="4" t="s">
        <v>6065</v>
      </c>
      <c r="B90" s="5">
        <v>44267</v>
      </c>
      <c r="C90" t="s">
        <v>899</v>
      </c>
      <c r="D90" t="s">
        <v>6957</v>
      </c>
      <c r="E90" s="4">
        <f t="shared" ca="1" si="2"/>
        <v>37</v>
      </c>
      <c r="F90" t="str">
        <f>_xlfn.XLOOKUP(C90,customers!$A$1:$A$1001,customers!$B$1:$B$1001)</f>
        <v>Jerry Miller</v>
      </c>
      <c r="G90" t="str">
        <f>_xlfn.XLOOKUP(C90,customers!$A$1:$A$1001,customers!$C$1:$C$1001)</f>
        <v>jerrymiller@email.com</v>
      </c>
      <c r="H90" t="str">
        <f>_xlfn.XLOOKUP(C90,customers!$A$1:$A$1001,customers!$G$1:$G$1001)</f>
        <v>Mexico</v>
      </c>
      <c r="I90" t="str">
        <f>INDEX(products!$A$1:$G$37,MATCH(orders!$D90,products!$A$1:$A$37,0),MATCH(orders!I$1,products!$A$1:$G$1,0))</f>
        <v>Milk</v>
      </c>
      <c r="J90">
        <f>INDEX(products!$A$1:$G$37,MATCH(orders!$D90,products!$A$1:$A$37,0),MATCH(orders!J$1,products!$A$1:$G$1,0))</f>
        <v>0.5</v>
      </c>
      <c r="K90" t="str">
        <f>INDEX(products!$A$1:$G$37,MATCH(orders!$D90,products!$A$1:$A$37,0),MATCH(orders!K$1,products!$A$1:$G$1,0))</f>
        <v>20g</v>
      </c>
      <c r="L90" s="6">
        <f>INDEX(products!$A$1:$G$37,MATCH(orders!$D90,products!$A$1:$A$37,0),MATCH(orders!L$1,products!$A$1:$G$1,0))</f>
        <v>0.6</v>
      </c>
      <c r="M90" s="6">
        <f t="shared" ca="1" si="3"/>
        <v>22.2</v>
      </c>
      <c r="N90" t="str">
        <f>_xlfn.XLOOKUP(Orders[[#This Row],[Customer ID]],customers!$A$1:$A$1001,customers!$I$1:$I$1001,0)</f>
        <v>Yes</v>
      </c>
    </row>
    <row r="91" spans="1:14" x14ac:dyDescent="0.3">
      <c r="A91" s="4" t="s">
        <v>6066</v>
      </c>
      <c r="B91" s="5">
        <v>44046</v>
      </c>
      <c r="C91" t="s">
        <v>810</v>
      </c>
      <c r="D91" t="s">
        <v>6977</v>
      </c>
      <c r="E91" s="4">
        <f t="shared" ca="1" si="2"/>
        <v>18</v>
      </c>
      <c r="F91" t="str">
        <f>_xlfn.XLOOKUP(C91,customers!$A$1:$A$1001,customers!$B$1:$B$1001)</f>
        <v>Jonathan Turner</v>
      </c>
      <c r="G91" t="str">
        <f>_xlfn.XLOOKUP(C91,customers!$A$1:$A$1001,customers!$C$1:$C$1001)</f>
        <v>jonathanturner@email.com</v>
      </c>
      <c r="H91" t="str">
        <f>_xlfn.XLOOKUP(C91,customers!$A$1:$A$1001,customers!$G$1:$G$1001)</f>
        <v>United States</v>
      </c>
      <c r="I91" t="str">
        <f>INDEX(products!$A$1:$G$37,MATCH(orders!$D91,products!$A$1:$A$37,0),MATCH(orders!I$1,products!$A$1:$G$1,0))</f>
        <v>White</v>
      </c>
      <c r="J91">
        <f>INDEX(products!$A$1:$G$37,MATCH(orders!$D91,products!$A$1:$A$37,0),MATCH(orders!J$1,products!$A$1:$G$1,0))</f>
        <v>0.8</v>
      </c>
      <c r="K91" t="str">
        <f>INDEX(products!$A$1:$G$37,MATCH(orders!$D91,products!$A$1:$A$37,0),MATCH(orders!K$1,products!$A$1:$G$1,0))</f>
        <v>20g</v>
      </c>
      <c r="L91" s="6">
        <f>INDEX(products!$A$1:$G$37,MATCH(orders!$D91,products!$A$1:$A$37,0),MATCH(orders!L$1,products!$A$1:$G$1,0))</f>
        <v>0.65</v>
      </c>
      <c r="M91" s="6">
        <f t="shared" ca="1" si="3"/>
        <v>11.700000000000001</v>
      </c>
      <c r="N91" t="str">
        <f>_xlfn.XLOOKUP(Orders[[#This Row],[Customer ID]],customers!$A$1:$A$1001,customers!$I$1:$I$1001,0)</f>
        <v>No</v>
      </c>
    </row>
    <row r="92" spans="1:14" x14ac:dyDescent="0.3">
      <c r="A92" s="4" t="s">
        <v>6067</v>
      </c>
      <c r="B92" s="5">
        <v>43671</v>
      </c>
      <c r="C92" t="s">
        <v>67</v>
      </c>
      <c r="D92" t="s">
        <v>6952</v>
      </c>
      <c r="E92" s="4">
        <f t="shared" ca="1" si="2"/>
        <v>17</v>
      </c>
      <c r="F92" t="str">
        <f>_xlfn.XLOOKUP(C92,customers!$A$1:$A$1001,customers!$B$1:$B$1001)</f>
        <v>Carl Scott</v>
      </c>
      <c r="G92" t="str">
        <f>_xlfn.XLOOKUP(C92,customers!$A$1:$A$1001,customers!$C$1:$C$1001)</f>
        <v>carlscott@email.com</v>
      </c>
      <c r="H92" t="str">
        <f>_xlfn.XLOOKUP(C92,customers!$A$1:$A$1001,customers!$G$1:$G$1001)</f>
        <v>Mexico</v>
      </c>
      <c r="I92" t="str">
        <f>INDEX(products!$A$1:$G$37,MATCH(orders!$D92,products!$A$1:$A$37,0),MATCH(orders!I$1,products!$A$1:$G$1,0))</f>
        <v>Dark</v>
      </c>
      <c r="J92">
        <f>INDEX(products!$A$1:$G$37,MATCH(orders!$D92,products!$A$1:$A$37,0),MATCH(orders!J$1,products!$A$1:$G$1,0))</f>
        <v>0.65</v>
      </c>
      <c r="K92" t="str">
        <f>INDEX(products!$A$1:$G$37,MATCH(orders!$D92,products!$A$1:$A$37,0),MATCH(orders!K$1,products!$A$1:$G$1,0))</f>
        <v>250g</v>
      </c>
      <c r="L92" s="6">
        <f>INDEX(products!$A$1:$G$37,MATCH(orders!$D92,products!$A$1:$A$37,0),MATCH(orders!L$1,products!$A$1:$G$1,0))</f>
        <v>4.3099999999999996</v>
      </c>
      <c r="M92" s="6">
        <f t="shared" ca="1" si="3"/>
        <v>73.27</v>
      </c>
      <c r="N92" t="str">
        <f>_xlfn.XLOOKUP(Orders[[#This Row],[Customer ID]],customers!$A$1:$A$1001,customers!$I$1:$I$1001,0)</f>
        <v>No</v>
      </c>
    </row>
    <row r="93" spans="1:14" x14ac:dyDescent="0.3">
      <c r="A93" s="4" t="s">
        <v>6068</v>
      </c>
      <c r="B93" s="5">
        <v>43950</v>
      </c>
      <c r="C93" t="s">
        <v>235</v>
      </c>
      <c r="D93" t="s">
        <v>6947</v>
      </c>
      <c r="E93" s="4">
        <f t="shared" ca="1" si="2"/>
        <v>28</v>
      </c>
      <c r="F93" t="str">
        <f>_xlfn.XLOOKUP(C93,customers!$A$1:$A$1001,customers!$B$1:$B$1001)</f>
        <v>Joanna Jackson</v>
      </c>
      <c r="G93" t="str">
        <f>_xlfn.XLOOKUP(C93,customers!$A$1:$A$1001,customers!$C$1:$C$1001)</f>
        <v>joannajackson@email.com</v>
      </c>
      <c r="H93" t="str">
        <f>_xlfn.XLOOKUP(C93,customers!$A$1:$A$1001,customers!$G$1:$G$1001)</f>
        <v>Canada</v>
      </c>
      <c r="I93" t="str">
        <f>INDEX(products!$A$1:$G$37,MATCH(orders!$D93,products!$A$1:$A$37,0),MATCH(orders!I$1,products!$A$1:$G$1,0))</f>
        <v>Dark</v>
      </c>
      <c r="J93">
        <f>INDEX(products!$A$1:$G$37,MATCH(orders!$D93,products!$A$1:$A$37,0),MATCH(orders!J$1,products!$A$1:$G$1,0))</f>
        <v>0.5</v>
      </c>
      <c r="K93" t="str">
        <f>INDEX(products!$A$1:$G$37,MATCH(orders!$D93,products!$A$1:$A$37,0),MATCH(orders!K$1,products!$A$1:$G$1,0))</f>
        <v>100g</v>
      </c>
      <c r="L93" s="6">
        <f>INDEX(products!$A$1:$G$37,MATCH(orders!$D93,products!$A$1:$A$37,0),MATCH(orders!L$1,products!$A$1:$G$1,0))</f>
        <v>2.16</v>
      </c>
      <c r="M93" s="6">
        <f t="shared" ca="1" si="3"/>
        <v>60.480000000000004</v>
      </c>
      <c r="N93" t="str">
        <f>_xlfn.XLOOKUP(Orders[[#This Row],[Customer ID]],customers!$A$1:$A$1001,customers!$I$1:$I$1001,0)</f>
        <v>No</v>
      </c>
    </row>
    <row r="94" spans="1:14" x14ac:dyDescent="0.3">
      <c r="A94" s="4" t="s">
        <v>6069</v>
      </c>
      <c r="B94" s="5">
        <v>43587</v>
      </c>
      <c r="C94" t="s">
        <v>206</v>
      </c>
      <c r="D94" t="s">
        <v>6975</v>
      </c>
      <c r="E94" s="4">
        <f t="shared" ca="1" si="2"/>
        <v>3</v>
      </c>
      <c r="F94" t="str">
        <f>_xlfn.XLOOKUP(C94,customers!$A$1:$A$1001,customers!$B$1:$B$1001)</f>
        <v>Kristin Fowler</v>
      </c>
      <c r="G94" t="str">
        <f>_xlfn.XLOOKUP(C94,customers!$A$1:$A$1001,customers!$C$1:$C$1001)</f>
        <v>kristinfowler@email.com</v>
      </c>
      <c r="H94" t="str">
        <f>_xlfn.XLOOKUP(C94,customers!$A$1:$A$1001,customers!$G$1:$G$1001)</f>
        <v>Canada</v>
      </c>
      <c r="I94" t="str">
        <f>INDEX(products!$A$1:$G$37,MATCH(orders!$D94,products!$A$1:$A$37,0),MATCH(orders!I$1,products!$A$1:$G$1,0))</f>
        <v>White</v>
      </c>
      <c r="J94">
        <f>INDEX(products!$A$1:$G$37,MATCH(orders!$D94,products!$A$1:$A$37,0),MATCH(orders!J$1,products!$A$1:$G$1,0))</f>
        <v>0.65</v>
      </c>
      <c r="K94" t="str">
        <f>INDEX(products!$A$1:$G$37,MATCH(orders!$D94,products!$A$1:$A$37,0),MATCH(orders!K$1,products!$A$1:$G$1,0))</f>
        <v>100g</v>
      </c>
      <c r="L94" s="6">
        <f>INDEX(products!$A$1:$G$37,MATCH(orders!$D94,products!$A$1:$A$37,0),MATCH(orders!L$1,products!$A$1:$G$1,0))</f>
        <v>2.4300000000000002</v>
      </c>
      <c r="M94" s="6">
        <f t="shared" ca="1" si="3"/>
        <v>7.2900000000000009</v>
      </c>
      <c r="N94" t="str">
        <f>_xlfn.XLOOKUP(Orders[[#This Row],[Customer ID]],customers!$A$1:$A$1001,customers!$I$1:$I$1001,0)</f>
        <v>Yes</v>
      </c>
    </row>
    <row r="95" spans="1:14" x14ac:dyDescent="0.3">
      <c r="A95" s="4" t="s">
        <v>6070</v>
      </c>
      <c r="B95" s="5">
        <v>44437</v>
      </c>
      <c r="C95" t="s">
        <v>485</v>
      </c>
      <c r="D95" t="s">
        <v>6965</v>
      </c>
      <c r="E95" s="4">
        <f t="shared" ca="1" si="2"/>
        <v>25</v>
      </c>
      <c r="F95" t="str">
        <f>_xlfn.XLOOKUP(C95,customers!$A$1:$A$1001,customers!$B$1:$B$1001)</f>
        <v>Tracy Glass</v>
      </c>
      <c r="G95" t="str">
        <f>_xlfn.XLOOKUP(C95,customers!$A$1:$A$1001,customers!$C$1:$C$1001)</f>
        <v>tracyglass@email.com</v>
      </c>
      <c r="H95" t="str">
        <f>_xlfn.XLOOKUP(C95,customers!$A$1:$A$1001,customers!$G$1:$G$1001)</f>
        <v>Mexico</v>
      </c>
      <c r="I95" t="str">
        <f>INDEX(products!$A$1:$G$37,MATCH(orders!$D95,products!$A$1:$A$37,0),MATCH(orders!I$1,products!$A$1:$G$1,0))</f>
        <v>Milk</v>
      </c>
      <c r="J95">
        <f>INDEX(products!$A$1:$G$37,MATCH(orders!$D95,products!$A$1:$A$37,0),MATCH(orders!J$1,products!$A$1:$G$1,0))</f>
        <v>0.8</v>
      </c>
      <c r="K95" t="str">
        <f>INDEX(products!$A$1:$G$37,MATCH(orders!$D95,products!$A$1:$A$37,0),MATCH(orders!K$1,products!$A$1:$G$1,0))</f>
        <v>20g</v>
      </c>
      <c r="L95" s="6">
        <f>INDEX(products!$A$1:$G$37,MATCH(orders!$D95,products!$A$1:$A$37,0),MATCH(orders!L$1,products!$A$1:$G$1,0))</f>
        <v>0.45</v>
      </c>
      <c r="M95" s="6">
        <f t="shared" ca="1" si="3"/>
        <v>11.25</v>
      </c>
      <c r="N95" t="str">
        <f>_xlfn.XLOOKUP(Orders[[#This Row],[Customer ID]],customers!$A$1:$A$1001,customers!$I$1:$I$1001,0)</f>
        <v>No</v>
      </c>
    </row>
    <row r="96" spans="1:14" x14ac:dyDescent="0.3">
      <c r="A96" s="4" t="s">
        <v>6071</v>
      </c>
      <c r="B96" s="5">
        <v>43903</v>
      </c>
      <c r="C96" t="s">
        <v>636</v>
      </c>
      <c r="D96" t="s">
        <v>6973</v>
      </c>
      <c r="E96" s="4">
        <f t="shared" ca="1" si="2"/>
        <v>19</v>
      </c>
      <c r="F96" t="str">
        <f>_xlfn.XLOOKUP(C96,customers!$A$1:$A$1001,customers!$B$1:$B$1001)</f>
        <v>Patrick Graham</v>
      </c>
      <c r="G96" t="str">
        <f>_xlfn.XLOOKUP(C96,customers!$A$1:$A$1001,customers!$C$1:$C$1001)</f>
        <v>patrickgraham@email.com</v>
      </c>
      <c r="H96" t="str">
        <f>_xlfn.XLOOKUP(C96,customers!$A$1:$A$1001,customers!$G$1:$G$1001)</f>
        <v>Canada</v>
      </c>
      <c r="I96" t="str">
        <f>INDEX(products!$A$1:$G$37,MATCH(orders!$D96,products!$A$1:$A$37,0),MATCH(orders!I$1,products!$A$1:$G$1,0))</f>
        <v>White</v>
      </c>
      <c r="J96">
        <f>INDEX(products!$A$1:$G$37,MATCH(orders!$D96,products!$A$1:$A$37,0),MATCH(orders!J$1,products!$A$1:$G$1,0))</f>
        <v>0.65</v>
      </c>
      <c r="K96" t="str">
        <f>INDEX(products!$A$1:$G$37,MATCH(orders!$D96,products!$A$1:$A$37,0),MATCH(orders!K$1,products!$A$1:$G$1,0))</f>
        <v>20g</v>
      </c>
      <c r="L96" s="6">
        <f>INDEX(products!$A$1:$G$37,MATCH(orders!$D96,products!$A$1:$A$37,0),MATCH(orders!L$1,products!$A$1:$G$1,0))</f>
        <v>0.73</v>
      </c>
      <c r="M96" s="6">
        <f t="shared" ca="1" si="3"/>
        <v>13.87</v>
      </c>
      <c r="N96" t="str">
        <f>_xlfn.XLOOKUP(Orders[[#This Row],[Customer ID]],customers!$A$1:$A$1001,customers!$I$1:$I$1001,0)</f>
        <v>No</v>
      </c>
    </row>
    <row r="97" spans="1:14" x14ac:dyDescent="0.3">
      <c r="A97" s="4" t="s">
        <v>6072</v>
      </c>
      <c r="B97" s="5">
        <v>43512</v>
      </c>
      <c r="C97" t="s">
        <v>450</v>
      </c>
      <c r="D97" t="s">
        <v>6970</v>
      </c>
      <c r="E97" s="4">
        <f t="shared" ca="1" si="2"/>
        <v>36</v>
      </c>
      <c r="F97" t="str">
        <f>_xlfn.XLOOKUP(C97,customers!$A$1:$A$1001,customers!$B$1:$B$1001)</f>
        <v>Elizabeth Ortiz</v>
      </c>
      <c r="G97" t="str">
        <f>_xlfn.XLOOKUP(C97,customers!$A$1:$A$1001,customers!$C$1:$C$1001)</f>
        <v>elizabethortiz@email.com</v>
      </c>
      <c r="H97" t="str">
        <f>_xlfn.XLOOKUP(C97,customers!$A$1:$A$1001,customers!$G$1:$G$1001)</f>
        <v>United States</v>
      </c>
      <c r="I97" t="str">
        <f>INDEX(products!$A$1:$G$37,MATCH(orders!$D97,products!$A$1:$A$37,0),MATCH(orders!I$1,products!$A$1:$G$1,0))</f>
        <v>White</v>
      </c>
      <c r="J97">
        <f>INDEX(products!$A$1:$G$37,MATCH(orders!$D97,products!$A$1:$A$37,0),MATCH(orders!J$1,products!$A$1:$G$1,0))</f>
        <v>0.5</v>
      </c>
      <c r="K97" t="str">
        <f>INDEX(products!$A$1:$G$37,MATCH(orders!$D97,products!$A$1:$A$37,0),MATCH(orders!K$1,products!$A$1:$G$1,0))</f>
        <v>50g</v>
      </c>
      <c r="L97" s="6">
        <f>INDEX(products!$A$1:$G$37,MATCH(orders!$D97,products!$A$1:$A$37,0),MATCH(orders!L$1,products!$A$1:$G$1,0))</f>
        <v>1.59</v>
      </c>
      <c r="M97" s="6">
        <f t="shared" ca="1" si="3"/>
        <v>57.24</v>
      </c>
      <c r="N97" t="str">
        <f>_xlfn.XLOOKUP(Orders[[#This Row],[Customer ID]],customers!$A$1:$A$1001,customers!$I$1:$I$1001,0)</f>
        <v>No</v>
      </c>
    </row>
    <row r="98" spans="1:14" x14ac:dyDescent="0.3">
      <c r="A98" s="4" t="s">
        <v>6073</v>
      </c>
      <c r="B98" s="5">
        <v>44527</v>
      </c>
      <c r="C98" t="s">
        <v>259</v>
      </c>
      <c r="D98" t="s">
        <v>6961</v>
      </c>
      <c r="E98" s="4">
        <f t="shared" ca="1" si="2"/>
        <v>22</v>
      </c>
      <c r="F98" t="str">
        <f>_xlfn.XLOOKUP(C98,customers!$A$1:$A$1001,customers!$B$1:$B$1001)</f>
        <v>Joanne Hamilton</v>
      </c>
      <c r="G98" t="str">
        <f>_xlfn.XLOOKUP(C98,customers!$A$1:$A$1001,customers!$C$1:$C$1001)</f>
        <v>joannehamilton@email.com</v>
      </c>
      <c r="H98" t="str">
        <f>_xlfn.XLOOKUP(C98,customers!$A$1:$A$1001,customers!$G$1:$G$1001)</f>
        <v>Canada</v>
      </c>
      <c r="I98" t="str">
        <f>INDEX(products!$A$1:$G$37,MATCH(orders!$D98,products!$A$1:$A$37,0),MATCH(orders!I$1,products!$A$1:$G$1,0))</f>
        <v>Milk</v>
      </c>
      <c r="J98">
        <f>INDEX(products!$A$1:$G$37,MATCH(orders!$D98,products!$A$1:$A$37,0),MATCH(orders!J$1,products!$A$1:$G$1,0))</f>
        <v>0.65</v>
      </c>
      <c r="K98" t="str">
        <f>INDEX(products!$A$1:$G$37,MATCH(orders!$D98,products!$A$1:$A$37,0),MATCH(orders!K$1,products!$A$1:$G$1,0))</f>
        <v>20g</v>
      </c>
      <c r="L98" s="6">
        <f>INDEX(products!$A$1:$G$37,MATCH(orders!$D98,products!$A$1:$A$37,0),MATCH(orders!L$1,products!$A$1:$G$1,0))</f>
        <v>0.5</v>
      </c>
      <c r="M98" s="6">
        <f t="shared" ca="1" si="3"/>
        <v>11</v>
      </c>
      <c r="N98" t="str">
        <f>_xlfn.XLOOKUP(Orders[[#This Row],[Customer ID]],customers!$A$1:$A$1001,customers!$I$1:$I$1001,0)</f>
        <v>No</v>
      </c>
    </row>
    <row r="99" spans="1:14" x14ac:dyDescent="0.3">
      <c r="A99" s="4" t="s">
        <v>6074</v>
      </c>
      <c r="B99" s="5">
        <v>44523</v>
      </c>
      <c r="C99" t="s">
        <v>446</v>
      </c>
      <c r="D99" t="s">
        <v>6979</v>
      </c>
      <c r="E99" s="4">
        <f t="shared" ca="1" si="2"/>
        <v>10</v>
      </c>
      <c r="F99" t="str">
        <f>_xlfn.XLOOKUP(C99,customers!$A$1:$A$1001,customers!$B$1:$B$1001)</f>
        <v>Amy Woodard</v>
      </c>
      <c r="G99" t="str">
        <f>_xlfn.XLOOKUP(C99,customers!$A$1:$A$1001,customers!$C$1:$C$1001)</f>
        <v>amywoodard@email.com</v>
      </c>
      <c r="H99" t="str">
        <f>_xlfn.XLOOKUP(C99,customers!$A$1:$A$1001,customers!$G$1:$G$1001)</f>
        <v>United States</v>
      </c>
      <c r="I99" t="str">
        <f>INDEX(products!$A$1:$G$37,MATCH(orders!$D99,products!$A$1:$A$37,0),MATCH(orders!I$1,products!$A$1:$G$1,0))</f>
        <v>White</v>
      </c>
      <c r="J99">
        <f>INDEX(products!$A$1:$G$37,MATCH(orders!$D99,products!$A$1:$A$37,0),MATCH(orders!J$1,products!$A$1:$G$1,0))</f>
        <v>0.8</v>
      </c>
      <c r="K99" t="str">
        <f>INDEX(products!$A$1:$G$37,MATCH(orders!$D99,products!$A$1:$A$37,0),MATCH(orders!K$1,products!$A$1:$G$1,0))</f>
        <v>100g</v>
      </c>
      <c r="L99" s="6">
        <f>INDEX(products!$A$1:$G$37,MATCH(orders!$D99,products!$A$1:$A$37,0),MATCH(orders!L$1,products!$A$1:$G$1,0))</f>
        <v>2.16</v>
      </c>
      <c r="M99" s="6">
        <f t="shared" ca="1" si="3"/>
        <v>21.6</v>
      </c>
      <c r="N99" t="str">
        <f>_xlfn.XLOOKUP(Orders[[#This Row],[Customer ID]],customers!$A$1:$A$1001,customers!$I$1:$I$1001,0)</f>
        <v>No</v>
      </c>
    </row>
    <row r="100" spans="1:14" x14ac:dyDescent="0.3">
      <c r="A100" s="4" t="s">
        <v>6075</v>
      </c>
      <c r="B100" s="5">
        <v>44532</v>
      </c>
      <c r="C100" t="s">
        <v>357</v>
      </c>
      <c r="D100" t="s">
        <v>6957</v>
      </c>
      <c r="E100" s="4">
        <f t="shared" ca="1" si="2"/>
        <v>29</v>
      </c>
      <c r="F100" t="str">
        <f>_xlfn.XLOOKUP(C100,customers!$A$1:$A$1001,customers!$B$1:$B$1001)</f>
        <v>Jacob Richmond</v>
      </c>
      <c r="G100" t="str">
        <f>_xlfn.XLOOKUP(C100,customers!$A$1:$A$1001,customers!$C$1:$C$1001)</f>
        <v>jacobrichmond@email.com</v>
      </c>
      <c r="H100" t="str">
        <f>_xlfn.XLOOKUP(C100,customers!$A$1:$A$1001,customers!$G$1:$G$1001)</f>
        <v>Mexico</v>
      </c>
      <c r="I100" t="str">
        <f>INDEX(products!$A$1:$G$37,MATCH(orders!$D100,products!$A$1:$A$37,0),MATCH(orders!I$1,products!$A$1:$G$1,0))</f>
        <v>Milk</v>
      </c>
      <c r="J100">
        <f>INDEX(products!$A$1:$G$37,MATCH(orders!$D100,products!$A$1:$A$37,0),MATCH(orders!J$1,products!$A$1:$G$1,0))</f>
        <v>0.5</v>
      </c>
      <c r="K100" t="str">
        <f>INDEX(products!$A$1:$G$37,MATCH(orders!$D100,products!$A$1:$A$37,0),MATCH(orders!K$1,products!$A$1:$G$1,0))</f>
        <v>20g</v>
      </c>
      <c r="L100" s="6">
        <f>INDEX(products!$A$1:$G$37,MATCH(orders!$D100,products!$A$1:$A$37,0),MATCH(orders!L$1,products!$A$1:$G$1,0))</f>
        <v>0.6</v>
      </c>
      <c r="M100" s="6">
        <f t="shared" ca="1" si="3"/>
        <v>17.399999999999999</v>
      </c>
      <c r="N100" t="str">
        <f>_xlfn.XLOOKUP(Orders[[#This Row],[Customer ID]],customers!$A$1:$A$1001,customers!$I$1:$I$1001,0)</f>
        <v>No</v>
      </c>
    </row>
    <row r="101" spans="1:14" x14ac:dyDescent="0.3">
      <c r="A101" s="4" t="s">
        <v>6076</v>
      </c>
      <c r="B101" s="5">
        <v>43471</v>
      </c>
      <c r="C101" t="s">
        <v>912</v>
      </c>
      <c r="D101" t="s">
        <v>6945</v>
      </c>
      <c r="E101" s="4">
        <f t="shared" ca="1" si="2"/>
        <v>46</v>
      </c>
      <c r="F101" t="str">
        <f>_xlfn.XLOOKUP(C101,customers!$A$1:$A$1001,customers!$B$1:$B$1001)</f>
        <v>Leah Cameron</v>
      </c>
      <c r="G101" t="str">
        <f>_xlfn.XLOOKUP(C101,customers!$A$1:$A$1001,customers!$C$1:$C$1001)</f>
        <v>leahcameron@email.com</v>
      </c>
      <c r="H101" t="str">
        <f>_xlfn.XLOOKUP(C101,customers!$A$1:$A$1001,customers!$G$1:$G$1001)</f>
        <v>Mexico</v>
      </c>
      <c r="I101" t="str">
        <f>INDEX(products!$A$1:$G$37,MATCH(orders!$D101,products!$A$1:$A$37,0),MATCH(orders!I$1,products!$A$1:$G$1,0))</f>
        <v>Dark</v>
      </c>
      <c r="J101">
        <f>INDEX(products!$A$1:$G$37,MATCH(orders!$D101,products!$A$1:$A$37,0),MATCH(orders!J$1,products!$A$1:$G$1,0))</f>
        <v>0.5</v>
      </c>
      <c r="K101" t="str">
        <f>INDEX(products!$A$1:$G$37,MATCH(orders!$D101,products!$A$1:$A$37,0),MATCH(orders!K$1,products!$A$1:$G$1,0))</f>
        <v>20g</v>
      </c>
      <c r="L101" s="6">
        <f>INDEX(products!$A$1:$G$37,MATCH(orders!$D101,products!$A$1:$A$37,0),MATCH(orders!L$1,products!$A$1:$G$1,0))</f>
        <v>0.65</v>
      </c>
      <c r="M101" s="6">
        <f t="shared" ca="1" si="3"/>
        <v>29.900000000000002</v>
      </c>
      <c r="N101" t="str">
        <f>_xlfn.XLOOKUP(Orders[[#This Row],[Customer ID]],customers!$A$1:$A$1001,customers!$I$1:$I$1001,0)</f>
        <v>No</v>
      </c>
    </row>
    <row r="102" spans="1:14" x14ac:dyDescent="0.3">
      <c r="A102" s="4" t="s">
        <v>6077</v>
      </c>
      <c r="B102" s="5">
        <v>44321</v>
      </c>
      <c r="C102" t="s">
        <v>300</v>
      </c>
      <c r="D102" t="s">
        <v>6977</v>
      </c>
      <c r="E102" s="4">
        <f t="shared" ca="1" si="2"/>
        <v>48</v>
      </c>
      <c r="F102" t="str">
        <f>_xlfn.XLOOKUP(C102,customers!$A$1:$A$1001,customers!$B$1:$B$1001)</f>
        <v>Ryan Hayes</v>
      </c>
      <c r="G102" t="str">
        <f>_xlfn.XLOOKUP(C102,customers!$A$1:$A$1001,customers!$C$1:$C$1001)</f>
        <v>ryanhayes@email.com</v>
      </c>
      <c r="H102" t="str">
        <f>_xlfn.XLOOKUP(C102,customers!$A$1:$A$1001,customers!$G$1:$G$1001)</f>
        <v>United States</v>
      </c>
      <c r="I102" t="str">
        <f>INDEX(products!$A$1:$G$37,MATCH(orders!$D102,products!$A$1:$A$37,0),MATCH(orders!I$1,products!$A$1:$G$1,0))</f>
        <v>White</v>
      </c>
      <c r="J102">
        <f>INDEX(products!$A$1:$G$37,MATCH(orders!$D102,products!$A$1:$A$37,0),MATCH(orders!J$1,products!$A$1:$G$1,0))</f>
        <v>0.8</v>
      </c>
      <c r="K102" t="str">
        <f>INDEX(products!$A$1:$G$37,MATCH(orders!$D102,products!$A$1:$A$37,0),MATCH(orders!K$1,products!$A$1:$G$1,0))</f>
        <v>20g</v>
      </c>
      <c r="L102" s="6">
        <f>INDEX(products!$A$1:$G$37,MATCH(orders!$D102,products!$A$1:$A$37,0),MATCH(orders!L$1,products!$A$1:$G$1,0))</f>
        <v>0.65</v>
      </c>
      <c r="M102" s="6">
        <f t="shared" ca="1" si="3"/>
        <v>31.200000000000003</v>
      </c>
      <c r="N102" t="str">
        <f>_xlfn.XLOOKUP(Orders[[#This Row],[Customer ID]],customers!$A$1:$A$1001,customers!$I$1:$I$1001,0)</f>
        <v>Yes</v>
      </c>
    </row>
    <row r="103" spans="1:14" x14ac:dyDescent="0.3">
      <c r="A103" s="4" t="s">
        <v>6078</v>
      </c>
      <c r="B103" s="5">
        <v>44492</v>
      </c>
      <c r="C103" t="s">
        <v>248</v>
      </c>
      <c r="D103" t="s">
        <v>6968</v>
      </c>
      <c r="E103" s="4">
        <f t="shared" ca="1" si="2"/>
        <v>21</v>
      </c>
      <c r="F103" t="str">
        <f>_xlfn.XLOOKUP(C103,customers!$A$1:$A$1001,customers!$B$1:$B$1001)</f>
        <v>Cynthia Richardson</v>
      </c>
      <c r="G103" t="str">
        <f>_xlfn.XLOOKUP(C103,customers!$A$1:$A$1001,customers!$C$1:$C$1001)</f>
        <v>cynthiarichardson@email.com</v>
      </c>
      <c r="H103" t="str">
        <f>_xlfn.XLOOKUP(C103,customers!$A$1:$A$1001,customers!$G$1:$G$1001)</f>
        <v>Canada</v>
      </c>
      <c r="I103" t="str">
        <f>INDEX(products!$A$1:$G$37,MATCH(orders!$D103,products!$A$1:$A$37,0),MATCH(orders!I$1,products!$A$1:$G$1,0))</f>
        <v>Milk</v>
      </c>
      <c r="J103">
        <f>INDEX(products!$A$1:$G$37,MATCH(orders!$D103,products!$A$1:$A$37,0),MATCH(orders!J$1,products!$A$1:$G$1,0))</f>
        <v>0.8</v>
      </c>
      <c r="K103" t="str">
        <f>INDEX(products!$A$1:$G$37,MATCH(orders!$D103,products!$A$1:$A$37,0),MATCH(orders!K$1,products!$A$1:$G$1,0))</f>
        <v>250g</v>
      </c>
      <c r="L103" s="6">
        <f>INDEX(products!$A$1:$G$37,MATCH(orders!$D103,products!$A$1:$A$37,0),MATCH(orders!L$1,products!$A$1:$G$1,0))</f>
        <v>3.43</v>
      </c>
      <c r="M103" s="6">
        <f t="shared" ca="1" si="3"/>
        <v>72.03</v>
      </c>
      <c r="N103" t="str">
        <f>_xlfn.XLOOKUP(Orders[[#This Row],[Customer ID]],customers!$A$1:$A$1001,customers!$I$1:$I$1001,0)</f>
        <v>No</v>
      </c>
    </row>
    <row r="104" spans="1:14" x14ac:dyDescent="0.3">
      <c r="A104" s="4" t="s">
        <v>6079</v>
      </c>
      <c r="B104" s="5">
        <v>43815</v>
      </c>
      <c r="C104" t="s">
        <v>654</v>
      </c>
      <c r="D104" t="s">
        <v>6958</v>
      </c>
      <c r="E104" s="4">
        <f t="shared" ca="1" si="2"/>
        <v>22</v>
      </c>
      <c r="F104" t="str">
        <f>_xlfn.XLOOKUP(C104,customers!$A$1:$A$1001,customers!$B$1:$B$1001)</f>
        <v>Hannah Mitchell</v>
      </c>
      <c r="G104" t="str">
        <f>_xlfn.XLOOKUP(C104,customers!$A$1:$A$1001,customers!$C$1:$C$1001)</f>
        <v>hannahmitchell@email.com</v>
      </c>
      <c r="H104" t="str">
        <f>_xlfn.XLOOKUP(C104,customers!$A$1:$A$1001,customers!$G$1:$G$1001)</f>
        <v>Mexico</v>
      </c>
      <c r="I104" t="str">
        <f>INDEX(products!$A$1:$G$37,MATCH(orders!$D104,products!$A$1:$A$37,0),MATCH(orders!I$1,products!$A$1:$G$1,0))</f>
        <v>Milk</v>
      </c>
      <c r="J104">
        <f>INDEX(products!$A$1:$G$37,MATCH(orders!$D104,products!$A$1:$A$37,0),MATCH(orders!J$1,products!$A$1:$G$1,0))</f>
        <v>0.5</v>
      </c>
      <c r="K104" t="str">
        <f>INDEX(products!$A$1:$G$37,MATCH(orders!$D104,products!$A$1:$A$37,0),MATCH(orders!K$1,products!$A$1:$G$1,0))</f>
        <v>50g</v>
      </c>
      <c r="L104" s="6">
        <f>INDEX(products!$A$1:$G$37,MATCH(orders!$D104,products!$A$1:$A$37,0),MATCH(orders!L$1,products!$A$1:$G$1,0))</f>
        <v>1.2</v>
      </c>
      <c r="M104" s="6">
        <f t="shared" ca="1" si="3"/>
        <v>26.4</v>
      </c>
      <c r="N104" t="str">
        <f>_xlfn.XLOOKUP(Orders[[#This Row],[Customer ID]],customers!$A$1:$A$1001,customers!$I$1:$I$1001,0)</f>
        <v>Yes</v>
      </c>
    </row>
    <row r="105" spans="1:14" x14ac:dyDescent="0.3">
      <c r="A105" s="4" t="s">
        <v>6080</v>
      </c>
      <c r="B105" s="5">
        <v>43603</v>
      </c>
      <c r="C105" t="s">
        <v>448</v>
      </c>
      <c r="D105" t="s">
        <v>6960</v>
      </c>
      <c r="E105" s="4">
        <f t="shared" ca="1" si="2"/>
        <v>19</v>
      </c>
      <c r="F105" t="str">
        <f>_xlfn.XLOOKUP(C105,customers!$A$1:$A$1001,customers!$B$1:$B$1001)</f>
        <v>Brittany Houston</v>
      </c>
      <c r="G105" t="str">
        <f>_xlfn.XLOOKUP(C105,customers!$A$1:$A$1001,customers!$C$1:$C$1001)</f>
        <v>brittanyhouston@email.com</v>
      </c>
      <c r="H105" t="str">
        <f>_xlfn.XLOOKUP(C105,customers!$A$1:$A$1001,customers!$G$1:$G$1001)</f>
        <v>Canada</v>
      </c>
      <c r="I105" t="str">
        <f>INDEX(products!$A$1:$G$37,MATCH(orders!$D105,products!$A$1:$A$37,0),MATCH(orders!I$1,products!$A$1:$G$1,0))</f>
        <v>Milk</v>
      </c>
      <c r="J105">
        <f>INDEX(products!$A$1:$G$37,MATCH(orders!$D105,products!$A$1:$A$37,0),MATCH(orders!J$1,products!$A$1:$G$1,0))</f>
        <v>0.5</v>
      </c>
      <c r="K105" t="str">
        <f>INDEX(products!$A$1:$G$37,MATCH(orders!$D105,products!$A$1:$A$37,0),MATCH(orders!K$1,products!$A$1:$G$1,0))</f>
        <v>250g</v>
      </c>
      <c r="L105" s="6">
        <f>INDEX(products!$A$1:$G$37,MATCH(orders!$D105,products!$A$1:$A$37,0),MATCH(orders!L$1,products!$A$1:$G$1,0))</f>
        <v>4.58</v>
      </c>
      <c r="M105" s="6">
        <f t="shared" ca="1" si="3"/>
        <v>87.02</v>
      </c>
      <c r="N105" t="str">
        <f>_xlfn.XLOOKUP(Orders[[#This Row],[Customer ID]],customers!$A$1:$A$1001,customers!$I$1:$I$1001,0)</f>
        <v>Yes</v>
      </c>
    </row>
    <row r="106" spans="1:14" x14ac:dyDescent="0.3">
      <c r="A106" s="4" t="s">
        <v>6081</v>
      </c>
      <c r="B106" s="5">
        <v>43660</v>
      </c>
      <c r="C106" t="s">
        <v>802</v>
      </c>
      <c r="D106" t="s">
        <v>6973</v>
      </c>
      <c r="E106" s="4">
        <f t="shared" ca="1" si="2"/>
        <v>4</v>
      </c>
      <c r="F106" t="str">
        <f>_xlfn.XLOOKUP(C106,customers!$A$1:$A$1001,customers!$B$1:$B$1001)</f>
        <v>Eric Morgan</v>
      </c>
      <c r="G106" t="str">
        <f>_xlfn.XLOOKUP(C106,customers!$A$1:$A$1001,customers!$C$1:$C$1001)</f>
        <v>ericmorgan@email.com</v>
      </c>
      <c r="H106" t="str">
        <f>_xlfn.XLOOKUP(C106,customers!$A$1:$A$1001,customers!$G$1:$G$1001)</f>
        <v>Canada</v>
      </c>
      <c r="I106" t="str">
        <f>INDEX(products!$A$1:$G$37,MATCH(orders!$D106,products!$A$1:$A$37,0),MATCH(orders!I$1,products!$A$1:$G$1,0))</f>
        <v>White</v>
      </c>
      <c r="J106">
        <f>INDEX(products!$A$1:$G$37,MATCH(orders!$D106,products!$A$1:$A$37,0),MATCH(orders!J$1,products!$A$1:$G$1,0))</f>
        <v>0.65</v>
      </c>
      <c r="K106" t="str">
        <f>INDEX(products!$A$1:$G$37,MATCH(orders!$D106,products!$A$1:$A$37,0),MATCH(orders!K$1,products!$A$1:$G$1,0))</f>
        <v>20g</v>
      </c>
      <c r="L106" s="6">
        <f>INDEX(products!$A$1:$G$37,MATCH(orders!$D106,products!$A$1:$A$37,0),MATCH(orders!L$1,products!$A$1:$G$1,0))</f>
        <v>0.73</v>
      </c>
      <c r="M106" s="6">
        <f t="shared" ca="1" si="3"/>
        <v>2.92</v>
      </c>
      <c r="N106" t="str">
        <f>_xlfn.XLOOKUP(Orders[[#This Row],[Customer ID]],customers!$A$1:$A$1001,customers!$I$1:$I$1001,0)</f>
        <v>No</v>
      </c>
    </row>
    <row r="107" spans="1:14" x14ac:dyDescent="0.3">
      <c r="A107" s="4" t="s">
        <v>6082</v>
      </c>
      <c r="B107" s="5">
        <v>44148</v>
      </c>
      <c r="C107" t="s">
        <v>321</v>
      </c>
      <c r="D107" t="s">
        <v>6948</v>
      </c>
      <c r="E107" s="4">
        <f t="shared" ca="1" si="2"/>
        <v>3</v>
      </c>
      <c r="F107" t="str">
        <f>_xlfn.XLOOKUP(C107,customers!$A$1:$A$1001,customers!$B$1:$B$1001)</f>
        <v>David Johnson</v>
      </c>
      <c r="G107" t="str">
        <f>_xlfn.XLOOKUP(C107,customers!$A$1:$A$1001,customers!$C$1:$C$1001)</f>
        <v>davidjohnson@email.com</v>
      </c>
      <c r="H107" t="str">
        <f>_xlfn.XLOOKUP(C107,customers!$A$1:$A$1001,customers!$G$1:$G$1001)</f>
        <v>Mexico</v>
      </c>
      <c r="I107" t="str">
        <f>INDEX(products!$A$1:$G$37,MATCH(orders!$D107,products!$A$1:$A$37,0),MATCH(orders!I$1,products!$A$1:$G$1,0))</f>
        <v>Dark</v>
      </c>
      <c r="J107">
        <f>INDEX(products!$A$1:$G$37,MATCH(orders!$D107,products!$A$1:$A$37,0),MATCH(orders!J$1,products!$A$1:$G$1,0))</f>
        <v>0.5</v>
      </c>
      <c r="K107" t="str">
        <f>INDEX(products!$A$1:$G$37,MATCH(orders!$D107,products!$A$1:$A$37,0),MATCH(orders!K$1,products!$A$1:$G$1,0))</f>
        <v>250g</v>
      </c>
      <c r="L107" s="6">
        <f>INDEX(products!$A$1:$G$37,MATCH(orders!$D107,products!$A$1:$A$37,0),MATCH(orders!L$1,products!$A$1:$G$1,0))</f>
        <v>4.96</v>
      </c>
      <c r="M107" s="6">
        <f t="shared" ca="1" si="3"/>
        <v>14.879999999999999</v>
      </c>
      <c r="N107" t="str">
        <f>_xlfn.XLOOKUP(Orders[[#This Row],[Customer ID]],customers!$A$1:$A$1001,customers!$I$1:$I$1001,0)</f>
        <v>Yes</v>
      </c>
    </row>
    <row r="108" spans="1:14" x14ac:dyDescent="0.3">
      <c r="A108" s="4" t="s">
        <v>6083</v>
      </c>
      <c r="B108" s="5">
        <v>44028</v>
      </c>
      <c r="C108" t="s">
        <v>938</v>
      </c>
      <c r="D108" t="s">
        <v>6978</v>
      </c>
      <c r="E108" s="4">
        <f t="shared" ca="1" si="2"/>
        <v>34</v>
      </c>
      <c r="F108" t="str">
        <f>_xlfn.XLOOKUP(C108,customers!$A$1:$A$1001,customers!$B$1:$B$1001)</f>
        <v>Lonnie Solis</v>
      </c>
      <c r="G108" t="str">
        <f>_xlfn.XLOOKUP(C108,customers!$A$1:$A$1001,customers!$C$1:$C$1001)</f>
        <v>lonniesolis@email.com</v>
      </c>
      <c r="H108" t="str">
        <f>_xlfn.XLOOKUP(C108,customers!$A$1:$A$1001,customers!$G$1:$G$1001)</f>
        <v>Mexico</v>
      </c>
      <c r="I108" t="str">
        <f>INDEX(products!$A$1:$G$37,MATCH(orders!$D108,products!$A$1:$A$37,0),MATCH(orders!I$1,products!$A$1:$G$1,0))</f>
        <v>White</v>
      </c>
      <c r="J108">
        <f>INDEX(products!$A$1:$G$37,MATCH(orders!$D108,products!$A$1:$A$37,0),MATCH(orders!J$1,products!$A$1:$G$1,0))</f>
        <v>0.8</v>
      </c>
      <c r="K108" t="str">
        <f>INDEX(products!$A$1:$G$37,MATCH(orders!$D108,products!$A$1:$A$37,0),MATCH(orders!K$1,products!$A$1:$G$1,0))</f>
        <v>50g</v>
      </c>
      <c r="L108" s="6">
        <f>INDEX(products!$A$1:$G$37,MATCH(orders!$D108,products!$A$1:$A$37,0),MATCH(orders!L$1,products!$A$1:$G$1,0))</f>
        <v>1.3</v>
      </c>
      <c r="M108" s="6">
        <f t="shared" ca="1" si="3"/>
        <v>44.2</v>
      </c>
      <c r="N108" t="str">
        <f>_xlfn.XLOOKUP(Orders[[#This Row],[Customer ID]],customers!$A$1:$A$1001,customers!$I$1:$I$1001,0)</f>
        <v>Yes</v>
      </c>
    </row>
    <row r="109" spans="1:14" x14ac:dyDescent="0.3">
      <c r="A109" s="4" t="s">
        <v>6084</v>
      </c>
      <c r="B109" s="5">
        <v>44138</v>
      </c>
      <c r="C109" t="s">
        <v>890</v>
      </c>
      <c r="D109" t="s">
        <v>6954</v>
      </c>
      <c r="E109" s="4">
        <f t="shared" ca="1" si="2"/>
        <v>19</v>
      </c>
      <c r="F109" t="str">
        <f>_xlfn.XLOOKUP(C109,customers!$A$1:$A$1001,customers!$B$1:$B$1001)</f>
        <v>Tamara Joyce</v>
      </c>
      <c r="G109" t="str">
        <f>_xlfn.XLOOKUP(C109,customers!$A$1:$A$1001,customers!$C$1:$C$1001)</f>
        <v>tamarajoyce@email.com</v>
      </c>
      <c r="H109" t="str">
        <f>_xlfn.XLOOKUP(C109,customers!$A$1:$A$1001,customers!$G$1:$G$1001)</f>
        <v>Canada</v>
      </c>
      <c r="I109" t="str">
        <f>INDEX(products!$A$1:$G$37,MATCH(orders!$D109,products!$A$1:$A$37,0),MATCH(orders!I$1,products!$A$1:$G$1,0))</f>
        <v>Dark</v>
      </c>
      <c r="J109">
        <f>INDEX(products!$A$1:$G$37,MATCH(orders!$D109,products!$A$1:$A$37,0),MATCH(orders!J$1,products!$A$1:$G$1,0))</f>
        <v>0.8</v>
      </c>
      <c r="K109" t="str">
        <f>INDEX(products!$A$1:$G$37,MATCH(orders!$D109,products!$A$1:$A$37,0),MATCH(orders!K$1,products!$A$1:$G$1,0))</f>
        <v>50g</v>
      </c>
      <c r="L109" s="6">
        <f>INDEX(products!$A$1:$G$37,MATCH(orders!$D109,products!$A$1:$A$37,0),MATCH(orders!L$1,products!$A$1:$G$1,0))</f>
        <v>1</v>
      </c>
      <c r="M109" s="6">
        <f t="shared" ca="1" si="3"/>
        <v>19</v>
      </c>
      <c r="N109" t="str">
        <f>_xlfn.XLOOKUP(Orders[[#This Row],[Customer ID]],customers!$A$1:$A$1001,customers!$I$1:$I$1001,0)</f>
        <v>No</v>
      </c>
    </row>
    <row r="110" spans="1:14" x14ac:dyDescent="0.3">
      <c r="A110" s="4" t="s">
        <v>6085</v>
      </c>
      <c r="B110" s="5">
        <v>44640</v>
      </c>
      <c r="C110" t="s">
        <v>962</v>
      </c>
      <c r="D110" t="s">
        <v>6969</v>
      </c>
      <c r="E110" s="4">
        <f t="shared" ca="1" si="2"/>
        <v>21</v>
      </c>
      <c r="F110" t="str">
        <f>_xlfn.XLOOKUP(C110,customers!$A$1:$A$1001,customers!$B$1:$B$1001)</f>
        <v>Barbara Rivera</v>
      </c>
      <c r="G110" t="str">
        <f>_xlfn.XLOOKUP(C110,customers!$A$1:$A$1001,customers!$C$1:$C$1001)</f>
        <v>barbararivera@email.com</v>
      </c>
      <c r="H110" t="str">
        <f>_xlfn.XLOOKUP(C110,customers!$A$1:$A$1001,customers!$G$1:$G$1001)</f>
        <v>Canada</v>
      </c>
      <c r="I110" t="str">
        <f>INDEX(products!$A$1:$G$37,MATCH(orders!$D110,products!$A$1:$A$37,0),MATCH(orders!I$1,products!$A$1:$G$1,0))</f>
        <v>White</v>
      </c>
      <c r="J110">
        <f>INDEX(products!$A$1:$G$37,MATCH(orders!$D110,products!$A$1:$A$37,0),MATCH(orders!J$1,products!$A$1:$G$1,0))</f>
        <v>0.5</v>
      </c>
      <c r="K110" t="str">
        <f>INDEX(products!$A$1:$G$37,MATCH(orders!$D110,products!$A$1:$A$37,0),MATCH(orders!K$1,products!$A$1:$G$1,0))</f>
        <v>20g</v>
      </c>
      <c r="L110" s="6">
        <f>INDEX(products!$A$1:$G$37,MATCH(orders!$D110,products!$A$1:$A$37,0),MATCH(orders!L$1,products!$A$1:$G$1,0))</f>
        <v>0.79</v>
      </c>
      <c r="M110" s="6">
        <f t="shared" ca="1" si="3"/>
        <v>16.59</v>
      </c>
      <c r="N110" t="str">
        <f>_xlfn.XLOOKUP(Orders[[#This Row],[Customer ID]],customers!$A$1:$A$1001,customers!$I$1:$I$1001,0)</f>
        <v>Yes</v>
      </c>
    </row>
    <row r="111" spans="1:14" x14ac:dyDescent="0.3">
      <c r="A111" s="4" t="s">
        <v>6086</v>
      </c>
      <c r="B111" s="5">
        <v>44608</v>
      </c>
      <c r="C111" t="s">
        <v>900</v>
      </c>
      <c r="D111" t="s">
        <v>6971</v>
      </c>
      <c r="E111" s="4">
        <f t="shared" ca="1" si="2"/>
        <v>41</v>
      </c>
      <c r="F111" t="str">
        <f>_xlfn.XLOOKUP(C111,customers!$A$1:$A$1001,customers!$B$1:$B$1001)</f>
        <v>Jennifer Miller</v>
      </c>
      <c r="G111" t="str">
        <f>_xlfn.XLOOKUP(C111,customers!$A$1:$A$1001,customers!$C$1:$C$1001)</f>
        <v>jennifermiller@email.com</v>
      </c>
      <c r="H111" t="str">
        <f>_xlfn.XLOOKUP(C111,customers!$A$1:$A$1001,customers!$G$1:$G$1001)</f>
        <v>Mexico</v>
      </c>
      <c r="I111" t="str">
        <f>INDEX(products!$A$1:$G$37,MATCH(orders!$D111,products!$A$1:$A$37,0),MATCH(orders!I$1,products!$A$1:$G$1,0))</f>
        <v>White</v>
      </c>
      <c r="J111">
        <f>INDEX(products!$A$1:$G$37,MATCH(orders!$D111,products!$A$1:$A$37,0),MATCH(orders!J$1,products!$A$1:$G$1,0))</f>
        <v>0.5</v>
      </c>
      <c r="K111" t="str">
        <f>INDEX(products!$A$1:$G$37,MATCH(orders!$D111,products!$A$1:$A$37,0),MATCH(orders!K$1,products!$A$1:$G$1,0))</f>
        <v>100g</v>
      </c>
      <c r="L111" s="6">
        <f>INDEX(products!$A$1:$G$37,MATCH(orders!$D111,products!$A$1:$A$37,0),MATCH(orders!L$1,products!$A$1:$G$1,0))</f>
        <v>2.64</v>
      </c>
      <c r="M111" s="6">
        <f t="shared" ca="1" si="3"/>
        <v>108.24000000000001</v>
      </c>
      <c r="N111" t="str">
        <f>_xlfn.XLOOKUP(Orders[[#This Row],[Customer ID]],customers!$A$1:$A$1001,customers!$I$1:$I$1001,0)</f>
        <v>Yes</v>
      </c>
    </row>
    <row r="112" spans="1:14" x14ac:dyDescent="0.3">
      <c r="A112" s="4" t="s">
        <v>6087</v>
      </c>
      <c r="B112" s="5">
        <v>44147</v>
      </c>
      <c r="C112" t="s">
        <v>652</v>
      </c>
      <c r="D112" t="s">
        <v>6953</v>
      </c>
      <c r="E112" s="4">
        <f t="shared" ca="1" si="2"/>
        <v>28</v>
      </c>
      <c r="F112" t="str">
        <f>_xlfn.XLOOKUP(C112,customers!$A$1:$A$1001,customers!$B$1:$B$1001)</f>
        <v>Megan Brock</v>
      </c>
      <c r="G112" t="str">
        <f>_xlfn.XLOOKUP(C112,customers!$A$1:$A$1001,customers!$C$1:$C$1001)</f>
        <v>meganbrock@email.com</v>
      </c>
      <c r="H112" t="str">
        <f>_xlfn.XLOOKUP(C112,customers!$A$1:$A$1001,customers!$G$1:$G$1001)</f>
        <v>United States</v>
      </c>
      <c r="I112" t="str">
        <f>INDEX(products!$A$1:$G$37,MATCH(orders!$D112,products!$A$1:$A$37,0),MATCH(orders!I$1,products!$A$1:$G$1,0))</f>
        <v>Dark</v>
      </c>
      <c r="J112">
        <f>INDEX(products!$A$1:$G$37,MATCH(orders!$D112,products!$A$1:$A$37,0),MATCH(orders!J$1,products!$A$1:$G$1,0))</f>
        <v>0.8</v>
      </c>
      <c r="K112" t="str">
        <f>INDEX(products!$A$1:$G$37,MATCH(orders!$D112,products!$A$1:$A$37,0),MATCH(orders!K$1,products!$A$1:$G$1,0))</f>
        <v>20g</v>
      </c>
      <c r="L112" s="6">
        <f>INDEX(products!$A$1:$G$37,MATCH(orders!$D112,products!$A$1:$A$37,0),MATCH(orders!L$1,products!$A$1:$G$1,0))</f>
        <v>0.5</v>
      </c>
      <c r="M112" s="6">
        <f t="shared" ca="1" si="3"/>
        <v>14</v>
      </c>
      <c r="N112" t="str">
        <f>_xlfn.XLOOKUP(Orders[[#This Row],[Customer ID]],customers!$A$1:$A$1001,customers!$I$1:$I$1001,0)</f>
        <v>No</v>
      </c>
    </row>
    <row r="113" spans="1:14" x14ac:dyDescent="0.3">
      <c r="A113" s="4" t="s">
        <v>6088</v>
      </c>
      <c r="B113" s="5">
        <v>43743</v>
      </c>
      <c r="C113" t="s">
        <v>211</v>
      </c>
      <c r="D113" t="s">
        <v>6961</v>
      </c>
      <c r="E113" s="4">
        <f t="shared" ca="1" si="2"/>
        <v>8</v>
      </c>
      <c r="F113" t="str">
        <f>_xlfn.XLOOKUP(C113,customers!$A$1:$A$1001,customers!$B$1:$B$1001)</f>
        <v>Collin Williams</v>
      </c>
      <c r="G113" t="str">
        <f>_xlfn.XLOOKUP(C113,customers!$A$1:$A$1001,customers!$C$1:$C$1001)</f>
        <v>collinwilliams@email.com</v>
      </c>
      <c r="H113" t="str">
        <f>_xlfn.XLOOKUP(C113,customers!$A$1:$A$1001,customers!$G$1:$G$1001)</f>
        <v>Mexico</v>
      </c>
      <c r="I113" t="str">
        <f>INDEX(products!$A$1:$G$37,MATCH(orders!$D113,products!$A$1:$A$37,0),MATCH(orders!I$1,products!$A$1:$G$1,0))</f>
        <v>Milk</v>
      </c>
      <c r="J113">
        <f>INDEX(products!$A$1:$G$37,MATCH(orders!$D113,products!$A$1:$A$37,0),MATCH(orders!J$1,products!$A$1:$G$1,0))</f>
        <v>0.65</v>
      </c>
      <c r="K113" t="str">
        <f>INDEX(products!$A$1:$G$37,MATCH(orders!$D113,products!$A$1:$A$37,0),MATCH(orders!K$1,products!$A$1:$G$1,0))</f>
        <v>20g</v>
      </c>
      <c r="L113" s="6">
        <f>INDEX(products!$A$1:$G$37,MATCH(orders!$D113,products!$A$1:$A$37,0),MATCH(orders!L$1,products!$A$1:$G$1,0))</f>
        <v>0.5</v>
      </c>
      <c r="M113" s="6">
        <f t="shared" ca="1" si="3"/>
        <v>4</v>
      </c>
      <c r="N113" t="str">
        <f>_xlfn.XLOOKUP(Orders[[#This Row],[Customer ID]],customers!$A$1:$A$1001,customers!$I$1:$I$1001,0)</f>
        <v>No</v>
      </c>
    </row>
    <row r="114" spans="1:14" x14ac:dyDescent="0.3">
      <c r="A114" s="4" t="s">
        <v>6089</v>
      </c>
      <c r="B114" s="5">
        <v>43739</v>
      </c>
      <c r="C114" t="s">
        <v>97</v>
      </c>
      <c r="D114" t="s">
        <v>6952</v>
      </c>
      <c r="E114" s="4">
        <f t="shared" ca="1" si="2"/>
        <v>41</v>
      </c>
      <c r="F114" t="str">
        <f>_xlfn.XLOOKUP(C114,customers!$A$1:$A$1001,customers!$B$1:$B$1001)</f>
        <v>Michael Hall</v>
      </c>
      <c r="G114" t="str">
        <f>_xlfn.XLOOKUP(C114,customers!$A$1:$A$1001,customers!$C$1:$C$1001)</f>
        <v>michaelhall@email.com</v>
      </c>
      <c r="H114" t="str">
        <f>_xlfn.XLOOKUP(C114,customers!$A$1:$A$1001,customers!$G$1:$G$1001)</f>
        <v>Mexico</v>
      </c>
      <c r="I114" t="str">
        <f>INDEX(products!$A$1:$G$37,MATCH(orders!$D114,products!$A$1:$A$37,0),MATCH(orders!I$1,products!$A$1:$G$1,0))</f>
        <v>Dark</v>
      </c>
      <c r="J114">
        <f>INDEX(products!$A$1:$G$37,MATCH(orders!$D114,products!$A$1:$A$37,0),MATCH(orders!J$1,products!$A$1:$G$1,0))</f>
        <v>0.65</v>
      </c>
      <c r="K114" t="str">
        <f>INDEX(products!$A$1:$G$37,MATCH(orders!$D114,products!$A$1:$A$37,0),MATCH(orders!K$1,products!$A$1:$G$1,0))</f>
        <v>250g</v>
      </c>
      <c r="L114" s="6">
        <f>INDEX(products!$A$1:$G$37,MATCH(orders!$D114,products!$A$1:$A$37,0),MATCH(orders!L$1,products!$A$1:$G$1,0))</f>
        <v>4.3099999999999996</v>
      </c>
      <c r="M114" s="6">
        <f t="shared" ca="1" si="3"/>
        <v>176.70999999999998</v>
      </c>
      <c r="N114" t="str">
        <f>_xlfn.XLOOKUP(Orders[[#This Row],[Customer ID]],customers!$A$1:$A$1001,customers!$I$1:$I$1001,0)</f>
        <v>Yes</v>
      </c>
    </row>
    <row r="115" spans="1:14" x14ac:dyDescent="0.3">
      <c r="A115" s="4" t="s">
        <v>6090</v>
      </c>
      <c r="B115" s="5">
        <v>43896</v>
      </c>
      <c r="C115" t="s">
        <v>885</v>
      </c>
      <c r="D115" t="s">
        <v>6963</v>
      </c>
      <c r="E115" s="4">
        <f t="shared" ca="1" si="2"/>
        <v>44</v>
      </c>
      <c r="F115" t="str">
        <f>_xlfn.XLOOKUP(C115,customers!$A$1:$A$1001,customers!$B$1:$B$1001)</f>
        <v>Richard Scott</v>
      </c>
      <c r="G115" t="str">
        <f>_xlfn.XLOOKUP(C115,customers!$A$1:$A$1001,customers!$C$1:$C$1001)</f>
        <v>richardscott@email.com</v>
      </c>
      <c r="H115" t="str">
        <f>_xlfn.XLOOKUP(C115,customers!$A$1:$A$1001,customers!$G$1:$G$1001)</f>
        <v>United States</v>
      </c>
      <c r="I115" t="str">
        <f>INDEX(products!$A$1:$G$37,MATCH(orders!$D115,products!$A$1:$A$37,0),MATCH(orders!I$1,products!$A$1:$G$1,0))</f>
        <v>Milk</v>
      </c>
      <c r="J115">
        <f>INDEX(products!$A$1:$G$37,MATCH(orders!$D115,products!$A$1:$A$37,0),MATCH(orders!J$1,products!$A$1:$G$1,0))</f>
        <v>0.65</v>
      </c>
      <c r="K115" t="str">
        <f>INDEX(products!$A$1:$G$37,MATCH(orders!$D115,products!$A$1:$A$37,0),MATCH(orders!K$1,products!$A$1:$G$1,0))</f>
        <v>100g</v>
      </c>
      <c r="L115" s="6">
        <f>INDEX(products!$A$1:$G$37,MATCH(orders!$D115,products!$A$1:$A$37,0),MATCH(orders!L$1,products!$A$1:$G$1,0))</f>
        <v>1.66</v>
      </c>
      <c r="M115" s="6">
        <f t="shared" ca="1" si="3"/>
        <v>73.039999999999992</v>
      </c>
      <c r="N115" t="str">
        <f>_xlfn.XLOOKUP(Orders[[#This Row],[Customer ID]],customers!$A$1:$A$1001,customers!$I$1:$I$1001,0)</f>
        <v>Yes</v>
      </c>
    </row>
    <row r="116" spans="1:14" x14ac:dyDescent="0.3">
      <c r="A116" s="4" t="s">
        <v>6091</v>
      </c>
      <c r="B116" s="5">
        <v>43761</v>
      </c>
      <c r="C116" t="s">
        <v>729</v>
      </c>
      <c r="D116" t="s">
        <v>6949</v>
      </c>
      <c r="E116" s="4">
        <f t="shared" ca="1" si="2"/>
        <v>18</v>
      </c>
      <c r="F116" t="str">
        <f>_xlfn.XLOOKUP(C116,customers!$A$1:$A$1001,customers!$B$1:$B$1001)</f>
        <v>Shawn Davis</v>
      </c>
      <c r="G116" t="str">
        <f>_xlfn.XLOOKUP(C116,customers!$A$1:$A$1001,customers!$C$1:$C$1001)</f>
        <v>shawndavis@email.com</v>
      </c>
      <c r="H116" t="str">
        <f>_xlfn.XLOOKUP(C116,customers!$A$1:$A$1001,customers!$G$1:$G$1001)</f>
        <v>Mexico</v>
      </c>
      <c r="I116" t="str">
        <f>INDEX(products!$A$1:$G$37,MATCH(orders!$D116,products!$A$1:$A$37,0),MATCH(orders!I$1,products!$A$1:$G$1,0))</f>
        <v>Dark</v>
      </c>
      <c r="J116">
        <f>INDEX(products!$A$1:$G$37,MATCH(orders!$D116,products!$A$1:$A$37,0),MATCH(orders!J$1,products!$A$1:$G$1,0))</f>
        <v>0.65</v>
      </c>
      <c r="K116" t="str">
        <f>INDEX(products!$A$1:$G$37,MATCH(orders!$D116,products!$A$1:$A$37,0),MATCH(orders!K$1,products!$A$1:$G$1,0))</f>
        <v>20g</v>
      </c>
      <c r="L116" s="6">
        <f>INDEX(products!$A$1:$G$37,MATCH(orders!$D116,products!$A$1:$A$37,0),MATCH(orders!L$1,products!$A$1:$G$1,0))</f>
        <v>0.56000000000000005</v>
      </c>
      <c r="M116" s="6">
        <f t="shared" ca="1" si="3"/>
        <v>10.080000000000002</v>
      </c>
      <c r="N116" t="str">
        <f>_xlfn.XLOOKUP(Orders[[#This Row],[Customer ID]],customers!$A$1:$A$1001,customers!$I$1:$I$1001,0)</f>
        <v>Yes</v>
      </c>
    </row>
    <row r="117" spans="1:14" x14ac:dyDescent="0.3">
      <c r="A117" s="4" t="s">
        <v>6092</v>
      </c>
      <c r="B117" s="5">
        <v>43944</v>
      </c>
      <c r="C117" t="s">
        <v>760</v>
      </c>
      <c r="D117" t="s">
        <v>6950</v>
      </c>
      <c r="E117" s="4">
        <f t="shared" ca="1" si="2"/>
        <v>8</v>
      </c>
      <c r="F117" t="str">
        <f>_xlfn.XLOOKUP(C117,customers!$A$1:$A$1001,customers!$B$1:$B$1001)</f>
        <v>Lauren Hammond</v>
      </c>
      <c r="G117" t="str">
        <f>_xlfn.XLOOKUP(C117,customers!$A$1:$A$1001,customers!$C$1:$C$1001)</f>
        <v>laurenhammond@email.com</v>
      </c>
      <c r="H117" t="str">
        <f>_xlfn.XLOOKUP(C117,customers!$A$1:$A$1001,customers!$G$1:$G$1001)</f>
        <v>Mexico</v>
      </c>
      <c r="I117" t="str">
        <f>INDEX(products!$A$1:$G$37,MATCH(orders!$D117,products!$A$1:$A$37,0),MATCH(orders!I$1,products!$A$1:$G$1,0))</f>
        <v>Dark</v>
      </c>
      <c r="J117">
        <f>INDEX(products!$A$1:$G$37,MATCH(orders!$D117,products!$A$1:$A$37,0),MATCH(orders!J$1,products!$A$1:$G$1,0))</f>
        <v>0.65</v>
      </c>
      <c r="K117" t="str">
        <f>INDEX(products!$A$1:$G$37,MATCH(orders!$D117,products!$A$1:$A$37,0),MATCH(orders!K$1,products!$A$1:$G$1,0))</f>
        <v>50g</v>
      </c>
      <c r="L117" s="6">
        <f>INDEX(products!$A$1:$G$37,MATCH(orders!$D117,products!$A$1:$A$37,0),MATCH(orders!L$1,products!$A$1:$G$1,0))</f>
        <v>1.1299999999999999</v>
      </c>
      <c r="M117" s="6">
        <f t="shared" ca="1" si="3"/>
        <v>9.0399999999999991</v>
      </c>
      <c r="N117" t="str">
        <f>_xlfn.XLOOKUP(Orders[[#This Row],[Customer ID]],customers!$A$1:$A$1001,customers!$I$1:$I$1001,0)</f>
        <v>Yes</v>
      </c>
    </row>
    <row r="118" spans="1:14" x14ac:dyDescent="0.3">
      <c r="A118" s="4" t="s">
        <v>6093</v>
      </c>
      <c r="B118" s="5">
        <v>44006</v>
      </c>
      <c r="C118" t="s">
        <v>951</v>
      </c>
      <c r="D118" t="s">
        <v>6969</v>
      </c>
      <c r="E118" s="4">
        <f t="shared" ca="1" si="2"/>
        <v>42</v>
      </c>
      <c r="F118" t="str">
        <f>_xlfn.XLOOKUP(C118,customers!$A$1:$A$1001,customers!$B$1:$B$1001)</f>
        <v>Erika Black</v>
      </c>
      <c r="G118" t="str">
        <f>_xlfn.XLOOKUP(C118,customers!$A$1:$A$1001,customers!$C$1:$C$1001)</f>
        <v>erikablack@email.com</v>
      </c>
      <c r="H118" t="str">
        <f>_xlfn.XLOOKUP(C118,customers!$A$1:$A$1001,customers!$G$1:$G$1001)</f>
        <v>Mexico</v>
      </c>
      <c r="I118" t="str">
        <f>INDEX(products!$A$1:$G$37,MATCH(orders!$D118,products!$A$1:$A$37,0),MATCH(orders!I$1,products!$A$1:$G$1,0))</f>
        <v>White</v>
      </c>
      <c r="J118">
        <f>INDEX(products!$A$1:$G$37,MATCH(orders!$D118,products!$A$1:$A$37,0),MATCH(orders!J$1,products!$A$1:$G$1,0))</f>
        <v>0.5</v>
      </c>
      <c r="K118" t="str">
        <f>INDEX(products!$A$1:$G$37,MATCH(orders!$D118,products!$A$1:$A$37,0),MATCH(orders!K$1,products!$A$1:$G$1,0))</f>
        <v>20g</v>
      </c>
      <c r="L118" s="6">
        <f>INDEX(products!$A$1:$G$37,MATCH(orders!$D118,products!$A$1:$A$37,0),MATCH(orders!L$1,products!$A$1:$G$1,0))</f>
        <v>0.79</v>
      </c>
      <c r="M118" s="6">
        <f t="shared" ca="1" si="3"/>
        <v>33.18</v>
      </c>
      <c r="N118" t="str">
        <f>_xlfn.XLOOKUP(Orders[[#This Row],[Customer ID]],customers!$A$1:$A$1001,customers!$I$1:$I$1001,0)</f>
        <v>No</v>
      </c>
    </row>
    <row r="119" spans="1:14" x14ac:dyDescent="0.3">
      <c r="A119" s="4" t="s">
        <v>6094</v>
      </c>
      <c r="B119" s="5">
        <v>44271</v>
      </c>
      <c r="C119" t="s">
        <v>935</v>
      </c>
      <c r="D119" t="s">
        <v>6979</v>
      </c>
      <c r="E119" s="4">
        <f t="shared" ca="1" si="2"/>
        <v>9</v>
      </c>
      <c r="F119" t="str">
        <f>_xlfn.XLOOKUP(C119,customers!$A$1:$A$1001,customers!$B$1:$B$1001)</f>
        <v>Matthew King</v>
      </c>
      <c r="G119" t="str">
        <f>_xlfn.XLOOKUP(C119,customers!$A$1:$A$1001,customers!$C$1:$C$1001)</f>
        <v>matthewking@email.com</v>
      </c>
      <c r="H119" t="str">
        <f>_xlfn.XLOOKUP(C119,customers!$A$1:$A$1001,customers!$G$1:$G$1001)</f>
        <v>Canada</v>
      </c>
      <c r="I119" t="str">
        <f>INDEX(products!$A$1:$G$37,MATCH(orders!$D119,products!$A$1:$A$37,0),MATCH(orders!I$1,products!$A$1:$G$1,0))</f>
        <v>White</v>
      </c>
      <c r="J119">
        <f>INDEX(products!$A$1:$G$37,MATCH(orders!$D119,products!$A$1:$A$37,0),MATCH(orders!J$1,products!$A$1:$G$1,0))</f>
        <v>0.8</v>
      </c>
      <c r="K119" t="str">
        <f>INDEX(products!$A$1:$G$37,MATCH(orders!$D119,products!$A$1:$A$37,0),MATCH(orders!K$1,products!$A$1:$G$1,0))</f>
        <v>100g</v>
      </c>
      <c r="L119" s="6">
        <f>INDEX(products!$A$1:$G$37,MATCH(orders!$D119,products!$A$1:$A$37,0),MATCH(orders!L$1,products!$A$1:$G$1,0))</f>
        <v>2.16</v>
      </c>
      <c r="M119" s="6">
        <f t="shared" ca="1" si="3"/>
        <v>19.440000000000001</v>
      </c>
      <c r="N119" t="str">
        <f>_xlfn.XLOOKUP(Orders[[#This Row],[Customer ID]],customers!$A$1:$A$1001,customers!$I$1:$I$1001,0)</f>
        <v>Yes</v>
      </c>
    </row>
    <row r="120" spans="1:14" x14ac:dyDescent="0.3">
      <c r="A120" s="4" t="s">
        <v>6095</v>
      </c>
      <c r="B120" s="5">
        <v>43928</v>
      </c>
      <c r="C120" t="s">
        <v>586</v>
      </c>
      <c r="D120" t="s">
        <v>6949</v>
      </c>
      <c r="E120" s="4">
        <f t="shared" ca="1" si="2"/>
        <v>29</v>
      </c>
      <c r="F120" t="str">
        <f>_xlfn.XLOOKUP(C120,customers!$A$1:$A$1001,customers!$B$1:$B$1001)</f>
        <v>Michael Lam</v>
      </c>
      <c r="G120" t="str">
        <f>_xlfn.XLOOKUP(C120,customers!$A$1:$A$1001,customers!$C$1:$C$1001)</f>
        <v>michaellam@email.com</v>
      </c>
      <c r="H120" t="str">
        <f>_xlfn.XLOOKUP(C120,customers!$A$1:$A$1001,customers!$G$1:$G$1001)</f>
        <v>United States</v>
      </c>
      <c r="I120" t="str">
        <f>INDEX(products!$A$1:$G$37,MATCH(orders!$D120,products!$A$1:$A$37,0),MATCH(orders!I$1,products!$A$1:$G$1,0))</f>
        <v>Dark</v>
      </c>
      <c r="J120">
        <f>INDEX(products!$A$1:$G$37,MATCH(orders!$D120,products!$A$1:$A$37,0),MATCH(orders!J$1,products!$A$1:$G$1,0))</f>
        <v>0.65</v>
      </c>
      <c r="K120" t="str">
        <f>INDEX(products!$A$1:$G$37,MATCH(orders!$D120,products!$A$1:$A$37,0),MATCH(orders!K$1,products!$A$1:$G$1,0))</f>
        <v>20g</v>
      </c>
      <c r="L120" s="6">
        <f>INDEX(products!$A$1:$G$37,MATCH(orders!$D120,products!$A$1:$A$37,0),MATCH(orders!L$1,products!$A$1:$G$1,0))</f>
        <v>0.56000000000000005</v>
      </c>
      <c r="M120" s="6">
        <f t="shared" ca="1" si="3"/>
        <v>16.240000000000002</v>
      </c>
      <c r="N120" t="str">
        <f>_xlfn.XLOOKUP(Orders[[#This Row],[Customer ID]],customers!$A$1:$A$1001,customers!$I$1:$I$1001,0)</f>
        <v>Yes</v>
      </c>
    </row>
    <row r="121" spans="1:14" x14ac:dyDescent="0.3">
      <c r="A121" s="4" t="s">
        <v>6096</v>
      </c>
      <c r="B121" s="5">
        <v>44469</v>
      </c>
      <c r="C121" t="s">
        <v>345</v>
      </c>
      <c r="D121" t="s">
        <v>6948</v>
      </c>
      <c r="E121" s="4">
        <f t="shared" ca="1" si="2"/>
        <v>47</v>
      </c>
      <c r="F121" t="str">
        <f>_xlfn.XLOOKUP(C121,customers!$A$1:$A$1001,customers!$B$1:$B$1001)</f>
        <v>Tyler Diaz</v>
      </c>
      <c r="G121" t="str">
        <f>_xlfn.XLOOKUP(C121,customers!$A$1:$A$1001,customers!$C$1:$C$1001)</f>
        <v>tylerdiaz@email.com</v>
      </c>
      <c r="H121" t="str">
        <f>_xlfn.XLOOKUP(C121,customers!$A$1:$A$1001,customers!$G$1:$G$1001)</f>
        <v>Mexico</v>
      </c>
      <c r="I121" t="str">
        <f>INDEX(products!$A$1:$G$37,MATCH(orders!$D121,products!$A$1:$A$37,0),MATCH(orders!I$1,products!$A$1:$G$1,0))</f>
        <v>Dark</v>
      </c>
      <c r="J121">
        <f>INDEX(products!$A$1:$G$37,MATCH(orders!$D121,products!$A$1:$A$37,0),MATCH(orders!J$1,products!$A$1:$G$1,0))</f>
        <v>0.5</v>
      </c>
      <c r="K121" t="str">
        <f>INDEX(products!$A$1:$G$37,MATCH(orders!$D121,products!$A$1:$A$37,0),MATCH(orders!K$1,products!$A$1:$G$1,0))</f>
        <v>250g</v>
      </c>
      <c r="L121" s="6">
        <f>INDEX(products!$A$1:$G$37,MATCH(orders!$D121,products!$A$1:$A$37,0),MATCH(orders!L$1,products!$A$1:$G$1,0))</f>
        <v>4.96</v>
      </c>
      <c r="M121" s="6">
        <f t="shared" ca="1" si="3"/>
        <v>233.12</v>
      </c>
      <c r="N121" t="str">
        <f>_xlfn.XLOOKUP(Orders[[#This Row],[Customer ID]],customers!$A$1:$A$1001,customers!$I$1:$I$1001,0)</f>
        <v>Yes</v>
      </c>
    </row>
    <row r="122" spans="1:14" x14ac:dyDescent="0.3">
      <c r="A122" s="4" t="s">
        <v>6097</v>
      </c>
      <c r="B122" s="5">
        <v>44682</v>
      </c>
      <c r="C122" t="s">
        <v>360</v>
      </c>
      <c r="D122" t="s">
        <v>6956</v>
      </c>
      <c r="E122" s="4">
        <f t="shared" ca="1" si="2"/>
        <v>14</v>
      </c>
      <c r="F122" t="str">
        <f>_xlfn.XLOOKUP(C122,customers!$A$1:$A$1001,customers!$B$1:$B$1001)</f>
        <v>Derrick Carter</v>
      </c>
      <c r="G122" t="str">
        <f>_xlfn.XLOOKUP(C122,customers!$A$1:$A$1001,customers!$C$1:$C$1001)</f>
        <v>derrickcarter@email.com</v>
      </c>
      <c r="H122" t="str">
        <f>_xlfn.XLOOKUP(C122,customers!$A$1:$A$1001,customers!$G$1:$G$1001)</f>
        <v>Canada</v>
      </c>
      <c r="I122" t="str">
        <f>INDEX(products!$A$1:$G$37,MATCH(orders!$D122,products!$A$1:$A$37,0),MATCH(orders!I$1,products!$A$1:$G$1,0))</f>
        <v>Dark</v>
      </c>
      <c r="J122">
        <f>INDEX(products!$A$1:$G$37,MATCH(orders!$D122,products!$A$1:$A$37,0),MATCH(orders!J$1,products!$A$1:$G$1,0))</f>
        <v>0.8</v>
      </c>
      <c r="K122" t="str">
        <f>INDEX(products!$A$1:$G$37,MATCH(orders!$D122,products!$A$1:$A$37,0),MATCH(orders!K$1,products!$A$1:$G$1,0))</f>
        <v>250g</v>
      </c>
      <c r="L122" s="6">
        <f>INDEX(products!$A$1:$G$37,MATCH(orders!$D122,products!$A$1:$A$37,0),MATCH(orders!L$1,products!$A$1:$G$1,0))</f>
        <v>3.81</v>
      </c>
      <c r="M122" s="6">
        <f t="shared" ca="1" si="3"/>
        <v>53.34</v>
      </c>
      <c r="N122" t="str">
        <f>_xlfn.XLOOKUP(Orders[[#This Row],[Customer ID]],customers!$A$1:$A$1001,customers!$I$1:$I$1001,0)</f>
        <v>No</v>
      </c>
    </row>
    <row r="123" spans="1:14" x14ac:dyDescent="0.3">
      <c r="A123" s="4" t="s">
        <v>6098</v>
      </c>
      <c r="B123" s="5">
        <v>44217</v>
      </c>
      <c r="C123" t="s">
        <v>621</v>
      </c>
      <c r="D123" t="s">
        <v>6976</v>
      </c>
      <c r="E123" s="4">
        <f t="shared" ca="1" si="2"/>
        <v>12</v>
      </c>
      <c r="F123" t="str">
        <f>_xlfn.XLOOKUP(C123,customers!$A$1:$A$1001,customers!$B$1:$B$1001)</f>
        <v>Sean Frey</v>
      </c>
      <c r="G123" t="str">
        <f>_xlfn.XLOOKUP(C123,customers!$A$1:$A$1001,customers!$C$1:$C$1001)</f>
        <v>seanfrey@email.com</v>
      </c>
      <c r="H123" t="str">
        <f>_xlfn.XLOOKUP(C123,customers!$A$1:$A$1001,customers!$G$1:$G$1001)</f>
        <v>United States</v>
      </c>
      <c r="I123" t="str">
        <f>INDEX(products!$A$1:$G$37,MATCH(orders!$D123,products!$A$1:$A$37,0),MATCH(orders!I$1,products!$A$1:$G$1,0))</f>
        <v>White</v>
      </c>
      <c r="J123">
        <f>INDEX(products!$A$1:$G$37,MATCH(orders!$D123,products!$A$1:$A$37,0),MATCH(orders!J$1,products!$A$1:$G$1,0))</f>
        <v>0.65</v>
      </c>
      <c r="K123" t="str">
        <f>INDEX(products!$A$1:$G$37,MATCH(orders!$D123,products!$A$1:$A$37,0),MATCH(orders!K$1,products!$A$1:$G$1,0))</f>
        <v>250g</v>
      </c>
      <c r="L123" s="6">
        <f>INDEX(products!$A$1:$G$37,MATCH(orders!$D123,products!$A$1:$A$37,0),MATCH(orders!L$1,products!$A$1:$G$1,0))</f>
        <v>5.58</v>
      </c>
      <c r="M123" s="6">
        <f t="shared" ca="1" si="3"/>
        <v>66.960000000000008</v>
      </c>
      <c r="N123" t="str">
        <f>_xlfn.XLOOKUP(Orders[[#This Row],[Customer ID]],customers!$A$1:$A$1001,customers!$I$1:$I$1001,0)</f>
        <v>No</v>
      </c>
    </row>
    <row r="124" spans="1:14" x14ac:dyDescent="0.3">
      <c r="A124" s="4" t="s">
        <v>6099</v>
      </c>
      <c r="B124" s="5">
        <v>44006</v>
      </c>
      <c r="C124" t="s">
        <v>523</v>
      </c>
      <c r="D124" t="s">
        <v>6980</v>
      </c>
      <c r="E124" s="4">
        <f t="shared" ca="1" si="2"/>
        <v>4</v>
      </c>
      <c r="F124" t="str">
        <f>_xlfn.XLOOKUP(C124,customers!$A$1:$A$1001,customers!$B$1:$B$1001)</f>
        <v>Jenna Reed MD</v>
      </c>
      <c r="G124" t="str">
        <f>_xlfn.XLOOKUP(C124,customers!$A$1:$A$1001,customers!$C$1:$C$1001)</f>
        <v>jennareedmd@email.com</v>
      </c>
      <c r="H124" t="str">
        <f>_xlfn.XLOOKUP(C124,customers!$A$1:$A$1001,customers!$G$1:$G$1001)</f>
        <v>Canada</v>
      </c>
      <c r="I124" t="str">
        <f>INDEX(products!$A$1:$G$37,MATCH(orders!$D124,products!$A$1:$A$37,0),MATCH(orders!I$1,products!$A$1:$G$1,0))</f>
        <v>White</v>
      </c>
      <c r="J124">
        <f>INDEX(products!$A$1:$G$37,MATCH(orders!$D124,products!$A$1:$A$37,0),MATCH(orders!J$1,products!$A$1:$G$1,0))</f>
        <v>0.8</v>
      </c>
      <c r="K124" t="str">
        <f>INDEX(products!$A$1:$G$37,MATCH(orders!$D124,products!$A$1:$A$37,0),MATCH(orders!K$1,products!$A$1:$G$1,0))</f>
        <v>250g</v>
      </c>
      <c r="L124" s="6">
        <f>INDEX(products!$A$1:$G$37,MATCH(orders!$D124,products!$A$1:$A$37,0),MATCH(orders!L$1,products!$A$1:$G$1,0))</f>
        <v>4.96</v>
      </c>
      <c r="M124" s="6">
        <f t="shared" ca="1" si="3"/>
        <v>19.84</v>
      </c>
      <c r="N124" t="str">
        <f>_xlfn.XLOOKUP(Orders[[#This Row],[Customer ID]],customers!$A$1:$A$1001,customers!$I$1:$I$1001,0)</f>
        <v>Yes</v>
      </c>
    </row>
    <row r="125" spans="1:14" x14ac:dyDescent="0.3">
      <c r="A125" s="4" t="s">
        <v>6100</v>
      </c>
      <c r="B125" s="5">
        <v>43527</v>
      </c>
      <c r="C125" t="s">
        <v>391</v>
      </c>
      <c r="D125" t="s">
        <v>6951</v>
      </c>
      <c r="E125" s="4">
        <f t="shared" ca="1" si="2"/>
        <v>7</v>
      </c>
      <c r="F125" t="str">
        <f>_xlfn.XLOOKUP(C125,customers!$A$1:$A$1001,customers!$B$1:$B$1001)</f>
        <v>Tiffany Martinez</v>
      </c>
      <c r="G125" t="str">
        <f>_xlfn.XLOOKUP(C125,customers!$A$1:$A$1001,customers!$C$1:$C$1001)</f>
        <v>tiffanymartinez@email.com</v>
      </c>
      <c r="H125" t="str">
        <f>_xlfn.XLOOKUP(C125,customers!$A$1:$A$1001,customers!$G$1:$G$1001)</f>
        <v>Canada</v>
      </c>
      <c r="I125" t="str">
        <f>INDEX(products!$A$1:$G$37,MATCH(orders!$D125,products!$A$1:$A$37,0),MATCH(orders!I$1,products!$A$1:$G$1,0))</f>
        <v>Dark</v>
      </c>
      <c r="J125">
        <f>INDEX(products!$A$1:$G$37,MATCH(orders!$D125,products!$A$1:$A$37,0),MATCH(orders!J$1,products!$A$1:$G$1,0))</f>
        <v>0.65</v>
      </c>
      <c r="K125" t="str">
        <f>INDEX(products!$A$1:$G$37,MATCH(orders!$D125,products!$A$1:$A$37,0),MATCH(orders!K$1,products!$A$1:$G$1,0))</f>
        <v>100g</v>
      </c>
      <c r="L125" s="6">
        <f>INDEX(products!$A$1:$G$37,MATCH(orders!$D125,products!$A$1:$A$37,0),MATCH(orders!L$1,products!$A$1:$G$1,0))</f>
        <v>1.88</v>
      </c>
      <c r="M125" s="6">
        <f t="shared" ca="1" si="3"/>
        <v>13.16</v>
      </c>
      <c r="N125" t="str">
        <f>_xlfn.XLOOKUP(Orders[[#This Row],[Customer ID]],customers!$A$1:$A$1001,customers!$I$1:$I$1001,0)</f>
        <v>No</v>
      </c>
    </row>
    <row r="126" spans="1:14" x14ac:dyDescent="0.3">
      <c r="A126" s="4" t="s">
        <v>6101</v>
      </c>
      <c r="B126" s="5">
        <v>44224</v>
      </c>
      <c r="C126" t="s">
        <v>964</v>
      </c>
      <c r="D126" t="s">
        <v>6973</v>
      </c>
      <c r="E126" s="4">
        <f t="shared" ca="1" si="2"/>
        <v>4</v>
      </c>
      <c r="F126" t="str">
        <f>_xlfn.XLOOKUP(C126,customers!$A$1:$A$1001,customers!$B$1:$B$1001)</f>
        <v>Charles Robinson III</v>
      </c>
      <c r="G126" t="str">
        <f>_xlfn.XLOOKUP(C126,customers!$A$1:$A$1001,customers!$C$1:$C$1001)</f>
        <v>charlesrobinsoniii@email.com</v>
      </c>
      <c r="H126" t="str">
        <f>_xlfn.XLOOKUP(C126,customers!$A$1:$A$1001,customers!$G$1:$G$1001)</f>
        <v>Mexico</v>
      </c>
      <c r="I126" t="str">
        <f>INDEX(products!$A$1:$G$37,MATCH(orders!$D126,products!$A$1:$A$37,0),MATCH(orders!I$1,products!$A$1:$G$1,0))</f>
        <v>White</v>
      </c>
      <c r="J126">
        <f>INDEX(products!$A$1:$G$37,MATCH(orders!$D126,products!$A$1:$A$37,0),MATCH(orders!J$1,products!$A$1:$G$1,0))</f>
        <v>0.65</v>
      </c>
      <c r="K126" t="str">
        <f>INDEX(products!$A$1:$G$37,MATCH(orders!$D126,products!$A$1:$A$37,0),MATCH(orders!K$1,products!$A$1:$G$1,0))</f>
        <v>20g</v>
      </c>
      <c r="L126" s="6">
        <f>INDEX(products!$A$1:$G$37,MATCH(orders!$D126,products!$A$1:$A$37,0),MATCH(orders!L$1,products!$A$1:$G$1,0))</f>
        <v>0.73</v>
      </c>
      <c r="M126" s="6">
        <f t="shared" ca="1" si="3"/>
        <v>2.92</v>
      </c>
      <c r="N126" t="str">
        <f>_xlfn.XLOOKUP(Orders[[#This Row],[Customer ID]],customers!$A$1:$A$1001,customers!$I$1:$I$1001,0)</f>
        <v>Yes</v>
      </c>
    </row>
    <row r="127" spans="1:14" x14ac:dyDescent="0.3">
      <c r="A127" s="4" t="s">
        <v>6102</v>
      </c>
      <c r="B127" s="5">
        <v>44010</v>
      </c>
      <c r="C127" t="s">
        <v>44</v>
      </c>
      <c r="D127" t="s">
        <v>6952</v>
      </c>
      <c r="E127" s="4">
        <f t="shared" ca="1" si="2"/>
        <v>40</v>
      </c>
      <c r="F127" t="str">
        <f>_xlfn.XLOOKUP(C127,customers!$A$1:$A$1001,customers!$B$1:$B$1001)</f>
        <v>Jay Houston</v>
      </c>
      <c r="G127" t="str">
        <f>_xlfn.XLOOKUP(C127,customers!$A$1:$A$1001,customers!$C$1:$C$1001)</f>
        <v>jayhouston@email.com</v>
      </c>
      <c r="H127" t="str">
        <f>_xlfn.XLOOKUP(C127,customers!$A$1:$A$1001,customers!$G$1:$G$1001)</f>
        <v>Canada</v>
      </c>
      <c r="I127" t="str">
        <f>INDEX(products!$A$1:$G$37,MATCH(orders!$D127,products!$A$1:$A$37,0),MATCH(orders!I$1,products!$A$1:$G$1,0))</f>
        <v>Dark</v>
      </c>
      <c r="J127">
        <f>INDEX(products!$A$1:$G$37,MATCH(orders!$D127,products!$A$1:$A$37,0),MATCH(orders!J$1,products!$A$1:$G$1,0))</f>
        <v>0.65</v>
      </c>
      <c r="K127" t="str">
        <f>INDEX(products!$A$1:$G$37,MATCH(orders!$D127,products!$A$1:$A$37,0),MATCH(orders!K$1,products!$A$1:$G$1,0))</f>
        <v>250g</v>
      </c>
      <c r="L127" s="6">
        <f>INDEX(products!$A$1:$G$37,MATCH(orders!$D127,products!$A$1:$A$37,0),MATCH(orders!L$1,products!$A$1:$G$1,0))</f>
        <v>4.3099999999999996</v>
      </c>
      <c r="M127" s="6">
        <f t="shared" ca="1" si="3"/>
        <v>172.39999999999998</v>
      </c>
      <c r="N127" t="str">
        <f>_xlfn.XLOOKUP(Orders[[#This Row],[Customer ID]],customers!$A$1:$A$1001,customers!$I$1:$I$1001,0)</f>
        <v>No</v>
      </c>
    </row>
    <row r="128" spans="1:14" x14ac:dyDescent="0.3">
      <c r="A128" s="4" t="s">
        <v>6103</v>
      </c>
      <c r="B128" s="5">
        <v>44017</v>
      </c>
      <c r="C128" t="s">
        <v>263</v>
      </c>
      <c r="D128" t="s">
        <v>6967</v>
      </c>
      <c r="E128" s="4">
        <f t="shared" ca="1" si="2"/>
        <v>44</v>
      </c>
      <c r="F128" t="str">
        <f>_xlfn.XLOOKUP(C128,customers!$A$1:$A$1001,customers!$B$1:$B$1001)</f>
        <v>Adam Miller</v>
      </c>
      <c r="G128" t="str">
        <f>_xlfn.XLOOKUP(C128,customers!$A$1:$A$1001,customers!$C$1:$C$1001)</f>
        <v>adammiller@email.com</v>
      </c>
      <c r="H128" t="str">
        <f>_xlfn.XLOOKUP(C128,customers!$A$1:$A$1001,customers!$G$1:$G$1001)</f>
        <v>Mexico</v>
      </c>
      <c r="I128" t="str">
        <f>INDEX(products!$A$1:$G$37,MATCH(orders!$D128,products!$A$1:$A$37,0),MATCH(orders!I$1,products!$A$1:$G$1,0))</f>
        <v>Milk</v>
      </c>
      <c r="J128">
        <f>INDEX(products!$A$1:$G$37,MATCH(orders!$D128,products!$A$1:$A$37,0),MATCH(orders!J$1,products!$A$1:$G$1,0))</f>
        <v>0.8</v>
      </c>
      <c r="K128" t="str">
        <f>INDEX(products!$A$1:$G$37,MATCH(orders!$D128,products!$A$1:$A$37,0),MATCH(orders!K$1,products!$A$1:$G$1,0))</f>
        <v>100g</v>
      </c>
      <c r="L128" s="6">
        <f>INDEX(products!$A$1:$G$37,MATCH(orders!$D128,products!$A$1:$A$37,0),MATCH(orders!L$1,products!$A$1:$G$1,0))</f>
        <v>1.49</v>
      </c>
      <c r="M128" s="6">
        <f t="shared" ca="1" si="3"/>
        <v>65.56</v>
      </c>
      <c r="N128" t="str">
        <f>_xlfn.XLOOKUP(Orders[[#This Row],[Customer ID]],customers!$A$1:$A$1001,customers!$I$1:$I$1001,0)</f>
        <v>Yes</v>
      </c>
    </row>
    <row r="129" spans="1:14" x14ac:dyDescent="0.3">
      <c r="A129" s="4" t="s">
        <v>6104</v>
      </c>
      <c r="B129" s="5">
        <v>43526</v>
      </c>
      <c r="C129" t="s">
        <v>561</v>
      </c>
      <c r="D129" t="s">
        <v>6975</v>
      </c>
      <c r="E129" s="4">
        <f t="shared" ca="1" si="2"/>
        <v>20</v>
      </c>
      <c r="F129" t="str">
        <f>_xlfn.XLOOKUP(C129,customers!$A$1:$A$1001,customers!$B$1:$B$1001)</f>
        <v>Tara Hernandez</v>
      </c>
      <c r="G129" t="str">
        <f>_xlfn.XLOOKUP(C129,customers!$A$1:$A$1001,customers!$C$1:$C$1001)</f>
        <v>tarahernandez@email.com</v>
      </c>
      <c r="H129" t="str">
        <f>_xlfn.XLOOKUP(C129,customers!$A$1:$A$1001,customers!$G$1:$G$1001)</f>
        <v>United States</v>
      </c>
      <c r="I129" t="str">
        <f>INDEX(products!$A$1:$G$37,MATCH(orders!$D129,products!$A$1:$A$37,0),MATCH(orders!I$1,products!$A$1:$G$1,0))</f>
        <v>White</v>
      </c>
      <c r="J129">
        <f>INDEX(products!$A$1:$G$37,MATCH(orders!$D129,products!$A$1:$A$37,0),MATCH(orders!J$1,products!$A$1:$G$1,0))</f>
        <v>0.65</v>
      </c>
      <c r="K129" t="str">
        <f>INDEX(products!$A$1:$G$37,MATCH(orders!$D129,products!$A$1:$A$37,0),MATCH(orders!K$1,products!$A$1:$G$1,0))</f>
        <v>100g</v>
      </c>
      <c r="L129" s="6">
        <f>INDEX(products!$A$1:$G$37,MATCH(orders!$D129,products!$A$1:$A$37,0),MATCH(orders!L$1,products!$A$1:$G$1,0))</f>
        <v>2.4300000000000002</v>
      </c>
      <c r="M129" s="6">
        <f t="shared" ca="1" si="3"/>
        <v>48.6</v>
      </c>
      <c r="N129" t="str">
        <f>_xlfn.XLOOKUP(Orders[[#This Row],[Customer ID]],customers!$A$1:$A$1001,customers!$I$1:$I$1001,0)</f>
        <v>No</v>
      </c>
    </row>
    <row r="130" spans="1:14" x14ac:dyDescent="0.3">
      <c r="A130" s="4" t="s">
        <v>6105</v>
      </c>
      <c r="B130" s="5">
        <v>44682</v>
      </c>
      <c r="C130" t="s">
        <v>763</v>
      </c>
      <c r="D130" t="s">
        <v>6969</v>
      </c>
      <c r="E130" s="4">
        <f t="shared" ref="E130:E193" ca="1" si="4">INT(RAND()*50)+1</f>
        <v>6</v>
      </c>
      <c r="F130" t="str">
        <f>_xlfn.XLOOKUP(C130,customers!$A$1:$A$1001,customers!$B$1:$B$1001)</f>
        <v>Matthew Bowers</v>
      </c>
      <c r="G130" t="str">
        <f>_xlfn.XLOOKUP(C130,customers!$A$1:$A$1001,customers!$C$1:$C$1001)</f>
        <v>matthewbowers@email.com</v>
      </c>
      <c r="H130" t="str">
        <f>_xlfn.XLOOKUP(C130,customers!$A$1:$A$1001,customers!$G$1:$G$1001)</f>
        <v>United States</v>
      </c>
      <c r="I130" t="str">
        <f>INDEX(products!$A$1:$G$37,MATCH(orders!$D130,products!$A$1:$A$37,0),MATCH(orders!I$1,products!$A$1:$G$1,0))</f>
        <v>White</v>
      </c>
      <c r="J130">
        <f>INDEX(products!$A$1:$G$37,MATCH(orders!$D130,products!$A$1:$A$37,0),MATCH(orders!J$1,products!$A$1:$G$1,0))</f>
        <v>0.5</v>
      </c>
      <c r="K130" t="str">
        <f>INDEX(products!$A$1:$G$37,MATCH(orders!$D130,products!$A$1:$A$37,0),MATCH(orders!K$1,products!$A$1:$G$1,0))</f>
        <v>20g</v>
      </c>
      <c r="L130" s="6">
        <f>INDEX(products!$A$1:$G$37,MATCH(orders!$D130,products!$A$1:$A$37,0),MATCH(orders!L$1,products!$A$1:$G$1,0))</f>
        <v>0.79</v>
      </c>
      <c r="M130" s="6">
        <f t="shared" ca="1" si="3"/>
        <v>4.74</v>
      </c>
      <c r="N130" t="str">
        <f>_xlfn.XLOOKUP(Orders[[#This Row],[Customer ID]],customers!$A$1:$A$1001,customers!$I$1:$I$1001,0)</f>
        <v>No</v>
      </c>
    </row>
    <row r="131" spans="1:14" x14ac:dyDescent="0.3">
      <c r="A131" s="4" t="s">
        <v>6106</v>
      </c>
      <c r="B131" s="5">
        <v>44680</v>
      </c>
      <c r="C131" t="s">
        <v>682</v>
      </c>
      <c r="D131" t="s">
        <v>6964</v>
      </c>
      <c r="E131" s="4">
        <f t="shared" ca="1" si="4"/>
        <v>42</v>
      </c>
      <c r="F131" t="str">
        <f>_xlfn.XLOOKUP(C131,customers!$A$1:$A$1001,customers!$B$1:$B$1001)</f>
        <v>Courtney Baxter</v>
      </c>
      <c r="G131" t="str">
        <f>_xlfn.XLOOKUP(C131,customers!$A$1:$A$1001,customers!$C$1:$C$1001)</f>
        <v>courtneybaxter@email.com</v>
      </c>
      <c r="H131" t="str">
        <f>_xlfn.XLOOKUP(C131,customers!$A$1:$A$1001,customers!$G$1:$G$1001)</f>
        <v>Mexico</v>
      </c>
      <c r="I131" t="str">
        <f>INDEX(products!$A$1:$G$37,MATCH(orders!$D131,products!$A$1:$A$37,0),MATCH(orders!I$1,products!$A$1:$G$1,0))</f>
        <v>Milk</v>
      </c>
      <c r="J131">
        <f>INDEX(products!$A$1:$G$37,MATCH(orders!$D131,products!$A$1:$A$37,0),MATCH(orders!J$1,products!$A$1:$G$1,0))</f>
        <v>0.65</v>
      </c>
      <c r="K131" t="str">
        <f>INDEX(products!$A$1:$G$37,MATCH(orders!$D131,products!$A$1:$A$37,0),MATCH(orders!K$1,products!$A$1:$G$1,0))</f>
        <v>250g</v>
      </c>
      <c r="L131" s="6">
        <f>INDEX(products!$A$1:$G$37,MATCH(orders!$D131,products!$A$1:$A$37,0),MATCH(orders!L$1,products!$A$1:$G$1,0))</f>
        <v>3.81</v>
      </c>
      <c r="M131" s="6">
        <f t="shared" ref="M131:M194" ca="1" si="5">L131*E131</f>
        <v>160.02000000000001</v>
      </c>
      <c r="N131" t="str">
        <f>_xlfn.XLOOKUP(Orders[[#This Row],[Customer ID]],customers!$A$1:$A$1001,customers!$I$1:$I$1001,0)</f>
        <v>Yes</v>
      </c>
    </row>
    <row r="132" spans="1:14" x14ac:dyDescent="0.3">
      <c r="A132" s="4" t="s">
        <v>6106</v>
      </c>
      <c r="B132" s="5">
        <v>44680</v>
      </c>
      <c r="C132" t="s">
        <v>249</v>
      </c>
      <c r="D132" t="s">
        <v>6965</v>
      </c>
      <c r="E132" s="4">
        <f t="shared" ca="1" si="4"/>
        <v>2</v>
      </c>
      <c r="F132" t="str">
        <f>_xlfn.XLOOKUP(C132,customers!$A$1:$A$1001,customers!$B$1:$B$1001)</f>
        <v>Xavier Dawson</v>
      </c>
      <c r="G132" t="str">
        <f>_xlfn.XLOOKUP(C132,customers!$A$1:$A$1001,customers!$C$1:$C$1001)</f>
        <v>xavierdawson@email.com</v>
      </c>
      <c r="H132" t="str">
        <f>_xlfn.XLOOKUP(C132,customers!$A$1:$A$1001,customers!$G$1:$G$1001)</f>
        <v>United States</v>
      </c>
      <c r="I132" t="str">
        <f>INDEX(products!$A$1:$G$37,MATCH(orders!$D132,products!$A$1:$A$37,0),MATCH(orders!I$1,products!$A$1:$G$1,0))</f>
        <v>Milk</v>
      </c>
      <c r="J132">
        <f>INDEX(products!$A$1:$G$37,MATCH(orders!$D132,products!$A$1:$A$37,0),MATCH(orders!J$1,products!$A$1:$G$1,0))</f>
        <v>0.8</v>
      </c>
      <c r="K132" t="str">
        <f>INDEX(products!$A$1:$G$37,MATCH(orders!$D132,products!$A$1:$A$37,0),MATCH(orders!K$1,products!$A$1:$G$1,0))</f>
        <v>20g</v>
      </c>
      <c r="L132" s="6">
        <f>INDEX(products!$A$1:$G$37,MATCH(orders!$D132,products!$A$1:$A$37,0),MATCH(orders!L$1,products!$A$1:$G$1,0))</f>
        <v>0.45</v>
      </c>
      <c r="M132" s="6">
        <f t="shared" ca="1" si="5"/>
        <v>0.9</v>
      </c>
      <c r="N132" t="str">
        <f>_xlfn.XLOOKUP(Orders[[#This Row],[Customer ID]],customers!$A$1:$A$1001,customers!$I$1:$I$1001,0)</f>
        <v>Yes</v>
      </c>
    </row>
    <row r="133" spans="1:14" x14ac:dyDescent="0.3">
      <c r="A133" s="4" t="s">
        <v>6106</v>
      </c>
      <c r="B133" s="5">
        <v>44680</v>
      </c>
      <c r="C133" t="s">
        <v>766</v>
      </c>
      <c r="D133" t="s">
        <v>6971</v>
      </c>
      <c r="E133" s="4">
        <f t="shared" ca="1" si="4"/>
        <v>36</v>
      </c>
      <c r="F133" t="str">
        <f>_xlfn.XLOOKUP(C133,customers!$A$1:$A$1001,customers!$B$1:$B$1001)</f>
        <v>Dale Bruce</v>
      </c>
      <c r="G133" t="str">
        <f>_xlfn.XLOOKUP(C133,customers!$A$1:$A$1001,customers!$C$1:$C$1001)</f>
        <v>dalebruce@email.com</v>
      </c>
      <c r="H133" t="str">
        <f>_xlfn.XLOOKUP(C133,customers!$A$1:$A$1001,customers!$G$1:$G$1001)</f>
        <v>United States</v>
      </c>
      <c r="I133" t="str">
        <f>INDEX(products!$A$1:$G$37,MATCH(orders!$D133,products!$A$1:$A$37,0),MATCH(orders!I$1,products!$A$1:$G$1,0))</f>
        <v>White</v>
      </c>
      <c r="J133">
        <f>INDEX(products!$A$1:$G$37,MATCH(orders!$D133,products!$A$1:$A$37,0),MATCH(orders!J$1,products!$A$1:$G$1,0))</f>
        <v>0.5</v>
      </c>
      <c r="K133" t="str">
        <f>INDEX(products!$A$1:$G$37,MATCH(orders!$D133,products!$A$1:$A$37,0),MATCH(orders!K$1,products!$A$1:$G$1,0))</f>
        <v>100g</v>
      </c>
      <c r="L133" s="6">
        <f>INDEX(products!$A$1:$G$37,MATCH(orders!$D133,products!$A$1:$A$37,0),MATCH(orders!L$1,products!$A$1:$G$1,0))</f>
        <v>2.64</v>
      </c>
      <c r="M133" s="6">
        <f t="shared" ca="1" si="5"/>
        <v>95.04</v>
      </c>
      <c r="N133" t="str">
        <f>_xlfn.XLOOKUP(Orders[[#This Row],[Customer ID]],customers!$A$1:$A$1001,customers!$I$1:$I$1001,0)</f>
        <v>Yes</v>
      </c>
    </row>
    <row r="134" spans="1:14" x14ac:dyDescent="0.3">
      <c r="A134" s="4" t="s">
        <v>6106</v>
      </c>
      <c r="B134" s="5">
        <v>44680</v>
      </c>
      <c r="C134" t="s">
        <v>931</v>
      </c>
      <c r="D134" t="s">
        <v>6964</v>
      </c>
      <c r="E134" s="4">
        <f t="shared" ca="1" si="4"/>
        <v>31</v>
      </c>
      <c r="F134" t="str">
        <f>_xlfn.XLOOKUP(C134,customers!$A$1:$A$1001,customers!$B$1:$B$1001)</f>
        <v>David Bell</v>
      </c>
      <c r="G134" t="str">
        <f>_xlfn.XLOOKUP(C134,customers!$A$1:$A$1001,customers!$C$1:$C$1001)</f>
        <v>davidbell@email.com</v>
      </c>
      <c r="H134" t="str">
        <f>_xlfn.XLOOKUP(C134,customers!$A$1:$A$1001,customers!$G$1:$G$1001)</f>
        <v>Mexico</v>
      </c>
      <c r="I134" t="str">
        <f>INDEX(products!$A$1:$G$37,MATCH(orders!$D134,products!$A$1:$A$37,0),MATCH(orders!I$1,products!$A$1:$G$1,0))</f>
        <v>Milk</v>
      </c>
      <c r="J134">
        <f>INDEX(products!$A$1:$G$37,MATCH(orders!$D134,products!$A$1:$A$37,0),MATCH(orders!J$1,products!$A$1:$G$1,0))</f>
        <v>0.65</v>
      </c>
      <c r="K134" t="str">
        <f>INDEX(products!$A$1:$G$37,MATCH(orders!$D134,products!$A$1:$A$37,0),MATCH(orders!K$1,products!$A$1:$G$1,0))</f>
        <v>250g</v>
      </c>
      <c r="L134" s="6">
        <f>INDEX(products!$A$1:$G$37,MATCH(orders!$D134,products!$A$1:$A$37,0),MATCH(orders!L$1,products!$A$1:$G$1,0))</f>
        <v>3.81</v>
      </c>
      <c r="M134" s="6">
        <f t="shared" ca="1" si="5"/>
        <v>118.11</v>
      </c>
      <c r="N134" t="str">
        <f>_xlfn.XLOOKUP(Orders[[#This Row],[Customer ID]],customers!$A$1:$A$1001,customers!$I$1:$I$1001,0)</f>
        <v>No</v>
      </c>
    </row>
    <row r="135" spans="1:14" x14ac:dyDescent="0.3">
      <c r="A135" s="4" t="s">
        <v>6107</v>
      </c>
      <c r="B135" s="5">
        <v>44049</v>
      </c>
      <c r="C135" t="s">
        <v>175</v>
      </c>
      <c r="D135" t="s">
        <v>6964</v>
      </c>
      <c r="E135" s="4">
        <f t="shared" ca="1" si="4"/>
        <v>6</v>
      </c>
      <c r="F135" t="str">
        <f>_xlfn.XLOOKUP(C135,customers!$A$1:$A$1001,customers!$B$1:$B$1001)</f>
        <v>Tara White</v>
      </c>
      <c r="G135" t="str">
        <f>_xlfn.XLOOKUP(C135,customers!$A$1:$A$1001,customers!$C$1:$C$1001)</f>
        <v>tarawhite@email.com</v>
      </c>
      <c r="H135" t="str">
        <f>_xlfn.XLOOKUP(C135,customers!$A$1:$A$1001,customers!$G$1:$G$1001)</f>
        <v>Canada</v>
      </c>
      <c r="I135" t="str">
        <f>INDEX(products!$A$1:$G$37,MATCH(orders!$D135,products!$A$1:$A$37,0),MATCH(orders!I$1,products!$A$1:$G$1,0))</f>
        <v>Milk</v>
      </c>
      <c r="J135">
        <f>INDEX(products!$A$1:$G$37,MATCH(orders!$D135,products!$A$1:$A$37,0),MATCH(orders!J$1,products!$A$1:$G$1,0))</f>
        <v>0.65</v>
      </c>
      <c r="K135" t="str">
        <f>INDEX(products!$A$1:$G$37,MATCH(orders!$D135,products!$A$1:$A$37,0),MATCH(orders!K$1,products!$A$1:$G$1,0))</f>
        <v>250g</v>
      </c>
      <c r="L135" s="6">
        <f>INDEX(products!$A$1:$G$37,MATCH(orders!$D135,products!$A$1:$A$37,0),MATCH(orders!L$1,products!$A$1:$G$1,0))</f>
        <v>3.81</v>
      </c>
      <c r="M135" s="6">
        <f t="shared" ca="1" si="5"/>
        <v>22.86</v>
      </c>
      <c r="N135" t="str">
        <f>_xlfn.XLOOKUP(Orders[[#This Row],[Customer ID]],customers!$A$1:$A$1001,customers!$I$1:$I$1001,0)</f>
        <v>Yes</v>
      </c>
    </row>
    <row r="136" spans="1:14" x14ac:dyDescent="0.3">
      <c r="A136" s="4" t="s">
        <v>6108</v>
      </c>
      <c r="B136" s="5">
        <v>43820</v>
      </c>
      <c r="C136" t="s">
        <v>85</v>
      </c>
      <c r="D136" t="s">
        <v>6960</v>
      </c>
      <c r="E136" s="4">
        <f t="shared" ca="1" si="4"/>
        <v>41</v>
      </c>
      <c r="F136" t="str">
        <f>_xlfn.XLOOKUP(C136,customers!$A$1:$A$1001,customers!$B$1:$B$1001)</f>
        <v>Audrey Jones</v>
      </c>
      <c r="G136" t="str">
        <f>_xlfn.XLOOKUP(C136,customers!$A$1:$A$1001,customers!$C$1:$C$1001)</f>
        <v>audreyjones@email.com</v>
      </c>
      <c r="H136" t="str">
        <f>_xlfn.XLOOKUP(C136,customers!$A$1:$A$1001,customers!$G$1:$G$1001)</f>
        <v>United States</v>
      </c>
      <c r="I136" t="str">
        <f>INDEX(products!$A$1:$G$37,MATCH(orders!$D136,products!$A$1:$A$37,0),MATCH(orders!I$1,products!$A$1:$G$1,0))</f>
        <v>Milk</v>
      </c>
      <c r="J136">
        <f>INDEX(products!$A$1:$G$37,MATCH(orders!$D136,products!$A$1:$A$37,0),MATCH(orders!J$1,products!$A$1:$G$1,0))</f>
        <v>0.5</v>
      </c>
      <c r="K136" t="str">
        <f>INDEX(products!$A$1:$G$37,MATCH(orders!$D136,products!$A$1:$A$37,0),MATCH(orders!K$1,products!$A$1:$G$1,0))</f>
        <v>250g</v>
      </c>
      <c r="L136" s="6">
        <f>INDEX(products!$A$1:$G$37,MATCH(orders!$D136,products!$A$1:$A$37,0),MATCH(orders!L$1,products!$A$1:$G$1,0))</f>
        <v>4.58</v>
      </c>
      <c r="M136" s="6">
        <f t="shared" ca="1" si="5"/>
        <v>187.78</v>
      </c>
      <c r="N136" t="str">
        <f>_xlfn.XLOOKUP(Orders[[#This Row],[Customer ID]],customers!$A$1:$A$1001,customers!$I$1:$I$1001,0)</f>
        <v>No</v>
      </c>
    </row>
    <row r="137" spans="1:14" x14ac:dyDescent="0.3">
      <c r="A137" s="4" t="s">
        <v>6109</v>
      </c>
      <c r="B137" s="5">
        <v>43940</v>
      </c>
      <c r="C137" t="s">
        <v>150</v>
      </c>
      <c r="D137" t="s">
        <v>6957</v>
      </c>
      <c r="E137" s="4">
        <f t="shared" ca="1" si="4"/>
        <v>29</v>
      </c>
      <c r="F137" t="str">
        <f>_xlfn.XLOOKUP(C137,customers!$A$1:$A$1001,customers!$B$1:$B$1001)</f>
        <v>Kelly Kelly</v>
      </c>
      <c r="G137" t="str">
        <f>_xlfn.XLOOKUP(C137,customers!$A$1:$A$1001,customers!$C$1:$C$1001)</f>
        <v>kellykelly@email.com</v>
      </c>
      <c r="H137" t="str">
        <f>_xlfn.XLOOKUP(C137,customers!$A$1:$A$1001,customers!$G$1:$G$1001)</f>
        <v>United States</v>
      </c>
      <c r="I137" t="str">
        <f>INDEX(products!$A$1:$G$37,MATCH(orders!$D137,products!$A$1:$A$37,0),MATCH(orders!I$1,products!$A$1:$G$1,0))</f>
        <v>Milk</v>
      </c>
      <c r="J137">
        <f>INDEX(products!$A$1:$G$37,MATCH(orders!$D137,products!$A$1:$A$37,0),MATCH(orders!J$1,products!$A$1:$G$1,0))</f>
        <v>0.5</v>
      </c>
      <c r="K137" t="str">
        <f>INDEX(products!$A$1:$G$37,MATCH(orders!$D137,products!$A$1:$A$37,0),MATCH(orders!K$1,products!$A$1:$G$1,0))</f>
        <v>20g</v>
      </c>
      <c r="L137" s="6">
        <f>INDEX(products!$A$1:$G$37,MATCH(orders!$D137,products!$A$1:$A$37,0),MATCH(orders!L$1,products!$A$1:$G$1,0))</f>
        <v>0.6</v>
      </c>
      <c r="M137" s="6">
        <f t="shared" ca="1" si="5"/>
        <v>17.399999999999999</v>
      </c>
      <c r="N137" t="str">
        <f>_xlfn.XLOOKUP(Orders[[#This Row],[Customer ID]],customers!$A$1:$A$1001,customers!$I$1:$I$1001,0)</f>
        <v>Yes</v>
      </c>
    </row>
    <row r="138" spans="1:14" x14ac:dyDescent="0.3">
      <c r="A138" s="4" t="s">
        <v>6110</v>
      </c>
      <c r="B138" s="5">
        <v>44578</v>
      </c>
      <c r="C138" t="s">
        <v>188</v>
      </c>
      <c r="D138" t="s">
        <v>6970</v>
      </c>
      <c r="E138" s="4">
        <f t="shared" ca="1" si="4"/>
        <v>18</v>
      </c>
      <c r="F138" t="str">
        <f>_xlfn.XLOOKUP(C138,customers!$A$1:$A$1001,customers!$B$1:$B$1001)</f>
        <v>Whitney Avila</v>
      </c>
      <c r="G138" t="str">
        <f>_xlfn.XLOOKUP(C138,customers!$A$1:$A$1001,customers!$C$1:$C$1001)</f>
        <v>whitneyavila@email.com</v>
      </c>
      <c r="H138" t="str">
        <f>_xlfn.XLOOKUP(C138,customers!$A$1:$A$1001,customers!$G$1:$G$1001)</f>
        <v>United States</v>
      </c>
      <c r="I138" t="str">
        <f>INDEX(products!$A$1:$G$37,MATCH(orders!$D138,products!$A$1:$A$37,0),MATCH(orders!I$1,products!$A$1:$G$1,0))</f>
        <v>White</v>
      </c>
      <c r="J138">
        <f>INDEX(products!$A$1:$G$37,MATCH(orders!$D138,products!$A$1:$A$37,0),MATCH(orders!J$1,products!$A$1:$G$1,0))</f>
        <v>0.5</v>
      </c>
      <c r="K138" t="str">
        <f>INDEX(products!$A$1:$G$37,MATCH(orders!$D138,products!$A$1:$A$37,0),MATCH(orders!K$1,products!$A$1:$G$1,0))</f>
        <v>50g</v>
      </c>
      <c r="L138" s="6">
        <f>INDEX(products!$A$1:$G$37,MATCH(orders!$D138,products!$A$1:$A$37,0),MATCH(orders!L$1,products!$A$1:$G$1,0))</f>
        <v>1.59</v>
      </c>
      <c r="M138" s="6">
        <f t="shared" ca="1" si="5"/>
        <v>28.62</v>
      </c>
      <c r="N138" t="str">
        <f>_xlfn.XLOOKUP(Orders[[#This Row],[Customer ID]],customers!$A$1:$A$1001,customers!$I$1:$I$1001,0)</f>
        <v>Yes</v>
      </c>
    </row>
    <row r="139" spans="1:14" x14ac:dyDescent="0.3">
      <c r="A139" s="4" t="s">
        <v>6111</v>
      </c>
      <c r="B139" s="5">
        <v>43487</v>
      </c>
      <c r="C139" t="s">
        <v>795</v>
      </c>
      <c r="D139" t="s">
        <v>6978</v>
      </c>
      <c r="E139" s="4">
        <f t="shared" ca="1" si="4"/>
        <v>12</v>
      </c>
      <c r="F139" t="str">
        <f>_xlfn.XLOOKUP(C139,customers!$A$1:$A$1001,customers!$B$1:$B$1001)</f>
        <v>Autumn Riley</v>
      </c>
      <c r="G139" t="str">
        <f>_xlfn.XLOOKUP(C139,customers!$A$1:$A$1001,customers!$C$1:$C$1001)</f>
        <v>autumnriley@email.com</v>
      </c>
      <c r="H139" t="str">
        <f>_xlfn.XLOOKUP(C139,customers!$A$1:$A$1001,customers!$G$1:$G$1001)</f>
        <v>Canada</v>
      </c>
      <c r="I139" t="str">
        <f>INDEX(products!$A$1:$G$37,MATCH(orders!$D139,products!$A$1:$A$37,0),MATCH(orders!I$1,products!$A$1:$G$1,0))</f>
        <v>White</v>
      </c>
      <c r="J139">
        <f>INDEX(products!$A$1:$G$37,MATCH(orders!$D139,products!$A$1:$A$37,0),MATCH(orders!J$1,products!$A$1:$G$1,0))</f>
        <v>0.8</v>
      </c>
      <c r="K139" t="str">
        <f>INDEX(products!$A$1:$G$37,MATCH(orders!$D139,products!$A$1:$A$37,0),MATCH(orders!K$1,products!$A$1:$G$1,0))</f>
        <v>50g</v>
      </c>
      <c r="L139" s="6">
        <f>INDEX(products!$A$1:$G$37,MATCH(orders!$D139,products!$A$1:$A$37,0),MATCH(orders!L$1,products!$A$1:$G$1,0))</f>
        <v>1.3</v>
      </c>
      <c r="M139" s="6">
        <f t="shared" ca="1" si="5"/>
        <v>15.600000000000001</v>
      </c>
      <c r="N139" t="str">
        <f>_xlfn.XLOOKUP(Orders[[#This Row],[Customer ID]],customers!$A$1:$A$1001,customers!$I$1:$I$1001,0)</f>
        <v>No</v>
      </c>
    </row>
    <row r="140" spans="1:14" x14ac:dyDescent="0.3">
      <c r="A140" s="4" t="s">
        <v>6112</v>
      </c>
      <c r="B140" s="5">
        <v>43889</v>
      </c>
      <c r="C140" t="s">
        <v>896</v>
      </c>
      <c r="D140" t="s">
        <v>6972</v>
      </c>
      <c r="E140" s="4">
        <f t="shared" ca="1" si="4"/>
        <v>28</v>
      </c>
      <c r="F140" t="str">
        <f>_xlfn.XLOOKUP(C140,customers!$A$1:$A$1001,customers!$B$1:$B$1001)</f>
        <v>Susan Solomon</v>
      </c>
      <c r="G140" t="str">
        <f>_xlfn.XLOOKUP(C140,customers!$A$1:$A$1001,customers!$C$1:$C$1001)</f>
        <v>susansolomon@email.com</v>
      </c>
      <c r="H140" t="str">
        <f>_xlfn.XLOOKUP(C140,customers!$A$1:$A$1001,customers!$G$1:$G$1001)</f>
        <v>Mexico</v>
      </c>
      <c r="I140" t="str">
        <f>INDEX(products!$A$1:$G$37,MATCH(orders!$D140,products!$A$1:$A$37,0),MATCH(orders!I$1,products!$A$1:$G$1,0))</f>
        <v>White</v>
      </c>
      <c r="J140">
        <f>INDEX(products!$A$1:$G$37,MATCH(orders!$D140,products!$A$1:$A$37,0),MATCH(orders!J$1,products!$A$1:$G$1,0))</f>
        <v>0.5</v>
      </c>
      <c r="K140" t="str">
        <f>INDEX(products!$A$1:$G$37,MATCH(orders!$D140,products!$A$1:$A$37,0),MATCH(orders!K$1,products!$A$1:$G$1,0))</f>
        <v>250g</v>
      </c>
      <c r="L140" s="6">
        <f>INDEX(products!$A$1:$G$37,MATCH(orders!$D140,products!$A$1:$A$37,0),MATCH(orders!L$1,products!$A$1:$G$1,0))</f>
        <v>6.08</v>
      </c>
      <c r="M140" s="6">
        <f t="shared" ca="1" si="5"/>
        <v>170.24</v>
      </c>
      <c r="N140" t="str">
        <f>_xlfn.XLOOKUP(Orders[[#This Row],[Customer ID]],customers!$A$1:$A$1001,customers!$I$1:$I$1001,0)</f>
        <v>No</v>
      </c>
    </row>
    <row r="141" spans="1:14" x14ac:dyDescent="0.3">
      <c r="A141" s="4" t="s">
        <v>6113</v>
      </c>
      <c r="B141" s="5">
        <v>43684</v>
      </c>
      <c r="C141" t="s">
        <v>610</v>
      </c>
      <c r="D141" t="s">
        <v>6971</v>
      </c>
      <c r="E141" s="4">
        <f t="shared" ca="1" si="4"/>
        <v>45</v>
      </c>
      <c r="F141" t="str">
        <f>_xlfn.XLOOKUP(C141,customers!$A$1:$A$1001,customers!$B$1:$B$1001)</f>
        <v>Jasmine Hall</v>
      </c>
      <c r="G141" t="str">
        <f>_xlfn.XLOOKUP(C141,customers!$A$1:$A$1001,customers!$C$1:$C$1001)</f>
        <v>jasminehall@email.com</v>
      </c>
      <c r="H141" t="str">
        <f>_xlfn.XLOOKUP(C141,customers!$A$1:$A$1001,customers!$G$1:$G$1001)</f>
        <v>Mexico</v>
      </c>
      <c r="I141" t="str">
        <f>INDEX(products!$A$1:$G$37,MATCH(orders!$D141,products!$A$1:$A$37,0),MATCH(orders!I$1,products!$A$1:$G$1,0))</f>
        <v>White</v>
      </c>
      <c r="J141">
        <f>INDEX(products!$A$1:$G$37,MATCH(orders!$D141,products!$A$1:$A$37,0),MATCH(orders!J$1,products!$A$1:$G$1,0))</f>
        <v>0.5</v>
      </c>
      <c r="K141" t="str">
        <f>INDEX(products!$A$1:$G$37,MATCH(orders!$D141,products!$A$1:$A$37,0),MATCH(orders!K$1,products!$A$1:$G$1,0))</f>
        <v>100g</v>
      </c>
      <c r="L141" s="6">
        <f>INDEX(products!$A$1:$G$37,MATCH(orders!$D141,products!$A$1:$A$37,0),MATCH(orders!L$1,products!$A$1:$G$1,0))</f>
        <v>2.64</v>
      </c>
      <c r="M141" s="6">
        <f t="shared" ca="1" si="5"/>
        <v>118.80000000000001</v>
      </c>
      <c r="N141" t="str">
        <f>_xlfn.XLOOKUP(Orders[[#This Row],[Customer ID]],customers!$A$1:$A$1001,customers!$I$1:$I$1001,0)</f>
        <v>No</v>
      </c>
    </row>
    <row r="142" spans="1:14" x14ac:dyDescent="0.3">
      <c r="A142" s="4" t="s">
        <v>6114</v>
      </c>
      <c r="B142" s="5">
        <v>44331</v>
      </c>
      <c r="C142" t="s">
        <v>374</v>
      </c>
      <c r="D142" t="s">
        <v>6962</v>
      </c>
      <c r="E142" s="4">
        <f t="shared" ca="1" si="4"/>
        <v>28</v>
      </c>
      <c r="F142" t="str">
        <f>_xlfn.XLOOKUP(C142,customers!$A$1:$A$1001,customers!$B$1:$B$1001)</f>
        <v>Tiffany Estrada</v>
      </c>
      <c r="G142" t="str">
        <f>_xlfn.XLOOKUP(C142,customers!$A$1:$A$1001,customers!$C$1:$C$1001)</f>
        <v>tiffanyestrada@email.com</v>
      </c>
      <c r="H142" t="str">
        <f>_xlfn.XLOOKUP(C142,customers!$A$1:$A$1001,customers!$G$1:$G$1001)</f>
        <v>Canada</v>
      </c>
      <c r="I142" t="str">
        <f>INDEX(products!$A$1:$G$37,MATCH(orders!$D142,products!$A$1:$A$37,0),MATCH(orders!I$1,products!$A$1:$G$1,0))</f>
        <v>Milk</v>
      </c>
      <c r="J142">
        <f>INDEX(products!$A$1:$G$37,MATCH(orders!$D142,products!$A$1:$A$37,0),MATCH(orders!J$1,products!$A$1:$G$1,0))</f>
        <v>0.65</v>
      </c>
      <c r="K142" t="str">
        <f>INDEX(products!$A$1:$G$37,MATCH(orders!$D142,products!$A$1:$A$37,0),MATCH(orders!K$1,products!$A$1:$G$1,0))</f>
        <v>50g</v>
      </c>
      <c r="L142" s="6">
        <f>INDEX(products!$A$1:$G$37,MATCH(orders!$D142,products!$A$1:$A$37,0),MATCH(orders!L$1,products!$A$1:$G$1,0))</f>
        <v>1</v>
      </c>
      <c r="M142" s="6">
        <f t="shared" ca="1" si="5"/>
        <v>28</v>
      </c>
      <c r="N142" t="str">
        <f>_xlfn.XLOOKUP(Orders[[#This Row],[Customer ID]],customers!$A$1:$A$1001,customers!$I$1:$I$1001,0)</f>
        <v>No</v>
      </c>
    </row>
    <row r="143" spans="1:14" x14ac:dyDescent="0.3">
      <c r="A143" s="4" t="s">
        <v>6115</v>
      </c>
      <c r="B143" s="5">
        <v>44547</v>
      </c>
      <c r="C143" t="s">
        <v>79</v>
      </c>
      <c r="D143" t="s">
        <v>6968</v>
      </c>
      <c r="E143" s="4">
        <f t="shared" ca="1" si="4"/>
        <v>12</v>
      </c>
      <c r="F143" t="str">
        <f>_xlfn.XLOOKUP(C143,customers!$A$1:$A$1001,customers!$B$1:$B$1001)</f>
        <v>David Peterson</v>
      </c>
      <c r="G143" t="str">
        <f>_xlfn.XLOOKUP(C143,customers!$A$1:$A$1001,customers!$C$1:$C$1001)</f>
        <v>davidpeterson@email.com</v>
      </c>
      <c r="H143" t="str">
        <f>_xlfn.XLOOKUP(C143,customers!$A$1:$A$1001,customers!$G$1:$G$1001)</f>
        <v>Canada</v>
      </c>
      <c r="I143" t="str">
        <f>INDEX(products!$A$1:$G$37,MATCH(orders!$D143,products!$A$1:$A$37,0),MATCH(orders!I$1,products!$A$1:$G$1,0))</f>
        <v>Milk</v>
      </c>
      <c r="J143">
        <f>INDEX(products!$A$1:$G$37,MATCH(orders!$D143,products!$A$1:$A$37,0),MATCH(orders!J$1,products!$A$1:$G$1,0))</f>
        <v>0.8</v>
      </c>
      <c r="K143" t="str">
        <f>INDEX(products!$A$1:$G$37,MATCH(orders!$D143,products!$A$1:$A$37,0),MATCH(orders!K$1,products!$A$1:$G$1,0))</f>
        <v>250g</v>
      </c>
      <c r="L143" s="6">
        <f>INDEX(products!$A$1:$G$37,MATCH(orders!$D143,products!$A$1:$A$37,0),MATCH(orders!L$1,products!$A$1:$G$1,0))</f>
        <v>3.43</v>
      </c>
      <c r="M143" s="6">
        <f t="shared" ca="1" si="5"/>
        <v>41.160000000000004</v>
      </c>
      <c r="N143" t="str">
        <f>_xlfn.XLOOKUP(Orders[[#This Row],[Customer ID]],customers!$A$1:$A$1001,customers!$I$1:$I$1001,0)</f>
        <v>No</v>
      </c>
    </row>
    <row r="144" spans="1:14" x14ac:dyDescent="0.3">
      <c r="A144" s="4" t="s">
        <v>6116</v>
      </c>
      <c r="B144" s="5">
        <v>44448</v>
      </c>
      <c r="C144" t="s">
        <v>129</v>
      </c>
      <c r="D144" t="s">
        <v>6952</v>
      </c>
      <c r="E144" s="4">
        <f t="shared" ca="1" si="4"/>
        <v>48</v>
      </c>
      <c r="F144" t="str">
        <f>_xlfn.XLOOKUP(C144,customers!$A$1:$A$1001,customers!$B$1:$B$1001)</f>
        <v>Ernest Davis</v>
      </c>
      <c r="G144" t="str">
        <f>_xlfn.XLOOKUP(C144,customers!$A$1:$A$1001,customers!$C$1:$C$1001)</f>
        <v>ernestdavis@email.com</v>
      </c>
      <c r="H144" t="str">
        <f>_xlfn.XLOOKUP(C144,customers!$A$1:$A$1001,customers!$G$1:$G$1001)</f>
        <v>Mexico</v>
      </c>
      <c r="I144" t="str">
        <f>INDEX(products!$A$1:$G$37,MATCH(orders!$D144,products!$A$1:$A$37,0),MATCH(orders!I$1,products!$A$1:$G$1,0))</f>
        <v>Dark</v>
      </c>
      <c r="J144">
        <f>INDEX(products!$A$1:$G$37,MATCH(orders!$D144,products!$A$1:$A$37,0),MATCH(orders!J$1,products!$A$1:$G$1,0))</f>
        <v>0.65</v>
      </c>
      <c r="K144" t="str">
        <f>INDEX(products!$A$1:$G$37,MATCH(orders!$D144,products!$A$1:$A$37,0),MATCH(orders!K$1,products!$A$1:$G$1,0))</f>
        <v>250g</v>
      </c>
      <c r="L144" s="6">
        <f>INDEX(products!$A$1:$G$37,MATCH(orders!$D144,products!$A$1:$A$37,0),MATCH(orders!L$1,products!$A$1:$G$1,0))</f>
        <v>4.3099999999999996</v>
      </c>
      <c r="M144" s="6">
        <f t="shared" ca="1" si="5"/>
        <v>206.88</v>
      </c>
      <c r="N144" t="str">
        <f>_xlfn.XLOOKUP(Orders[[#This Row],[Customer ID]],customers!$A$1:$A$1001,customers!$I$1:$I$1001,0)</f>
        <v>Yes</v>
      </c>
    </row>
    <row r="145" spans="1:14" x14ac:dyDescent="0.3">
      <c r="A145" s="4" t="s">
        <v>6117</v>
      </c>
      <c r="B145" s="5">
        <v>43880</v>
      </c>
      <c r="C145" t="s">
        <v>958</v>
      </c>
      <c r="D145" t="s">
        <v>6956</v>
      </c>
      <c r="E145" s="4">
        <f t="shared" ca="1" si="4"/>
        <v>35</v>
      </c>
      <c r="F145" t="str">
        <f>_xlfn.XLOOKUP(C145,customers!$A$1:$A$1001,customers!$B$1:$B$1001)</f>
        <v>Randy Parker</v>
      </c>
      <c r="G145" t="str">
        <f>_xlfn.XLOOKUP(C145,customers!$A$1:$A$1001,customers!$C$1:$C$1001)</f>
        <v>randyparker@email.com</v>
      </c>
      <c r="H145" t="str">
        <f>_xlfn.XLOOKUP(C145,customers!$A$1:$A$1001,customers!$G$1:$G$1001)</f>
        <v>United States</v>
      </c>
      <c r="I145" t="str">
        <f>INDEX(products!$A$1:$G$37,MATCH(orders!$D145,products!$A$1:$A$37,0),MATCH(orders!I$1,products!$A$1:$G$1,0))</f>
        <v>Dark</v>
      </c>
      <c r="J145">
        <f>INDEX(products!$A$1:$G$37,MATCH(orders!$D145,products!$A$1:$A$37,0),MATCH(orders!J$1,products!$A$1:$G$1,0))</f>
        <v>0.8</v>
      </c>
      <c r="K145" t="str">
        <f>INDEX(products!$A$1:$G$37,MATCH(orders!$D145,products!$A$1:$A$37,0),MATCH(orders!K$1,products!$A$1:$G$1,0))</f>
        <v>250g</v>
      </c>
      <c r="L145" s="6">
        <f>INDEX(products!$A$1:$G$37,MATCH(orders!$D145,products!$A$1:$A$37,0),MATCH(orders!L$1,products!$A$1:$G$1,0))</f>
        <v>3.81</v>
      </c>
      <c r="M145" s="6">
        <f t="shared" ca="1" si="5"/>
        <v>133.35</v>
      </c>
      <c r="N145" t="str">
        <f>_xlfn.XLOOKUP(Orders[[#This Row],[Customer ID]],customers!$A$1:$A$1001,customers!$I$1:$I$1001,0)</f>
        <v>Yes</v>
      </c>
    </row>
    <row r="146" spans="1:14" x14ac:dyDescent="0.3">
      <c r="A146" s="4" t="s">
        <v>6118</v>
      </c>
      <c r="B146" s="5">
        <v>44011</v>
      </c>
      <c r="C146" t="s">
        <v>895</v>
      </c>
      <c r="D146" t="s">
        <v>6949</v>
      </c>
      <c r="E146" s="4">
        <f t="shared" ca="1" si="4"/>
        <v>24</v>
      </c>
      <c r="F146" t="str">
        <f>_xlfn.XLOOKUP(C146,customers!$A$1:$A$1001,customers!$B$1:$B$1001)</f>
        <v>Nancy Williams</v>
      </c>
      <c r="G146" t="str">
        <f>_xlfn.XLOOKUP(C146,customers!$A$1:$A$1001,customers!$C$1:$C$1001)</f>
        <v>nancywilliams@email.com</v>
      </c>
      <c r="H146" t="str">
        <f>_xlfn.XLOOKUP(C146,customers!$A$1:$A$1001,customers!$G$1:$G$1001)</f>
        <v>Canada</v>
      </c>
      <c r="I146" t="str">
        <f>INDEX(products!$A$1:$G$37,MATCH(orders!$D146,products!$A$1:$A$37,0),MATCH(orders!I$1,products!$A$1:$G$1,0))</f>
        <v>Dark</v>
      </c>
      <c r="J146">
        <f>INDEX(products!$A$1:$G$37,MATCH(orders!$D146,products!$A$1:$A$37,0),MATCH(orders!J$1,products!$A$1:$G$1,0))</f>
        <v>0.65</v>
      </c>
      <c r="K146" t="str">
        <f>INDEX(products!$A$1:$G$37,MATCH(orders!$D146,products!$A$1:$A$37,0),MATCH(orders!K$1,products!$A$1:$G$1,0))</f>
        <v>20g</v>
      </c>
      <c r="L146" s="6">
        <f>INDEX(products!$A$1:$G$37,MATCH(orders!$D146,products!$A$1:$A$37,0),MATCH(orders!L$1,products!$A$1:$G$1,0))</f>
        <v>0.56000000000000005</v>
      </c>
      <c r="M146" s="6">
        <f t="shared" ca="1" si="5"/>
        <v>13.440000000000001</v>
      </c>
      <c r="N146" t="str">
        <f>_xlfn.XLOOKUP(Orders[[#This Row],[Customer ID]],customers!$A$1:$A$1001,customers!$I$1:$I$1001,0)</f>
        <v>No</v>
      </c>
    </row>
    <row r="147" spans="1:14" x14ac:dyDescent="0.3">
      <c r="A147" s="4" t="s">
        <v>6119</v>
      </c>
      <c r="B147" s="5">
        <v>44694</v>
      </c>
      <c r="C147" t="s">
        <v>705</v>
      </c>
      <c r="D147" t="s">
        <v>6975</v>
      </c>
      <c r="E147" s="4">
        <f t="shared" ca="1" si="4"/>
        <v>21</v>
      </c>
      <c r="F147" t="str">
        <f>_xlfn.XLOOKUP(C147,customers!$A$1:$A$1001,customers!$B$1:$B$1001)</f>
        <v>Kelly Jones</v>
      </c>
      <c r="G147" t="str">
        <f>_xlfn.XLOOKUP(C147,customers!$A$1:$A$1001,customers!$C$1:$C$1001)</f>
        <v>kellyjones@email.com</v>
      </c>
      <c r="H147" t="str">
        <f>_xlfn.XLOOKUP(C147,customers!$A$1:$A$1001,customers!$G$1:$G$1001)</f>
        <v>Mexico</v>
      </c>
      <c r="I147" t="str">
        <f>INDEX(products!$A$1:$G$37,MATCH(orders!$D147,products!$A$1:$A$37,0),MATCH(orders!I$1,products!$A$1:$G$1,0))</f>
        <v>White</v>
      </c>
      <c r="J147">
        <f>INDEX(products!$A$1:$G$37,MATCH(orders!$D147,products!$A$1:$A$37,0),MATCH(orders!J$1,products!$A$1:$G$1,0))</f>
        <v>0.65</v>
      </c>
      <c r="K147" t="str">
        <f>INDEX(products!$A$1:$G$37,MATCH(orders!$D147,products!$A$1:$A$37,0),MATCH(orders!K$1,products!$A$1:$G$1,0))</f>
        <v>100g</v>
      </c>
      <c r="L147" s="6">
        <f>INDEX(products!$A$1:$G$37,MATCH(orders!$D147,products!$A$1:$A$37,0),MATCH(orders!L$1,products!$A$1:$G$1,0))</f>
        <v>2.4300000000000002</v>
      </c>
      <c r="M147" s="6">
        <f t="shared" ca="1" si="5"/>
        <v>51.03</v>
      </c>
      <c r="N147" t="str">
        <f>_xlfn.XLOOKUP(Orders[[#This Row],[Customer ID]],customers!$A$1:$A$1001,customers!$I$1:$I$1001,0)</f>
        <v>No</v>
      </c>
    </row>
    <row r="148" spans="1:14" x14ac:dyDescent="0.3">
      <c r="A148" s="4" t="s">
        <v>6120</v>
      </c>
      <c r="B148" s="5">
        <v>44106</v>
      </c>
      <c r="C148" t="s">
        <v>762</v>
      </c>
      <c r="D148" t="s">
        <v>6967</v>
      </c>
      <c r="E148" s="4">
        <f t="shared" ca="1" si="4"/>
        <v>40</v>
      </c>
      <c r="F148" t="str">
        <f>_xlfn.XLOOKUP(C148,customers!$A$1:$A$1001,customers!$B$1:$B$1001)</f>
        <v>Megan Stewart</v>
      </c>
      <c r="G148" t="str">
        <f>_xlfn.XLOOKUP(C148,customers!$A$1:$A$1001,customers!$C$1:$C$1001)</f>
        <v>meganstewart@email.com</v>
      </c>
      <c r="H148" t="str">
        <f>_xlfn.XLOOKUP(C148,customers!$A$1:$A$1001,customers!$G$1:$G$1001)</f>
        <v>United States</v>
      </c>
      <c r="I148" t="str">
        <f>INDEX(products!$A$1:$G$37,MATCH(orders!$D148,products!$A$1:$A$37,0),MATCH(orders!I$1,products!$A$1:$G$1,0))</f>
        <v>Milk</v>
      </c>
      <c r="J148">
        <f>INDEX(products!$A$1:$G$37,MATCH(orders!$D148,products!$A$1:$A$37,0),MATCH(orders!J$1,products!$A$1:$G$1,0))</f>
        <v>0.8</v>
      </c>
      <c r="K148" t="str">
        <f>INDEX(products!$A$1:$G$37,MATCH(orders!$D148,products!$A$1:$A$37,0),MATCH(orders!K$1,products!$A$1:$G$1,0))</f>
        <v>100g</v>
      </c>
      <c r="L148" s="6">
        <f>INDEX(products!$A$1:$G$37,MATCH(orders!$D148,products!$A$1:$A$37,0),MATCH(orders!L$1,products!$A$1:$G$1,0))</f>
        <v>1.49</v>
      </c>
      <c r="M148" s="6">
        <f t="shared" ca="1" si="5"/>
        <v>59.6</v>
      </c>
      <c r="N148" t="str">
        <f>_xlfn.XLOOKUP(Orders[[#This Row],[Customer ID]],customers!$A$1:$A$1001,customers!$I$1:$I$1001,0)</f>
        <v>Yes</v>
      </c>
    </row>
    <row r="149" spans="1:14" x14ac:dyDescent="0.3">
      <c r="A149" s="4" t="s">
        <v>6121</v>
      </c>
      <c r="B149" s="5">
        <v>44532</v>
      </c>
      <c r="C149" t="s">
        <v>944</v>
      </c>
      <c r="D149" t="s">
        <v>6954</v>
      </c>
      <c r="E149" s="4">
        <f t="shared" ca="1" si="4"/>
        <v>24</v>
      </c>
      <c r="F149" t="str">
        <f>_xlfn.XLOOKUP(C149,customers!$A$1:$A$1001,customers!$B$1:$B$1001)</f>
        <v>Joseph Williams</v>
      </c>
      <c r="G149" t="str">
        <f>_xlfn.XLOOKUP(C149,customers!$A$1:$A$1001,customers!$C$1:$C$1001)</f>
        <v>josephwilliams@email.com</v>
      </c>
      <c r="H149" t="str">
        <f>_xlfn.XLOOKUP(C149,customers!$A$1:$A$1001,customers!$G$1:$G$1001)</f>
        <v>United States</v>
      </c>
      <c r="I149" t="str">
        <f>INDEX(products!$A$1:$G$37,MATCH(orders!$D149,products!$A$1:$A$37,0),MATCH(orders!I$1,products!$A$1:$G$1,0))</f>
        <v>Dark</v>
      </c>
      <c r="J149">
        <f>INDEX(products!$A$1:$G$37,MATCH(orders!$D149,products!$A$1:$A$37,0),MATCH(orders!J$1,products!$A$1:$G$1,0))</f>
        <v>0.8</v>
      </c>
      <c r="K149" t="str">
        <f>INDEX(products!$A$1:$G$37,MATCH(orders!$D149,products!$A$1:$A$37,0),MATCH(orders!K$1,products!$A$1:$G$1,0))</f>
        <v>50g</v>
      </c>
      <c r="L149" s="6">
        <f>INDEX(products!$A$1:$G$37,MATCH(orders!$D149,products!$A$1:$A$37,0),MATCH(orders!L$1,products!$A$1:$G$1,0))</f>
        <v>1</v>
      </c>
      <c r="M149" s="6">
        <f t="shared" ca="1" si="5"/>
        <v>24</v>
      </c>
      <c r="N149" t="str">
        <f>_xlfn.XLOOKUP(Orders[[#This Row],[Customer ID]],customers!$A$1:$A$1001,customers!$I$1:$I$1001,0)</f>
        <v>No</v>
      </c>
    </row>
    <row r="150" spans="1:14" x14ac:dyDescent="0.3">
      <c r="A150" s="4" t="s">
        <v>6122</v>
      </c>
      <c r="B150" s="5">
        <v>44502</v>
      </c>
      <c r="C150" t="s">
        <v>302</v>
      </c>
      <c r="D150" t="s">
        <v>6956</v>
      </c>
      <c r="E150" s="4">
        <f t="shared" ca="1" si="4"/>
        <v>47</v>
      </c>
      <c r="F150" t="str">
        <f>_xlfn.XLOOKUP(C150,customers!$A$1:$A$1001,customers!$B$1:$B$1001)</f>
        <v>John Yoder</v>
      </c>
      <c r="G150" t="str">
        <f>_xlfn.XLOOKUP(C150,customers!$A$1:$A$1001,customers!$C$1:$C$1001)</f>
        <v>johnyoder@email.com</v>
      </c>
      <c r="H150" t="str">
        <f>_xlfn.XLOOKUP(C150,customers!$A$1:$A$1001,customers!$G$1:$G$1001)</f>
        <v>Mexico</v>
      </c>
      <c r="I150" t="str">
        <f>INDEX(products!$A$1:$G$37,MATCH(orders!$D150,products!$A$1:$A$37,0),MATCH(orders!I$1,products!$A$1:$G$1,0))</f>
        <v>Dark</v>
      </c>
      <c r="J150">
        <f>INDEX(products!$A$1:$G$37,MATCH(orders!$D150,products!$A$1:$A$37,0),MATCH(orders!J$1,products!$A$1:$G$1,0))</f>
        <v>0.8</v>
      </c>
      <c r="K150" t="str">
        <f>INDEX(products!$A$1:$G$37,MATCH(orders!$D150,products!$A$1:$A$37,0),MATCH(orders!K$1,products!$A$1:$G$1,0))</f>
        <v>250g</v>
      </c>
      <c r="L150" s="6">
        <f>INDEX(products!$A$1:$G$37,MATCH(orders!$D150,products!$A$1:$A$37,0),MATCH(orders!L$1,products!$A$1:$G$1,0))</f>
        <v>3.81</v>
      </c>
      <c r="M150" s="6">
        <f t="shared" ca="1" si="5"/>
        <v>179.07</v>
      </c>
      <c r="N150" t="str">
        <f>_xlfn.XLOOKUP(Orders[[#This Row],[Customer ID]],customers!$A$1:$A$1001,customers!$I$1:$I$1001,0)</f>
        <v>No</v>
      </c>
    </row>
    <row r="151" spans="1:14" x14ac:dyDescent="0.3">
      <c r="A151" s="4" t="s">
        <v>6123</v>
      </c>
      <c r="B151" s="5">
        <v>43884</v>
      </c>
      <c r="C151" t="s">
        <v>164</v>
      </c>
      <c r="D151" t="s">
        <v>6946</v>
      </c>
      <c r="E151" s="4">
        <f t="shared" ca="1" si="4"/>
        <v>41</v>
      </c>
      <c r="F151" t="str">
        <f>_xlfn.XLOOKUP(C151,customers!$A$1:$A$1001,customers!$B$1:$B$1001)</f>
        <v>Steven Young</v>
      </c>
      <c r="G151" t="str">
        <f>_xlfn.XLOOKUP(C151,customers!$A$1:$A$1001,customers!$C$1:$C$1001)</f>
        <v>stevenyoung@email.com</v>
      </c>
      <c r="H151" t="str">
        <f>_xlfn.XLOOKUP(C151,customers!$A$1:$A$1001,customers!$G$1:$G$1001)</f>
        <v>United States</v>
      </c>
      <c r="I151" t="str">
        <f>INDEX(products!$A$1:$G$37,MATCH(orders!$D151,products!$A$1:$A$37,0),MATCH(orders!I$1,products!$A$1:$G$1,0))</f>
        <v>Dark</v>
      </c>
      <c r="J151">
        <f>INDEX(products!$A$1:$G$37,MATCH(orders!$D151,products!$A$1:$A$37,0),MATCH(orders!J$1,products!$A$1:$G$1,0))</f>
        <v>0.5</v>
      </c>
      <c r="K151" t="str">
        <f>INDEX(products!$A$1:$G$37,MATCH(orders!$D151,products!$A$1:$A$37,0),MATCH(orders!K$1,products!$A$1:$G$1,0))</f>
        <v>50g</v>
      </c>
      <c r="L151" s="6">
        <f>INDEX(products!$A$1:$G$37,MATCH(orders!$D151,products!$A$1:$A$37,0),MATCH(orders!L$1,products!$A$1:$G$1,0))</f>
        <v>1.3</v>
      </c>
      <c r="M151" s="6">
        <f t="shared" ca="1" si="5"/>
        <v>53.300000000000004</v>
      </c>
      <c r="N151" t="str">
        <f>_xlfn.XLOOKUP(Orders[[#This Row],[Customer ID]],customers!$A$1:$A$1001,customers!$I$1:$I$1001,0)</f>
        <v>No</v>
      </c>
    </row>
    <row r="152" spans="1:14" x14ac:dyDescent="0.3">
      <c r="A152" s="4" t="s">
        <v>6124</v>
      </c>
      <c r="B152" s="5">
        <v>44015</v>
      </c>
      <c r="C152" t="s">
        <v>89</v>
      </c>
      <c r="D152" t="s">
        <v>6945</v>
      </c>
      <c r="E152" s="4">
        <f t="shared" ca="1" si="4"/>
        <v>40</v>
      </c>
      <c r="F152" t="str">
        <f>_xlfn.XLOOKUP(C152,customers!$A$1:$A$1001,customers!$B$1:$B$1001)</f>
        <v>Andrea Taylor MD</v>
      </c>
      <c r="G152" t="str">
        <f>_xlfn.XLOOKUP(C152,customers!$A$1:$A$1001,customers!$C$1:$C$1001)</f>
        <v>andreataylormd@email.com</v>
      </c>
      <c r="H152" t="str">
        <f>_xlfn.XLOOKUP(C152,customers!$A$1:$A$1001,customers!$G$1:$G$1001)</f>
        <v>Canada</v>
      </c>
      <c r="I152" t="str">
        <f>INDEX(products!$A$1:$G$37,MATCH(orders!$D152,products!$A$1:$A$37,0),MATCH(orders!I$1,products!$A$1:$G$1,0))</f>
        <v>Dark</v>
      </c>
      <c r="J152">
        <f>INDEX(products!$A$1:$G$37,MATCH(orders!$D152,products!$A$1:$A$37,0),MATCH(orders!J$1,products!$A$1:$G$1,0))</f>
        <v>0.5</v>
      </c>
      <c r="K152" t="str">
        <f>INDEX(products!$A$1:$G$37,MATCH(orders!$D152,products!$A$1:$A$37,0),MATCH(orders!K$1,products!$A$1:$G$1,0))</f>
        <v>20g</v>
      </c>
      <c r="L152" s="6">
        <f>INDEX(products!$A$1:$G$37,MATCH(orders!$D152,products!$A$1:$A$37,0),MATCH(orders!L$1,products!$A$1:$G$1,0))</f>
        <v>0.65</v>
      </c>
      <c r="M152" s="6">
        <f t="shared" ca="1" si="5"/>
        <v>26</v>
      </c>
      <c r="N152" t="str">
        <f>_xlfn.XLOOKUP(Orders[[#This Row],[Customer ID]],customers!$A$1:$A$1001,customers!$I$1:$I$1001,0)</f>
        <v>Yes</v>
      </c>
    </row>
    <row r="153" spans="1:14" x14ac:dyDescent="0.3">
      <c r="A153" s="4" t="s">
        <v>6125</v>
      </c>
      <c r="B153" s="5">
        <v>43507</v>
      </c>
      <c r="C153" t="s">
        <v>680</v>
      </c>
      <c r="D153" t="s">
        <v>6972</v>
      </c>
      <c r="E153" s="4">
        <f t="shared" ca="1" si="4"/>
        <v>2</v>
      </c>
      <c r="F153" t="str">
        <f>_xlfn.XLOOKUP(C153,customers!$A$1:$A$1001,customers!$B$1:$B$1001)</f>
        <v>Matthew Frederick</v>
      </c>
      <c r="G153" t="str">
        <f>_xlfn.XLOOKUP(C153,customers!$A$1:$A$1001,customers!$C$1:$C$1001)</f>
        <v>matthewfrederick@email.com</v>
      </c>
      <c r="H153" t="str">
        <f>_xlfn.XLOOKUP(C153,customers!$A$1:$A$1001,customers!$G$1:$G$1001)</f>
        <v>Canada</v>
      </c>
      <c r="I153" t="str">
        <f>INDEX(products!$A$1:$G$37,MATCH(orders!$D153,products!$A$1:$A$37,0),MATCH(orders!I$1,products!$A$1:$G$1,0))</f>
        <v>White</v>
      </c>
      <c r="J153">
        <f>INDEX(products!$A$1:$G$37,MATCH(orders!$D153,products!$A$1:$A$37,0),MATCH(orders!J$1,products!$A$1:$G$1,0))</f>
        <v>0.5</v>
      </c>
      <c r="K153" t="str">
        <f>INDEX(products!$A$1:$G$37,MATCH(orders!$D153,products!$A$1:$A$37,0),MATCH(orders!K$1,products!$A$1:$G$1,0))</f>
        <v>250g</v>
      </c>
      <c r="L153" s="6">
        <f>INDEX(products!$A$1:$G$37,MATCH(orders!$D153,products!$A$1:$A$37,0),MATCH(orders!L$1,products!$A$1:$G$1,0))</f>
        <v>6.08</v>
      </c>
      <c r="M153" s="6">
        <f t="shared" ca="1" si="5"/>
        <v>12.16</v>
      </c>
      <c r="N153" t="str">
        <f>_xlfn.XLOOKUP(Orders[[#This Row],[Customer ID]],customers!$A$1:$A$1001,customers!$I$1:$I$1001,0)</f>
        <v>Yes</v>
      </c>
    </row>
    <row r="154" spans="1:14" x14ac:dyDescent="0.3">
      <c r="A154" s="4" t="s">
        <v>6126</v>
      </c>
      <c r="B154" s="5">
        <v>44084</v>
      </c>
      <c r="C154" t="s">
        <v>481</v>
      </c>
      <c r="D154" t="s">
        <v>6946</v>
      </c>
      <c r="E154" s="4">
        <f t="shared" ca="1" si="4"/>
        <v>3</v>
      </c>
      <c r="F154" t="str">
        <f>_xlfn.XLOOKUP(C154,customers!$A$1:$A$1001,customers!$B$1:$B$1001)</f>
        <v>Jacqueline Parker</v>
      </c>
      <c r="G154" t="str">
        <f>_xlfn.XLOOKUP(C154,customers!$A$1:$A$1001,customers!$C$1:$C$1001)</f>
        <v>jacquelineparker@email.com</v>
      </c>
      <c r="H154" t="str">
        <f>_xlfn.XLOOKUP(C154,customers!$A$1:$A$1001,customers!$G$1:$G$1001)</f>
        <v>United States</v>
      </c>
      <c r="I154" t="str">
        <f>INDEX(products!$A$1:$G$37,MATCH(orders!$D154,products!$A$1:$A$37,0),MATCH(orders!I$1,products!$A$1:$G$1,0))</f>
        <v>Dark</v>
      </c>
      <c r="J154">
        <f>INDEX(products!$A$1:$G$37,MATCH(orders!$D154,products!$A$1:$A$37,0),MATCH(orders!J$1,products!$A$1:$G$1,0))</f>
        <v>0.5</v>
      </c>
      <c r="K154" t="str">
        <f>INDEX(products!$A$1:$G$37,MATCH(orders!$D154,products!$A$1:$A$37,0),MATCH(orders!K$1,products!$A$1:$G$1,0))</f>
        <v>50g</v>
      </c>
      <c r="L154" s="6">
        <f>INDEX(products!$A$1:$G$37,MATCH(orders!$D154,products!$A$1:$A$37,0),MATCH(orders!L$1,products!$A$1:$G$1,0))</f>
        <v>1.3</v>
      </c>
      <c r="M154" s="6">
        <f t="shared" ca="1" si="5"/>
        <v>3.9000000000000004</v>
      </c>
      <c r="N154" t="str">
        <f>_xlfn.XLOOKUP(Orders[[#This Row],[Customer ID]],customers!$A$1:$A$1001,customers!$I$1:$I$1001,0)</f>
        <v>Yes</v>
      </c>
    </row>
    <row r="155" spans="1:14" x14ac:dyDescent="0.3">
      <c r="A155" s="4" t="s">
        <v>6127</v>
      </c>
      <c r="B155" s="5">
        <v>43892</v>
      </c>
      <c r="C155" t="s">
        <v>985</v>
      </c>
      <c r="D155" t="s">
        <v>6972</v>
      </c>
      <c r="E155" s="4">
        <f t="shared" ca="1" si="4"/>
        <v>3</v>
      </c>
      <c r="F155" t="str">
        <f>_xlfn.XLOOKUP(C155,customers!$A$1:$A$1001,customers!$B$1:$B$1001)</f>
        <v>Walter Andrews</v>
      </c>
      <c r="G155" t="str">
        <f>_xlfn.XLOOKUP(C155,customers!$A$1:$A$1001,customers!$C$1:$C$1001)</f>
        <v>walterandrews@email.com</v>
      </c>
      <c r="H155" t="str">
        <f>_xlfn.XLOOKUP(C155,customers!$A$1:$A$1001,customers!$G$1:$G$1001)</f>
        <v>Canada</v>
      </c>
      <c r="I155" t="str">
        <f>INDEX(products!$A$1:$G$37,MATCH(orders!$D155,products!$A$1:$A$37,0),MATCH(orders!I$1,products!$A$1:$G$1,0))</f>
        <v>White</v>
      </c>
      <c r="J155">
        <f>INDEX(products!$A$1:$G$37,MATCH(orders!$D155,products!$A$1:$A$37,0),MATCH(orders!J$1,products!$A$1:$G$1,0))</f>
        <v>0.5</v>
      </c>
      <c r="K155" t="str">
        <f>INDEX(products!$A$1:$G$37,MATCH(orders!$D155,products!$A$1:$A$37,0),MATCH(orders!K$1,products!$A$1:$G$1,0))</f>
        <v>250g</v>
      </c>
      <c r="L155" s="6">
        <f>INDEX(products!$A$1:$G$37,MATCH(orders!$D155,products!$A$1:$A$37,0),MATCH(orders!L$1,products!$A$1:$G$1,0))</f>
        <v>6.08</v>
      </c>
      <c r="M155" s="6">
        <f t="shared" ca="1" si="5"/>
        <v>18.240000000000002</v>
      </c>
      <c r="N155" t="str">
        <f>_xlfn.XLOOKUP(Orders[[#This Row],[Customer ID]],customers!$A$1:$A$1001,customers!$I$1:$I$1001,0)</f>
        <v>Yes</v>
      </c>
    </row>
    <row r="156" spans="1:14" x14ac:dyDescent="0.3">
      <c r="A156" s="4" t="s">
        <v>6128</v>
      </c>
      <c r="B156" s="5">
        <v>44375</v>
      </c>
      <c r="C156" t="s">
        <v>877</v>
      </c>
      <c r="D156" t="s">
        <v>6956</v>
      </c>
      <c r="E156" s="4">
        <f t="shared" ca="1" si="4"/>
        <v>18</v>
      </c>
      <c r="F156" t="str">
        <f>_xlfn.XLOOKUP(C156,customers!$A$1:$A$1001,customers!$B$1:$B$1001)</f>
        <v>Lee Bernard</v>
      </c>
      <c r="G156" t="str">
        <f>_xlfn.XLOOKUP(C156,customers!$A$1:$A$1001,customers!$C$1:$C$1001)</f>
        <v>leebernard@email.com</v>
      </c>
      <c r="H156" t="str">
        <f>_xlfn.XLOOKUP(C156,customers!$A$1:$A$1001,customers!$G$1:$G$1001)</f>
        <v>Canada</v>
      </c>
      <c r="I156" t="str">
        <f>INDEX(products!$A$1:$G$37,MATCH(orders!$D156,products!$A$1:$A$37,0),MATCH(orders!I$1,products!$A$1:$G$1,0))</f>
        <v>Dark</v>
      </c>
      <c r="J156">
        <f>INDEX(products!$A$1:$G$37,MATCH(orders!$D156,products!$A$1:$A$37,0),MATCH(orders!J$1,products!$A$1:$G$1,0))</f>
        <v>0.8</v>
      </c>
      <c r="K156" t="str">
        <f>INDEX(products!$A$1:$G$37,MATCH(orders!$D156,products!$A$1:$A$37,0),MATCH(orders!K$1,products!$A$1:$G$1,0))</f>
        <v>250g</v>
      </c>
      <c r="L156" s="6">
        <f>INDEX(products!$A$1:$G$37,MATCH(orders!$D156,products!$A$1:$A$37,0),MATCH(orders!L$1,products!$A$1:$G$1,0))</f>
        <v>3.81</v>
      </c>
      <c r="M156" s="6">
        <f t="shared" ca="1" si="5"/>
        <v>68.58</v>
      </c>
      <c r="N156" t="str">
        <f>_xlfn.XLOOKUP(Orders[[#This Row],[Customer ID]],customers!$A$1:$A$1001,customers!$I$1:$I$1001,0)</f>
        <v>No</v>
      </c>
    </row>
    <row r="157" spans="1:14" x14ac:dyDescent="0.3">
      <c r="A157" s="4" t="s">
        <v>6129</v>
      </c>
      <c r="B157" s="5">
        <v>43476</v>
      </c>
      <c r="C157" t="s">
        <v>865</v>
      </c>
      <c r="D157" t="s">
        <v>6964</v>
      </c>
      <c r="E157" s="4">
        <f t="shared" ca="1" si="4"/>
        <v>12</v>
      </c>
      <c r="F157" t="str">
        <f>_xlfn.XLOOKUP(C157,customers!$A$1:$A$1001,customers!$B$1:$B$1001)</f>
        <v>Diane Foley</v>
      </c>
      <c r="G157" t="str">
        <f>_xlfn.XLOOKUP(C157,customers!$A$1:$A$1001,customers!$C$1:$C$1001)</f>
        <v>dianefoley@email.com</v>
      </c>
      <c r="H157" t="str">
        <f>_xlfn.XLOOKUP(C157,customers!$A$1:$A$1001,customers!$G$1:$G$1001)</f>
        <v>Canada</v>
      </c>
      <c r="I157" t="str">
        <f>INDEX(products!$A$1:$G$37,MATCH(orders!$D157,products!$A$1:$A$37,0),MATCH(orders!I$1,products!$A$1:$G$1,0))</f>
        <v>Milk</v>
      </c>
      <c r="J157">
        <f>INDEX(products!$A$1:$G$37,MATCH(orders!$D157,products!$A$1:$A$37,0),MATCH(orders!J$1,products!$A$1:$G$1,0))</f>
        <v>0.65</v>
      </c>
      <c r="K157" t="str">
        <f>INDEX(products!$A$1:$G$37,MATCH(orders!$D157,products!$A$1:$A$37,0),MATCH(orders!K$1,products!$A$1:$G$1,0))</f>
        <v>250g</v>
      </c>
      <c r="L157" s="6">
        <f>INDEX(products!$A$1:$G$37,MATCH(orders!$D157,products!$A$1:$A$37,0),MATCH(orders!L$1,products!$A$1:$G$1,0))</f>
        <v>3.81</v>
      </c>
      <c r="M157" s="6">
        <f t="shared" ca="1" si="5"/>
        <v>45.72</v>
      </c>
      <c r="N157" t="str">
        <f>_xlfn.XLOOKUP(Orders[[#This Row],[Customer ID]],customers!$A$1:$A$1001,customers!$I$1:$I$1001,0)</f>
        <v>Yes</v>
      </c>
    </row>
    <row r="158" spans="1:14" x14ac:dyDescent="0.3">
      <c r="A158" s="4" t="s">
        <v>6130</v>
      </c>
      <c r="B158" s="5">
        <v>43728</v>
      </c>
      <c r="C158" t="s">
        <v>22</v>
      </c>
      <c r="D158" t="s">
        <v>6953</v>
      </c>
      <c r="E158" s="4">
        <f t="shared" ca="1" si="4"/>
        <v>44</v>
      </c>
      <c r="F158" t="str">
        <f>_xlfn.XLOOKUP(C158,customers!$A$1:$A$1001,customers!$B$1:$B$1001)</f>
        <v>Heather Smith</v>
      </c>
      <c r="G158" t="str">
        <f>_xlfn.XLOOKUP(C158,customers!$A$1:$A$1001,customers!$C$1:$C$1001)</f>
        <v>heathersmith@email.com</v>
      </c>
      <c r="H158" t="str">
        <f>_xlfn.XLOOKUP(C158,customers!$A$1:$A$1001,customers!$G$1:$G$1001)</f>
        <v>United States</v>
      </c>
      <c r="I158" t="str">
        <f>INDEX(products!$A$1:$G$37,MATCH(orders!$D158,products!$A$1:$A$37,0),MATCH(orders!I$1,products!$A$1:$G$1,0))</f>
        <v>Dark</v>
      </c>
      <c r="J158">
        <f>INDEX(products!$A$1:$G$37,MATCH(orders!$D158,products!$A$1:$A$37,0),MATCH(orders!J$1,products!$A$1:$G$1,0))</f>
        <v>0.8</v>
      </c>
      <c r="K158" t="str">
        <f>INDEX(products!$A$1:$G$37,MATCH(orders!$D158,products!$A$1:$A$37,0),MATCH(orders!K$1,products!$A$1:$G$1,0))</f>
        <v>20g</v>
      </c>
      <c r="L158" s="6">
        <f>INDEX(products!$A$1:$G$37,MATCH(orders!$D158,products!$A$1:$A$37,0),MATCH(orders!L$1,products!$A$1:$G$1,0))</f>
        <v>0.5</v>
      </c>
      <c r="M158" s="6">
        <f t="shared" ca="1" si="5"/>
        <v>22</v>
      </c>
      <c r="N158" t="str">
        <f>_xlfn.XLOOKUP(Orders[[#This Row],[Customer ID]],customers!$A$1:$A$1001,customers!$I$1:$I$1001,0)</f>
        <v>No</v>
      </c>
    </row>
    <row r="159" spans="1:14" x14ac:dyDescent="0.3">
      <c r="A159" s="4" t="s">
        <v>6131</v>
      </c>
      <c r="B159" s="5">
        <v>44485</v>
      </c>
      <c r="C159" t="s">
        <v>799</v>
      </c>
      <c r="D159" t="s">
        <v>6945</v>
      </c>
      <c r="E159" s="4">
        <f t="shared" ca="1" si="4"/>
        <v>24</v>
      </c>
      <c r="F159" t="str">
        <f>_xlfn.XLOOKUP(C159,customers!$A$1:$A$1001,customers!$B$1:$B$1001)</f>
        <v>Joshua Bruce</v>
      </c>
      <c r="G159" t="str">
        <f>_xlfn.XLOOKUP(C159,customers!$A$1:$A$1001,customers!$C$1:$C$1001)</f>
        <v>joshuabruce@email.com</v>
      </c>
      <c r="H159" t="str">
        <f>_xlfn.XLOOKUP(C159,customers!$A$1:$A$1001,customers!$G$1:$G$1001)</f>
        <v>Canada</v>
      </c>
      <c r="I159" t="str">
        <f>INDEX(products!$A$1:$G$37,MATCH(orders!$D159,products!$A$1:$A$37,0),MATCH(orders!I$1,products!$A$1:$G$1,0))</f>
        <v>Dark</v>
      </c>
      <c r="J159">
        <f>INDEX(products!$A$1:$G$37,MATCH(orders!$D159,products!$A$1:$A$37,0),MATCH(orders!J$1,products!$A$1:$G$1,0))</f>
        <v>0.5</v>
      </c>
      <c r="K159" t="str">
        <f>INDEX(products!$A$1:$G$37,MATCH(orders!$D159,products!$A$1:$A$37,0),MATCH(orders!K$1,products!$A$1:$G$1,0))</f>
        <v>20g</v>
      </c>
      <c r="L159" s="6">
        <f>INDEX(products!$A$1:$G$37,MATCH(orders!$D159,products!$A$1:$A$37,0),MATCH(orders!L$1,products!$A$1:$G$1,0))</f>
        <v>0.65</v>
      </c>
      <c r="M159" s="6">
        <f t="shared" ca="1" si="5"/>
        <v>15.600000000000001</v>
      </c>
      <c r="N159" t="str">
        <f>_xlfn.XLOOKUP(Orders[[#This Row],[Customer ID]],customers!$A$1:$A$1001,customers!$I$1:$I$1001,0)</f>
        <v>Yes</v>
      </c>
    </row>
    <row r="160" spans="1:14" x14ac:dyDescent="0.3">
      <c r="A160" s="4" t="s">
        <v>6132</v>
      </c>
      <c r="B160" s="5">
        <v>43831</v>
      </c>
      <c r="C160" t="s">
        <v>566</v>
      </c>
      <c r="D160" t="s">
        <v>6951</v>
      </c>
      <c r="E160" s="4">
        <f t="shared" ca="1" si="4"/>
        <v>33</v>
      </c>
      <c r="F160" t="str">
        <f>_xlfn.XLOOKUP(C160,customers!$A$1:$A$1001,customers!$B$1:$B$1001)</f>
        <v>Victoria Mitchell</v>
      </c>
      <c r="G160" t="str">
        <f>_xlfn.XLOOKUP(C160,customers!$A$1:$A$1001,customers!$C$1:$C$1001)</f>
        <v>victoriamitchell@email.com</v>
      </c>
      <c r="H160" t="str">
        <f>_xlfn.XLOOKUP(C160,customers!$A$1:$A$1001,customers!$G$1:$G$1001)</f>
        <v>Canada</v>
      </c>
      <c r="I160" t="str">
        <f>INDEX(products!$A$1:$G$37,MATCH(orders!$D160,products!$A$1:$A$37,0),MATCH(orders!I$1,products!$A$1:$G$1,0))</f>
        <v>Dark</v>
      </c>
      <c r="J160">
        <f>INDEX(products!$A$1:$G$37,MATCH(orders!$D160,products!$A$1:$A$37,0),MATCH(orders!J$1,products!$A$1:$G$1,0))</f>
        <v>0.65</v>
      </c>
      <c r="K160" t="str">
        <f>INDEX(products!$A$1:$G$37,MATCH(orders!$D160,products!$A$1:$A$37,0),MATCH(orders!K$1,products!$A$1:$G$1,0))</f>
        <v>100g</v>
      </c>
      <c r="L160" s="6">
        <f>INDEX(products!$A$1:$G$37,MATCH(orders!$D160,products!$A$1:$A$37,0),MATCH(orders!L$1,products!$A$1:$G$1,0))</f>
        <v>1.88</v>
      </c>
      <c r="M160" s="6">
        <f t="shared" ca="1" si="5"/>
        <v>62.04</v>
      </c>
      <c r="N160" t="str">
        <f>_xlfn.XLOOKUP(Orders[[#This Row],[Customer ID]],customers!$A$1:$A$1001,customers!$I$1:$I$1001,0)</f>
        <v>No</v>
      </c>
    </row>
    <row r="161" spans="1:14" x14ac:dyDescent="0.3">
      <c r="A161" s="4" t="s">
        <v>6133</v>
      </c>
      <c r="B161" s="5">
        <v>44630</v>
      </c>
      <c r="C161" t="s">
        <v>538</v>
      </c>
      <c r="D161" t="s">
        <v>6961</v>
      </c>
      <c r="E161" s="4">
        <f t="shared" ca="1" si="4"/>
        <v>30</v>
      </c>
      <c r="F161" t="str">
        <f>_xlfn.XLOOKUP(C161,customers!$A$1:$A$1001,customers!$B$1:$B$1001)</f>
        <v>Mr. Cody Ray</v>
      </c>
      <c r="G161" t="str">
        <f>_xlfn.XLOOKUP(C161,customers!$A$1:$A$1001,customers!$C$1:$C$1001)</f>
        <v>mr.codyray@email.com</v>
      </c>
      <c r="H161" t="str">
        <f>_xlfn.XLOOKUP(C161,customers!$A$1:$A$1001,customers!$G$1:$G$1001)</f>
        <v>Mexico</v>
      </c>
      <c r="I161" t="str">
        <f>INDEX(products!$A$1:$G$37,MATCH(orders!$D161,products!$A$1:$A$37,0),MATCH(orders!I$1,products!$A$1:$G$1,0))</f>
        <v>Milk</v>
      </c>
      <c r="J161">
        <f>INDEX(products!$A$1:$G$37,MATCH(orders!$D161,products!$A$1:$A$37,0),MATCH(orders!J$1,products!$A$1:$G$1,0))</f>
        <v>0.65</v>
      </c>
      <c r="K161" t="str">
        <f>INDEX(products!$A$1:$G$37,MATCH(orders!$D161,products!$A$1:$A$37,0),MATCH(orders!K$1,products!$A$1:$G$1,0))</f>
        <v>20g</v>
      </c>
      <c r="L161" s="6">
        <f>INDEX(products!$A$1:$G$37,MATCH(orders!$D161,products!$A$1:$A$37,0),MATCH(orders!L$1,products!$A$1:$G$1,0))</f>
        <v>0.5</v>
      </c>
      <c r="M161" s="6">
        <f t="shared" ca="1" si="5"/>
        <v>15</v>
      </c>
      <c r="N161" t="str">
        <f>_xlfn.XLOOKUP(Orders[[#This Row],[Customer ID]],customers!$A$1:$A$1001,customers!$I$1:$I$1001,0)</f>
        <v>No</v>
      </c>
    </row>
    <row r="162" spans="1:14" x14ac:dyDescent="0.3">
      <c r="A162" s="4" t="s">
        <v>6134</v>
      </c>
      <c r="B162" s="5">
        <v>44693</v>
      </c>
      <c r="C162" t="s">
        <v>371</v>
      </c>
      <c r="D162" t="s">
        <v>6977</v>
      </c>
      <c r="E162" s="4">
        <f t="shared" ca="1" si="4"/>
        <v>43</v>
      </c>
      <c r="F162" t="str">
        <f>_xlfn.XLOOKUP(C162,customers!$A$1:$A$1001,customers!$B$1:$B$1001)</f>
        <v>Stefanie Norris</v>
      </c>
      <c r="G162" t="str">
        <f>_xlfn.XLOOKUP(C162,customers!$A$1:$A$1001,customers!$C$1:$C$1001)</f>
        <v>stefanienorris@email.com</v>
      </c>
      <c r="H162" t="str">
        <f>_xlfn.XLOOKUP(C162,customers!$A$1:$A$1001,customers!$G$1:$G$1001)</f>
        <v>Mexico</v>
      </c>
      <c r="I162" t="str">
        <f>INDEX(products!$A$1:$G$37,MATCH(orders!$D162,products!$A$1:$A$37,0),MATCH(orders!I$1,products!$A$1:$G$1,0))</f>
        <v>White</v>
      </c>
      <c r="J162">
        <f>INDEX(products!$A$1:$G$37,MATCH(orders!$D162,products!$A$1:$A$37,0),MATCH(orders!J$1,products!$A$1:$G$1,0))</f>
        <v>0.8</v>
      </c>
      <c r="K162" t="str">
        <f>INDEX(products!$A$1:$G$37,MATCH(orders!$D162,products!$A$1:$A$37,0),MATCH(orders!K$1,products!$A$1:$G$1,0))</f>
        <v>20g</v>
      </c>
      <c r="L162" s="6">
        <f>INDEX(products!$A$1:$G$37,MATCH(orders!$D162,products!$A$1:$A$37,0),MATCH(orders!L$1,products!$A$1:$G$1,0))</f>
        <v>0.65</v>
      </c>
      <c r="M162" s="6">
        <f t="shared" ca="1" si="5"/>
        <v>27.95</v>
      </c>
      <c r="N162" t="str">
        <f>_xlfn.XLOOKUP(Orders[[#This Row],[Customer ID]],customers!$A$1:$A$1001,customers!$I$1:$I$1001,0)</f>
        <v>No</v>
      </c>
    </row>
    <row r="163" spans="1:14" x14ac:dyDescent="0.3">
      <c r="A163" s="4" t="s">
        <v>6135</v>
      </c>
      <c r="B163" s="5">
        <v>44084</v>
      </c>
      <c r="C163" t="s">
        <v>535</v>
      </c>
      <c r="D163" t="s">
        <v>6976</v>
      </c>
      <c r="E163" s="4">
        <f t="shared" ca="1" si="4"/>
        <v>19</v>
      </c>
      <c r="F163" t="str">
        <f>_xlfn.XLOOKUP(C163,customers!$A$1:$A$1001,customers!$B$1:$B$1001)</f>
        <v>Stephen Christensen</v>
      </c>
      <c r="G163" t="str">
        <f>_xlfn.XLOOKUP(C163,customers!$A$1:$A$1001,customers!$C$1:$C$1001)</f>
        <v>stephenchristensen@email.com</v>
      </c>
      <c r="H163" t="str">
        <f>_xlfn.XLOOKUP(C163,customers!$A$1:$A$1001,customers!$G$1:$G$1001)</f>
        <v>Canada</v>
      </c>
      <c r="I163" t="str">
        <f>INDEX(products!$A$1:$G$37,MATCH(orders!$D163,products!$A$1:$A$37,0),MATCH(orders!I$1,products!$A$1:$G$1,0))</f>
        <v>White</v>
      </c>
      <c r="J163">
        <f>INDEX(products!$A$1:$G$37,MATCH(orders!$D163,products!$A$1:$A$37,0),MATCH(orders!J$1,products!$A$1:$G$1,0))</f>
        <v>0.65</v>
      </c>
      <c r="K163" t="str">
        <f>INDEX(products!$A$1:$G$37,MATCH(orders!$D163,products!$A$1:$A$37,0),MATCH(orders!K$1,products!$A$1:$G$1,0))</f>
        <v>250g</v>
      </c>
      <c r="L163" s="6">
        <f>INDEX(products!$A$1:$G$37,MATCH(orders!$D163,products!$A$1:$A$37,0),MATCH(orders!L$1,products!$A$1:$G$1,0))</f>
        <v>5.58</v>
      </c>
      <c r="M163" s="6">
        <f t="shared" ca="1" si="5"/>
        <v>106.02</v>
      </c>
      <c r="N163" t="str">
        <f>_xlfn.XLOOKUP(Orders[[#This Row],[Customer ID]],customers!$A$1:$A$1001,customers!$I$1:$I$1001,0)</f>
        <v>No</v>
      </c>
    </row>
    <row r="164" spans="1:14" x14ac:dyDescent="0.3">
      <c r="A164" s="4" t="s">
        <v>6136</v>
      </c>
      <c r="B164" s="5">
        <v>44485</v>
      </c>
      <c r="C164" t="s">
        <v>412</v>
      </c>
      <c r="D164" t="s">
        <v>6976</v>
      </c>
      <c r="E164" s="4">
        <f t="shared" ca="1" si="4"/>
        <v>10</v>
      </c>
      <c r="F164" t="str">
        <f>_xlfn.XLOOKUP(C164,customers!$A$1:$A$1001,customers!$B$1:$B$1001)</f>
        <v>Sharon Gill</v>
      </c>
      <c r="G164" t="str">
        <f>_xlfn.XLOOKUP(C164,customers!$A$1:$A$1001,customers!$C$1:$C$1001)</f>
        <v>sharongill@email.com</v>
      </c>
      <c r="H164" t="str">
        <f>_xlfn.XLOOKUP(C164,customers!$A$1:$A$1001,customers!$G$1:$G$1001)</f>
        <v>Canada</v>
      </c>
      <c r="I164" t="str">
        <f>INDEX(products!$A$1:$G$37,MATCH(orders!$D164,products!$A$1:$A$37,0),MATCH(orders!I$1,products!$A$1:$G$1,0))</f>
        <v>White</v>
      </c>
      <c r="J164">
        <f>INDEX(products!$A$1:$G$37,MATCH(orders!$D164,products!$A$1:$A$37,0),MATCH(orders!J$1,products!$A$1:$G$1,0))</f>
        <v>0.65</v>
      </c>
      <c r="K164" t="str">
        <f>INDEX(products!$A$1:$G$37,MATCH(orders!$D164,products!$A$1:$A$37,0),MATCH(orders!K$1,products!$A$1:$G$1,0))</f>
        <v>250g</v>
      </c>
      <c r="L164" s="6">
        <f>INDEX(products!$A$1:$G$37,MATCH(orders!$D164,products!$A$1:$A$37,0),MATCH(orders!L$1,products!$A$1:$G$1,0))</f>
        <v>5.58</v>
      </c>
      <c r="M164" s="6">
        <f t="shared" ca="1" si="5"/>
        <v>55.8</v>
      </c>
      <c r="N164" t="str">
        <f>_xlfn.XLOOKUP(Orders[[#This Row],[Customer ID]],customers!$A$1:$A$1001,customers!$I$1:$I$1001,0)</f>
        <v>No</v>
      </c>
    </row>
    <row r="165" spans="1:14" x14ac:dyDescent="0.3">
      <c r="A165" s="4" t="s">
        <v>6137</v>
      </c>
      <c r="B165" s="5">
        <v>44364</v>
      </c>
      <c r="C165" t="s">
        <v>355</v>
      </c>
      <c r="D165" t="s">
        <v>6961</v>
      </c>
      <c r="E165" s="4">
        <f t="shared" ca="1" si="4"/>
        <v>25</v>
      </c>
      <c r="F165" t="str">
        <f>_xlfn.XLOOKUP(C165,customers!$A$1:$A$1001,customers!$B$1:$B$1001)</f>
        <v>John Chandler</v>
      </c>
      <c r="G165" t="str">
        <f>_xlfn.XLOOKUP(C165,customers!$A$1:$A$1001,customers!$C$1:$C$1001)</f>
        <v>johnchandler@email.com</v>
      </c>
      <c r="H165" t="str">
        <f>_xlfn.XLOOKUP(C165,customers!$A$1:$A$1001,customers!$G$1:$G$1001)</f>
        <v>Mexico</v>
      </c>
      <c r="I165" t="str">
        <f>INDEX(products!$A$1:$G$37,MATCH(orders!$D165,products!$A$1:$A$37,0),MATCH(orders!I$1,products!$A$1:$G$1,0))</f>
        <v>Milk</v>
      </c>
      <c r="J165">
        <f>INDEX(products!$A$1:$G$37,MATCH(orders!$D165,products!$A$1:$A$37,0),MATCH(orders!J$1,products!$A$1:$G$1,0))</f>
        <v>0.65</v>
      </c>
      <c r="K165" t="str">
        <f>INDEX(products!$A$1:$G$37,MATCH(orders!$D165,products!$A$1:$A$37,0),MATCH(orders!K$1,products!$A$1:$G$1,0))</f>
        <v>20g</v>
      </c>
      <c r="L165" s="6">
        <f>INDEX(products!$A$1:$G$37,MATCH(orders!$D165,products!$A$1:$A$37,0),MATCH(orders!L$1,products!$A$1:$G$1,0))</f>
        <v>0.5</v>
      </c>
      <c r="M165" s="6">
        <f t="shared" ca="1" si="5"/>
        <v>12.5</v>
      </c>
      <c r="N165" t="str">
        <f>_xlfn.XLOOKUP(Orders[[#This Row],[Customer ID]],customers!$A$1:$A$1001,customers!$I$1:$I$1001,0)</f>
        <v>No</v>
      </c>
    </row>
    <row r="166" spans="1:14" x14ac:dyDescent="0.3">
      <c r="A166" s="4" t="s">
        <v>6138</v>
      </c>
      <c r="B166" s="5">
        <v>43554</v>
      </c>
      <c r="C166" t="s">
        <v>651</v>
      </c>
      <c r="D166" t="s">
        <v>6962</v>
      </c>
      <c r="E166" s="4">
        <f t="shared" ca="1" si="4"/>
        <v>9</v>
      </c>
      <c r="F166" t="str">
        <f>_xlfn.XLOOKUP(C166,customers!$A$1:$A$1001,customers!$B$1:$B$1001)</f>
        <v>Logan Harris</v>
      </c>
      <c r="G166" t="str">
        <f>_xlfn.XLOOKUP(C166,customers!$A$1:$A$1001,customers!$C$1:$C$1001)</f>
        <v>loganharris@email.com</v>
      </c>
      <c r="H166" t="str">
        <f>_xlfn.XLOOKUP(C166,customers!$A$1:$A$1001,customers!$G$1:$G$1001)</f>
        <v>Mexico</v>
      </c>
      <c r="I166" t="str">
        <f>INDEX(products!$A$1:$G$37,MATCH(orders!$D166,products!$A$1:$A$37,0),MATCH(orders!I$1,products!$A$1:$G$1,0))</f>
        <v>Milk</v>
      </c>
      <c r="J166">
        <f>INDEX(products!$A$1:$G$37,MATCH(orders!$D166,products!$A$1:$A$37,0),MATCH(orders!J$1,products!$A$1:$G$1,0))</f>
        <v>0.65</v>
      </c>
      <c r="K166" t="str">
        <f>INDEX(products!$A$1:$G$37,MATCH(orders!$D166,products!$A$1:$A$37,0),MATCH(orders!K$1,products!$A$1:$G$1,0))</f>
        <v>50g</v>
      </c>
      <c r="L166" s="6">
        <f>INDEX(products!$A$1:$G$37,MATCH(orders!$D166,products!$A$1:$A$37,0),MATCH(orders!L$1,products!$A$1:$G$1,0))</f>
        <v>1</v>
      </c>
      <c r="M166" s="6">
        <f t="shared" ca="1" si="5"/>
        <v>9</v>
      </c>
      <c r="N166" t="str">
        <f>_xlfn.XLOOKUP(Orders[[#This Row],[Customer ID]],customers!$A$1:$A$1001,customers!$I$1:$I$1001,0)</f>
        <v>No</v>
      </c>
    </row>
    <row r="167" spans="1:14" x14ac:dyDescent="0.3">
      <c r="A167" s="4" t="s">
        <v>6139</v>
      </c>
      <c r="B167" s="5">
        <v>44549</v>
      </c>
      <c r="C167" t="s">
        <v>46</v>
      </c>
      <c r="D167" t="s">
        <v>6955</v>
      </c>
      <c r="E167" s="4">
        <f t="shared" ca="1" si="4"/>
        <v>40</v>
      </c>
      <c r="F167" t="str">
        <f>_xlfn.XLOOKUP(C167,customers!$A$1:$A$1001,customers!$B$1:$B$1001)</f>
        <v>Karen Lawson</v>
      </c>
      <c r="G167" t="str">
        <f>_xlfn.XLOOKUP(C167,customers!$A$1:$A$1001,customers!$C$1:$C$1001)</f>
        <v>karenlawson@email.com</v>
      </c>
      <c r="H167" t="str">
        <f>_xlfn.XLOOKUP(C167,customers!$A$1:$A$1001,customers!$G$1:$G$1001)</f>
        <v>Canada</v>
      </c>
      <c r="I167" t="str">
        <f>INDEX(products!$A$1:$G$37,MATCH(orders!$D167,products!$A$1:$A$37,0),MATCH(orders!I$1,products!$A$1:$G$1,0))</f>
        <v>Dark</v>
      </c>
      <c r="J167">
        <f>INDEX(products!$A$1:$G$37,MATCH(orders!$D167,products!$A$1:$A$37,0),MATCH(orders!J$1,products!$A$1:$G$1,0))</f>
        <v>0.8</v>
      </c>
      <c r="K167" t="str">
        <f>INDEX(products!$A$1:$G$37,MATCH(orders!$D167,products!$A$1:$A$37,0),MATCH(orders!K$1,products!$A$1:$G$1,0))</f>
        <v>100g</v>
      </c>
      <c r="L167" s="6">
        <f>INDEX(products!$A$1:$G$37,MATCH(orders!$D167,products!$A$1:$A$37,0),MATCH(orders!L$1,products!$A$1:$G$1,0))</f>
        <v>1.66</v>
      </c>
      <c r="M167" s="6">
        <f t="shared" ca="1" si="5"/>
        <v>66.399999999999991</v>
      </c>
      <c r="N167" t="str">
        <f>_xlfn.XLOOKUP(Orders[[#This Row],[Customer ID]],customers!$A$1:$A$1001,customers!$I$1:$I$1001,0)</f>
        <v>No</v>
      </c>
    </row>
    <row r="168" spans="1:14" x14ac:dyDescent="0.3">
      <c r="A168" s="4" t="s">
        <v>6139</v>
      </c>
      <c r="B168" s="5">
        <v>44549</v>
      </c>
      <c r="C168" t="s">
        <v>974</v>
      </c>
      <c r="D168" t="s">
        <v>6959</v>
      </c>
      <c r="E168" s="4">
        <f t="shared" ca="1" si="4"/>
        <v>33</v>
      </c>
      <c r="F168" t="str">
        <f>_xlfn.XLOOKUP(C168,customers!$A$1:$A$1001,customers!$B$1:$B$1001)</f>
        <v>David Bell</v>
      </c>
      <c r="G168" t="str">
        <f>_xlfn.XLOOKUP(C168,customers!$A$1:$A$1001,customers!$C$1:$C$1001)</f>
        <v>davidbell@email.com</v>
      </c>
      <c r="H168" t="str">
        <f>_xlfn.XLOOKUP(C168,customers!$A$1:$A$1001,customers!$G$1:$G$1001)</f>
        <v>Mexico</v>
      </c>
      <c r="I168" t="str">
        <f>INDEX(products!$A$1:$G$37,MATCH(orders!$D168,products!$A$1:$A$37,0),MATCH(orders!I$1,products!$A$1:$G$1,0))</f>
        <v>Milk</v>
      </c>
      <c r="J168">
        <f>INDEX(products!$A$1:$G$37,MATCH(orders!$D168,products!$A$1:$A$37,0),MATCH(orders!J$1,products!$A$1:$G$1,0))</f>
        <v>0.5</v>
      </c>
      <c r="K168" t="str">
        <f>INDEX(products!$A$1:$G$37,MATCH(orders!$D168,products!$A$1:$A$37,0),MATCH(orders!K$1,products!$A$1:$G$1,0))</f>
        <v>100g</v>
      </c>
      <c r="L168" s="6">
        <f>INDEX(products!$A$1:$G$37,MATCH(orders!$D168,products!$A$1:$A$37,0),MATCH(orders!L$1,products!$A$1:$G$1,0))</f>
        <v>1.99</v>
      </c>
      <c r="M168" s="6">
        <f t="shared" ca="1" si="5"/>
        <v>65.67</v>
      </c>
      <c r="N168" t="str">
        <f>_xlfn.XLOOKUP(Orders[[#This Row],[Customer ID]],customers!$A$1:$A$1001,customers!$I$1:$I$1001,0)</f>
        <v>No</v>
      </c>
    </row>
    <row r="169" spans="1:14" x14ac:dyDescent="0.3">
      <c r="A169" s="4" t="s">
        <v>6140</v>
      </c>
      <c r="B169" s="5">
        <v>43987</v>
      </c>
      <c r="C169" t="s">
        <v>182</v>
      </c>
      <c r="D169" t="s">
        <v>6976</v>
      </c>
      <c r="E169" s="4">
        <f t="shared" ca="1" si="4"/>
        <v>7</v>
      </c>
      <c r="F169" t="str">
        <f>_xlfn.XLOOKUP(C169,customers!$A$1:$A$1001,customers!$B$1:$B$1001)</f>
        <v>Daniel Orozco</v>
      </c>
      <c r="G169" t="str">
        <f>_xlfn.XLOOKUP(C169,customers!$A$1:$A$1001,customers!$C$1:$C$1001)</f>
        <v>danielorozco@email.com</v>
      </c>
      <c r="H169" t="str">
        <f>_xlfn.XLOOKUP(C169,customers!$A$1:$A$1001,customers!$G$1:$G$1001)</f>
        <v>Mexico</v>
      </c>
      <c r="I169" t="str">
        <f>INDEX(products!$A$1:$G$37,MATCH(orders!$D169,products!$A$1:$A$37,0),MATCH(orders!I$1,products!$A$1:$G$1,0))</f>
        <v>White</v>
      </c>
      <c r="J169">
        <f>INDEX(products!$A$1:$G$37,MATCH(orders!$D169,products!$A$1:$A$37,0),MATCH(orders!J$1,products!$A$1:$G$1,0))</f>
        <v>0.65</v>
      </c>
      <c r="K169" t="str">
        <f>INDEX(products!$A$1:$G$37,MATCH(orders!$D169,products!$A$1:$A$37,0),MATCH(orders!K$1,products!$A$1:$G$1,0))</f>
        <v>250g</v>
      </c>
      <c r="L169" s="6">
        <f>INDEX(products!$A$1:$G$37,MATCH(orders!$D169,products!$A$1:$A$37,0),MATCH(orders!L$1,products!$A$1:$G$1,0))</f>
        <v>5.58</v>
      </c>
      <c r="M169" s="6">
        <f t="shared" ca="1" si="5"/>
        <v>39.06</v>
      </c>
      <c r="N169" t="str">
        <f>_xlfn.XLOOKUP(Orders[[#This Row],[Customer ID]],customers!$A$1:$A$1001,customers!$I$1:$I$1001,0)</f>
        <v>No</v>
      </c>
    </row>
    <row r="170" spans="1:14" x14ac:dyDescent="0.3">
      <c r="A170" s="4" t="s">
        <v>6141</v>
      </c>
      <c r="B170" s="5">
        <v>44451</v>
      </c>
      <c r="C170" t="s">
        <v>846</v>
      </c>
      <c r="D170" t="s">
        <v>6948</v>
      </c>
      <c r="E170" s="4">
        <f t="shared" ca="1" si="4"/>
        <v>21</v>
      </c>
      <c r="F170" t="str">
        <f>_xlfn.XLOOKUP(C170,customers!$A$1:$A$1001,customers!$B$1:$B$1001)</f>
        <v>Danielle Harrison</v>
      </c>
      <c r="G170" t="str">
        <f>_xlfn.XLOOKUP(C170,customers!$A$1:$A$1001,customers!$C$1:$C$1001)</f>
        <v>danielleharrison@email.com</v>
      </c>
      <c r="H170" t="str">
        <f>_xlfn.XLOOKUP(C170,customers!$A$1:$A$1001,customers!$G$1:$G$1001)</f>
        <v>Canada</v>
      </c>
      <c r="I170" t="str">
        <f>INDEX(products!$A$1:$G$37,MATCH(orders!$D170,products!$A$1:$A$37,0),MATCH(orders!I$1,products!$A$1:$G$1,0))</f>
        <v>Dark</v>
      </c>
      <c r="J170">
        <f>INDEX(products!$A$1:$G$37,MATCH(orders!$D170,products!$A$1:$A$37,0),MATCH(orders!J$1,products!$A$1:$G$1,0))</f>
        <v>0.5</v>
      </c>
      <c r="K170" t="str">
        <f>INDEX(products!$A$1:$G$37,MATCH(orders!$D170,products!$A$1:$A$37,0),MATCH(orders!K$1,products!$A$1:$G$1,0))</f>
        <v>250g</v>
      </c>
      <c r="L170" s="6">
        <f>INDEX(products!$A$1:$G$37,MATCH(orders!$D170,products!$A$1:$A$37,0),MATCH(orders!L$1,products!$A$1:$G$1,0))</f>
        <v>4.96</v>
      </c>
      <c r="M170" s="6">
        <f t="shared" ca="1" si="5"/>
        <v>104.16</v>
      </c>
      <c r="N170" t="str">
        <f>_xlfn.XLOOKUP(Orders[[#This Row],[Customer ID]],customers!$A$1:$A$1001,customers!$I$1:$I$1001,0)</f>
        <v>No</v>
      </c>
    </row>
    <row r="171" spans="1:14" x14ac:dyDescent="0.3">
      <c r="A171" s="4" t="s">
        <v>6142</v>
      </c>
      <c r="B171" s="5">
        <v>44636</v>
      </c>
      <c r="C171" t="s">
        <v>801</v>
      </c>
      <c r="D171" t="s">
        <v>6974</v>
      </c>
      <c r="E171" s="4">
        <f t="shared" ca="1" si="4"/>
        <v>31</v>
      </c>
      <c r="F171" t="str">
        <f>_xlfn.XLOOKUP(C171,customers!$A$1:$A$1001,customers!$B$1:$B$1001)</f>
        <v>Roger Kidd</v>
      </c>
      <c r="G171" t="str">
        <f>_xlfn.XLOOKUP(C171,customers!$A$1:$A$1001,customers!$C$1:$C$1001)</f>
        <v>rogerkidd@email.com</v>
      </c>
      <c r="H171" t="str">
        <f>_xlfn.XLOOKUP(C171,customers!$A$1:$A$1001,customers!$G$1:$G$1001)</f>
        <v>Mexico</v>
      </c>
      <c r="I171" t="str">
        <f>INDEX(products!$A$1:$G$37,MATCH(orders!$D171,products!$A$1:$A$37,0),MATCH(orders!I$1,products!$A$1:$G$1,0))</f>
        <v>White</v>
      </c>
      <c r="J171">
        <f>INDEX(products!$A$1:$G$37,MATCH(orders!$D171,products!$A$1:$A$37,0),MATCH(orders!J$1,products!$A$1:$G$1,0))</f>
        <v>0.65</v>
      </c>
      <c r="K171" t="str">
        <f>INDEX(products!$A$1:$G$37,MATCH(orders!$D171,products!$A$1:$A$37,0),MATCH(orders!K$1,products!$A$1:$G$1,0))</f>
        <v>50g</v>
      </c>
      <c r="L171" s="6">
        <f>INDEX(products!$A$1:$G$37,MATCH(orders!$D171,products!$A$1:$A$37,0),MATCH(orders!L$1,products!$A$1:$G$1,0))</f>
        <v>1.46</v>
      </c>
      <c r="M171" s="6">
        <f t="shared" ca="1" si="5"/>
        <v>45.26</v>
      </c>
      <c r="N171" t="str">
        <f>_xlfn.XLOOKUP(Orders[[#This Row],[Customer ID]],customers!$A$1:$A$1001,customers!$I$1:$I$1001,0)</f>
        <v>No</v>
      </c>
    </row>
    <row r="172" spans="1:14" x14ac:dyDescent="0.3">
      <c r="A172" s="4" t="s">
        <v>6143</v>
      </c>
      <c r="B172" s="5">
        <v>44551</v>
      </c>
      <c r="C172" t="s">
        <v>1000</v>
      </c>
      <c r="D172" t="s">
        <v>6969</v>
      </c>
      <c r="E172" s="4">
        <f t="shared" ca="1" si="4"/>
        <v>24</v>
      </c>
      <c r="F172" t="str">
        <f>_xlfn.XLOOKUP(C172,customers!$A$1:$A$1001,customers!$B$1:$B$1001)</f>
        <v>John Sexton</v>
      </c>
      <c r="G172" t="str">
        <f>_xlfn.XLOOKUP(C172,customers!$A$1:$A$1001,customers!$C$1:$C$1001)</f>
        <v>johnsexton@email.com</v>
      </c>
      <c r="H172" t="str">
        <f>_xlfn.XLOOKUP(C172,customers!$A$1:$A$1001,customers!$G$1:$G$1001)</f>
        <v>United States</v>
      </c>
      <c r="I172" t="str">
        <f>INDEX(products!$A$1:$G$37,MATCH(orders!$D172,products!$A$1:$A$37,0),MATCH(orders!I$1,products!$A$1:$G$1,0))</f>
        <v>White</v>
      </c>
      <c r="J172">
        <f>INDEX(products!$A$1:$G$37,MATCH(orders!$D172,products!$A$1:$A$37,0),MATCH(orders!J$1,products!$A$1:$G$1,0))</f>
        <v>0.5</v>
      </c>
      <c r="K172" t="str">
        <f>INDEX(products!$A$1:$G$37,MATCH(orders!$D172,products!$A$1:$A$37,0),MATCH(orders!K$1,products!$A$1:$G$1,0))</f>
        <v>20g</v>
      </c>
      <c r="L172" s="6">
        <f>INDEX(products!$A$1:$G$37,MATCH(orders!$D172,products!$A$1:$A$37,0),MATCH(orders!L$1,products!$A$1:$G$1,0))</f>
        <v>0.79</v>
      </c>
      <c r="M172" s="6">
        <f t="shared" ca="1" si="5"/>
        <v>18.96</v>
      </c>
      <c r="N172" t="str">
        <f>_xlfn.XLOOKUP(Orders[[#This Row],[Customer ID]],customers!$A$1:$A$1001,customers!$I$1:$I$1001,0)</f>
        <v>Yes</v>
      </c>
    </row>
    <row r="173" spans="1:14" x14ac:dyDescent="0.3">
      <c r="A173" s="4" t="s">
        <v>6144</v>
      </c>
      <c r="B173" s="5">
        <v>43606</v>
      </c>
      <c r="C173" t="s">
        <v>648</v>
      </c>
      <c r="D173" t="s">
        <v>6961</v>
      </c>
      <c r="E173" s="4">
        <f t="shared" ca="1" si="4"/>
        <v>20</v>
      </c>
      <c r="F173" t="str">
        <f>_xlfn.XLOOKUP(C173,customers!$A$1:$A$1001,customers!$B$1:$B$1001)</f>
        <v>Jessica Pierce PhD</v>
      </c>
      <c r="G173" t="str">
        <f>_xlfn.XLOOKUP(C173,customers!$A$1:$A$1001,customers!$C$1:$C$1001)</f>
        <v>jessicapiercephd@email.com</v>
      </c>
      <c r="H173" t="str">
        <f>_xlfn.XLOOKUP(C173,customers!$A$1:$A$1001,customers!$G$1:$G$1001)</f>
        <v>Canada</v>
      </c>
      <c r="I173" t="str">
        <f>INDEX(products!$A$1:$G$37,MATCH(orders!$D173,products!$A$1:$A$37,0),MATCH(orders!I$1,products!$A$1:$G$1,0))</f>
        <v>Milk</v>
      </c>
      <c r="J173">
        <f>INDEX(products!$A$1:$G$37,MATCH(orders!$D173,products!$A$1:$A$37,0),MATCH(orders!J$1,products!$A$1:$G$1,0))</f>
        <v>0.65</v>
      </c>
      <c r="K173" t="str">
        <f>INDEX(products!$A$1:$G$37,MATCH(orders!$D173,products!$A$1:$A$37,0),MATCH(orders!K$1,products!$A$1:$G$1,0))</f>
        <v>20g</v>
      </c>
      <c r="L173" s="6">
        <f>INDEX(products!$A$1:$G$37,MATCH(orders!$D173,products!$A$1:$A$37,0),MATCH(orders!L$1,products!$A$1:$G$1,0))</f>
        <v>0.5</v>
      </c>
      <c r="M173" s="6">
        <f t="shared" ca="1" si="5"/>
        <v>10</v>
      </c>
      <c r="N173" t="str">
        <f>_xlfn.XLOOKUP(Orders[[#This Row],[Customer ID]],customers!$A$1:$A$1001,customers!$I$1:$I$1001,0)</f>
        <v>No</v>
      </c>
    </row>
    <row r="174" spans="1:14" x14ac:dyDescent="0.3">
      <c r="A174" s="4" t="s">
        <v>6145</v>
      </c>
      <c r="B174" s="5">
        <v>44495</v>
      </c>
      <c r="C174" t="s">
        <v>778</v>
      </c>
      <c r="D174" t="s">
        <v>6949</v>
      </c>
      <c r="E174" s="4">
        <f t="shared" ca="1" si="4"/>
        <v>50</v>
      </c>
      <c r="F174" t="str">
        <f>_xlfn.XLOOKUP(C174,customers!$A$1:$A$1001,customers!$B$1:$B$1001)</f>
        <v>Michele Brown</v>
      </c>
      <c r="G174" t="str">
        <f>_xlfn.XLOOKUP(C174,customers!$A$1:$A$1001,customers!$C$1:$C$1001)</f>
        <v>michelebrown@email.com</v>
      </c>
      <c r="H174" t="str">
        <f>_xlfn.XLOOKUP(C174,customers!$A$1:$A$1001,customers!$G$1:$G$1001)</f>
        <v>Canada</v>
      </c>
      <c r="I174" t="str">
        <f>INDEX(products!$A$1:$G$37,MATCH(orders!$D174,products!$A$1:$A$37,0),MATCH(orders!I$1,products!$A$1:$G$1,0))</f>
        <v>Dark</v>
      </c>
      <c r="J174">
        <f>INDEX(products!$A$1:$G$37,MATCH(orders!$D174,products!$A$1:$A$37,0),MATCH(orders!J$1,products!$A$1:$G$1,0))</f>
        <v>0.65</v>
      </c>
      <c r="K174" t="str">
        <f>INDEX(products!$A$1:$G$37,MATCH(orders!$D174,products!$A$1:$A$37,0),MATCH(orders!K$1,products!$A$1:$G$1,0))</f>
        <v>20g</v>
      </c>
      <c r="L174" s="6">
        <f>INDEX(products!$A$1:$G$37,MATCH(orders!$D174,products!$A$1:$A$37,0),MATCH(orders!L$1,products!$A$1:$G$1,0))</f>
        <v>0.56000000000000005</v>
      </c>
      <c r="M174" s="6">
        <f t="shared" ca="1" si="5"/>
        <v>28.000000000000004</v>
      </c>
      <c r="N174" t="str">
        <f>_xlfn.XLOOKUP(Orders[[#This Row],[Customer ID]],customers!$A$1:$A$1001,customers!$I$1:$I$1001,0)</f>
        <v>No</v>
      </c>
    </row>
    <row r="175" spans="1:14" x14ac:dyDescent="0.3">
      <c r="A175" s="4" t="s">
        <v>6146</v>
      </c>
      <c r="B175" s="5">
        <v>43916</v>
      </c>
      <c r="C175" t="s">
        <v>562</v>
      </c>
      <c r="D175" t="s">
        <v>6957</v>
      </c>
      <c r="E175" s="4">
        <f t="shared" ca="1" si="4"/>
        <v>22</v>
      </c>
      <c r="F175" t="str">
        <f>_xlfn.XLOOKUP(C175,customers!$A$1:$A$1001,customers!$B$1:$B$1001)</f>
        <v>Kenneth Brown</v>
      </c>
      <c r="G175" t="str">
        <f>_xlfn.XLOOKUP(C175,customers!$A$1:$A$1001,customers!$C$1:$C$1001)</f>
        <v>kennethbrown@email.com</v>
      </c>
      <c r="H175" t="str">
        <f>_xlfn.XLOOKUP(C175,customers!$A$1:$A$1001,customers!$G$1:$G$1001)</f>
        <v>Mexico</v>
      </c>
      <c r="I175" t="str">
        <f>INDEX(products!$A$1:$G$37,MATCH(orders!$D175,products!$A$1:$A$37,0),MATCH(orders!I$1,products!$A$1:$G$1,0))</f>
        <v>Milk</v>
      </c>
      <c r="J175">
        <f>INDEX(products!$A$1:$G$37,MATCH(orders!$D175,products!$A$1:$A$37,0),MATCH(orders!J$1,products!$A$1:$G$1,0))</f>
        <v>0.5</v>
      </c>
      <c r="K175" t="str">
        <f>INDEX(products!$A$1:$G$37,MATCH(orders!$D175,products!$A$1:$A$37,0),MATCH(orders!K$1,products!$A$1:$G$1,0))</f>
        <v>20g</v>
      </c>
      <c r="L175" s="6">
        <f>INDEX(products!$A$1:$G$37,MATCH(orders!$D175,products!$A$1:$A$37,0),MATCH(orders!L$1,products!$A$1:$G$1,0))</f>
        <v>0.6</v>
      </c>
      <c r="M175" s="6">
        <f t="shared" ca="1" si="5"/>
        <v>13.2</v>
      </c>
      <c r="N175" t="str">
        <f>_xlfn.XLOOKUP(Orders[[#This Row],[Customer ID]],customers!$A$1:$A$1001,customers!$I$1:$I$1001,0)</f>
        <v>No</v>
      </c>
    </row>
    <row r="176" spans="1:14" x14ac:dyDescent="0.3">
      <c r="A176" s="4" t="s">
        <v>6147</v>
      </c>
      <c r="B176" s="5">
        <v>44118</v>
      </c>
      <c r="C176" t="s">
        <v>767</v>
      </c>
      <c r="D176" t="s">
        <v>6979</v>
      </c>
      <c r="E176" s="4">
        <f t="shared" ca="1" si="4"/>
        <v>6</v>
      </c>
      <c r="F176" t="str">
        <f>_xlfn.XLOOKUP(C176,customers!$A$1:$A$1001,customers!$B$1:$B$1001)</f>
        <v>Brandon Foster</v>
      </c>
      <c r="G176" t="str">
        <f>_xlfn.XLOOKUP(C176,customers!$A$1:$A$1001,customers!$C$1:$C$1001)</f>
        <v>brandonfoster@email.com</v>
      </c>
      <c r="H176" t="str">
        <f>_xlfn.XLOOKUP(C176,customers!$A$1:$A$1001,customers!$G$1:$G$1001)</f>
        <v>Mexico</v>
      </c>
      <c r="I176" t="str">
        <f>INDEX(products!$A$1:$G$37,MATCH(orders!$D176,products!$A$1:$A$37,0),MATCH(orders!I$1,products!$A$1:$G$1,0))</f>
        <v>White</v>
      </c>
      <c r="J176">
        <f>INDEX(products!$A$1:$G$37,MATCH(orders!$D176,products!$A$1:$A$37,0),MATCH(orders!J$1,products!$A$1:$G$1,0))</f>
        <v>0.8</v>
      </c>
      <c r="K176" t="str">
        <f>INDEX(products!$A$1:$G$37,MATCH(orders!$D176,products!$A$1:$A$37,0),MATCH(orders!K$1,products!$A$1:$G$1,0))</f>
        <v>100g</v>
      </c>
      <c r="L176" s="6">
        <f>INDEX(products!$A$1:$G$37,MATCH(orders!$D176,products!$A$1:$A$37,0),MATCH(orders!L$1,products!$A$1:$G$1,0))</f>
        <v>2.16</v>
      </c>
      <c r="M176" s="6">
        <f t="shared" ca="1" si="5"/>
        <v>12.96</v>
      </c>
      <c r="N176" t="str">
        <f>_xlfn.XLOOKUP(Orders[[#This Row],[Customer ID]],customers!$A$1:$A$1001,customers!$I$1:$I$1001,0)</f>
        <v>Yes</v>
      </c>
    </row>
    <row r="177" spans="1:14" x14ac:dyDescent="0.3">
      <c r="A177" s="4" t="s">
        <v>6148</v>
      </c>
      <c r="B177" s="5">
        <v>44543</v>
      </c>
      <c r="C177" t="s">
        <v>700</v>
      </c>
      <c r="D177" t="s">
        <v>6952</v>
      </c>
      <c r="E177" s="4">
        <f t="shared" ca="1" si="4"/>
        <v>35</v>
      </c>
      <c r="F177" t="str">
        <f>_xlfn.XLOOKUP(C177,customers!$A$1:$A$1001,customers!$B$1:$B$1001)</f>
        <v>Daniel Webster</v>
      </c>
      <c r="G177" t="str">
        <f>_xlfn.XLOOKUP(C177,customers!$A$1:$A$1001,customers!$C$1:$C$1001)</f>
        <v>danielwebster@email.com</v>
      </c>
      <c r="H177" t="str">
        <f>_xlfn.XLOOKUP(C177,customers!$A$1:$A$1001,customers!$G$1:$G$1001)</f>
        <v>Canada</v>
      </c>
      <c r="I177" t="str">
        <f>INDEX(products!$A$1:$G$37,MATCH(orders!$D177,products!$A$1:$A$37,0),MATCH(orders!I$1,products!$A$1:$G$1,0))</f>
        <v>Dark</v>
      </c>
      <c r="J177">
        <f>INDEX(products!$A$1:$G$37,MATCH(orders!$D177,products!$A$1:$A$37,0),MATCH(orders!J$1,products!$A$1:$G$1,0))</f>
        <v>0.65</v>
      </c>
      <c r="K177" t="str">
        <f>INDEX(products!$A$1:$G$37,MATCH(orders!$D177,products!$A$1:$A$37,0),MATCH(orders!K$1,products!$A$1:$G$1,0))</f>
        <v>250g</v>
      </c>
      <c r="L177" s="6">
        <f>INDEX(products!$A$1:$G$37,MATCH(orders!$D177,products!$A$1:$A$37,0),MATCH(orders!L$1,products!$A$1:$G$1,0))</f>
        <v>4.3099999999999996</v>
      </c>
      <c r="M177" s="6">
        <f t="shared" ca="1" si="5"/>
        <v>150.85</v>
      </c>
      <c r="N177" t="str">
        <f>_xlfn.XLOOKUP(Orders[[#This Row],[Customer ID]],customers!$A$1:$A$1001,customers!$I$1:$I$1001,0)</f>
        <v>No</v>
      </c>
    </row>
    <row r="178" spans="1:14" x14ac:dyDescent="0.3">
      <c r="A178" s="4" t="s">
        <v>6149</v>
      </c>
      <c r="B178" s="5">
        <v>44263</v>
      </c>
      <c r="C178" t="s">
        <v>592</v>
      </c>
      <c r="D178" t="s">
        <v>6963</v>
      </c>
      <c r="E178" s="4">
        <f t="shared" ca="1" si="4"/>
        <v>43</v>
      </c>
      <c r="F178" t="str">
        <f>_xlfn.XLOOKUP(C178,customers!$A$1:$A$1001,customers!$B$1:$B$1001)</f>
        <v>William Miller</v>
      </c>
      <c r="G178" t="str">
        <f>_xlfn.XLOOKUP(C178,customers!$A$1:$A$1001,customers!$C$1:$C$1001)</f>
        <v>williammiller@email.com</v>
      </c>
      <c r="H178" t="str">
        <f>_xlfn.XLOOKUP(C178,customers!$A$1:$A$1001,customers!$G$1:$G$1001)</f>
        <v>Canada</v>
      </c>
      <c r="I178" t="str">
        <f>INDEX(products!$A$1:$G$37,MATCH(orders!$D178,products!$A$1:$A$37,0),MATCH(orders!I$1,products!$A$1:$G$1,0))</f>
        <v>Milk</v>
      </c>
      <c r="J178">
        <f>INDEX(products!$A$1:$G$37,MATCH(orders!$D178,products!$A$1:$A$37,0),MATCH(orders!J$1,products!$A$1:$G$1,0))</f>
        <v>0.65</v>
      </c>
      <c r="K178" t="str">
        <f>INDEX(products!$A$1:$G$37,MATCH(orders!$D178,products!$A$1:$A$37,0),MATCH(orders!K$1,products!$A$1:$G$1,0))</f>
        <v>100g</v>
      </c>
      <c r="L178" s="6">
        <f>INDEX(products!$A$1:$G$37,MATCH(orders!$D178,products!$A$1:$A$37,0),MATCH(orders!L$1,products!$A$1:$G$1,0))</f>
        <v>1.66</v>
      </c>
      <c r="M178" s="6">
        <f t="shared" ca="1" si="5"/>
        <v>71.38</v>
      </c>
      <c r="N178" t="str">
        <f>_xlfn.XLOOKUP(Orders[[#This Row],[Customer ID]],customers!$A$1:$A$1001,customers!$I$1:$I$1001,0)</f>
        <v>No</v>
      </c>
    </row>
    <row r="179" spans="1:14" x14ac:dyDescent="0.3">
      <c r="A179" s="4" t="s">
        <v>6150</v>
      </c>
      <c r="B179" s="5">
        <v>44217</v>
      </c>
      <c r="C179" t="s">
        <v>665</v>
      </c>
      <c r="D179" t="s">
        <v>6977</v>
      </c>
      <c r="E179" s="4">
        <f t="shared" ca="1" si="4"/>
        <v>35</v>
      </c>
      <c r="F179" t="str">
        <f>_xlfn.XLOOKUP(C179,customers!$A$1:$A$1001,customers!$B$1:$B$1001)</f>
        <v>Elizabeth Jones</v>
      </c>
      <c r="G179" t="str">
        <f>_xlfn.XLOOKUP(C179,customers!$A$1:$A$1001,customers!$C$1:$C$1001)</f>
        <v>elizabethjones@email.com</v>
      </c>
      <c r="H179" t="str">
        <f>_xlfn.XLOOKUP(C179,customers!$A$1:$A$1001,customers!$G$1:$G$1001)</f>
        <v>Canada</v>
      </c>
      <c r="I179" t="str">
        <f>INDEX(products!$A$1:$G$37,MATCH(orders!$D179,products!$A$1:$A$37,0),MATCH(orders!I$1,products!$A$1:$G$1,0))</f>
        <v>White</v>
      </c>
      <c r="J179">
        <f>INDEX(products!$A$1:$G$37,MATCH(orders!$D179,products!$A$1:$A$37,0),MATCH(orders!J$1,products!$A$1:$G$1,0))</f>
        <v>0.8</v>
      </c>
      <c r="K179" t="str">
        <f>INDEX(products!$A$1:$G$37,MATCH(orders!$D179,products!$A$1:$A$37,0),MATCH(orders!K$1,products!$A$1:$G$1,0))</f>
        <v>20g</v>
      </c>
      <c r="L179" s="6">
        <f>INDEX(products!$A$1:$G$37,MATCH(orders!$D179,products!$A$1:$A$37,0),MATCH(orders!L$1,products!$A$1:$G$1,0))</f>
        <v>0.65</v>
      </c>
      <c r="M179" s="6">
        <f t="shared" ca="1" si="5"/>
        <v>22.75</v>
      </c>
      <c r="N179" t="str">
        <f>_xlfn.XLOOKUP(Orders[[#This Row],[Customer ID]],customers!$A$1:$A$1001,customers!$I$1:$I$1001,0)</f>
        <v>Yes</v>
      </c>
    </row>
    <row r="180" spans="1:14" x14ac:dyDescent="0.3">
      <c r="A180" s="4" t="s">
        <v>6151</v>
      </c>
      <c r="B180" s="5">
        <v>44206</v>
      </c>
      <c r="C180" t="s">
        <v>71</v>
      </c>
      <c r="D180" t="s">
        <v>6959</v>
      </c>
      <c r="E180" s="4">
        <f t="shared" ca="1" si="4"/>
        <v>47</v>
      </c>
      <c r="F180" t="str">
        <f>_xlfn.XLOOKUP(C180,customers!$A$1:$A$1001,customers!$B$1:$B$1001)</f>
        <v>Amy Cole</v>
      </c>
      <c r="G180" t="str">
        <f>_xlfn.XLOOKUP(C180,customers!$A$1:$A$1001,customers!$C$1:$C$1001)</f>
        <v>amycole@email.com</v>
      </c>
      <c r="H180" t="str">
        <f>_xlfn.XLOOKUP(C180,customers!$A$1:$A$1001,customers!$G$1:$G$1001)</f>
        <v>United States</v>
      </c>
      <c r="I180" t="str">
        <f>INDEX(products!$A$1:$G$37,MATCH(orders!$D180,products!$A$1:$A$37,0),MATCH(orders!I$1,products!$A$1:$G$1,0))</f>
        <v>Milk</v>
      </c>
      <c r="J180">
        <f>INDEX(products!$A$1:$G$37,MATCH(orders!$D180,products!$A$1:$A$37,0),MATCH(orders!J$1,products!$A$1:$G$1,0))</f>
        <v>0.5</v>
      </c>
      <c r="K180" t="str">
        <f>INDEX(products!$A$1:$G$37,MATCH(orders!$D180,products!$A$1:$A$37,0),MATCH(orders!K$1,products!$A$1:$G$1,0))</f>
        <v>100g</v>
      </c>
      <c r="L180" s="6">
        <f>INDEX(products!$A$1:$G$37,MATCH(orders!$D180,products!$A$1:$A$37,0),MATCH(orders!L$1,products!$A$1:$G$1,0))</f>
        <v>1.99</v>
      </c>
      <c r="M180" s="6">
        <f t="shared" ca="1" si="5"/>
        <v>93.53</v>
      </c>
      <c r="N180" t="str">
        <f>_xlfn.XLOOKUP(Orders[[#This Row],[Customer ID]],customers!$A$1:$A$1001,customers!$I$1:$I$1001,0)</f>
        <v>No</v>
      </c>
    </row>
    <row r="181" spans="1:14" x14ac:dyDescent="0.3">
      <c r="A181" s="4" t="s">
        <v>6152</v>
      </c>
      <c r="B181" s="5">
        <v>44281</v>
      </c>
      <c r="C181" t="s">
        <v>314</v>
      </c>
      <c r="D181" t="s">
        <v>6945</v>
      </c>
      <c r="E181" s="4">
        <f t="shared" ca="1" si="4"/>
        <v>24</v>
      </c>
      <c r="F181" t="str">
        <f>_xlfn.XLOOKUP(C181,customers!$A$1:$A$1001,customers!$B$1:$B$1001)</f>
        <v>Tracy Porter</v>
      </c>
      <c r="G181" t="str">
        <f>_xlfn.XLOOKUP(C181,customers!$A$1:$A$1001,customers!$C$1:$C$1001)</f>
        <v>tracyporter@email.com</v>
      </c>
      <c r="H181" t="str">
        <f>_xlfn.XLOOKUP(C181,customers!$A$1:$A$1001,customers!$G$1:$G$1001)</f>
        <v>Mexico</v>
      </c>
      <c r="I181" t="str">
        <f>INDEX(products!$A$1:$G$37,MATCH(orders!$D181,products!$A$1:$A$37,0),MATCH(orders!I$1,products!$A$1:$G$1,0))</f>
        <v>Dark</v>
      </c>
      <c r="J181">
        <f>INDEX(products!$A$1:$G$37,MATCH(orders!$D181,products!$A$1:$A$37,0),MATCH(orders!J$1,products!$A$1:$G$1,0))</f>
        <v>0.5</v>
      </c>
      <c r="K181" t="str">
        <f>INDEX(products!$A$1:$G$37,MATCH(orders!$D181,products!$A$1:$A$37,0),MATCH(orders!K$1,products!$A$1:$G$1,0))</f>
        <v>20g</v>
      </c>
      <c r="L181" s="6">
        <f>INDEX(products!$A$1:$G$37,MATCH(orders!$D181,products!$A$1:$A$37,0),MATCH(orders!L$1,products!$A$1:$G$1,0))</f>
        <v>0.65</v>
      </c>
      <c r="M181" s="6">
        <f t="shared" ca="1" si="5"/>
        <v>15.600000000000001</v>
      </c>
      <c r="N181" t="str">
        <f>_xlfn.XLOOKUP(Orders[[#This Row],[Customer ID]],customers!$A$1:$A$1001,customers!$I$1:$I$1001,0)</f>
        <v>No</v>
      </c>
    </row>
    <row r="182" spans="1:14" x14ac:dyDescent="0.3">
      <c r="A182" s="4" t="s">
        <v>6153</v>
      </c>
      <c r="B182" s="5">
        <v>44645</v>
      </c>
      <c r="C182" t="s">
        <v>631</v>
      </c>
      <c r="D182" t="s">
        <v>6968</v>
      </c>
      <c r="E182" s="4">
        <f t="shared" ca="1" si="4"/>
        <v>37</v>
      </c>
      <c r="F182" t="str">
        <f>_xlfn.XLOOKUP(C182,customers!$A$1:$A$1001,customers!$B$1:$B$1001)</f>
        <v>Karen Martinez</v>
      </c>
      <c r="G182" t="str">
        <f>_xlfn.XLOOKUP(C182,customers!$A$1:$A$1001,customers!$C$1:$C$1001)</f>
        <v>karenmartinez@email.com</v>
      </c>
      <c r="H182" t="str">
        <f>_xlfn.XLOOKUP(C182,customers!$A$1:$A$1001,customers!$G$1:$G$1001)</f>
        <v>Mexico</v>
      </c>
      <c r="I182" t="str">
        <f>INDEX(products!$A$1:$G$37,MATCH(orders!$D182,products!$A$1:$A$37,0),MATCH(orders!I$1,products!$A$1:$G$1,0))</f>
        <v>Milk</v>
      </c>
      <c r="J182">
        <f>INDEX(products!$A$1:$G$37,MATCH(orders!$D182,products!$A$1:$A$37,0),MATCH(orders!J$1,products!$A$1:$G$1,0))</f>
        <v>0.8</v>
      </c>
      <c r="K182" t="str">
        <f>INDEX(products!$A$1:$G$37,MATCH(orders!$D182,products!$A$1:$A$37,0),MATCH(orders!K$1,products!$A$1:$G$1,0))</f>
        <v>250g</v>
      </c>
      <c r="L182" s="6">
        <f>INDEX(products!$A$1:$G$37,MATCH(orders!$D182,products!$A$1:$A$37,0),MATCH(orders!L$1,products!$A$1:$G$1,0))</f>
        <v>3.43</v>
      </c>
      <c r="M182" s="6">
        <f t="shared" ca="1" si="5"/>
        <v>126.91000000000001</v>
      </c>
      <c r="N182" t="str">
        <f>_xlfn.XLOOKUP(Orders[[#This Row],[Customer ID]],customers!$A$1:$A$1001,customers!$I$1:$I$1001,0)</f>
        <v>No</v>
      </c>
    </row>
    <row r="183" spans="1:14" x14ac:dyDescent="0.3">
      <c r="A183" s="4" t="s">
        <v>6154</v>
      </c>
      <c r="B183" s="5">
        <v>44399</v>
      </c>
      <c r="C183" t="s">
        <v>552</v>
      </c>
      <c r="D183" t="s">
        <v>6971</v>
      </c>
      <c r="E183" s="4">
        <f t="shared" ca="1" si="4"/>
        <v>3</v>
      </c>
      <c r="F183" t="str">
        <f>_xlfn.XLOOKUP(C183,customers!$A$1:$A$1001,customers!$B$1:$B$1001)</f>
        <v>Robert Rivera</v>
      </c>
      <c r="G183" t="str">
        <f>_xlfn.XLOOKUP(C183,customers!$A$1:$A$1001,customers!$C$1:$C$1001)</f>
        <v>robertrivera@email.com</v>
      </c>
      <c r="H183" t="str">
        <f>_xlfn.XLOOKUP(C183,customers!$A$1:$A$1001,customers!$G$1:$G$1001)</f>
        <v>Canada</v>
      </c>
      <c r="I183" t="str">
        <f>INDEX(products!$A$1:$G$37,MATCH(orders!$D183,products!$A$1:$A$37,0),MATCH(orders!I$1,products!$A$1:$G$1,0))</f>
        <v>White</v>
      </c>
      <c r="J183">
        <f>INDEX(products!$A$1:$G$37,MATCH(orders!$D183,products!$A$1:$A$37,0),MATCH(orders!J$1,products!$A$1:$G$1,0))</f>
        <v>0.5</v>
      </c>
      <c r="K183" t="str">
        <f>INDEX(products!$A$1:$G$37,MATCH(orders!$D183,products!$A$1:$A$37,0),MATCH(orders!K$1,products!$A$1:$G$1,0))</f>
        <v>100g</v>
      </c>
      <c r="L183" s="6">
        <f>INDEX(products!$A$1:$G$37,MATCH(orders!$D183,products!$A$1:$A$37,0),MATCH(orders!L$1,products!$A$1:$G$1,0))</f>
        <v>2.64</v>
      </c>
      <c r="M183" s="6">
        <f t="shared" ca="1" si="5"/>
        <v>7.92</v>
      </c>
      <c r="N183" t="str">
        <f>_xlfn.XLOOKUP(Orders[[#This Row],[Customer ID]],customers!$A$1:$A$1001,customers!$I$1:$I$1001,0)</f>
        <v>No</v>
      </c>
    </row>
    <row r="184" spans="1:14" x14ac:dyDescent="0.3">
      <c r="A184" s="4" t="s">
        <v>6155</v>
      </c>
      <c r="B184" s="5">
        <v>44080</v>
      </c>
      <c r="C184" t="s">
        <v>215</v>
      </c>
      <c r="D184" t="s">
        <v>6957</v>
      </c>
      <c r="E184" s="4">
        <f t="shared" ca="1" si="4"/>
        <v>49</v>
      </c>
      <c r="F184" t="str">
        <f>_xlfn.XLOOKUP(C184,customers!$A$1:$A$1001,customers!$B$1:$B$1001)</f>
        <v>Keith Smith</v>
      </c>
      <c r="G184" t="str">
        <f>_xlfn.XLOOKUP(C184,customers!$A$1:$A$1001,customers!$C$1:$C$1001)</f>
        <v>keithsmith@email.com</v>
      </c>
      <c r="H184" t="str">
        <f>_xlfn.XLOOKUP(C184,customers!$A$1:$A$1001,customers!$G$1:$G$1001)</f>
        <v>United States</v>
      </c>
      <c r="I184" t="str">
        <f>INDEX(products!$A$1:$G$37,MATCH(orders!$D184,products!$A$1:$A$37,0),MATCH(orders!I$1,products!$A$1:$G$1,0))</f>
        <v>Milk</v>
      </c>
      <c r="J184">
        <f>INDEX(products!$A$1:$G$37,MATCH(orders!$D184,products!$A$1:$A$37,0),MATCH(orders!J$1,products!$A$1:$G$1,0))</f>
        <v>0.5</v>
      </c>
      <c r="K184" t="str">
        <f>INDEX(products!$A$1:$G$37,MATCH(orders!$D184,products!$A$1:$A$37,0),MATCH(orders!K$1,products!$A$1:$G$1,0))</f>
        <v>20g</v>
      </c>
      <c r="L184" s="6">
        <f>INDEX(products!$A$1:$G$37,MATCH(orders!$D184,products!$A$1:$A$37,0),MATCH(orders!L$1,products!$A$1:$G$1,0))</f>
        <v>0.6</v>
      </c>
      <c r="M184" s="6">
        <f t="shared" ca="1" si="5"/>
        <v>29.4</v>
      </c>
      <c r="N184" t="str">
        <f>_xlfn.XLOOKUP(Orders[[#This Row],[Customer ID]],customers!$A$1:$A$1001,customers!$I$1:$I$1001,0)</f>
        <v>Yes</v>
      </c>
    </row>
    <row r="185" spans="1:14" x14ac:dyDescent="0.3">
      <c r="A185" s="4" t="s">
        <v>6156</v>
      </c>
      <c r="B185" s="5">
        <v>43827</v>
      </c>
      <c r="C185" t="s">
        <v>62</v>
      </c>
      <c r="D185" t="s">
        <v>6948</v>
      </c>
      <c r="E185" s="4">
        <f t="shared" ca="1" si="4"/>
        <v>14</v>
      </c>
      <c r="F185" t="str">
        <f>_xlfn.XLOOKUP(C185,customers!$A$1:$A$1001,customers!$B$1:$B$1001)</f>
        <v>Steven Howard</v>
      </c>
      <c r="G185" t="str">
        <f>_xlfn.XLOOKUP(C185,customers!$A$1:$A$1001,customers!$C$1:$C$1001)</f>
        <v>stevenhoward@email.com</v>
      </c>
      <c r="H185" t="str">
        <f>_xlfn.XLOOKUP(C185,customers!$A$1:$A$1001,customers!$G$1:$G$1001)</f>
        <v>Mexico</v>
      </c>
      <c r="I185" t="str">
        <f>INDEX(products!$A$1:$G$37,MATCH(orders!$D185,products!$A$1:$A$37,0),MATCH(orders!I$1,products!$A$1:$G$1,0))</f>
        <v>Dark</v>
      </c>
      <c r="J185">
        <f>INDEX(products!$A$1:$G$37,MATCH(orders!$D185,products!$A$1:$A$37,0),MATCH(orders!J$1,products!$A$1:$G$1,0))</f>
        <v>0.5</v>
      </c>
      <c r="K185" t="str">
        <f>INDEX(products!$A$1:$G$37,MATCH(orders!$D185,products!$A$1:$A$37,0),MATCH(orders!K$1,products!$A$1:$G$1,0))</f>
        <v>250g</v>
      </c>
      <c r="L185" s="6">
        <f>INDEX(products!$A$1:$G$37,MATCH(orders!$D185,products!$A$1:$A$37,0),MATCH(orders!L$1,products!$A$1:$G$1,0))</f>
        <v>4.96</v>
      </c>
      <c r="M185" s="6">
        <f t="shared" ca="1" si="5"/>
        <v>69.44</v>
      </c>
      <c r="N185" t="str">
        <f>_xlfn.XLOOKUP(Orders[[#This Row],[Customer ID]],customers!$A$1:$A$1001,customers!$I$1:$I$1001,0)</f>
        <v>No</v>
      </c>
    </row>
    <row r="186" spans="1:14" x14ac:dyDescent="0.3">
      <c r="A186" s="4" t="s">
        <v>6157</v>
      </c>
      <c r="B186" s="5">
        <v>43941</v>
      </c>
      <c r="C186" t="s">
        <v>339</v>
      </c>
      <c r="D186" t="s">
        <v>6957</v>
      </c>
      <c r="E186" s="4">
        <f t="shared" ca="1" si="4"/>
        <v>25</v>
      </c>
      <c r="F186" t="str">
        <f>_xlfn.XLOOKUP(C186,customers!$A$1:$A$1001,customers!$B$1:$B$1001)</f>
        <v>Tracy Lang</v>
      </c>
      <c r="G186" t="str">
        <f>_xlfn.XLOOKUP(C186,customers!$A$1:$A$1001,customers!$C$1:$C$1001)</f>
        <v>tracylang@email.com</v>
      </c>
      <c r="H186" t="str">
        <f>_xlfn.XLOOKUP(C186,customers!$A$1:$A$1001,customers!$G$1:$G$1001)</f>
        <v>Canada</v>
      </c>
      <c r="I186" t="str">
        <f>INDEX(products!$A$1:$G$37,MATCH(orders!$D186,products!$A$1:$A$37,0),MATCH(orders!I$1,products!$A$1:$G$1,0))</f>
        <v>Milk</v>
      </c>
      <c r="J186">
        <f>INDEX(products!$A$1:$G$37,MATCH(orders!$D186,products!$A$1:$A$37,0),MATCH(orders!J$1,products!$A$1:$G$1,0))</f>
        <v>0.5</v>
      </c>
      <c r="K186" t="str">
        <f>INDEX(products!$A$1:$G$37,MATCH(orders!$D186,products!$A$1:$A$37,0),MATCH(orders!K$1,products!$A$1:$G$1,0))</f>
        <v>20g</v>
      </c>
      <c r="L186" s="6">
        <f>INDEX(products!$A$1:$G$37,MATCH(orders!$D186,products!$A$1:$A$37,0),MATCH(orders!L$1,products!$A$1:$G$1,0))</f>
        <v>0.6</v>
      </c>
      <c r="M186" s="6">
        <f t="shared" ca="1" si="5"/>
        <v>15</v>
      </c>
      <c r="N186" t="str">
        <f>_xlfn.XLOOKUP(Orders[[#This Row],[Customer ID]],customers!$A$1:$A$1001,customers!$I$1:$I$1001,0)</f>
        <v>No</v>
      </c>
    </row>
    <row r="187" spans="1:14" x14ac:dyDescent="0.3">
      <c r="A187" s="4" t="s">
        <v>6158</v>
      </c>
      <c r="B187" s="5">
        <v>43517</v>
      </c>
      <c r="C187" t="s">
        <v>656</v>
      </c>
      <c r="D187" t="s">
        <v>6951</v>
      </c>
      <c r="E187" s="4">
        <f t="shared" ca="1" si="4"/>
        <v>22</v>
      </c>
      <c r="F187" t="str">
        <f>_xlfn.XLOOKUP(C187,customers!$A$1:$A$1001,customers!$B$1:$B$1001)</f>
        <v>David Thompson</v>
      </c>
      <c r="G187" t="str">
        <f>_xlfn.XLOOKUP(C187,customers!$A$1:$A$1001,customers!$C$1:$C$1001)</f>
        <v>davidthompson@email.com</v>
      </c>
      <c r="H187" t="str">
        <f>_xlfn.XLOOKUP(C187,customers!$A$1:$A$1001,customers!$G$1:$G$1001)</f>
        <v>United States</v>
      </c>
      <c r="I187" t="str">
        <f>INDEX(products!$A$1:$G$37,MATCH(orders!$D187,products!$A$1:$A$37,0),MATCH(orders!I$1,products!$A$1:$G$1,0))</f>
        <v>Dark</v>
      </c>
      <c r="J187">
        <f>INDEX(products!$A$1:$G$37,MATCH(orders!$D187,products!$A$1:$A$37,0),MATCH(orders!J$1,products!$A$1:$G$1,0))</f>
        <v>0.65</v>
      </c>
      <c r="K187" t="str">
        <f>INDEX(products!$A$1:$G$37,MATCH(orders!$D187,products!$A$1:$A$37,0),MATCH(orders!K$1,products!$A$1:$G$1,0))</f>
        <v>100g</v>
      </c>
      <c r="L187" s="6">
        <f>INDEX(products!$A$1:$G$37,MATCH(orders!$D187,products!$A$1:$A$37,0),MATCH(orders!L$1,products!$A$1:$G$1,0))</f>
        <v>1.88</v>
      </c>
      <c r="M187" s="6">
        <f t="shared" ca="1" si="5"/>
        <v>41.36</v>
      </c>
      <c r="N187" t="str">
        <f>_xlfn.XLOOKUP(Orders[[#This Row],[Customer ID]],customers!$A$1:$A$1001,customers!$I$1:$I$1001,0)</f>
        <v>No</v>
      </c>
    </row>
    <row r="188" spans="1:14" x14ac:dyDescent="0.3">
      <c r="A188" s="4" t="s">
        <v>6159</v>
      </c>
      <c r="B188" s="5">
        <v>44637</v>
      </c>
      <c r="C188" t="s">
        <v>165</v>
      </c>
      <c r="D188" t="s">
        <v>6980</v>
      </c>
      <c r="E188" s="4">
        <f t="shared" ca="1" si="4"/>
        <v>20</v>
      </c>
      <c r="F188" t="str">
        <f>_xlfn.XLOOKUP(C188,customers!$A$1:$A$1001,customers!$B$1:$B$1001)</f>
        <v>Justin Kelly</v>
      </c>
      <c r="G188" t="str">
        <f>_xlfn.XLOOKUP(C188,customers!$A$1:$A$1001,customers!$C$1:$C$1001)</f>
        <v>justinkelly@email.com</v>
      </c>
      <c r="H188" t="str">
        <f>_xlfn.XLOOKUP(C188,customers!$A$1:$A$1001,customers!$G$1:$G$1001)</f>
        <v>Canada</v>
      </c>
      <c r="I188" t="str">
        <f>INDEX(products!$A$1:$G$37,MATCH(orders!$D188,products!$A$1:$A$37,0),MATCH(orders!I$1,products!$A$1:$G$1,0))</f>
        <v>White</v>
      </c>
      <c r="J188">
        <f>INDEX(products!$A$1:$G$37,MATCH(orders!$D188,products!$A$1:$A$37,0),MATCH(orders!J$1,products!$A$1:$G$1,0))</f>
        <v>0.8</v>
      </c>
      <c r="K188" t="str">
        <f>INDEX(products!$A$1:$G$37,MATCH(orders!$D188,products!$A$1:$A$37,0),MATCH(orders!K$1,products!$A$1:$G$1,0))</f>
        <v>250g</v>
      </c>
      <c r="L188" s="6">
        <f>INDEX(products!$A$1:$G$37,MATCH(orders!$D188,products!$A$1:$A$37,0),MATCH(orders!L$1,products!$A$1:$G$1,0))</f>
        <v>4.96</v>
      </c>
      <c r="M188" s="6">
        <f t="shared" ca="1" si="5"/>
        <v>99.2</v>
      </c>
      <c r="N188" t="str">
        <f>_xlfn.XLOOKUP(Orders[[#This Row],[Customer ID]],customers!$A$1:$A$1001,customers!$I$1:$I$1001,0)</f>
        <v>No</v>
      </c>
    </row>
    <row r="189" spans="1:14" x14ac:dyDescent="0.3">
      <c r="A189" s="4" t="s">
        <v>6160</v>
      </c>
      <c r="B189" s="5">
        <v>44330</v>
      </c>
      <c r="C189" t="s">
        <v>992</v>
      </c>
      <c r="D189" t="s">
        <v>6975</v>
      </c>
      <c r="E189" s="4">
        <f t="shared" ca="1" si="4"/>
        <v>14</v>
      </c>
      <c r="F189" t="str">
        <f>_xlfn.XLOOKUP(C189,customers!$A$1:$A$1001,customers!$B$1:$B$1001)</f>
        <v>Thomas Rice</v>
      </c>
      <c r="G189" t="str">
        <f>_xlfn.XLOOKUP(C189,customers!$A$1:$A$1001,customers!$C$1:$C$1001)</f>
        <v>thomasrice@email.com</v>
      </c>
      <c r="H189" t="str">
        <f>_xlfn.XLOOKUP(C189,customers!$A$1:$A$1001,customers!$G$1:$G$1001)</f>
        <v>Mexico</v>
      </c>
      <c r="I189" t="str">
        <f>INDEX(products!$A$1:$G$37,MATCH(orders!$D189,products!$A$1:$A$37,0),MATCH(orders!I$1,products!$A$1:$G$1,0))</f>
        <v>White</v>
      </c>
      <c r="J189">
        <f>INDEX(products!$A$1:$G$37,MATCH(orders!$D189,products!$A$1:$A$37,0),MATCH(orders!J$1,products!$A$1:$G$1,0))</f>
        <v>0.65</v>
      </c>
      <c r="K189" t="str">
        <f>INDEX(products!$A$1:$G$37,MATCH(orders!$D189,products!$A$1:$A$37,0),MATCH(orders!K$1,products!$A$1:$G$1,0))</f>
        <v>100g</v>
      </c>
      <c r="L189" s="6">
        <f>INDEX(products!$A$1:$G$37,MATCH(orders!$D189,products!$A$1:$A$37,0),MATCH(orders!L$1,products!$A$1:$G$1,0))</f>
        <v>2.4300000000000002</v>
      </c>
      <c r="M189" s="6">
        <f t="shared" ca="1" si="5"/>
        <v>34.020000000000003</v>
      </c>
      <c r="N189" t="str">
        <f>_xlfn.XLOOKUP(Orders[[#This Row],[Customer ID]],customers!$A$1:$A$1001,customers!$I$1:$I$1001,0)</f>
        <v>No</v>
      </c>
    </row>
    <row r="190" spans="1:14" x14ac:dyDescent="0.3">
      <c r="A190" s="4" t="s">
        <v>6161</v>
      </c>
      <c r="B190" s="5">
        <v>43471</v>
      </c>
      <c r="C190" t="s">
        <v>587</v>
      </c>
      <c r="D190" t="s">
        <v>6980</v>
      </c>
      <c r="E190" s="4">
        <f t="shared" ca="1" si="4"/>
        <v>1</v>
      </c>
      <c r="F190" t="str">
        <f>_xlfn.XLOOKUP(C190,customers!$A$1:$A$1001,customers!$B$1:$B$1001)</f>
        <v>Lori Taylor</v>
      </c>
      <c r="G190" t="str">
        <f>_xlfn.XLOOKUP(C190,customers!$A$1:$A$1001,customers!$C$1:$C$1001)</f>
        <v>loritaylor@email.com</v>
      </c>
      <c r="H190" t="str">
        <f>_xlfn.XLOOKUP(C190,customers!$A$1:$A$1001,customers!$G$1:$G$1001)</f>
        <v>United States</v>
      </c>
      <c r="I190" t="str">
        <f>INDEX(products!$A$1:$G$37,MATCH(orders!$D190,products!$A$1:$A$37,0),MATCH(orders!I$1,products!$A$1:$G$1,0))</f>
        <v>White</v>
      </c>
      <c r="J190">
        <f>INDEX(products!$A$1:$G$37,MATCH(orders!$D190,products!$A$1:$A$37,0),MATCH(orders!J$1,products!$A$1:$G$1,0))</f>
        <v>0.8</v>
      </c>
      <c r="K190" t="str">
        <f>INDEX(products!$A$1:$G$37,MATCH(orders!$D190,products!$A$1:$A$37,0),MATCH(orders!K$1,products!$A$1:$G$1,0))</f>
        <v>250g</v>
      </c>
      <c r="L190" s="6">
        <f>INDEX(products!$A$1:$G$37,MATCH(orders!$D190,products!$A$1:$A$37,0),MATCH(orders!L$1,products!$A$1:$G$1,0))</f>
        <v>4.96</v>
      </c>
      <c r="M190" s="6">
        <f t="shared" ca="1" si="5"/>
        <v>4.96</v>
      </c>
      <c r="N190" t="str">
        <f>_xlfn.XLOOKUP(Orders[[#This Row],[Customer ID]],customers!$A$1:$A$1001,customers!$I$1:$I$1001,0)</f>
        <v>Yes</v>
      </c>
    </row>
    <row r="191" spans="1:14" x14ac:dyDescent="0.3">
      <c r="A191" s="4" t="s">
        <v>6162</v>
      </c>
      <c r="B191" s="5">
        <v>43579</v>
      </c>
      <c r="C191" t="s">
        <v>29</v>
      </c>
      <c r="D191" t="s">
        <v>6979</v>
      </c>
      <c r="E191" s="4">
        <f t="shared" ca="1" si="4"/>
        <v>21</v>
      </c>
      <c r="F191" t="str">
        <f>_xlfn.XLOOKUP(C191,customers!$A$1:$A$1001,customers!$B$1:$B$1001)</f>
        <v>Diana Johnson</v>
      </c>
      <c r="G191" t="str">
        <f>_xlfn.XLOOKUP(C191,customers!$A$1:$A$1001,customers!$C$1:$C$1001)</f>
        <v>dianajohnson@email.com</v>
      </c>
      <c r="H191" t="str">
        <f>_xlfn.XLOOKUP(C191,customers!$A$1:$A$1001,customers!$G$1:$G$1001)</f>
        <v>Mexico</v>
      </c>
      <c r="I191" t="str">
        <f>INDEX(products!$A$1:$G$37,MATCH(orders!$D191,products!$A$1:$A$37,0),MATCH(orders!I$1,products!$A$1:$G$1,0))</f>
        <v>White</v>
      </c>
      <c r="J191">
        <f>INDEX(products!$A$1:$G$37,MATCH(orders!$D191,products!$A$1:$A$37,0),MATCH(orders!J$1,products!$A$1:$G$1,0))</f>
        <v>0.8</v>
      </c>
      <c r="K191" t="str">
        <f>INDEX(products!$A$1:$G$37,MATCH(orders!$D191,products!$A$1:$A$37,0),MATCH(orders!K$1,products!$A$1:$G$1,0))</f>
        <v>100g</v>
      </c>
      <c r="L191" s="6">
        <f>INDEX(products!$A$1:$G$37,MATCH(orders!$D191,products!$A$1:$A$37,0),MATCH(orders!L$1,products!$A$1:$G$1,0))</f>
        <v>2.16</v>
      </c>
      <c r="M191" s="6">
        <f t="shared" ca="1" si="5"/>
        <v>45.36</v>
      </c>
      <c r="N191" t="str">
        <f>_xlfn.XLOOKUP(Orders[[#This Row],[Customer ID]],customers!$A$1:$A$1001,customers!$I$1:$I$1001,0)</f>
        <v>No</v>
      </c>
    </row>
    <row r="192" spans="1:14" x14ac:dyDescent="0.3">
      <c r="A192" s="4" t="s">
        <v>6163</v>
      </c>
      <c r="B192" s="5">
        <v>44346</v>
      </c>
      <c r="C192" t="s">
        <v>987</v>
      </c>
      <c r="D192" t="s">
        <v>6956</v>
      </c>
      <c r="E192" s="4">
        <f t="shared" ca="1" si="4"/>
        <v>32</v>
      </c>
      <c r="F192" t="str">
        <f>_xlfn.XLOOKUP(C192,customers!$A$1:$A$1001,customers!$B$1:$B$1001)</f>
        <v>Kevin Foley</v>
      </c>
      <c r="G192" t="str">
        <f>_xlfn.XLOOKUP(C192,customers!$A$1:$A$1001,customers!$C$1:$C$1001)</f>
        <v>kevinfoley@email.com</v>
      </c>
      <c r="H192" t="str">
        <f>_xlfn.XLOOKUP(C192,customers!$A$1:$A$1001,customers!$G$1:$G$1001)</f>
        <v>Canada</v>
      </c>
      <c r="I192" t="str">
        <f>INDEX(products!$A$1:$G$37,MATCH(orders!$D192,products!$A$1:$A$37,0),MATCH(orders!I$1,products!$A$1:$G$1,0))</f>
        <v>Dark</v>
      </c>
      <c r="J192">
        <f>INDEX(products!$A$1:$G$37,MATCH(orders!$D192,products!$A$1:$A$37,0),MATCH(orders!J$1,products!$A$1:$G$1,0))</f>
        <v>0.8</v>
      </c>
      <c r="K192" t="str">
        <f>INDEX(products!$A$1:$G$37,MATCH(orders!$D192,products!$A$1:$A$37,0),MATCH(orders!K$1,products!$A$1:$G$1,0))</f>
        <v>250g</v>
      </c>
      <c r="L192" s="6">
        <f>INDEX(products!$A$1:$G$37,MATCH(orders!$D192,products!$A$1:$A$37,0),MATCH(orders!L$1,products!$A$1:$G$1,0))</f>
        <v>3.81</v>
      </c>
      <c r="M192" s="6">
        <f t="shared" ca="1" si="5"/>
        <v>121.92</v>
      </c>
      <c r="N192" t="str">
        <f>_xlfn.XLOOKUP(Orders[[#This Row],[Customer ID]],customers!$A$1:$A$1001,customers!$I$1:$I$1001,0)</f>
        <v>Yes</v>
      </c>
    </row>
    <row r="193" spans="1:14" x14ac:dyDescent="0.3">
      <c r="A193" s="4" t="s">
        <v>6164</v>
      </c>
      <c r="B193" s="5">
        <v>44754</v>
      </c>
      <c r="C193" t="s">
        <v>578</v>
      </c>
      <c r="D193" t="s">
        <v>6948</v>
      </c>
      <c r="E193" s="4">
        <f t="shared" ca="1" si="4"/>
        <v>30</v>
      </c>
      <c r="F193" t="str">
        <f>_xlfn.XLOOKUP(C193,customers!$A$1:$A$1001,customers!$B$1:$B$1001)</f>
        <v>Kevin Douglas</v>
      </c>
      <c r="G193" t="str">
        <f>_xlfn.XLOOKUP(C193,customers!$A$1:$A$1001,customers!$C$1:$C$1001)</f>
        <v>kevindouglas@email.com</v>
      </c>
      <c r="H193" t="str">
        <f>_xlfn.XLOOKUP(C193,customers!$A$1:$A$1001,customers!$G$1:$G$1001)</f>
        <v>United States</v>
      </c>
      <c r="I193" t="str">
        <f>INDEX(products!$A$1:$G$37,MATCH(orders!$D193,products!$A$1:$A$37,0),MATCH(orders!I$1,products!$A$1:$G$1,0))</f>
        <v>Dark</v>
      </c>
      <c r="J193">
        <f>INDEX(products!$A$1:$G$37,MATCH(orders!$D193,products!$A$1:$A$37,0),MATCH(orders!J$1,products!$A$1:$G$1,0))</f>
        <v>0.5</v>
      </c>
      <c r="K193" t="str">
        <f>INDEX(products!$A$1:$G$37,MATCH(orders!$D193,products!$A$1:$A$37,0),MATCH(orders!K$1,products!$A$1:$G$1,0))</f>
        <v>250g</v>
      </c>
      <c r="L193" s="6">
        <f>INDEX(products!$A$1:$G$37,MATCH(orders!$D193,products!$A$1:$A$37,0),MATCH(orders!L$1,products!$A$1:$G$1,0))</f>
        <v>4.96</v>
      </c>
      <c r="M193" s="6">
        <f t="shared" ca="1" si="5"/>
        <v>148.80000000000001</v>
      </c>
      <c r="N193" t="str">
        <f>_xlfn.XLOOKUP(Orders[[#This Row],[Customer ID]],customers!$A$1:$A$1001,customers!$I$1:$I$1001,0)</f>
        <v>Yes</v>
      </c>
    </row>
    <row r="194" spans="1:14" x14ac:dyDescent="0.3">
      <c r="A194" s="4" t="s">
        <v>6165</v>
      </c>
      <c r="B194" s="5">
        <v>44227</v>
      </c>
      <c r="C194" t="s">
        <v>482</v>
      </c>
      <c r="D194" t="s">
        <v>6980</v>
      </c>
      <c r="E194" s="4">
        <f t="shared" ref="E194:E257" ca="1" si="6">INT(RAND()*50)+1</f>
        <v>43</v>
      </c>
      <c r="F194" t="str">
        <f>_xlfn.XLOOKUP(C194,customers!$A$1:$A$1001,customers!$B$1:$B$1001)</f>
        <v>Christopher Byrd</v>
      </c>
      <c r="G194" t="str">
        <f>_xlfn.XLOOKUP(C194,customers!$A$1:$A$1001,customers!$C$1:$C$1001)</f>
        <v>christopherbyrd@email.com</v>
      </c>
      <c r="H194" t="str">
        <f>_xlfn.XLOOKUP(C194,customers!$A$1:$A$1001,customers!$G$1:$G$1001)</f>
        <v>United States</v>
      </c>
      <c r="I194" t="str">
        <f>INDEX(products!$A$1:$G$37,MATCH(orders!$D194,products!$A$1:$A$37,0),MATCH(orders!I$1,products!$A$1:$G$1,0))</f>
        <v>White</v>
      </c>
      <c r="J194">
        <f>INDEX(products!$A$1:$G$37,MATCH(orders!$D194,products!$A$1:$A$37,0),MATCH(orders!J$1,products!$A$1:$G$1,0))</f>
        <v>0.8</v>
      </c>
      <c r="K194" t="str">
        <f>INDEX(products!$A$1:$G$37,MATCH(orders!$D194,products!$A$1:$A$37,0),MATCH(orders!K$1,products!$A$1:$G$1,0))</f>
        <v>250g</v>
      </c>
      <c r="L194" s="6">
        <f>INDEX(products!$A$1:$G$37,MATCH(orders!$D194,products!$A$1:$A$37,0),MATCH(orders!L$1,products!$A$1:$G$1,0))</f>
        <v>4.96</v>
      </c>
      <c r="M194" s="6">
        <f t="shared" ca="1" si="5"/>
        <v>213.28</v>
      </c>
      <c r="N194" t="str">
        <f>_xlfn.XLOOKUP(Orders[[#This Row],[Customer ID]],customers!$A$1:$A$1001,customers!$I$1:$I$1001,0)</f>
        <v>Yes</v>
      </c>
    </row>
    <row r="195" spans="1:14" x14ac:dyDescent="0.3">
      <c r="A195" s="4" t="s">
        <v>6166</v>
      </c>
      <c r="B195" s="5">
        <v>43720</v>
      </c>
      <c r="C195" t="s">
        <v>678</v>
      </c>
      <c r="D195" t="s">
        <v>6952</v>
      </c>
      <c r="E195" s="4">
        <f t="shared" ca="1" si="6"/>
        <v>47</v>
      </c>
      <c r="F195" t="str">
        <f>_xlfn.XLOOKUP(C195,customers!$A$1:$A$1001,customers!$B$1:$B$1001)</f>
        <v>Mike Ray</v>
      </c>
      <c r="G195" t="str">
        <f>_xlfn.XLOOKUP(C195,customers!$A$1:$A$1001,customers!$C$1:$C$1001)</f>
        <v>mikeray@email.com</v>
      </c>
      <c r="H195" t="str">
        <f>_xlfn.XLOOKUP(C195,customers!$A$1:$A$1001,customers!$G$1:$G$1001)</f>
        <v>Canada</v>
      </c>
      <c r="I195" t="str">
        <f>INDEX(products!$A$1:$G$37,MATCH(orders!$D195,products!$A$1:$A$37,0),MATCH(orders!I$1,products!$A$1:$G$1,0))</f>
        <v>Dark</v>
      </c>
      <c r="J195">
        <f>INDEX(products!$A$1:$G$37,MATCH(orders!$D195,products!$A$1:$A$37,0),MATCH(orders!J$1,products!$A$1:$G$1,0))</f>
        <v>0.65</v>
      </c>
      <c r="K195" t="str">
        <f>INDEX(products!$A$1:$G$37,MATCH(orders!$D195,products!$A$1:$A$37,0),MATCH(orders!K$1,products!$A$1:$G$1,0))</f>
        <v>250g</v>
      </c>
      <c r="L195" s="6">
        <f>INDEX(products!$A$1:$G$37,MATCH(orders!$D195,products!$A$1:$A$37,0),MATCH(orders!L$1,products!$A$1:$G$1,0))</f>
        <v>4.3099999999999996</v>
      </c>
      <c r="M195" s="6">
        <f t="shared" ref="M195:M258" ca="1" si="7">L195*E195</f>
        <v>202.57</v>
      </c>
      <c r="N195" t="str">
        <f>_xlfn.XLOOKUP(Orders[[#This Row],[Customer ID]],customers!$A$1:$A$1001,customers!$I$1:$I$1001,0)</f>
        <v>Yes</v>
      </c>
    </row>
    <row r="196" spans="1:14" x14ac:dyDescent="0.3">
      <c r="A196" s="4" t="s">
        <v>6167</v>
      </c>
      <c r="B196" s="5">
        <v>44012</v>
      </c>
      <c r="C196" t="s">
        <v>87</v>
      </c>
      <c r="D196" t="s">
        <v>6950</v>
      </c>
      <c r="E196" s="4">
        <f t="shared" ca="1" si="6"/>
        <v>25</v>
      </c>
      <c r="F196" t="str">
        <f>_xlfn.XLOOKUP(C196,customers!$A$1:$A$1001,customers!$B$1:$B$1001)</f>
        <v>Louis Taylor</v>
      </c>
      <c r="G196" t="str">
        <f>_xlfn.XLOOKUP(C196,customers!$A$1:$A$1001,customers!$C$1:$C$1001)</f>
        <v>louistaylor@email.com</v>
      </c>
      <c r="H196" t="str">
        <f>_xlfn.XLOOKUP(C196,customers!$A$1:$A$1001,customers!$G$1:$G$1001)</f>
        <v>United States</v>
      </c>
      <c r="I196" t="str">
        <f>INDEX(products!$A$1:$G$37,MATCH(orders!$D196,products!$A$1:$A$37,0),MATCH(orders!I$1,products!$A$1:$G$1,0))</f>
        <v>Dark</v>
      </c>
      <c r="J196">
        <f>INDEX(products!$A$1:$G$37,MATCH(orders!$D196,products!$A$1:$A$37,0),MATCH(orders!J$1,products!$A$1:$G$1,0))</f>
        <v>0.65</v>
      </c>
      <c r="K196" t="str">
        <f>INDEX(products!$A$1:$G$37,MATCH(orders!$D196,products!$A$1:$A$37,0),MATCH(orders!K$1,products!$A$1:$G$1,0))</f>
        <v>50g</v>
      </c>
      <c r="L196" s="6">
        <f>INDEX(products!$A$1:$G$37,MATCH(orders!$D196,products!$A$1:$A$37,0),MATCH(orders!L$1,products!$A$1:$G$1,0))</f>
        <v>1.1299999999999999</v>
      </c>
      <c r="M196" s="6">
        <f t="shared" ca="1" si="7"/>
        <v>28.249999999999996</v>
      </c>
      <c r="N196" t="str">
        <f>_xlfn.XLOOKUP(Orders[[#This Row],[Customer ID]],customers!$A$1:$A$1001,customers!$I$1:$I$1001,0)</f>
        <v>Yes</v>
      </c>
    </row>
    <row r="197" spans="1:14" x14ac:dyDescent="0.3">
      <c r="A197" s="4" t="s">
        <v>6168</v>
      </c>
      <c r="B197" s="5">
        <v>43915</v>
      </c>
      <c r="C197" t="s">
        <v>241</v>
      </c>
      <c r="D197" t="s">
        <v>6966</v>
      </c>
      <c r="E197" s="4">
        <f t="shared" ca="1" si="6"/>
        <v>15</v>
      </c>
      <c r="F197" t="str">
        <f>_xlfn.XLOOKUP(C197,customers!$A$1:$A$1001,customers!$B$1:$B$1001)</f>
        <v>Corey Rivera</v>
      </c>
      <c r="G197" t="str">
        <f>_xlfn.XLOOKUP(C197,customers!$A$1:$A$1001,customers!$C$1:$C$1001)</f>
        <v>coreyrivera@email.com</v>
      </c>
      <c r="H197" t="str">
        <f>_xlfn.XLOOKUP(C197,customers!$A$1:$A$1001,customers!$G$1:$G$1001)</f>
        <v>Mexico</v>
      </c>
      <c r="I197" t="str">
        <f>INDEX(products!$A$1:$G$37,MATCH(orders!$D197,products!$A$1:$A$37,0),MATCH(orders!I$1,products!$A$1:$G$1,0))</f>
        <v>Milk</v>
      </c>
      <c r="J197">
        <f>INDEX(products!$A$1:$G$37,MATCH(orders!$D197,products!$A$1:$A$37,0),MATCH(orders!J$1,products!$A$1:$G$1,0))</f>
        <v>0.8</v>
      </c>
      <c r="K197" t="str">
        <f>INDEX(products!$A$1:$G$37,MATCH(orders!$D197,products!$A$1:$A$37,0),MATCH(orders!K$1,products!$A$1:$G$1,0))</f>
        <v>50g</v>
      </c>
      <c r="L197" s="6">
        <f>INDEX(products!$A$1:$G$37,MATCH(orders!$D197,products!$A$1:$A$37,0),MATCH(orders!L$1,products!$A$1:$G$1,0))</f>
        <v>0.9</v>
      </c>
      <c r="M197" s="6">
        <f t="shared" ca="1" si="7"/>
        <v>13.5</v>
      </c>
      <c r="N197" t="str">
        <f>_xlfn.XLOOKUP(Orders[[#This Row],[Customer ID]],customers!$A$1:$A$1001,customers!$I$1:$I$1001,0)</f>
        <v>No</v>
      </c>
    </row>
    <row r="198" spans="1:14" x14ac:dyDescent="0.3">
      <c r="A198" s="4" t="s">
        <v>6169</v>
      </c>
      <c r="B198" s="5">
        <v>44300</v>
      </c>
      <c r="C198" t="s">
        <v>491</v>
      </c>
      <c r="D198" t="s">
        <v>6967</v>
      </c>
      <c r="E198" s="4">
        <f t="shared" ca="1" si="6"/>
        <v>7</v>
      </c>
      <c r="F198" t="str">
        <f>_xlfn.XLOOKUP(C198,customers!$A$1:$A$1001,customers!$B$1:$B$1001)</f>
        <v>Ryan Mason</v>
      </c>
      <c r="G198" t="str">
        <f>_xlfn.XLOOKUP(C198,customers!$A$1:$A$1001,customers!$C$1:$C$1001)</f>
        <v>ryanmason@email.com</v>
      </c>
      <c r="H198" t="str">
        <f>_xlfn.XLOOKUP(C198,customers!$A$1:$A$1001,customers!$G$1:$G$1001)</f>
        <v>Mexico</v>
      </c>
      <c r="I198" t="str">
        <f>INDEX(products!$A$1:$G$37,MATCH(orders!$D198,products!$A$1:$A$37,0),MATCH(orders!I$1,products!$A$1:$G$1,0))</f>
        <v>Milk</v>
      </c>
      <c r="J198">
        <f>INDEX(products!$A$1:$G$37,MATCH(orders!$D198,products!$A$1:$A$37,0),MATCH(orders!J$1,products!$A$1:$G$1,0))</f>
        <v>0.8</v>
      </c>
      <c r="K198" t="str">
        <f>INDEX(products!$A$1:$G$37,MATCH(orders!$D198,products!$A$1:$A$37,0),MATCH(orders!K$1,products!$A$1:$G$1,0))</f>
        <v>100g</v>
      </c>
      <c r="L198" s="6">
        <f>INDEX(products!$A$1:$G$37,MATCH(orders!$D198,products!$A$1:$A$37,0),MATCH(orders!L$1,products!$A$1:$G$1,0))</f>
        <v>1.49</v>
      </c>
      <c r="M198" s="6">
        <f t="shared" ca="1" si="7"/>
        <v>10.43</v>
      </c>
      <c r="N198" t="str">
        <f>_xlfn.XLOOKUP(Orders[[#This Row],[Customer ID]],customers!$A$1:$A$1001,customers!$I$1:$I$1001,0)</f>
        <v>Yes</v>
      </c>
    </row>
    <row r="199" spans="1:14" x14ac:dyDescent="0.3">
      <c r="A199" s="4" t="s">
        <v>6170</v>
      </c>
      <c r="B199" s="5">
        <v>43693</v>
      </c>
      <c r="C199" t="s">
        <v>570</v>
      </c>
      <c r="D199" t="s">
        <v>6952</v>
      </c>
      <c r="E199" s="4">
        <f t="shared" ca="1" si="6"/>
        <v>34</v>
      </c>
      <c r="F199" t="str">
        <f>_xlfn.XLOOKUP(C199,customers!$A$1:$A$1001,customers!$B$1:$B$1001)</f>
        <v>Ashley Thomas</v>
      </c>
      <c r="G199" t="str">
        <f>_xlfn.XLOOKUP(C199,customers!$A$1:$A$1001,customers!$C$1:$C$1001)</f>
        <v>ashleythomas@email.com</v>
      </c>
      <c r="H199" t="str">
        <f>_xlfn.XLOOKUP(C199,customers!$A$1:$A$1001,customers!$G$1:$G$1001)</f>
        <v>United States</v>
      </c>
      <c r="I199" t="str">
        <f>INDEX(products!$A$1:$G$37,MATCH(orders!$D199,products!$A$1:$A$37,0),MATCH(orders!I$1,products!$A$1:$G$1,0))</f>
        <v>Dark</v>
      </c>
      <c r="J199">
        <f>INDEX(products!$A$1:$G$37,MATCH(orders!$D199,products!$A$1:$A$37,0),MATCH(orders!J$1,products!$A$1:$G$1,0))</f>
        <v>0.65</v>
      </c>
      <c r="K199" t="str">
        <f>INDEX(products!$A$1:$G$37,MATCH(orders!$D199,products!$A$1:$A$37,0),MATCH(orders!K$1,products!$A$1:$G$1,0))</f>
        <v>250g</v>
      </c>
      <c r="L199" s="6">
        <f>INDEX(products!$A$1:$G$37,MATCH(orders!$D199,products!$A$1:$A$37,0),MATCH(orders!L$1,products!$A$1:$G$1,0))</f>
        <v>4.3099999999999996</v>
      </c>
      <c r="M199" s="6">
        <f t="shared" ca="1" si="7"/>
        <v>146.54</v>
      </c>
      <c r="N199" t="str">
        <f>_xlfn.XLOOKUP(Orders[[#This Row],[Customer ID]],customers!$A$1:$A$1001,customers!$I$1:$I$1001,0)</f>
        <v>No</v>
      </c>
    </row>
    <row r="200" spans="1:14" x14ac:dyDescent="0.3">
      <c r="A200" s="4" t="s">
        <v>6171</v>
      </c>
      <c r="B200" s="5">
        <v>44547</v>
      </c>
      <c r="C200" t="s">
        <v>363</v>
      </c>
      <c r="D200" t="s">
        <v>6952</v>
      </c>
      <c r="E200" s="4">
        <f t="shared" ca="1" si="6"/>
        <v>25</v>
      </c>
      <c r="F200" t="str">
        <f>_xlfn.XLOOKUP(C200,customers!$A$1:$A$1001,customers!$B$1:$B$1001)</f>
        <v>Tanya Barker</v>
      </c>
      <c r="G200" t="str">
        <f>_xlfn.XLOOKUP(C200,customers!$A$1:$A$1001,customers!$C$1:$C$1001)</f>
        <v>tanyabarker@email.com</v>
      </c>
      <c r="H200" t="str">
        <f>_xlfn.XLOOKUP(C200,customers!$A$1:$A$1001,customers!$G$1:$G$1001)</f>
        <v>Canada</v>
      </c>
      <c r="I200" t="str">
        <f>INDEX(products!$A$1:$G$37,MATCH(orders!$D200,products!$A$1:$A$37,0),MATCH(orders!I$1,products!$A$1:$G$1,0))</f>
        <v>Dark</v>
      </c>
      <c r="J200">
        <f>INDEX(products!$A$1:$G$37,MATCH(orders!$D200,products!$A$1:$A$37,0),MATCH(orders!J$1,products!$A$1:$G$1,0))</f>
        <v>0.65</v>
      </c>
      <c r="K200" t="str">
        <f>INDEX(products!$A$1:$G$37,MATCH(orders!$D200,products!$A$1:$A$37,0),MATCH(orders!K$1,products!$A$1:$G$1,0))</f>
        <v>250g</v>
      </c>
      <c r="L200" s="6">
        <f>INDEX(products!$A$1:$G$37,MATCH(orders!$D200,products!$A$1:$A$37,0),MATCH(orders!L$1,products!$A$1:$G$1,0))</f>
        <v>4.3099999999999996</v>
      </c>
      <c r="M200" s="6">
        <f t="shared" ca="1" si="7"/>
        <v>107.74999999999999</v>
      </c>
      <c r="N200" t="str">
        <f>_xlfn.XLOOKUP(Orders[[#This Row],[Customer ID]],customers!$A$1:$A$1001,customers!$I$1:$I$1001,0)</f>
        <v>Yes</v>
      </c>
    </row>
    <row r="201" spans="1:14" x14ac:dyDescent="0.3">
      <c r="A201" s="4" t="s">
        <v>6172</v>
      </c>
      <c r="B201" s="5">
        <v>43830</v>
      </c>
      <c r="C201" t="s">
        <v>144</v>
      </c>
      <c r="D201" t="s">
        <v>6949</v>
      </c>
      <c r="E201" s="4">
        <f t="shared" ca="1" si="6"/>
        <v>14</v>
      </c>
      <c r="F201" t="str">
        <f>_xlfn.XLOOKUP(C201,customers!$A$1:$A$1001,customers!$B$1:$B$1001)</f>
        <v>Wendy Cunningham</v>
      </c>
      <c r="G201" t="str">
        <f>_xlfn.XLOOKUP(C201,customers!$A$1:$A$1001,customers!$C$1:$C$1001)</f>
        <v>wendycunningham@email.com</v>
      </c>
      <c r="H201" t="str">
        <f>_xlfn.XLOOKUP(C201,customers!$A$1:$A$1001,customers!$G$1:$G$1001)</f>
        <v>United States</v>
      </c>
      <c r="I201" t="str">
        <f>INDEX(products!$A$1:$G$37,MATCH(orders!$D201,products!$A$1:$A$37,0),MATCH(orders!I$1,products!$A$1:$G$1,0))</f>
        <v>Dark</v>
      </c>
      <c r="J201">
        <f>INDEX(products!$A$1:$G$37,MATCH(orders!$D201,products!$A$1:$A$37,0),MATCH(orders!J$1,products!$A$1:$G$1,0))</f>
        <v>0.65</v>
      </c>
      <c r="K201" t="str">
        <f>INDEX(products!$A$1:$G$37,MATCH(orders!$D201,products!$A$1:$A$37,0),MATCH(orders!K$1,products!$A$1:$G$1,0))</f>
        <v>20g</v>
      </c>
      <c r="L201" s="6">
        <f>INDEX(products!$A$1:$G$37,MATCH(orders!$D201,products!$A$1:$A$37,0),MATCH(orders!L$1,products!$A$1:$G$1,0))</f>
        <v>0.56000000000000005</v>
      </c>
      <c r="M201" s="6">
        <f t="shared" ca="1" si="7"/>
        <v>7.8400000000000007</v>
      </c>
      <c r="N201" t="str">
        <f>_xlfn.XLOOKUP(Orders[[#This Row],[Customer ID]],customers!$A$1:$A$1001,customers!$I$1:$I$1001,0)</f>
        <v>Yes</v>
      </c>
    </row>
    <row r="202" spans="1:14" x14ac:dyDescent="0.3">
      <c r="A202" s="4" t="s">
        <v>6173</v>
      </c>
      <c r="B202" s="5">
        <v>44298</v>
      </c>
      <c r="C202" t="s">
        <v>395</v>
      </c>
      <c r="D202" t="s">
        <v>6966</v>
      </c>
      <c r="E202" s="4">
        <f t="shared" ca="1" si="6"/>
        <v>11</v>
      </c>
      <c r="F202" t="str">
        <f>_xlfn.XLOOKUP(C202,customers!$A$1:$A$1001,customers!$B$1:$B$1001)</f>
        <v>Briana Carlson</v>
      </c>
      <c r="G202" t="str">
        <f>_xlfn.XLOOKUP(C202,customers!$A$1:$A$1001,customers!$C$1:$C$1001)</f>
        <v>brianacarlson@email.com</v>
      </c>
      <c r="H202" t="str">
        <f>_xlfn.XLOOKUP(C202,customers!$A$1:$A$1001,customers!$G$1:$G$1001)</f>
        <v>Canada</v>
      </c>
      <c r="I202" t="str">
        <f>INDEX(products!$A$1:$G$37,MATCH(orders!$D202,products!$A$1:$A$37,0),MATCH(orders!I$1,products!$A$1:$G$1,0))</f>
        <v>Milk</v>
      </c>
      <c r="J202">
        <f>INDEX(products!$A$1:$G$37,MATCH(orders!$D202,products!$A$1:$A$37,0),MATCH(orders!J$1,products!$A$1:$G$1,0))</f>
        <v>0.8</v>
      </c>
      <c r="K202" t="str">
        <f>INDEX(products!$A$1:$G$37,MATCH(orders!$D202,products!$A$1:$A$37,0),MATCH(orders!K$1,products!$A$1:$G$1,0))</f>
        <v>50g</v>
      </c>
      <c r="L202" s="6">
        <f>INDEX(products!$A$1:$G$37,MATCH(orders!$D202,products!$A$1:$A$37,0),MATCH(orders!L$1,products!$A$1:$G$1,0))</f>
        <v>0.9</v>
      </c>
      <c r="M202" s="6">
        <f t="shared" ca="1" si="7"/>
        <v>9.9</v>
      </c>
      <c r="N202" t="str">
        <f>_xlfn.XLOOKUP(Orders[[#This Row],[Customer ID]],customers!$A$1:$A$1001,customers!$I$1:$I$1001,0)</f>
        <v>No</v>
      </c>
    </row>
    <row r="203" spans="1:14" x14ac:dyDescent="0.3">
      <c r="A203" s="4" t="s">
        <v>6174</v>
      </c>
      <c r="B203" s="5">
        <v>43736</v>
      </c>
      <c r="C203" t="s">
        <v>66</v>
      </c>
      <c r="D203" t="s">
        <v>6961</v>
      </c>
      <c r="E203" s="4">
        <f t="shared" ca="1" si="6"/>
        <v>27</v>
      </c>
      <c r="F203" t="str">
        <f>_xlfn.XLOOKUP(C203,customers!$A$1:$A$1001,customers!$B$1:$B$1001)</f>
        <v>Michael Woodward</v>
      </c>
      <c r="G203" t="str">
        <f>_xlfn.XLOOKUP(C203,customers!$A$1:$A$1001,customers!$C$1:$C$1001)</f>
        <v>michaelwoodward@email.com</v>
      </c>
      <c r="H203" t="str">
        <f>_xlfn.XLOOKUP(C203,customers!$A$1:$A$1001,customers!$G$1:$G$1001)</f>
        <v>Canada</v>
      </c>
      <c r="I203" t="str">
        <f>INDEX(products!$A$1:$G$37,MATCH(orders!$D203,products!$A$1:$A$37,0),MATCH(orders!I$1,products!$A$1:$G$1,0))</f>
        <v>Milk</v>
      </c>
      <c r="J203">
        <f>INDEX(products!$A$1:$G$37,MATCH(orders!$D203,products!$A$1:$A$37,0),MATCH(orders!J$1,products!$A$1:$G$1,0))</f>
        <v>0.65</v>
      </c>
      <c r="K203" t="str">
        <f>INDEX(products!$A$1:$G$37,MATCH(orders!$D203,products!$A$1:$A$37,0),MATCH(orders!K$1,products!$A$1:$G$1,0))</f>
        <v>20g</v>
      </c>
      <c r="L203" s="6">
        <f>INDEX(products!$A$1:$G$37,MATCH(orders!$D203,products!$A$1:$A$37,0),MATCH(orders!L$1,products!$A$1:$G$1,0))</f>
        <v>0.5</v>
      </c>
      <c r="M203" s="6">
        <f t="shared" ca="1" si="7"/>
        <v>13.5</v>
      </c>
      <c r="N203" t="str">
        <f>_xlfn.XLOOKUP(Orders[[#This Row],[Customer ID]],customers!$A$1:$A$1001,customers!$I$1:$I$1001,0)</f>
        <v>No</v>
      </c>
    </row>
    <row r="204" spans="1:14" x14ac:dyDescent="0.3">
      <c r="A204" s="4" t="s">
        <v>6175</v>
      </c>
      <c r="B204" s="5">
        <v>44727</v>
      </c>
      <c r="C204" t="s">
        <v>14</v>
      </c>
      <c r="D204" t="s">
        <v>6962</v>
      </c>
      <c r="E204" s="4">
        <f t="shared" ca="1" si="6"/>
        <v>22</v>
      </c>
      <c r="F204" t="str">
        <f>_xlfn.XLOOKUP(C204,customers!$A$1:$A$1001,customers!$B$1:$B$1001)</f>
        <v>Jonathan Pugh</v>
      </c>
      <c r="G204" t="str">
        <f>_xlfn.XLOOKUP(C204,customers!$A$1:$A$1001,customers!$C$1:$C$1001)</f>
        <v>jonathanpugh@email.com</v>
      </c>
      <c r="H204" t="str">
        <f>_xlfn.XLOOKUP(C204,customers!$A$1:$A$1001,customers!$G$1:$G$1001)</f>
        <v>Canada</v>
      </c>
      <c r="I204" t="str">
        <f>INDEX(products!$A$1:$G$37,MATCH(orders!$D204,products!$A$1:$A$37,0),MATCH(orders!I$1,products!$A$1:$G$1,0))</f>
        <v>Milk</v>
      </c>
      <c r="J204">
        <f>INDEX(products!$A$1:$G$37,MATCH(orders!$D204,products!$A$1:$A$37,0),MATCH(orders!J$1,products!$A$1:$G$1,0))</f>
        <v>0.65</v>
      </c>
      <c r="K204" t="str">
        <f>INDEX(products!$A$1:$G$37,MATCH(orders!$D204,products!$A$1:$A$37,0),MATCH(orders!K$1,products!$A$1:$G$1,0))</f>
        <v>50g</v>
      </c>
      <c r="L204" s="6">
        <f>INDEX(products!$A$1:$G$37,MATCH(orders!$D204,products!$A$1:$A$37,0),MATCH(orders!L$1,products!$A$1:$G$1,0))</f>
        <v>1</v>
      </c>
      <c r="M204" s="6">
        <f t="shared" ca="1" si="7"/>
        <v>22</v>
      </c>
      <c r="N204" t="str">
        <f>_xlfn.XLOOKUP(Orders[[#This Row],[Customer ID]],customers!$A$1:$A$1001,customers!$I$1:$I$1001,0)</f>
        <v>No</v>
      </c>
    </row>
    <row r="205" spans="1:14" x14ac:dyDescent="0.3">
      <c r="A205" s="4" t="s">
        <v>6176</v>
      </c>
      <c r="B205" s="5">
        <v>43661</v>
      </c>
      <c r="C205" t="s">
        <v>575</v>
      </c>
      <c r="D205" t="s">
        <v>6960</v>
      </c>
      <c r="E205" s="4">
        <f t="shared" ca="1" si="6"/>
        <v>1</v>
      </c>
      <c r="F205" t="str">
        <f>_xlfn.XLOOKUP(C205,customers!$A$1:$A$1001,customers!$B$1:$B$1001)</f>
        <v>Catherine Gonzalez</v>
      </c>
      <c r="G205" t="str">
        <f>_xlfn.XLOOKUP(C205,customers!$A$1:$A$1001,customers!$C$1:$C$1001)</f>
        <v>catherinegonzalez@email.com</v>
      </c>
      <c r="H205" t="str">
        <f>_xlfn.XLOOKUP(C205,customers!$A$1:$A$1001,customers!$G$1:$G$1001)</f>
        <v>Mexico</v>
      </c>
      <c r="I205" t="str">
        <f>INDEX(products!$A$1:$G$37,MATCH(orders!$D205,products!$A$1:$A$37,0),MATCH(orders!I$1,products!$A$1:$G$1,0))</f>
        <v>Milk</v>
      </c>
      <c r="J205">
        <f>INDEX(products!$A$1:$G$37,MATCH(orders!$D205,products!$A$1:$A$37,0),MATCH(orders!J$1,products!$A$1:$G$1,0))</f>
        <v>0.5</v>
      </c>
      <c r="K205" t="str">
        <f>INDEX(products!$A$1:$G$37,MATCH(orders!$D205,products!$A$1:$A$37,0),MATCH(orders!K$1,products!$A$1:$G$1,0))</f>
        <v>250g</v>
      </c>
      <c r="L205" s="6">
        <f>INDEX(products!$A$1:$G$37,MATCH(orders!$D205,products!$A$1:$A$37,0),MATCH(orders!L$1,products!$A$1:$G$1,0))</f>
        <v>4.58</v>
      </c>
      <c r="M205" s="6">
        <f t="shared" ca="1" si="7"/>
        <v>4.58</v>
      </c>
      <c r="N205" t="str">
        <f>_xlfn.XLOOKUP(Orders[[#This Row],[Customer ID]],customers!$A$1:$A$1001,customers!$I$1:$I$1001,0)</f>
        <v>Yes</v>
      </c>
    </row>
    <row r="206" spans="1:14" x14ac:dyDescent="0.3">
      <c r="A206" s="4" t="s">
        <v>6177</v>
      </c>
      <c r="B206" s="5">
        <v>43506</v>
      </c>
      <c r="C206" t="s">
        <v>593</v>
      </c>
      <c r="D206" t="s">
        <v>6979</v>
      </c>
      <c r="E206" s="4">
        <f t="shared" ca="1" si="6"/>
        <v>46</v>
      </c>
      <c r="F206" t="str">
        <f>_xlfn.XLOOKUP(C206,customers!$A$1:$A$1001,customers!$B$1:$B$1001)</f>
        <v>Marie Peterson</v>
      </c>
      <c r="G206" t="str">
        <f>_xlfn.XLOOKUP(C206,customers!$A$1:$A$1001,customers!$C$1:$C$1001)</f>
        <v>mariepeterson@email.com</v>
      </c>
      <c r="H206" t="str">
        <f>_xlfn.XLOOKUP(C206,customers!$A$1:$A$1001,customers!$G$1:$G$1001)</f>
        <v>Canada</v>
      </c>
      <c r="I206" t="str">
        <f>INDEX(products!$A$1:$G$37,MATCH(orders!$D206,products!$A$1:$A$37,0),MATCH(orders!I$1,products!$A$1:$G$1,0))</f>
        <v>White</v>
      </c>
      <c r="J206">
        <f>INDEX(products!$A$1:$G$37,MATCH(orders!$D206,products!$A$1:$A$37,0),MATCH(orders!J$1,products!$A$1:$G$1,0))</f>
        <v>0.8</v>
      </c>
      <c r="K206" t="str">
        <f>INDEX(products!$A$1:$G$37,MATCH(orders!$D206,products!$A$1:$A$37,0),MATCH(orders!K$1,products!$A$1:$G$1,0))</f>
        <v>100g</v>
      </c>
      <c r="L206" s="6">
        <f>INDEX(products!$A$1:$G$37,MATCH(orders!$D206,products!$A$1:$A$37,0),MATCH(orders!L$1,products!$A$1:$G$1,0))</f>
        <v>2.16</v>
      </c>
      <c r="M206" s="6">
        <f t="shared" ca="1" si="7"/>
        <v>99.360000000000014</v>
      </c>
      <c r="N206" t="str">
        <f>_xlfn.XLOOKUP(Orders[[#This Row],[Customer ID]],customers!$A$1:$A$1001,customers!$I$1:$I$1001,0)</f>
        <v>Yes</v>
      </c>
    </row>
    <row r="207" spans="1:14" x14ac:dyDescent="0.3">
      <c r="A207" s="4" t="s">
        <v>6178</v>
      </c>
      <c r="B207" s="5">
        <v>44716</v>
      </c>
      <c r="C207" t="s">
        <v>882</v>
      </c>
      <c r="D207" t="s">
        <v>6970</v>
      </c>
      <c r="E207" s="4">
        <f t="shared" ca="1" si="6"/>
        <v>42</v>
      </c>
      <c r="F207" t="str">
        <f>_xlfn.XLOOKUP(C207,customers!$A$1:$A$1001,customers!$B$1:$B$1001)</f>
        <v>Paul Ryan</v>
      </c>
      <c r="G207" t="str">
        <f>_xlfn.XLOOKUP(C207,customers!$A$1:$A$1001,customers!$C$1:$C$1001)</f>
        <v>paulryan@email.com</v>
      </c>
      <c r="H207" t="str">
        <f>_xlfn.XLOOKUP(C207,customers!$A$1:$A$1001,customers!$G$1:$G$1001)</f>
        <v>United States</v>
      </c>
      <c r="I207" t="str">
        <f>INDEX(products!$A$1:$G$37,MATCH(orders!$D207,products!$A$1:$A$37,0),MATCH(orders!I$1,products!$A$1:$G$1,0))</f>
        <v>White</v>
      </c>
      <c r="J207">
        <f>INDEX(products!$A$1:$G$37,MATCH(orders!$D207,products!$A$1:$A$37,0),MATCH(orders!J$1,products!$A$1:$G$1,0))</f>
        <v>0.5</v>
      </c>
      <c r="K207" t="str">
        <f>INDEX(products!$A$1:$G$37,MATCH(orders!$D207,products!$A$1:$A$37,0),MATCH(orders!K$1,products!$A$1:$G$1,0))</f>
        <v>50g</v>
      </c>
      <c r="L207" s="6">
        <f>INDEX(products!$A$1:$G$37,MATCH(orders!$D207,products!$A$1:$A$37,0),MATCH(orders!L$1,products!$A$1:$G$1,0))</f>
        <v>1.59</v>
      </c>
      <c r="M207" s="6">
        <f t="shared" ca="1" si="7"/>
        <v>66.78</v>
      </c>
      <c r="N207" t="str">
        <f>_xlfn.XLOOKUP(Orders[[#This Row],[Customer ID]],customers!$A$1:$A$1001,customers!$I$1:$I$1001,0)</f>
        <v>No</v>
      </c>
    </row>
    <row r="208" spans="1:14" x14ac:dyDescent="0.3">
      <c r="A208" s="4" t="s">
        <v>6179</v>
      </c>
      <c r="B208" s="5">
        <v>44114</v>
      </c>
      <c r="C208" t="s">
        <v>304</v>
      </c>
      <c r="D208" t="s">
        <v>6978</v>
      </c>
      <c r="E208" s="4">
        <f t="shared" ca="1" si="6"/>
        <v>45</v>
      </c>
      <c r="F208" t="str">
        <f>_xlfn.XLOOKUP(C208,customers!$A$1:$A$1001,customers!$B$1:$B$1001)</f>
        <v>Melinda Stanton</v>
      </c>
      <c r="G208" t="str">
        <f>_xlfn.XLOOKUP(C208,customers!$A$1:$A$1001,customers!$C$1:$C$1001)</f>
        <v>melindastanton@email.com</v>
      </c>
      <c r="H208" t="str">
        <f>_xlfn.XLOOKUP(C208,customers!$A$1:$A$1001,customers!$G$1:$G$1001)</f>
        <v>United States</v>
      </c>
      <c r="I208" t="str">
        <f>INDEX(products!$A$1:$G$37,MATCH(orders!$D208,products!$A$1:$A$37,0),MATCH(orders!I$1,products!$A$1:$G$1,0))</f>
        <v>White</v>
      </c>
      <c r="J208">
        <f>INDEX(products!$A$1:$G$37,MATCH(orders!$D208,products!$A$1:$A$37,0),MATCH(orders!J$1,products!$A$1:$G$1,0))</f>
        <v>0.8</v>
      </c>
      <c r="K208" t="str">
        <f>INDEX(products!$A$1:$G$37,MATCH(orders!$D208,products!$A$1:$A$37,0),MATCH(orders!K$1,products!$A$1:$G$1,0))</f>
        <v>50g</v>
      </c>
      <c r="L208" s="6">
        <f>INDEX(products!$A$1:$G$37,MATCH(orders!$D208,products!$A$1:$A$37,0),MATCH(orders!L$1,products!$A$1:$G$1,0))</f>
        <v>1.3</v>
      </c>
      <c r="M208" s="6">
        <f t="shared" ca="1" si="7"/>
        <v>58.5</v>
      </c>
      <c r="N208" t="str">
        <f>_xlfn.XLOOKUP(Orders[[#This Row],[Customer ID]],customers!$A$1:$A$1001,customers!$I$1:$I$1001,0)</f>
        <v>Yes</v>
      </c>
    </row>
    <row r="209" spans="1:14" x14ac:dyDescent="0.3">
      <c r="A209" s="4" t="s">
        <v>6180</v>
      </c>
      <c r="B209" s="5">
        <v>44353</v>
      </c>
      <c r="C209" t="s">
        <v>162</v>
      </c>
      <c r="D209" t="s">
        <v>6961</v>
      </c>
      <c r="E209" s="4">
        <f t="shared" ca="1" si="6"/>
        <v>38</v>
      </c>
      <c r="F209" t="str">
        <f>_xlfn.XLOOKUP(C209,customers!$A$1:$A$1001,customers!$B$1:$B$1001)</f>
        <v>Carrie Benitez</v>
      </c>
      <c r="G209" t="str">
        <f>_xlfn.XLOOKUP(C209,customers!$A$1:$A$1001,customers!$C$1:$C$1001)</f>
        <v>carriebenitez@email.com</v>
      </c>
      <c r="H209" t="str">
        <f>_xlfn.XLOOKUP(C209,customers!$A$1:$A$1001,customers!$G$1:$G$1001)</f>
        <v>Mexico</v>
      </c>
      <c r="I209" t="str">
        <f>INDEX(products!$A$1:$G$37,MATCH(orders!$D209,products!$A$1:$A$37,0),MATCH(orders!I$1,products!$A$1:$G$1,0))</f>
        <v>Milk</v>
      </c>
      <c r="J209">
        <f>INDEX(products!$A$1:$G$37,MATCH(orders!$D209,products!$A$1:$A$37,0),MATCH(orders!J$1,products!$A$1:$G$1,0))</f>
        <v>0.65</v>
      </c>
      <c r="K209" t="str">
        <f>INDEX(products!$A$1:$G$37,MATCH(orders!$D209,products!$A$1:$A$37,0),MATCH(orders!K$1,products!$A$1:$G$1,0))</f>
        <v>20g</v>
      </c>
      <c r="L209" s="6">
        <f>INDEX(products!$A$1:$G$37,MATCH(orders!$D209,products!$A$1:$A$37,0),MATCH(orders!L$1,products!$A$1:$G$1,0))</f>
        <v>0.5</v>
      </c>
      <c r="M209" s="6">
        <f t="shared" ca="1" si="7"/>
        <v>19</v>
      </c>
      <c r="N209" t="str">
        <f>_xlfn.XLOOKUP(Orders[[#This Row],[Customer ID]],customers!$A$1:$A$1001,customers!$I$1:$I$1001,0)</f>
        <v>No</v>
      </c>
    </row>
    <row r="210" spans="1:14" x14ac:dyDescent="0.3">
      <c r="A210" s="4" t="s">
        <v>6181</v>
      </c>
      <c r="B210" s="5">
        <v>43540</v>
      </c>
      <c r="C210" t="s">
        <v>836</v>
      </c>
      <c r="D210" t="s">
        <v>6951</v>
      </c>
      <c r="E210" s="4">
        <f t="shared" ca="1" si="6"/>
        <v>39</v>
      </c>
      <c r="F210" t="str">
        <f>_xlfn.XLOOKUP(C210,customers!$A$1:$A$1001,customers!$B$1:$B$1001)</f>
        <v>Robert Li</v>
      </c>
      <c r="G210" t="str">
        <f>_xlfn.XLOOKUP(C210,customers!$A$1:$A$1001,customers!$C$1:$C$1001)</f>
        <v>robertli@email.com</v>
      </c>
      <c r="H210" t="str">
        <f>_xlfn.XLOOKUP(C210,customers!$A$1:$A$1001,customers!$G$1:$G$1001)</f>
        <v>Mexico</v>
      </c>
      <c r="I210" t="str">
        <f>INDEX(products!$A$1:$G$37,MATCH(orders!$D210,products!$A$1:$A$37,0),MATCH(orders!I$1,products!$A$1:$G$1,0))</f>
        <v>Dark</v>
      </c>
      <c r="J210">
        <f>INDEX(products!$A$1:$G$37,MATCH(orders!$D210,products!$A$1:$A$37,0),MATCH(orders!J$1,products!$A$1:$G$1,0))</f>
        <v>0.65</v>
      </c>
      <c r="K210" t="str">
        <f>INDEX(products!$A$1:$G$37,MATCH(orders!$D210,products!$A$1:$A$37,0),MATCH(orders!K$1,products!$A$1:$G$1,0))</f>
        <v>100g</v>
      </c>
      <c r="L210" s="6">
        <f>INDEX(products!$A$1:$G$37,MATCH(orders!$D210,products!$A$1:$A$37,0),MATCH(orders!L$1,products!$A$1:$G$1,0))</f>
        <v>1.88</v>
      </c>
      <c r="M210" s="6">
        <f t="shared" ca="1" si="7"/>
        <v>73.319999999999993</v>
      </c>
      <c r="N210" t="str">
        <f>_xlfn.XLOOKUP(Orders[[#This Row],[Customer ID]],customers!$A$1:$A$1001,customers!$I$1:$I$1001,0)</f>
        <v>Yes</v>
      </c>
    </row>
    <row r="211" spans="1:14" x14ac:dyDescent="0.3">
      <c r="A211" s="4" t="s">
        <v>6182</v>
      </c>
      <c r="B211" s="5">
        <v>43804</v>
      </c>
      <c r="C211" t="s">
        <v>127</v>
      </c>
      <c r="D211" t="s">
        <v>6950</v>
      </c>
      <c r="E211" s="4">
        <f t="shared" ca="1" si="6"/>
        <v>37</v>
      </c>
      <c r="F211" t="str">
        <f>_xlfn.XLOOKUP(C211,customers!$A$1:$A$1001,customers!$B$1:$B$1001)</f>
        <v>David Quinn</v>
      </c>
      <c r="G211" t="str">
        <f>_xlfn.XLOOKUP(C211,customers!$A$1:$A$1001,customers!$C$1:$C$1001)</f>
        <v>davidquinn@email.com</v>
      </c>
      <c r="H211" t="str">
        <f>_xlfn.XLOOKUP(C211,customers!$A$1:$A$1001,customers!$G$1:$G$1001)</f>
        <v>Canada</v>
      </c>
      <c r="I211" t="str">
        <f>INDEX(products!$A$1:$G$37,MATCH(orders!$D211,products!$A$1:$A$37,0),MATCH(orders!I$1,products!$A$1:$G$1,0))</f>
        <v>Dark</v>
      </c>
      <c r="J211">
        <f>INDEX(products!$A$1:$G$37,MATCH(orders!$D211,products!$A$1:$A$37,0),MATCH(orders!J$1,products!$A$1:$G$1,0))</f>
        <v>0.65</v>
      </c>
      <c r="K211" t="str">
        <f>INDEX(products!$A$1:$G$37,MATCH(orders!$D211,products!$A$1:$A$37,0),MATCH(orders!K$1,products!$A$1:$G$1,0))</f>
        <v>50g</v>
      </c>
      <c r="L211" s="6">
        <f>INDEX(products!$A$1:$G$37,MATCH(orders!$D211,products!$A$1:$A$37,0),MATCH(orders!L$1,products!$A$1:$G$1,0))</f>
        <v>1.1299999999999999</v>
      </c>
      <c r="M211" s="6">
        <f t="shared" ca="1" si="7"/>
        <v>41.809999999999995</v>
      </c>
      <c r="N211" t="str">
        <f>_xlfn.XLOOKUP(Orders[[#This Row],[Customer ID]],customers!$A$1:$A$1001,customers!$I$1:$I$1001,0)</f>
        <v>No</v>
      </c>
    </row>
    <row r="212" spans="1:14" x14ac:dyDescent="0.3">
      <c r="A212" s="4" t="s">
        <v>6183</v>
      </c>
      <c r="B212" s="5">
        <v>43485</v>
      </c>
      <c r="C212" t="s">
        <v>761</v>
      </c>
      <c r="D212" t="s">
        <v>6967</v>
      </c>
      <c r="E212" s="4">
        <f t="shared" ca="1" si="6"/>
        <v>48</v>
      </c>
      <c r="F212" t="str">
        <f>_xlfn.XLOOKUP(C212,customers!$A$1:$A$1001,customers!$B$1:$B$1001)</f>
        <v>John Hoffman</v>
      </c>
      <c r="G212" t="str">
        <f>_xlfn.XLOOKUP(C212,customers!$A$1:$A$1001,customers!$C$1:$C$1001)</f>
        <v>johnhoffman@email.com</v>
      </c>
      <c r="H212" t="str">
        <f>_xlfn.XLOOKUP(C212,customers!$A$1:$A$1001,customers!$G$1:$G$1001)</f>
        <v>Canada</v>
      </c>
      <c r="I212" t="str">
        <f>INDEX(products!$A$1:$G$37,MATCH(orders!$D212,products!$A$1:$A$37,0),MATCH(orders!I$1,products!$A$1:$G$1,0))</f>
        <v>Milk</v>
      </c>
      <c r="J212">
        <f>INDEX(products!$A$1:$G$37,MATCH(orders!$D212,products!$A$1:$A$37,0),MATCH(orders!J$1,products!$A$1:$G$1,0))</f>
        <v>0.8</v>
      </c>
      <c r="K212" t="str">
        <f>INDEX(products!$A$1:$G$37,MATCH(orders!$D212,products!$A$1:$A$37,0),MATCH(orders!K$1,products!$A$1:$G$1,0))</f>
        <v>100g</v>
      </c>
      <c r="L212" s="6">
        <f>INDEX(products!$A$1:$G$37,MATCH(orders!$D212,products!$A$1:$A$37,0),MATCH(orders!L$1,products!$A$1:$G$1,0))</f>
        <v>1.49</v>
      </c>
      <c r="M212" s="6">
        <f t="shared" ca="1" si="7"/>
        <v>71.52</v>
      </c>
      <c r="N212" t="str">
        <f>_xlfn.XLOOKUP(Orders[[#This Row],[Customer ID]],customers!$A$1:$A$1001,customers!$I$1:$I$1001,0)</f>
        <v>No</v>
      </c>
    </row>
    <row r="213" spans="1:14" x14ac:dyDescent="0.3">
      <c r="A213" s="4" t="s">
        <v>6184</v>
      </c>
      <c r="B213" s="5">
        <v>44655</v>
      </c>
      <c r="C213" t="s">
        <v>338</v>
      </c>
      <c r="D213" t="s">
        <v>6958</v>
      </c>
      <c r="E213" s="4">
        <f t="shared" ca="1" si="6"/>
        <v>42</v>
      </c>
      <c r="F213" t="str">
        <f>_xlfn.XLOOKUP(C213,customers!$A$1:$A$1001,customers!$B$1:$B$1001)</f>
        <v>Judy Moore</v>
      </c>
      <c r="G213" t="str">
        <f>_xlfn.XLOOKUP(C213,customers!$A$1:$A$1001,customers!$C$1:$C$1001)</f>
        <v>judymoore@email.com</v>
      </c>
      <c r="H213" t="str">
        <f>_xlfn.XLOOKUP(C213,customers!$A$1:$A$1001,customers!$G$1:$G$1001)</f>
        <v>Mexico</v>
      </c>
      <c r="I213" t="str">
        <f>INDEX(products!$A$1:$G$37,MATCH(orders!$D213,products!$A$1:$A$37,0),MATCH(orders!I$1,products!$A$1:$G$1,0))</f>
        <v>Milk</v>
      </c>
      <c r="J213">
        <f>INDEX(products!$A$1:$G$37,MATCH(orders!$D213,products!$A$1:$A$37,0),MATCH(orders!J$1,products!$A$1:$G$1,0))</f>
        <v>0.5</v>
      </c>
      <c r="K213" t="str">
        <f>INDEX(products!$A$1:$G$37,MATCH(orders!$D213,products!$A$1:$A$37,0),MATCH(orders!K$1,products!$A$1:$G$1,0))</f>
        <v>50g</v>
      </c>
      <c r="L213" s="6">
        <f>INDEX(products!$A$1:$G$37,MATCH(orders!$D213,products!$A$1:$A$37,0),MATCH(orders!L$1,products!$A$1:$G$1,0))</f>
        <v>1.2</v>
      </c>
      <c r="M213" s="6">
        <f t="shared" ca="1" si="7"/>
        <v>50.4</v>
      </c>
      <c r="N213" t="str">
        <f>_xlfn.XLOOKUP(Orders[[#This Row],[Customer ID]],customers!$A$1:$A$1001,customers!$I$1:$I$1001,0)</f>
        <v>Yes</v>
      </c>
    </row>
    <row r="214" spans="1:14" x14ac:dyDescent="0.3">
      <c r="A214" s="4" t="s">
        <v>6185</v>
      </c>
      <c r="B214" s="5">
        <v>44600</v>
      </c>
      <c r="C214" t="s">
        <v>476</v>
      </c>
      <c r="D214" t="s">
        <v>6947</v>
      </c>
      <c r="E214" s="4">
        <f t="shared" ca="1" si="6"/>
        <v>35</v>
      </c>
      <c r="F214" t="str">
        <f>_xlfn.XLOOKUP(C214,customers!$A$1:$A$1001,customers!$B$1:$B$1001)</f>
        <v>Jason Monroe</v>
      </c>
      <c r="G214" t="str">
        <f>_xlfn.XLOOKUP(C214,customers!$A$1:$A$1001,customers!$C$1:$C$1001)</f>
        <v>jasonmonroe@email.com</v>
      </c>
      <c r="H214" t="str">
        <f>_xlfn.XLOOKUP(C214,customers!$A$1:$A$1001,customers!$G$1:$G$1001)</f>
        <v>Canada</v>
      </c>
      <c r="I214" t="str">
        <f>INDEX(products!$A$1:$G$37,MATCH(orders!$D214,products!$A$1:$A$37,0),MATCH(orders!I$1,products!$A$1:$G$1,0))</f>
        <v>Dark</v>
      </c>
      <c r="J214">
        <f>INDEX(products!$A$1:$G$37,MATCH(orders!$D214,products!$A$1:$A$37,0),MATCH(orders!J$1,products!$A$1:$G$1,0))</f>
        <v>0.5</v>
      </c>
      <c r="K214" t="str">
        <f>INDEX(products!$A$1:$G$37,MATCH(orders!$D214,products!$A$1:$A$37,0),MATCH(orders!K$1,products!$A$1:$G$1,0))</f>
        <v>100g</v>
      </c>
      <c r="L214" s="6">
        <f>INDEX(products!$A$1:$G$37,MATCH(orders!$D214,products!$A$1:$A$37,0),MATCH(orders!L$1,products!$A$1:$G$1,0))</f>
        <v>2.16</v>
      </c>
      <c r="M214" s="6">
        <f t="shared" ca="1" si="7"/>
        <v>75.600000000000009</v>
      </c>
      <c r="N214" t="str">
        <f>_xlfn.XLOOKUP(Orders[[#This Row],[Customer ID]],customers!$A$1:$A$1001,customers!$I$1:$I$1001,0)</f>
        <v>No</v>
      </c>
    </row>
    <row r="215" spans="1:14" x14ac:dyDescent="0.3">
      <c r="A215" s="4" t="s">
        <v>6186</v>
      </c>
      <c r="B215" s="5">
        <v>43646</v>
      </c>
      <c r="C215" t="s">
        <v>267</v>
      </c>
      <c r="D215" t="s">
        <v>6974</v>
      </c>
      <c r="E215" s="4">
        <f t="shared" ca="1" si="6"/>
        <v>5</v>
      </c>
      <c r="F215" t="str">
        <f>_xlfn.XLOOKUP(C215,customers!$A$1:$A$1001,customers!$B$1:$B$1001)</f>
        <v>Ann Moore</v>
      </c>
      <c r="G215" t="str">
        <f>_xlfn.XLOOKUP(C215,customers!$A$1:$A$1001,customers!$C$1:$C$1001)</f>
        <v>annmoore@email.com</v>
      </c>
      <c r="H215" t="str">
        <f>_xlfn.XLOOKUP(C215,customers!$A$1:$A$1001,customers!$G$1:$G$1001)</f>
        <v>United States</v>
      </c>
      <c r="I215" t="str">
        <f>INDEX(products!$A$1:$G$37,MATCH(orders!$D215,products!$A$1:$A$37,0),MATCH(orders!I$1,products!$A$1:$G$1,0))</f>
        <v>White</v>
      </c>
      <c r="J215">
        <f>INDEX(products!$A$1:$G$37,MATCH(orders!$D215,products!$A$1:$A$37,0),MATCH(orders!J$1,products!$A$1:$G$1,0))</f>
        <v>0.65</v>
      </c>
      <c r="K215" t="str">
        <f>INDEX(products!$A$1:$G$37,MATCH(orders!$D215,products!$A$1:$A$37,0),MATCH(orders!K$1,products!$A$1:$G$1,0))</f>
        <v>50g</v>
      </c>
      <c r="L215" s="6">
        <f>INDEX(products!$A$1:$G$37,MATCH(orders!$D215,products!$A$1:$A$37,0),MATCH(orders!L$1,products!$A$1:$G$1,0))</f>
        <v>1.46</v>
      </c>
      <c r="M215" s="6">
        <f t="shared" ca="1" si="7"/>
        <v>7.3</v>
      </c>
      <c r="N215" t="str">
        <f>_xlfn.XLOOKUP(Orders[[#This Row],[Customer ID]],customers!$A$1:$A$1001,customers!$I$1:$I$1001,0)</f>
        <v>No</v>
      </c>
    </row>
    <row r="216" spans="1:14" x14ac:dyDescent="0.3">
      <c r="A216" s="4" t="s">
        <v>6187</v>
      </c>
      <c r="B216" s="5">
        <v>43960</v>
      </c>
      <c r="C216" t="s">
        <v>282</v>
      </c>
      <c r="D216" t="s">
        <v>6977</v>
      </c>
      <c r="E216" s="4">
        <f t="shared" ca="1" si="6"/>
        <v>33</v>
      </c>
      <c r="F216" t="str">
        <f>_xlfn.XLOOKUP(C216,customers!$A$1:$A$1001,customers!$B$1:$B$1001)</f>
        <v>Kathleen Moore</v>
      </c>
      <c r="G216" t="str">
        <f>_xlfn.XLOOKUP(C216,customers!$A$1:$A$1001,customers!$C$1:$C$1001)</f>
        <v>kathleenmoore@email.com</v>
      </c>
      <c r="H216" t="str">
        <f>_xlfn.XLOOKUP(C216,customers!$A$1:$A$1001,customers!$G$1:$G$1001)</f>
        <v>Canada</v>
      </c>
      <c r="I216" t="str">
        <f>INDEX(products!$A$1:$G$37,MATCH(orders!$D216,products!$A$1:$A$37,0),MATCH(orders!I$1,products!$A$1:$G$1,0))</f>
        <v>White</v>
      </c>
      <c r="J216">
        <f>INDEX(products!$A$1:$G$37,MATCH(orders!$D216,products!$A$1:$A$37,0),MATCH(orders!J$1,products!$A$1:$G$1,0))</f>
        <v>0.8</v>
      </c>
      <c r="K216" t="str">
        <f>INDEX(products!$A$1:$G$37,MATCH(orders!$D216,products!$A$1:$A$37,0),MATCH(orders!K$1,products!$A$1:$G$1,0))</f>
        <v>20g</v>
      </c>
      <c r="L216" s="6">
        <f>INDEX(products!$A$1:$G$37,MATCH(orders!$D216,products!$A$1:$A$37,0),MATCH(orders!L$1,products!$A$1:$G$1,0))</f>
        <v>0.65</v>
      </c>
      <c r="M216" s="6">
        <f t="shared" ca="1" si="7"/>
        <v>21.45</v>
      </c>
      <c r="N216" t="str">
        <f>_xlfn.XLOOKUP(Orders[[#This Row],[Customer ID]],customers!$A$1:$A$1001,customers!$I$1:$I$1001,0)</f>
        <v>No</v>
      </c>
    </row>
    <row r="217" spans="1:14" x14ac:dyDescent="0.3">
      <c r="A217" s="4" t="s">
        <v>6188</v>
      </c>
      <c r="B217" s="5">
        <v>44358</v>
      </c>
      <c r="C217" t="s">
        <v>816</v>
      </c>
      <c r="D217" t="s">
        <v>6974</v>
      </c>
      <c r="E217" s="4">
        <f t="shared" ca="1" si="6"/>
        <v>12</v>
      </c>
      <c r="F217" t="str">
        <f>_xlfn.XLOOKUP(C217,customers!$A$1:$A$1001,customers!$B$1:$B$1001)</f>
        <v>James Gomez</v>
      </c>
      <c r="G217" t="str">
        <f>_xlfn.XLOOKUP(C217,customers!$A$1:$A$1001,customers!$C$1:$C$1001)</f>
        <v>jamesgomez@email.com</v>
      </c>
      <c r="H217" t="str">
        <f>_xlfn.XLOOKUP(C217,customers!$A$1:$A$1001,customers!$G$1:$G$1001)</f>
        <v>Canada</v>
      </c>
      <c r="I217" t="str">
        <f>INDEX(products!$A$1:$G$37,MATCH(orders!$D217,products!$A$1:$A$37,0),MATCH(orders!I$1,products!$A$1:$G$1,0))</f>
        <v>White</v>
      </c>
      <c r="J217">
        <f>INDEX(products!$A$1:$G$37,MATCH(orders!$D217,products!$A$1:$A$37,0),MATCH(orders!J$1,products!$A$1:$G$1,0))</f>
        <v>0.65</v>
      </c>
      <c r="K217" t="str">
        <f>INDEX(products!$A$1:$G$37,MATCH(orders!$D217,products!$A$1:$A$37,0),MATCH(orders!K$1,products!$A$1:$G$1,0))</f>
        <v>50g</v>
      </c>
      <c r="L217" s="6">
        <f>INDEX(products!$A$1:$G$37,MATCH(orders!$D217,products!$A$1:$A$37,0),MATCH(orders!L$1,products!$A$1:$G$1,0))</f>
        <v>1.46</v>
      </c>
      <c r="M217" s="6">
        <f t="shared" ca="1" si="7"/>
        <v>17.52</v>
      </c>
      <c r="N217" t="str">
        <f>_xlfn.XLOOKUP(Orders[[#This Row],[Customer ID]],customers!$A$1:$A$1001,customers!$I$1:$I$1001,0)</f>
        <v>No</v>
      </c>
    </row>
    <row r="218" spans="1:14" x14ac:dyDescent="0.3">
      <c r="A218" s="4" t="s">
        <v>6189</v>
      </c>
      <c r="B218" s="5">
        <v>44504</v>
      </c>
      <c r="C218" t="s">
        <v>614</v>
      </c>
      <c r="D218" t="s">
        <v>6948</v>
      </c>
      <c r="E218" s="4">
        <f t="shared" ca="1" si="6"/>
        <v>41</v>
      </c>
      <c r="F218" t="str">
        <f>_xlfn.XLOOKUP(C218,customers!$A$1:$A$1001,customers!$B$1:$B$1001)</f>
        <v>Connie Hall</v>
      </c>
      <c r="G218" t="str">
        <f>_xlfn.XLOOKUP(C218,customers!$A$1:$A$1001,customers!$C$1:$C$1001)</f>
        <v>conniehall@email.com</v>
      </c>
      <c r="H218" t="str">
        <f>_xlfn.XLOOKUP(C218,customers!$A$1:$A$1001,customers!$G$1:$G$1001)</f>
        <v>United States</v>
      </c>
      <c r="I218" t="str">
        <f>INDEX(products!$A$1:$G$37,MATCH(orders!$D218,products!$A$1:$A$37,0),MATCH(orders!I$1,products!$A$1:$G$1,0))</f>
        <v>Dark</v>
      </c>
      <c r="J218">
        <f>INDEX(products!$A$1:$G$37,MATCH(orders!$D218,products!$A$1:$A$37,0),MATCH(orders!J$1,products!$A$1:$G$1,0))</f>
        <v>0.5</v>
      </c>
      <c r="K218" t="str">
        <f>INDEX(products!$A$1:$G$37,MATCH(orders!$D218,products!$A$1:$A$37,0),MATCH(orders!K$1,products!$A$1:$G$1,0))</f>
        <v>250g</v>
      </c>
      <c r="L218" s="6">
        <f>INDEX(products!$A$1:$G$37,MATCH(orders!$D218,products!$A$1:$A$37,0),MATCH(orders!L$1,products!$A$1:$G$1,0))</f>
        <v>4.96</v>
      </c>
      <c r="M218" s="6">
        <f t="shared" ca="1" si="7"/>
        <v>203.35999999999999</v>
      </c>
      <c r="N218" t="str">
        <f>_xlfn.XLOOKUP(Orders[[#This Row],[Customer ID]],customers!$A$1:$A$1001,customers!$I$1:$I$1001,0)</f>
        <v>No</v>
      </c>
    </row>
    <row r="219" spans="1:14" x14ac:dyDescent="0.3">
      <c r="A219" s="4" t="s">
        <v>6190</v>
      </c>
      <c r="B219" s="5">
        <v>44612</v>
      </c>
      <c r="C219" t="s">
        <v>708</v>
      </c>
      <c r="D219" t="s">
        <v>6969</v>
      </c>
      <c r="E219" s="4">
        <f t="shared" ca="1" si="6"/>
        <v>36</v>
      </c>
      <c r="F219" t="str">
        <f>_xlfn.XLOOKUP(C219,customers!$A$1:$A$1001,customers!$B$1:$B$1001)</f>
        <v>Douglas Jones MD</v>
      </c>
      <c r="G219" t="str">
        <f>_xlfn.XLOOKUP(C219,customers!$A$1:$A$1001,customers!$C$1:$C$1001)</f>
        <v>douglasjonesmd@email.com</v>
      </c>
      <c r="H219" t="str">
        <f>_xlfn.XLOOKUP(C219,customers!$A$1:$A$1001,customers!$G$1:$G$1001)</f>
        <v>Mexico</v>
      </c>
      <c r="I219" t="str">
        <f>INDEX(products!$A$1:$G$37,MATCH(orders!$D219,products!$A$1:$A$37,0),MATCH(orders!I$1,products!$A$1:$G$1,0))</f>
        <v>White</v>
      </c>
      <c r="J219">
        <f>INDEX(products!$A$1:$G$37,MATCH(orders!$D219,products!$A$1:$A$37,0),MATCH(orders!J$1,products!$A$1:$G$1,0))</f>
        <v>0.5</v>
      </c>
      <c r="K219" t="str">
        <f>INDEX(products!$A$1:$G$37,MATCH(orders!$D219,products!$A$1:$A$37,0),MATCH(orders!K$1,products!$A$1:$G$1,0))</f>
        <v>20g</v>
      </c>
      <c r="L219" s="6">
        <f>INDEX(products!$A$1:$G$37,MATCH(orders!$D219,products!$A$1:$A$37,0),MATCH(orders!L$1,products!$A$1:$G$1,0))</f>
        <v>0.79</v>
      </c>
      <c r="M219" s="6">
        <f t="shared" ca="1" si="7"/>
        <v>28.44</v>
      </c>
      <c r="N219" t="str">
        <f>_xlfn.XLOOKUP(Orders[[#This Row],[Customer ID]],customers!$A$1:$A$1001,customers!$I$1:$I$1001,0)</f>
        <v>Yes</v>
      </c>
    </row>
    <row r="220" spans="1:14" x14ac:dyDescent="0.3">
      <c r="A220" s="4" t="s">
        <v>6191</v>
      </c>
      <c r="B220" s="5">
        <v>43649</v>
      </c>
      <c r="C220" t="s">
        <v>807</v>
      </c>
      <c r="D220" t="s">
        <v>6980</v>
      </c>
      <c r="E220" s="4">
        <f t="shared" ca="1" si="6"/>
        <v>44</v>
      </c>
      <c r="F220" t="str">
        <f>_xlfn.XLOOKUP(C220,customers!$A$1:$A$1001,customers!$B$1:$B$1001)</f>
        <v>Michael Robertson</v>
      </c>
      <c r="G220" t="str">
        <f>_xlfn.XLOOKUP(C220,customers!$A$1:$A$1001,customers!$C$1:$C$1001)</f>
        <v>michaelrobertson@email.com</v>
      </c>
      <c r="H220" t="str">
        <f>_xlfn.XLOOKUP(C220,customers!$A$1:$A$1001,customers!$G$1:$G$1001)</f>
        <v>Canada</v>
      </c>
      <c r="I220" t="str">
        <f>INDEX(products!$A$1:$G$37,MATCH(orders!$D220,products!$A$1:$A$37,0),MATCH(orders!I$1,products!$A$1:$G$1,0))</f>
        <v>White</v>
      </c>
      <c r="J220">
        <f>INDEX(products!$A$1:$G$37,MATCH(orders!$D220,products!$A$1:$A$37,0),MATCH(orders!J$1,products!$A$1:$G$1,0))</f>
        <v>0.8</v>
      </c>
      <c r="K220" t="str">
        <f>INDEX(products!$A$1:$G$37,MATCH(orders!$D220,products!$A$1:$A$37,0),MATCH(orders!K$1,products!$A$1:$G$1,0))</f>
        <v>250g</v>
      </c>
      <c r="L220" s="6">
        <f>INDEX(products!$A$1:$G$37,MATCH(orders!$D220,products!$A$1:$A$37,0),MATCH(orders!L$1,products!$A$1:$G$1,0))</f>
        <v>4.96</v>
      </c>
      <c r="M220" s="6">
        <f t="shared" ca="1" si="7"/>
        <v>218.24</v>
      </c>
      <c r="N220" t="str">
        <f>_xlfn.XLOOKUP(Orders[[#This Row],[Customer ID]],customers!$A$1:$A$1001,customers!$I$1:$I$1001,0)</f>
        <v>No</v>
      </c>
    </row>
    <row r="221" spans="1:14" x14ac:dyDescent="0.3">
      <c r="A221" s="4" t="s">
        <v>6192</v>
      </c>
      <c r="B221" s="5">
        <v>44348</v>
      </c>
      <c r="C221" t="s">
        <v>946</v>
      </c>
      <c r="D221" t="s">
        <v>6968</v>
      </c>
      <c r="E221" s="4">
        <f t="shared" ca="1" si="6"/>
        <v>45</v>
      </c>
      <c r="F221" t="str">
        <f>_xlfn.XLOOKUP(C221,customers!$A$1:$A$1001,customers!$B$1:$B$1001)</f>
        <v>Jonathan Kemp</v>
      </c>
      <c r="G221" t="str">
        <f>_xlfn.XLOOKUP(C221,customers!$A$1:$A$1001,customers!$C$1:$C$1001)</f>
        <v>jonathankemp@email.com</v>
      </c>
      <c r="H221" t="str">
        <f>_xlfn.XLOOKUP(C221,customers!$A$1:$A$1001,customers!$G$1:$G$1001)</f>
        <v>Canada</v>
      </c>
      <c r="I221" t="str">
        <f>INDEX(products!$A$1:$G$37,MATCH(orders!$D221,products!$A$1:$A$37,0),MATCH(orders!I$1,products!$A$1:$G$1,0))</f>
        <v>Milk</v>
      </c>
      <c r="J221">
        <f>INDEX(products!$A$1:$G$37,MATCH(orders!$D221,products!$A$1:$A$37,0),MATCH(orders!J$1,products!$A$1:$G$1,0))</f>
        <v>0.8</v>
      </c>
      <c r="K221" t="str">
        <f>INDEX(products!$A$1:$G$37,MATCH(orders!$D221,products!$A$1:$A$37,0),MATCH(orders!K$1,products!$A$1:$G$1,0))</f>
        <v>250g</v>
      </c>
      <c r="L221" s="6">
        <f>INDEX(products!$A$1:$G$37,MATCH(orders!$D221,products!$A$1:$A$37,0),MATCH(orders!L$1,products!$A$1:$G$1,0))</f>
        <v>3.43</v>
      </c>
      <c r="M221" s="6">
        <f t="shared" ca="1" si="7"/>
        <v>154.35</v>
      </c>
      <c r="N221" t="str">
        <f>_xlfn.XLOOKUP(Orders[[#This Row],[Customer ID]],customers!$A$1:$A$1001,customers!$I$1:$I$1001,0)</f>
        <v>No</v>
      </c>
    </row>
    <row r="222" spans="1:14" x14ac:dyDescent="0.3">
      <c r="A222" s="4" t="s">
        <v>6193</v>
      </c>
      <c r="B222" s="5">
        <v>44150</v>
      </c>
      <c r="C222" t="s">
        <v>980</v>
      </c>
      <c r="D222" t="s">
        <v>6952</v>
      </c>
      <c r="E222" s="4">
        <f t="shared" ca="1" si="6"/>
        <v>12</v>
      </c>
      <c r="F222" t="str">
        <f>_xlfn.XLOOKUP(C222,customers!$A$1:$A$1001,customers!$B$1:$B$1001)</f>
        <v>Kristopher Mayo</v>
      </c>
      <c r="G222" t="str">
        <f>_xlfn.XLOOKUP(C222,customers!$A$1:$A$1001,customers!$C$1:$C$1001)</f>
        <v>kristophermayo@email.com</v>
      </c>
      <c r="H222" t="str">
        <f>_xlfn.XLOOKUP(C222,customers!$A$1:$A$1001,customers!$G$1:$G$1001)</f>
        <v>Mexico</v>
      </c>
      <c r="I222" t="str">
        <f>INDEX(products!$A$1:$G$37,MATCH(orders!$D222,products!$A$1:$A$37,0),MATCH(orders!I$1,products!$A$1:$G$1,0))</f>
        <v>Dark</v>
      </c>
      <c r="J222">
        <f>INDEX(products!$A$1:$G$37,MATCH(orders!$D222,products!$A$1:$A$37,0),MATCH(orders!J$1,products!$A$1:$G$1,0))</f>
        <v>0.65</v>
      </c>
      <c r="K222" t="str">
        <f>INDEX(products!$A$1:$G$37,MATCH(orders!$D222,products!$A$1:$A$37,0),MATCH(orders!K$1,products!$A$1:$G$1,0))</f>
        <v>250g</v>
      </c>
      <c r="L222" s="6">
        <f>INDEX(products!$A$1:$G$37,MATCH(orders!$D222,products!$A$1:$A$37,0),MATCH(orders!L$1,products!$A$1:$G$1,0))</f>
        <v>4.3099999999999996</v>
      </c>
      <c r="M222" s="6">
        <f t="shared" ca="1" si="7"/>
        <v>51.72</v>
      </c>
      <c r="N222" t="str">
        <f>_xlfn.XLOOKUP(Orders[[#This Row],[Customer ID]],customers!$A$1:$A$1001,customers!$I$1:$I$1001,0)</f>
        <v>No</v>
      </c>
    </row>
    <row r="223" spans="1:14" x14ac:dyDescent="0.3">
      <c r="A223" s="4" t="s">
        <v>6194</v>
      </c>
      <c r="B223" s="5">
        <v>44215</v>
      </c>
      <c r="C223" t="s">
        <v>132</v>
      </c>
      <c r="D223" t="s">
        <v>6955</v>
      </c>
      <c r="E223" s="4">
        <f t="shared" ca="1" si="6"/>
        <v>33</v>
      </c>
      <c r="F223" t="str">
        <f>_xlfn.XLOOKUP(C223,customers!$A$1:$A$1001,customers!$B$1:$B$1001)</f>
        <v>Tanya Williams</v>
      </c>
      <c r="G223" t="str">
        <f>_xlfn.XLOOKUP(C223,customers!$A$1:$A$1001,customers!$C$1:$C$1001)</f>
        <v>tanyawilliams@email.com</v>
      </c>
      <c r="H223" t="str">
        <f>_xlfn.XLOOKUP(C223,customers!$A$1:$A$1001,customers!$G$1:$G$1001)</f>
        <v>United States</v>
      </c>
      <c r="I223" t="str">
        <f>INDEX(products!$A$1:$G$37,MATCH(orders!$D223,products!$A$1:$A$37,0),MATCH(orders!I$1,products!$A$1:$G$1,0))</f>
        <v>Dark</v>
      </c>
      <c r="J223">
        <f>INDEX(products!$A$1:$G$37,MATCH(orders!$D223,products!$A$1:$A$37,0),MATCH(orders!J$1,products!$A$1:$G$1,0))</f>
        <v>0.8</v>
      </c>
      <c r="K223" t="str">
        <f>INDEX(products!$A$1:$G$37,MATCH(orders!$D223,products!$A$1:$A$37,0),MATCH(orders!K$1,products!$A$1:$G$1,0))</f>
        <v>100g</v>
      </c>
      <c r="L223" s="6">
        <f>INDEX(products!$A$1:$G$37,MATCH(orders!$D223,products!$A$1:$A$37,0),MATCH(orders!L$1,products!$A$1:$G$1,0))</f>
        <v>1.66</v>
      </c>
      <c r="M223" s="6">
        <f t="shared" ca="1" si="7"/>
        <v>54.779999999999994</v>
      </c>
      <c r="N223" t="str">
        <f>_xlfn.XLOOKUP(Orders[[#This Row],[Customer ID]],customers!$A$1:$A$1001,customers!$I$1:$I$1001,0)</f>
        <v>No</v>
      </c>
    </row>
    <row r="224" spans="1:14" x14ac:dyDescent="0.3">
      <c r="A224" s="4" t="s">
        <v>6195</v>
      </c>
      <c r="B224" s="5">
        <v>44479</v>
      </c>
      <c r="C224" t="s">
        <v>49</v>
      </c>
      <c r="D224" t="s">
        <v>6951</v>
      </c>
      <c r="E224" s="4">
        <f t="shared" ca="1" si="6"/>
        <v>47</v>
      </c>
      <c r="F224" t="str">
        <f>_xlfn.XLOOKUP(C224,customers!$A$1:$A$1001,customers!$B$1:$B$1001)</f>
        <v>Teresa Young</v>
      </c>
      <c r="G224" t="str">
        <f>_xlfn.XLOOKUP(C224,customers!$A$1:$A$1001,customers!$C$1:$C$1001)</f>
        <v>teresayoung@email.com</v>
      </c>
      <c r="H224" t="str">
        <f>_xlfn.XLOOKUP(C224,customers!$A$1:$A$1001,customers!$G$1:$G$1001)</f>
        <v>United States</v>
      </c>
      <c r="I224" t="str">
        <f>INDEX(products!$A$1:$G$37,MATCH(orders!$D224,products!$A$1:$A$37,0),MATCH(orders!I$1,products!$A$1:$G$1,0))</f>
        <v>Dark</v>
      </c>
      <c r="J224">
        <f>INDEX(products!$A$1:$G$37,MATCH(orders!$D224,products!$A$1:$A$37,0),MATCH(orders!J$1,products!$A$1:$G$1,0))</f>
        <v>0.65</v>
      </c>
      <c r="K224" t="str">
        <f>INDEX(products!$A$1:$G$37,MATCH(orders!$D224,products!$A$1:$A$37,0),MATCH(orders!K$1,products!$A$1:$G$1,0))</f>
        <v>100g</v>
      </c>
      <c r="L224" s="6">
        <f>INDEX(products!$A$1:$G$37,MATCH(orders!$D224,products!$A$1:$A$37,0),MATCH(orders!L$1,products!$A$1:$G$1,0))</f>
        <v>1.88</v>
      </c>
      <c r="M224" s="6">
        <f t="shared" ca="1" si="7"/>
        <v>88.36</v>
      </c>
      <c r="N224" t="str">
        <f>_xlfn.XLOOKUP(Orders[[#This Row],[Customer ID]],customers!$A$1:$A$1001,customers!$I$1:$I$1001,0)</f>
        <v>No</v>
      </c>
    </row>
    <row r="225" spans="1:14" x14ac:dyDescent="0.3">
      <c r="A225" s="4" t="s">
        <v>6196</v>
      </c>
      <c r="B225" s="5">
        <v>44620</v>
      </c>
      <c r="C225" t="s">
        <v>851</v>
      </c>
      <c r="D225" t="s">
        <v>6976</v>
      </c>
      <c r="E225" s="4">
        <f t="shared" ca="1" si="6"/>
        <v>10</v>
      </c>
      <c r="F225" t="str">
        <f>_xlfn.XLOOKUP(C225,customers!$A$1:$A$1001,customers!$B$1:$B$1001)</f>
        <v>Raven Abbott</v>
      </c>
      <c r="G225" t="str">
        <f>_xlfn.XLOOKUP(C225,customers!$A$1:$A$1001,customers!$C$1:$C$1001)</f>
        <v>ravenabbott@email.com</v>
      </c>
      <c r="H225" t="str">
        <f>_xlfn.XLOOKUP(C225,customers!$A$1:$A$1001,customers!$G$1:$G$1001)</f>
        <v>United States</v>
      </c>
      <c r="I225" t="str">
        <f>INDEX(products!$A$1:$G$37,MATCH(orders!$D225,products!$A$1:$A$37,0),MATCH(orders!I$1,products!$A$1:$G$1,0))</f>
        <v>White</v>
      </c>
      <c r="J225">
        <f>INDEX(products!$A$1:$G$37,MATCH(orders!$D225,products!$A$1:$A$37,0),MATCH(orders!J$1,products!$A$1:$G$1,0))</f>
        <v>0.65</v>
      </c>
      <c r="K225" t="str">
        <f>INDEX(products!$A$1:$G$37,MATCH(orders!$D225,products!$A$1:$A$37,0),MATCH(orders!K$1,products!$A$1:$G$1,0))</f>
        <v>250g</v>
      </c>
      <c r="L225" s="6">
        <f>INDEX(products!$A$1:$G$37,MATCH(orders!$D225,products!$A$1:$A$37,0),MATCH(orders!L$1,products!$A$1:$G$1,0))</f>
        <v>5.58</v>
      </c>
      <c r="M225" s="6">
        <f t="shared" ca="1" si="7"/>
        <v>55.8</v>
      </c>
      <c r="N225" t="str">
        <f>_xlfn.XLOOKUP(Orders[[#This Row],[Customer ID]],customers!$A$1:$A$1001,customers!$I$1:$I$1001,0)</f>
        <v>No</v>
      </c>
    </row>
    <row r="226" spans="1:14" x14ac:dyDescent="0.3">
      <c r="A226" s="4" t="s">
        <v>6197</v>
      </c>
      <c r="B226" s="5">
        <v>44470</v>
      </c>
      <c r="C226" t="s">
        <v>251</v>
      </c>
      <c r="D226" t="s">
        <v>6966</v>
      </c>
      <c r="E226" s="4">
        <f t="shared" ca="1" si="6"/>
        <v>15</v>
      </c>
      <c r="F226" t="str">
        <f>_xlfn.XLOOKUP(C226,customers!$A$1:$A$1001,customers!$B$1:$B$1001)</f>
        <v>Eddie Morrison</v>
      </c>
      <c r="G226" t="str">
        <f>_xlfn.XLOOKUP(C226,customers!$A$1:$A$1001,customers!$C$1:$C$1001)</f>
        <v>eddiemorrison@email.com</v>
      </c>
      <c r="H226" t="str">
        <f>_xlfn.XLOOKUP(C226,customers!$A$1:$A$1001,customers!$G$1:$G$1001)</f>
        <v>Canada</v>
      </c>
      <c r="I226" t="str">
        <f>INDEX(products!$A$1:$G$37,MATCH(orders!$D226,products!$A$1:$A$37,0),MATCH(orders!I$1,products!$A$1:$G$1,0))</f>
        <v>Milk</v>
      </c>
      <c r="J226">
        <f>INDEX(products!$A$1:$G$37,MATCH(orders!$D226,products!$A$1:$A$37,0),MATCH(orders!J$1,products!$A$1:$G$1,0))</f>
        <v>0.8</v>
      </c>
      <c r="K226" t="str">
        <f>INDEX(products!$A$1:$G$37,MATCH(orders!$D226,products!$A$1:$A$37,0),MATCH(orders!K$1,products!$A$1:$G$1,0))</f>
        <v>50g</v>
      </c>
      <c r="L226" s="6">
        <f>INDEX(products!$A$1:$G$37,MATCH(orders!$D226,products!$A$1:$A$37,0),MATCH(orders!L$1,products!$A$1:$G$1,0))</f>
        <v>0.9</v>
      </c>
      <c r="M226" s="6">
        <f t="shared" ca="1" si="7"/>
        <v>13.5</v>
      </c>
      <c r="N226" t="str">
        <f>_xlfn.XLOOKUP(Orders[[#This Row],[Customer ID]],customers!$A$1:$A$1001,customers!$I$1:$I$1001,0)</f>
        <v>No</v>
      </c>
    </row>
    <row r="227" spans="1:14" x14ac:dyDescent="0.3">
      <c r="A227" s="4" t="s">
        <v>6198</v>
      </c>
      <c r="B227" s="5">
        <v>44076</v>
      </c>
      <c r="C227" t="s">
        <v>444</v>
      </c>
      <c r="D227" t="s">
        <v>6975</v>
      </c>
      <c r="E227" s="4">
        <f t="shared" ca="1" si="6"/>
        <v>42</v>
      </c>
      <c r="F227" t="str">
        <f>_xlfn.XLOOKUP(C227,customers!$A$1:$A$1001,customers!$B$1:$B$1001)</f>
        <v>Alicia Newton</v>
      </c>
      <c r="G227" t="str">
        <f>_xlfn.XLOOKUP(C227,customers!$A$1:$A$1001,customers!$C$1:$C$1001)</f>
        <v>alicianewton@email.com</v>
      </c>
      <c r="H227" t="str">
        <f>_xlfn.XLOOKUP(C227,customers!$A$1:$A$1001,customers!$G$1:$G$1001)</f>
        <v>Mexico</v>
      </c>
      <c r="I227" t="str">
        <f>INDEX(products!$A$1:$G$37,MATCH(orders!$D227,products!$A$1:$A$37,0),MATCH(orders!I$1,products!$A$1:$G$1,0))</f>
        <v>White</v>
      </c>
      <c r="J227">
        <f>INDEX(products!$A$1:$G$37,MATCH(orders!$D227,products!$A$1:$A$37,0),MATCH(orders!J$1,products!$A$1:$G$1,0))</f>
        <v>0.65</v>
      </c>
      <c r="K227" t="str">
        <f>INDEX(products!$A$1:$G$37,MATCH(orders!$D227,products!$A$1:$A$37,0),MATCH(orders!K$1,products!$A$1:$G$1,0))</f>
        <v>100g</v>
      </c>
      <c r="L227" s="6">
        <f>INDEX(products!$A$1:$G$37,MATCH(orders!$D227,products!$A$1:$A$37,0),MATCH(orders!L$1,products!$A$1:$G$1,0))</f>
        <v>2.4300000000000002</v>
      </c>
      <c r="M227" s="6">
        <f t="shared" ca="1" si="7"/>
        <v>102.06</v>
      </c>
      <c r="N227" t="str">
        <f>_xlfn.XLOOKUP(Orders[[#This Row],[Customer ID]],customers!$A$1:$A$1001,customers!$I$1:$I$1001,0)</f>
        <v>Yes</v>
      </c>
    </row>
    <row r="228" spans="1:14" x14ac:dyDescent="0.3">
      <c r="A228" s="4" t="s">
        <v>6199</v>
      </c>
      <c r="B228" s="5">
        <v>44043</v>
      </c>
      <c r="C228" t="s">
        <v>858</v>
      </c>
      <c r="D228" t="s">
        <v>6950</v>
      </c>
      <c r="E228" s="4">
        <f t="shared" ca="1" si="6"/>
        <v>18</v>
      </c>
      <c r="F228" t="str">
        <f>_xlfn.XLOOKUP(C228,customers!$A$1:$A$1001,customers!$B$1:$B$1001)</f>
        <v>Eric Alvarez</v>
      </c>
      <c r="G228" t="str">
        <f>_xlfn.XLOOKUP(C228,customers!$A$1:$A$1001,customers!$C$1:$C$1001)</f>
        <v>ericalvarez@email.com</v>
      </c>
      <c r="H228" t="str">
        <f>_xlfn.XLOOKUP(C228,customers!$A$1:$A$1001,customers!$G$1:$G$1001)</f>
        <v>Mexico</v>
      </c>
      <c r="I228" t="str">
        <f>INDEX(products!$A$1:$G$37,MATCH(orders!$D228,products!$A$1:$A$37,0),MATCH(orders!I$1,products!$A$1:$G$1,0))</f>
        <v>Dark</v>
      </c>
      <c r="J228">
        <f>INDEX(products!$A$1:$G$37,MATCH(orders!$D228,products!$A$1:$A$37,0),MATCH(orders!J$1,products!$A$1:$G$1,0))</f>
        <v>0.65</v>
      </c>
      <c r="K228" t="str">
        <f>INDEX(products!$A$1:$G$37,MATCH(orders!$D228,products!$A$1:$A$37,0),MATCH(orders!K$1,products!$A$1:$G$1,0))</f>
        <v>50g</v>
      </c>
      <c r="L228" s="6">
        <f>INDEX(products!$A$1:$G$37,MATCH(orders!$D228,products!$A$1:$A$37,0),MATCH(orders!L$1,products!$A$1:$G$1,0))</f>
        <v>1.1299999999999999</v>
      </c>
      <c r="M228" s="6">
        <f t="shared" ca="1" si="7"/>
        <v>20.339999999999996</v>
      </c>
      <c r="N228" t="str">
        <f>_xlfn.XLOOKUP(Orders[[#This Row],[Customer ID]],customers!$A$1:$A$1001,customers!$I$1:$I$1001,0)</f>
        <v>No</v>
      </c>
    </row>
    <row r="229" spans="1:14" x14ac:dyDescent="0.3">
      <c r="A229" s="4" t="s">
        <v>6200</v>
      </c>
      <c r="B229" s="5">
        <v>44571</v>
      </c>
      <c r="C229" t="s">
        <v>994</v>
      </c>
      <c r="D229" t="s">
        <v>6980</v>
      </c>
      <c r="E229" s="4">
        <f t="shared" ca="1" si="6"/>
        <v>4</v>
      </c>
      <c r="F229" t="str">
        <f>_xlfn.XLOOKUP(C229,customers!$A$1:$A$1001,customers!$B$1:$B$1001)</f>
        <v>Micheal Fields</v>
      </c>
      <c r="G229" t="str">
        <f>_xlfn.XLOOKUP(C229,customers!$A$1:$A$1001,customers!$C$1:$C$1001)</f>
        <v>michealfields@email.com</v>
      </c>
      <c r="H229" t="str">
        <f>_xlfn.XLOOKUP(C229,customers!$A$1:$A$1001,customers!$G$1:$G$1001)</f>
        <v>United States</v>
      </c>
      <c r="I229" t="str">
        <f>INDEX(products!$A$1:$G$37,MATCH(orders!$D229,products!$A$1:$A$37,0),MATCH(orders!I$1,products!$A$1:$G$1,0))</f>
        <v>White</v>
      </c>
      <c r="J229">
        <f>INDEX(products!$A$1:$G$37,MATCH(orders!$D229,products!$A$1:$A$37,0),MATCH(orders!J$1,products!$A$1:$G$1,0))</f>
        <v>0.8</v>
      </c>
      <c r="K229" t="str">
        <f>INDEX(products!$A$1:$G$37,MATCH(orders!$D229,products!$A$1:$A$37,0),MATCH(orders!K$1,products!$A$1:$G$1,0))</f>
        <v>250g</v>
      </c>
      <c r="L229" s="6">
        <f>INDEX(products!$A$1:$G$37,MATCH(orders!$D229,products!$A$1:$A$37,0),MATCH(orders!L$1,products!$A$1:$G$1,0))</f>
        <v>4.96</v>
      </c>
      <c r="M229" s="6">
        <f t="shared" ca="1" si="7"/>
        <v>19.84</v>
      </c>
      <c r="N229" t="str">
        <f>_xlfn.XLOOKUP(Orders[[#This Row],[Customer ID]],customers!$A$1:$A$1001,customers!$I$1:$I$1001,0)</f>
        <v>Yes</v>
      </c>
    </row>
    <row r="230" spans="1:14" x14ac:dyDescent="0.3">
      <c r="A230" s="4" t="s">
        <v>6201</v>
      </c>
      <c r="B230" s="5">
        <v>44264</v>
      </c>
      <c r="C230" t="s">
        <v>613</v>
      </c>
      <c r="D230" t="s">
        <v>6957</v>
      </c>
      <c r="E230" s="4">
        <f t="shared" ca="1" si="6"/>
        <v>40</v>
      </c>
      <c r="F230" t="str">
        <f>_xlfn.XLOOKUP(C230,customers!$A$1:$A$1001,customers!$B$1:$B$1001)</f>
        <v>Priscilla Montgomery</v>
      </c>
      <c r="G230" t="str">
        <f>_xlfn.XLOOKUP(C230,customers!$A$1:$A$1001,customers!$C$1:$C$1001)</f>
        <v>priscillamontgomery@email.com</v>
      </c>
      <c r="H230" t="str">
        <f>_xlfn.XLOOKUP(C230,customers!$A$1:$A$1001,customers!$G$1:$G$1001)</f>
        <v>Mexico</v>
      </c>
      <c r="I230" t="str">
        <f>INDEX(products!$A$1:$G$37,MATCH(orders!$D230,products!$A$1:$A$37,0),MATCH(orders!I$1,products!$A$1:$G$1,0))</f>
        <v>Milk</v>
      </c>
      <c r="J230">
        <f>INDEX(products!$A$1:$G$37,MATCH(orders!$D230,products!$A$1:$A$37,0),MATCH(orders!J$1,products!$A$1:$G$1,0))</f>
        <v>0.5</v>
      </c>
      <c r="K230" t="str">
        <f>INDEX(products!$A$1:$G$37,MATCH(orders!$D230,products!$A$1:$A$37,0),MATCH(orders!K$1,products!$A$1:$G$1,0))</f>
        <v>20g</v>
      </c>
      <c r="L230" s="6">
        <f>INDEX(products!$A$1:$G$37,MATCH(orders!$D230,products!$A$1:$A$37,0),MATCH(orders!L$1,products!$A$1:$G$1,0))</f>
        <v>0.6</v>
      </c>
      <c r="M230" s="6">
        <f t="shared" ca="1" si="7"/>
        <v>24</v>
      </c>
      <c r="N230" t="str">
        <f>_xlfn.XLOOKUP(Orders[[#This Row],[Customer ID]],customers!$A$1:$A$1001,customers!$I$1:$I$1001,0)</f>
        <v>No</v>
      </c>
    </row>
    <row r="231" spans="1:14" x14ac:dyDescent="0.3">
      <c r="A231" s="4" t="s">
        <v>6202</v>
      </c>
      <c r="B231" s="5">
        <v>44155</v>
      </c>
      <c r="C231" t="s">
        <v>638</v>
      </c>
      <c r="D231" t="s">
        <v>6972</v>
      </c>
      <c r="E231" s="4">
        <f t="shared" ca="1" si="6"/>
        <v>15</v>
      </c>
      <c r="F231" t="str">
        <f>_xlfn.XLOOKUP(C231,customers!$A$1:$A$1001,customers!$B$1:$B$1001)</f>
        <v>Patrick Jenkins</v>
      </c>
      <c r="G231" t="str">
        <f>_xlfn.XLOOKUP(C231,customers!$A$1:$A$1001,customers!$C$1:$C$1001)</f>
        <v>patrickjenkins@email.com</v>
      </c>
      <c r="H231" t="str">
        <f>_xlfn.XLOOKUP(C231,customers!$A$1:$A$1001,customers!$G$1:$G$1001)</f>
        <v>United States</v>
      </c>
      <c r="I231" t="str">
        <f>INDEX(products!$A$1:$G$37,MATCH(orders!$D231,products!$A$1:$A$37,0),MATCH(orders!I$1,products!$A$1:$G$1,0))</f>
        <v>White</v>
      </c>
      <c r="J231">
        <f>INDEX(products!$A$1:$G$37,MATCH(orders!$D231,products!$A$1:$A$37,0),MATCH(orders!J$1,products!$A$1:$G$1,0))</f>
        <v>0.5</v>
      </c>
      <c r="K231" t="str">
        <f>INDEX(products!$A$1:$G$37,MATCH(orders!$D231,products!$A$1:$A$37,0),MATCH(orders!K$1,products!$A$1:$G$1,0))</f>
        <v>250g</v>
      </c>
      <c r="L231" s="6">
        <f>INDEX(products!$A$1:$G$37,MATCH(orders!$D231,products!$A$1:$A$37,0),MATCH(orders!L$1,products!$A$1:$G$1,0))</f>
        <v>6.08</v>
      </c>
      <c r="M231" s="6">
        <f t="shared" ca="1" si="7"/>
        <v>91.2</v>
      </c>
      <c r="N231" t="str">
        <f>_xlfn.XLOOKUP(Orders[[#This Row],[Customer ID]],customers!$A$1:$A$1001,customers!$I$1:$I$1001,0)</f>
        <v>No</v>
      </c>
    </row>
    <row r="232" spans="1:14" x14ac:dyDescent="0.3">
      <c r="A232" s="4" t="s">
        <v>6203</v>
      </c>
      <c r="B232" s="5">
        <v>44634</v>
      </c>
      <c r="C232" t="s">
        <v>306</v>
      </c>
      <c r="D232" t="s">
        <v>6968</v>
      </c>
      <c r="E232" s="4">
        <f t="shared" ca="1" si="6"/>
        <v>22</v>
      </c>
      <c r="F232" t="str">
        <f>_xlfn.XLOOKUP(C232,customers!$A$1:$A$1001,customers!$B$1:$B$1001)</f>
        <v>Andrea Mccoy</v>
      </c>
      <c r="G232" t="str">
        <f>_xlfn.XLOOKUP(C232,customers!$A$1:$A$1001,customers!$C$1:$C$1001)</f>
        <v>andreamccoy@email.com</v>
      </c>
      <c r="H232" t="str">
        <f>_xlfn.XLOOKUP(C232,customers!$A$1:$A$1001,customers!$G$1:$G$1001)</f>
        <v>United States</v>
      </c>
      <c r="I232" t="str">
        <f>INDEX(products!$A$1:$G$37,MATCH(orders!$D232,products!$A$1:$A$37,0),MATCH(orders!I$1,products!$A$1:$G$1,0))</f>
        <v>Milk</v>
      </c>
      <c r="J232">
        <f>INDEX(products!$A$1:$G$37,MATCH(orders!$D232,products!$A$1:$A$37,0),MATCH(orders!J$1,products!$A$1:$G$1,0))</f>
        <v>0.8</v>
      </c>
      <c r="K232" t="str">
        <f>INDEX(products!$A$1:$G$37,MATCH(orders!$D232,products!$A$1:$A$37,0),MATCH(orders!K$1,products!$A$1:$G$1,0))</f>
        <v>250g</v>
      </c>
      <c r="L232" s="6">
        <f>INDEX(products!$A$1:$G$37,MATCH(orders!$D232,products!$A$1:$A$37,0),MATCH(orders!L$1,products!$A$1:$G$1,0))</f>
        <v>3.43</v>
      </c>
      <c r="M232" s="6">
        <f t="shared" ca="1" si="7"/>
        <v>75.460000000000008</v>
      </c>
      <c r="N232" t="str">
        <f>_xlfn.XLOOKUP(Orders[[#This Row],[Customer ID]],customers!$A$1:$A$1001,customers!$I$1:$I$1001,0)</f>
        <v>No</v>
      </c>
    </row>
    <row r="233" spans="1:14" x14ac:dyDescent="0.3">
      <c r="A233" s="4" t="s">
        <v>6204</v>
      </c>
      <c r="B233" s="5">
        <v>43475</v>
      </c>
      <c r="C233" t="s">
        <v>289</v>
      </c>
      <c r="D233" t="s">
        <v>6949</v>
      </c>
      <c r="E233" s="4">
        <f t="shared" ca="1" si="6"/>
        <v>13</v>
      </c>
      <c r="F233" t="str">
        <f>_xlfn.XLOOKUP(C233,customers!$A$1:$A$1001,customers!$B$1:$B$1001)</f>
        <v>Leslie Barker</v>
      </c>
      <c r="G233" t="str">
        <f>_xlfn.XLOOKUP(C233,customers!$A$1:$A$1001,customers!$C$1:$C$1001)</f>
        <v>lesliebarker@email.com</v>
      </c>
      <c r="H233" t="str">
        <f>_xlfn.XLOOKUP(C233,customers!$A$1:$A$1001,customers!$G$1:$G$1001)</f>
        <v>Mexico</v>
      </c>
      <c r="I233" t="str">
        <f>INDEX(products!$A$1:$G$37,MATCH(orders!$D233,products!$A$1:$A$37,0),MATCH(orders!I$1,products!$A$1:$G$1,0))</f>
        <v>Dark</v>
      </c>
      <c r="J233">
        <f>INDEX(products!$A$1:$G$37,MATCH(orders!$D233,products!$A$1:$A$37,0),MATCH(orders!J$1,products!$A$1:$G$1,0))</f>
        <v>0.65</v>
      </c>
      <c r="K233" t="str">
        <f>INDEX(products!$A$1:$G$37,MATCH(orders!$D233,products!$A$1:$A$37,0),MATCH(orders!K$1,products!$A$1:$G$1,0))</f>
        <v>20g</v>
      </c>
      <c r="L233" s="6">
        <f>INDEX(products!$A$1:$G$37,MATCH(orders!$D233,products!$A$1:$A$37,0),MATCH(orders!L$1,products!$A$1:$G$1,0))</f>
        <v>0.56000000000000005</v>
      </c>
      <c r="M233" s="6">
        <f t="shared" ca="1" si="7"/>
        <v>7.2800000000000011</v>
      </c>
      <c r="N233" t="str">
        <f>_xlfn.XLOOKUP(Orders[[#This Row],[Customer ID]],customers!$A$1:$A$1001,customers!$I$1:$I$1001,0)</f>
        <v>No</v>
      </c>
    </row>
    <row r="234" spans="1:14" x14ac:dyDescent="0.3">
      <c r="A234" s="4" t="s">
        <v>6205</v>
      </c>
      <c r="B234" s="5">
        <v>44222</v>
      </c>
      <c r="C234" t="s">
        <v>749</v>
      </c>
      <c r="D234" t="s">
        <v>6946</v>
      </c>
      <c r="E234" s="4">
        <f t="shared" ca="1" si="6"/>
        <v>6</v>
      </c>
      <c r="F234" t="str">
        <f>_xlfn.XLOOKUP(C234,customers!$A$1:$A$1001,customers!$B$1:$B$1001)</f>
        <v>Jessica Jenkins</v>
      </c>
      <c r="G234" t="str">
        <f>_xlfn.XLOOKUP(C234,customers!$A$1:$A$1001,customers!$C$1:$C$1001)</f>
        <v>jessicajenkins@email.com</v>
      </c>
      <c r="H234" t="str">
        <f>_xlfn.XLOOKUP(C234,customers!$A$1:$A$1001,customers!$G$1:$G$1001)</f>
        <v>Mexico</v>
      </c>
      <c r="I234" t="str">
        <f>INDEX(products!$A$1:$G$37,MATCH(orders!$D234,products!$A$1:$A$37,0),MATCH(orders!I$1,products!$A$1:$G$1,0))</f>
        <v>Dark</v>
      </c>
      <c r="J234">
        <f>INDEX(products!$A$1:$G$37,MATCH(orders!$D234,products!$A$1:$A$37,0),MATCH(orders!J$1,products!$A$1:$G$1,0))</f>
        <v>0.5</v>
      </c>
      <c r="K234" t="str">
        <f>INDEX(products!$A$1:$G$37,MATCH(orders!$D234,products!$A$1:$A$37,0),MATCH(orders!K$1,products!$A$1:$G$1,0))</f>
        <v>50g</v>
      </c>
      <c r="L234" s="6">
        <f>INDEX(products!$A$1:$G$37,MATCH(orders!$D234,products!$A$1:$A$37,0),MATCH(orders!L$1,products!$A$1:$G$1,0))</f>
        <v>1.3</v>
      </c>
      <c r="M234" s="6">
        <f t="shared" ca="1" si="7"/>
        <v>7.8000000000000007</v>
      </c>
      <c r="N234" t="str">
        <f>_xlfn.XLOOKUP(Orders[[#This Row],[Customer ID]],customers!$A$1:$A$1001,customers!$I$1:$I$1001,0)</f>
        <v>No</v>
      </c>
    </row>
    <row r="235" spans="1:14" x14ac:dyDescent="0.3">
      <c r="A235" s="4" t="s">
        <v>6206</v>
      </c>
      <c r="B235" s="5">
        <v>44312</v>
      </c>
      <c r="C235" t="s">
        <v>95</v>
      </c>
      <c r="D235" t="s">
        <v>6968</v>
      </c>
      <c r="E235" s="4">
        <f t="shared" ca="1" si="6"/>
        <v>20</v>
      </c>
      <c r="F235" t="str">
        <f>_xlfn.XLOOKUP(C235,customers!$A$1:$A$1001,customers!$B$1:$B$1001)</f>
        <v>Melanie Wilson</v>
      </c>
      <c r="G235" t="str">
        <f>_xlfn.XLOOKUP(C235,customers!$A$1:$A$1001,customers!$C$1:$C$1001)</f>
        <v>melaniewilson@email.com</v>
      </c>
      <c r="H235" t="str">
        <f>_xlfn.XLOOKUP(C235,customers!$A$1:$A$1001,customers!$G$1:$G$1001)</f>
        <v>Canada</v>
      </c>
      <c r="I235" t="str">
        <f>INDEX(products!$A$1:$G$37,MATCH(orders!$D235,products!$A$1:$A$37,0),MATCH(orders!I$1,products!$A$1:$G$1,0))</f>
        <v>Milk</v>
      </c>
      <c r="J235">
        <f>INDEX(products!$A$1:$G$37,MATCH(orders!$D235,products!$A$1:$A$37,0),MATCH(orders!J$1,products!$A$1:$G$1,0))</f>
        <v>0.8</v>
      </c>
      <c r="K235" t="str">
        <f>INDEX(products!$A$1:$G$37,MATCH(orders!$D235,products!$A$1:$A$37,0),MATCH(orders!K$1,products!$A$1:$G$1,0))</f>
        <v>250g</v>
      </c>
      <c r="L235" s="6">
        <f>INDEX(products!$A$1:$G$37,MATCH(orders!$D235,products!$A$1:$A$37,0),MATCH(orders!L$1,products!$A$1:$G$1,0))</f>
        <v>3.43</v>
      </c>
      <c r="M235" s="6">
        <f t="shared" ca="1" si="7"/>
        <v>68.600000000000009</v>
      </c>
      <c r="N235" t="str">
        <f>_xlfn.XLOOKUP(Orders[[#This Row],[Customer ID]],customers!$A$1:$A$1001,customers!$I$1:$I$1001,0)</f>
        <v>Yes</v>
      </c>
    </row>
    <row r="236" spans="1:14" x14ac:dyDescent="0.3">
      <c r="A236" s="4" t="s">
        <v>6207</v>
      </c>
      <c r="B236" s="5">
        <v>44565</v>
      </c>
      <c r="C236" t="s">
        <v>501</v>
      </c>
      <c r="D236" t="s">
        <v>6978</v>
      </c>
      <c r="E236" s="4">
        <f t="shared" ca="1" si="6"/>
        <v>1</v>
      </c>
      <c r="F236" t="str">
        <f>_xlfn.XLOOKUP(C236,customers!$A$1:$A$1001,customers!$B$1:$B$1001)</f>
        <v>Maria Stout</v>
      </c>
      <c r="G236" t="str">
        <f>_xlfn.XLOOKUP(C236,customers!$A$1:$A$1001,customers!$C$1:$C$1001)</f>
        <v>mariastout@email.com</v>
      </c>
      <c r="H236" t="str">
        <f>_xlfn.XLOOKUP(C236,customers!$A$1:$A$1001,customers!$G$1:$G$1001)</f>
        <v>Mexico</v>
      </c>
      <c r="I236" t="str">
        <f>INDEX(products!$A$1:$G$37,MATCH(orders!$D236,products!$A$1:$A$37,0),MATCH(orders!I$1,products!$A$1:$G$1,0))</f>
        <v>White</v>
      </c>
      <c r="J236">
        <f>INDEX(products!$A$1:$G$37,MATCH(orders!$D236,products!$A$1:$A$37,0),MATCH(orders!J$1,products!$A$1:$G$1,0))</f>
        <v>0.8</v>
      </c>
      <c r="K236" t="str">
        <f>INDEX(products!$A$1:$G$37,MATCH(orders!$D236,products!$A$1:$A$37,0),MATCH(orders!K$1,products!$A$1:$G$1,0))</f>
        <v>50g</v>
      </c>
      <c r="L236" s="6">
        <f>INDEX(products!$A$1:$G$37,MATCH(orders!$D236,products!$A$1:$A$37,0),MATCH(orders!L$1,products!$A$1:$G$1,0))</f>
        <v>1.3</v>
      </c>
      <c r="M236" s="6">
        <f t="shared" ca="1" si="7"/>
        <v>1.3</v>
      </c>
      <c r="N236" t="str">
        <f>_xlfn.XLOOKUP(Orders[[#This Row],[Customer ID]],customers!$A$1:$A$1001,customers!$I$1:$I$1001,0)</f>
        <v>No</v>
      </c>
    </row>
    <row r="237" spans="1:14" x14ac:dyDescent="0.3">
      <c r="A237" s="4" t="s">
        <v>6208</v>
      </c>
      <c r="B237" s="5">
        <v>43697</v>
      </c>
      <c r="C237" t="s">
        <v>789</v>
      </c>
      <c r="D237" t="s">
        <v>6951</v>
      </c>
      <c r="E237" s="4">
        <f t="shared" ca="1" si="6"/>
        <v>27</v>
      </c>
      <c r="F237" t="str">
        <f>_xlfn.XLOOKUP(C237,customers!$A$1:$A$1001,customers!$B$1:$B$1001)</f>
        <v>William Taylor</v>
      </c>
      <c r="G237" t="str">
        <f>_xlfn.XLOOKUP(C237,customers!$A$1:$A$1001,customers!$C$1:$C$1001)</f>
        <v>williamtaylor@email.com</v>
      </c>
      <c r="H237" t="str">
        <f>_xlfn.XLOOKUP(C237,customers!$A$1:$A$1001,customers!$G$1:$G$1001)</f>
        <v>Mexico</v>
      </c>
      <c r="I237" t="str">
        <f>INDEX(products!$A$1:$G$37,MATCH(orders!$D237,products!$A$1:$A$37,0),MATCH(orders!I$1,products!$A$1:$G$1,0))</f>
        <v>Dark</v>
      </c>
      <c r="J237">
        <f>INDEX(products!$A$1:$G$37,MATCH(orders!$D237,products!$A$1:$A$37,0),MATCH(orders!J$1,products!$A$1:$G$1,0))</f>
        <v>0.65</v>
      </c>
      <c r="K237" t="str">
        <f>INDEX(products!$A$1:$G$37,MATCH(orders!$D237,products!$A$1:$A$37,0),MATCH(orders!K$1,products!$A$1:$G$1,0))</f>
        <v>100g</v>
      </c>
      <c r="L237" s="6">
        <f>INDEX(products!$A$1:$G$37,MATCH(orders!$D237,products!$A$1:$A$37,0),MATCH(orders!L$1,products!$A$1:$G$1,0))</f>
        <v>1.88</v>
      </c>
      <c r="M237" s="6">
        <f t="shared" ca="1" si="7"/>
        <v>50.76</v>
      </c>
      <c r="N237" t="str">
        <f>_xlfn.XLOOKUP(Orders[[#This Row],[Customer ID]],customers!$A$1:$A$1001,customers!$I$1:$I$1001,0)</f>
        <v>No</v>
      </c>
    </row>
    <row r="238" spans="1:14" x14ac:dyDescent="0.3">
      <c r="A238" s="4" t="s">
        <v>6209</v>
      </c>
      <c r="B238" s="5">
        <v>44757</v>
      </c>
      <c r="C238" t="s">
        <v>255</v>
      </c>
      <c r="D238" t="s">
        <v>6947</v>
      </c>
      <c r="E238" s="4">
        <f t="shared" ca="1" si="6"/>
        <v>17</v>
      </c>
      <c r="F238" t="str">
        <f>_xlfn.XLOOKUP(C238,customers!$A$1:$A$1001,customers!$B$1:$B$1001)</f>
        <v>Kathy Harris</v>
      </c>
      <c r="G238" t="str">
        <f>_xlfn.XLOOKUP(C238,customers!$A$1:$A$1001,customers!$C$1:$C$1001)</f>
        <v>kathyharris@email.com</v>
      </c>
      <c r="H238" t="str">
        <f>_xlfn.XLOOKUP(C238,customers!$A$1:$A$1001,customers!$G$1:$G$1001)</f>
        <v>Mexico</v>
      </c>
      <c r="I238" t="str">
        <f>INDEX(products!$A$1:$G$37,MATCH(orders!$D238,products!$A$1:$A$37,0),MATCH(orders!I$1,products!$A$1:$G$1,0))</f>
        <v>Dark</v>
      </c>
      <c r="J238">
        <f>INDEX(products!$A$1:$G$37,MATCH(orders!$D238,products!$A$1:$A$37,0),MATCH(orders!J$1,products!$A$1:$G$1,0))</f>
        <v>0.5</v>
      </c>
      <c r="K238" t="str">
        <f>INDEX(products!$A$1:$G$37,MATCH(orders!$D238,products!$A$1:$A$37,0),MATCH(orders!K$1,products!$A$1:$G$1,0))</f>
        <v>100g</v>
      </c>
      <c r="L238" s="6">
        <f>INDEX(products!$A$1:$G$37,MATCH(orders!$D238,products!$A$1:$A$37,0),MATCH(orders!L$1,products!$A$1:$G$1,0))</f>
        <v>2.16</v>
      </c>
      <c r="M238" s="6">
        <f t="shared" ca="1" si="7"/>
        <v>36.72</v>
      </c>
      <c r="N238" t="str">
        <f>_xlfn.XLOOKUP(Orders[[#This Row],[Customer ID]],customers!$A$1:$A$1001,customers!$I$1:$I$1001,0)</f>
        <v>Yes</v>
      </c>
    </row>
    <row r="239" spans="1:14" x14ac:dyDescent="0.3">
      <c r="A239" s="4" t="s">
        <v>6210</v>
      </c>
      <c r="B239" s="5">
        <v>43508</v>
      </c>
      <c r="C239" t="s">
        <v>511</v>
      </c>
      <c r="D239" t="s">
        <v>6974</v>
      </c>
      <c r="E239" s="4">
        <f t="shared" ca="1" si="6"/>
        <v>16</v>
      </c>
      <c r="F239" t="str">
        <f>_xlfn.XLOOKUP(C239,customers!$A$1:$A$1001,customers!$B$1:$B$1001)</f>
        <v>Theodore Robinson PhD</v>
      </c>
      <c r="G239" t="str">
        <f>_xlfn.XLOOKUP(C239,customers!$A$1:$A$1001,customers!$C$1:$C$1001)</f>
        <v>theodorerobinsonphd@email.com</v>
      </c>
      <c r="H239" t="str">
        <f>_xlfn.XLOOKUP(C239,customers!$A$1:$A$1001,customers!$G$1:$G$1001)</f>
        <v>United States</v>
      </c>
      <c r="I239" t="str">
        <f>INDEX(products!$A$1:$G$37,MATCH(orders!$D239,products!$A$1:$A$37,0),MATCH(orders!I$1,products!$A$1:$G$1,0))</f>
        <v>White</v>
      </c>
      <c r="J239">
        <f>INDEX(products!$A$1:$G$37,MATCH(orders!$D239,products!$A$1:$A$37,0),MATCH(orders!J$1,products!$A$1:$G$1,0))</f>
        <v>0.65</v>
      </c>
      <c r="K239" t="str">
        <f>INDEX(products!$A$1:$G$37,MATCH(orders!$D239,products!$A$1:$A$37,0),MATCH(orders!K$1,products!$A$1:$G$1,0))</f>
        <v>50g</v>
      </c>
      <c r="L239" s="6">
        <f>INDEX(products!$A$1:$G$37,MATCH(orders!$D239,products!$A$1:$A$37,0),MATCH(orders!L$1,products!$A$1:$G$1,0))</f>
        <v>1.46</v>
      </c>
      <c r="M239" s="6">
        <f t="shared" ca="1" si="7"/>
        <v>23.36</v>
      </c>
      <c r="N239" t="str">
        <f>_xlfn.XLOOKUP(Orders[[#This Row],[Customer ID]],customers!$A$1:$A$1001,customers!$I$1:$I$1001,0)</f>
        <v>No</v>
      </c>
    </row>
    <row r="240" spans="1:14" x14ac:dyDescent="0.3">
      <c r="A240" s="4" t="s">
        <v>6211</v>
      </c>
      <c r="B240" s="5">
        <v>44447</v>
      </c>
      <c r="C240" t="s">
        <v>771</v>
      </c>
      <c r="D240" t="s">
        <v>6956</v>
      </c>
      <c r="E240" s="4">
        <f t="shared" ca="1" si="6"/>
        <v>34</v>
      </c>
      <c r="F240" t="str">
        <f>_xlfn.XLOOKUP(C240,customers!$A$1:$A$1001,customers!$B$1:$B$1001)</f>
        <v>Jill Vincent</v>
      </c>
      <c r="G240" t="str">
        <f>_xlfn.XLOOKUP(C240,customers!$A$1:$A$1001,customers!$C$1:$C$1001)</f>
        <v>jillvincent@email.com</v>
      </c>
      <c r="H240" t="str">
        <f>_xlfn.XLOOKUP(C240,customers!$A$1:$A$1001,customers!$G$1:$G$1001)</f>
        <v>United States</v>
      </c>
      <c r="I240" t="str">
        <f>INDEX(products!$A$1:$G$37,MATCH(orders!$D240,products!$A$1:$A$37,0),MATCH(orders!I$1,products!$A$1:$G$1,0))</f>
        <v>Dark</v>
      </c>
      <c r="J240">
        <f>INDEX(products!$A$1:$G$37,MATCH(orders!$D240,products!$A$1:$A$37,0),MATCH(orders!J$1,products!$A$1:$G$1,0))</f>
        <v>0.8</v>
      </c>
      <c r="K240" t="str">
        <f>INDEX(products!$A$1:$G$37,MATCH(orders!$D240,products!$A$1:$A$37,0),MATCH(orders!K$1,products!$A$1:$G$1,0))</f>
        <v>250g</v>
      </c>
      <c r="L240" s="6">
        <f>INDEX(products!$A$1:$G$37,MATCH(orders!$D240,products!$A$1:$A$37,0),MATCH(orders!L$1,products!$A$1:$G$1,0))</f>
        <v>3.81</v>
      </c>
      <c r="M240" s="6">
        <f t="shared" ca="1" si="7"/>
        <v>129.54</v>
      </c>
      <c r="N240" t="str">
        <f>_xlfn.XLOOKUP(Orders[[#This Row],[Customer ID]],customers!$A$1:$A$1001,customers!$I$1:$I$1001,0)</f>
        <v>No</v>
      </c>
    </row>
    <row r="241" spans="1:14" x14ac:dyDescent="0.3">
      <c r="A241" s="4" t="s">
        <v>6212</v>
      </c>
      <c r="B241" s="5">
        <v>43812</v>
      </c>
      <c r="C241" t="s">
        <v>198</v>
      </c>
      <c r="D241" t="s">
        <v>6976</v>
      </c>
      <c r="E241" s="4">
        <f t="shared" ca="1" si="6"/>
        <v>8</v>
      </c>
      <c r="F241" t="str">
        <f>_xlfn.XLOOKUP(C241,customers!$A$1:$A$1001,customers!$B$1:$B$1001)</f>
        <v>David Wyatt</v>
      </c>
      <c r="G241" t="str">
        <f>_xlfn.XLOOKUP(C241,customers!$A$1:$A$1001,customers!$C$1:$C$1001)</f>
        <v>davidwyatt@email.com</v>
      </c>
      <c r="H241" t="str">
        <f>_xlfn.XLOOKUP(C241,customers!$A$1:$A$1001,customers!$G$1:$G$1001)</f>
        <v>Mexico</v>
      </c>
      <c r="I241" t="str">
        <f>INDEX(products!$A$1:$G$37,MATCH(orders!$D241,products!$A$1:$A$37,0),MATCH(orders!I$1,products!$A$1:$G$1,0))</f>
        <v>White</v>
      </c>
      <c r="J241">
        <f>INDEX(products!$A$1:$G$37,MATCH(orders!$D241,products!$A$1:$A$37,0),MATCH(orders!J$1,products!$A$1:$G$1,0))</f>
        <v>0.65</v>
      </c>
      <c r="K241" t="str">
        <f>INDEX(products!$A$1:$G$37,MATCH(orders!$D241,products!$A$1:$A$37,0),MATCH(orders!K$1,products!$A$1:$G$1,0))</f>
        <v>250g</v>
      </c>
      <c r="L241" s="6">
        <f>INDEX(products!$A$1:$G$37,MATCH(orders!$D241,products!$A$1:$A$37,0),MATCH(orders!L$1,products!$A$1:$G$1,0))</f>
        <v>5.58</v>
      </c>
      <c r="M241" s="6">
        <f t="shared" ca="1" si="7"/>
        <v>44.64</v>
      </c>
      <c r="N241" t="str">
        <f>_xlfn.XLOOKUP(Orders[[#This Row],[Customer ID]],customers!$A$1:$A$1001,customers!$I$1:$I$1001,0)</f>
        <v>No</v>
      </c>
    </row>
    <row r="242" spans="1:14" x14ac:dyDescent="0.3">
      <c r="A242" s="4" t="s">
        <v>6213</v>
      </c>
      <c r="B242" s="5">
        <v>44433</v>
      </c>
      <c r="C242" t="s">
        <v>617</v>
      </c>
      <c r="D242" t="s">
        <v>6976</v>
      </c>
      <c r="E242" s="4">
        <f t="shared" ca="1" si="6"/>
        <v>24</v>
      </c>
      <c r="F242" t="str">
        <f>_xlfn.XLOOKUP(C242,customers!$A$1:$A$1001,customers!$B$1:$B$1001)</f>
        <v>Pamela West</v>
      </c>
      <c r="G242" t="str">
        <f>_xlfn.XLOOKUP(C242,customers!$A$1:$A$1001,customers!$C$1:$C$1001)</f>
        <v>pamelawest@email.com</v>
      </c>
      <c r="H242" t="str">
        <f>_xlfn.XLOOKUP(C242,customers!$A$1:$A$1001,customers!$G$1:$G$1001)</f>
        <v>United States</v>
      </c>
      <c r="I242" t="str">
        <f>INDEX(products!$A$1:$G$37,MATCH(orders!$D242,products!$A$1:$A$37,0),MATCH(orders!I$1,products!$A$1:$G$1,0))</f>
        <v>White</v>
      </c>
      <c r="J242">
        <f>INDEX(products!$A$1:$G$37,MATCH(orders!$D242,products!$A$1:$A$37,0),MATCH(orders!J$1,products!$A$1:$G$1,0))</f>
        <v>0.65</v>
      </c>
      <c r="K242" t="str">
        <f>INDEX(products!$A$1:$G$37,MATCH(orders!$D242,products!$A$1:$A$37,0),MATCH(orders!K$1,products!$A$1:$G$1,0))</f>
        <v>250g</v>
      </c>
      <c r="L242" s="6">
        <f>INDEX(products!$A$1:$G$37,MATCH(orders!$D242,products!$A$1:$A$37,0),MATCH(orders!L$1,products!$A$1:$G$1,0))</f>
        <v>5.58</v>
      </c>
      <c r="M242" s="6">
        <f t="shared" ca="1" si="7"/>
        <v>133.92000000000002</v>
      </c>
      <c r="N242" t="str">
        <f>_xlfn.XLOOKUP(Orders[[#This Row],[Customer ID]],customers!$A$1:$A$1001,customers!$I$1:$I$1001,0)</f>
        <v>Yes</v>
      </c>
    </row>
    <row r="243" spans="1:14" x14ac:dyDescent="0.3">
      <c r="A243" s="4" t="s">
        <v>6214</v>
      </c>
      <c r="B243" s="5">
        <v>44643</v>
      </c>
      <c r="C243" t="s">
        <v>60</v>
      </c>
      <c r="D243" t="s">
        <v>6946</v>
      </c>
      <c r="E243" s="4">
        <f t="shared" ca="1" si="6"/>
        <v>48</v>
      </c>
      <c r="F243" t="str">
        <f>_xlfn.XLOOKUP(C243,customers!$A$1:$A$1001,customers!$B$1:$B$1001)</f>
        <v>Christine Hanna</v>
      </c>
      <c r="G243" t="str">
        <f>_xlfn.XLOOKUP(C243,customers!$A$1:$A$1001,customers!$C$1:$C$1001)</f>
        <v>christinehanna@email.com</v>
      </c>
      <c r="H243" t="str">
        <f>_xlfn.XLOOKUP(C243,customers!$A$1:$A$1001,customers!$G$1:$G$1001)</f>
        <v>Mexico</v>
      </c>
      <c r="I243" t="str">
        <f>INDEX(products!$A$1:$G$37,MATCH(orders!$D243,products!$A$1:$A$37,0),MATCH(orders!I$1,products!$A$1:$G$1,0))</f>
        <v>Dark</v>
      </c>
      <c r="J243">
        <f>INDEX(products!$A$1:$G$37,MATCH(orders!$D243,products!$A$1:$A$37,0),MATCH(orders!J$1,products!$A$1:$G$1,0))</f>
        <v>0.5</v>
      </c>
      <c r="K243" t="str">
        <f>INDEX(products!$A$1:$G$37,MATCH(orders!$D243,products!$A$1:$A$37,0),MATCH(orders!K$1,products!$A$1:$G$1,0))</f>
        <v>50g</v>
      </c>
      <c r="L243" s="6">
        <f>INDEX(products!$A$1:$G$37,MATCH(orders!$D243,products!$A$1:$A$37,0),MATCH(orders!L$1,products!$A$1:$G$1,0))</f>
        <v>1.3</v>
      </c>
      <c r="M243" s="6">
        <f t="shared" ca="1" si="7"/>
        <v>62.400000000000006</v>
      </c>
      <c r="N243" t="str">
        <f>_xlfn.XLOOKUP(Orders[[#This Row],[Customer ID]],customers!$A$1:$A$1001,customers!$I$1:$I$1001,0)</f>
        <v>Yes</v>
      </c>
    </row>
    <row r="244" spans="1:14" x14ac:dyDescent="0.3">
      <c r="A244" s="4" t="s">
        <v>6215</v>
      </c>
      <c r="B244" s="5">
        <v>43566</v>
      </c>
      <c r="C244" t="s">
        <v>270</v>
      </c>
      <c r="D244" t="s">
        <v>6972</v>
      </c>
      <c r="E244" s="4">
        <f t="shared" ca="1" si="6"/>
        <v>39</v>
      </c>
      <c r="F244" t="str">
        <f>_xlfn.XLOOKUP(C244,customers!$A$1:$A$1001,customers!$B$1:$B$1001)</f>
        <v>Timothy Charles</v>
      </c>
      <c r="G244" t="str">
        <f>_xlfn.XLOOKUP(C244,customers!$A$1:$A$1001,customers!$C$1:$C$1001)</f>
        <v>timothycharles@email.com</v>
      </c>
      <c r="H244" t="str">
        <f>_xlfn.XLOOKUP(C244,customers!$A$1:$A$1001,customers!$G$1:$G$1001)</f>
        <v>Mexico</v>
      </c>
      <c r="I244" t="str">
        <f>INDEX(products!$A$1:$G$37,MATCH(orders!$D244,products!$A$1:$A$37,0),MATCH(orders!I$1,products!$A$1:$G$1,0))</f>
        <v>White</v>
      </c>
      <c r="J244">
        <f>INDEX(products!$A$1:$G$37,MATCH(orders!$D244,products!$A$1:$A$37,0),MATCH(orders!J$1,products!$A$1:$G$1,0))</f>
        <v>0.5</v>
      </c>
      <c r="K244" t="str">
        <f>INDEX(products!$A$1:$G$37,MATCH(orders!$D244,products!$A$1:$A$37,0),MATCH(orders!K$1,products!$A$1:$G$1,0))</f>
        <v>250g</v>
      </c>
      <c r="L244" s="6">
        <f>INDEX(products!$A$1:$G$37,MATCH(orders!$D244,products!$A$1:$A$37,0),MATCH(orders!L$1,products!$A$1:$G$1,0))</f>
        <v>6.08</v>
      </c>
      <c r="M244" s="6">
        <f t="shared" ca="1" si="7"/>
        <v>237.12</v>
      </c>
      <c r="N244" t="str">
        <f>_xlfn.XLOOKUP(Orders[[#This Row],[Customer ID]],customers!$A$1:$A$1001,customers!$I$1:$I$1001,0)</f>
        <v>No</v>
      </c>
    </row>
    <row r="245" spans="1:14" x14ac:dyDescent="0.3">
      <c r="A245" s="4" t="s">
        <v>6216</v>
      </c>
      <c r="B245" s="5">
        <v>44133</v>
      </c>
      <c r="C245" t="s">
        <v>757</v>
      </c>
      <c r="D245" t="s">
        <v>6964</v>
      </c>
      <c r="E245" s="4">
        <f t="shared" ca="1" si="6"/>
        <v>48</v>
      </c>
      <c r="F245" t="str">
        <f>_xlfn.XLOOKUP(C245,customers!$A$1:$A$1001,customers!$B$1:$B$1001)</f>
        <v>Mrs. Crystal Vargas</v>
      </c>
      <c r="G245" t="str">
        <f>_xlfn.XLOOKUP(C245,customers!$A$1:$A$1001,customers!$C$1:$C$1001)</f>
        <v>mrs.crystalvargas@email.com</v>
      </c>
      <c r="H245" t="str">
        <f>_xlfn.XLOOKUP(C245,customers!$A$1:$A$1001,customers!$G$1:$G$1001)</f>
        <v>Mexico</v>
      </c>
      <c r="I245" t="str">
        <f>INDEX(products!$A$1:$G$37,MATCH(orders!$D245,products!$A$1:$A$37,0),MATCH(orders!I$1,products!$A$1:$G$1,0))</f>
        <v>Milk</v>
      </c>
      <c r="J245">
        <f>INDEX(products!$A$1:$G$37,MATCH(orders!$D245,products!$A$1:$A$37,0),MATCH(orders!J$1,products!$A$1:$G$1,0))</f>
        <v>0.65</v>
      </c>
      <c r="K245" t="str">
        <f>INDEX(products!$A$1:$G$37,MATCH(orders!$D245,products!$A$1:$A$37,0),MATCH(orders!K$1,products!$A$1:$G$1,0))</f>
        <v>250g</v>
      </c>
      <c r="L245" s="6">
        <f>INDEX(products!$A$1:$G$37,MATCH(orders!$D245,products!$A$1:$A$37,0),MATCH(orders!L$1,products!$A$1:$G$1,0))</f>
        <v>3.81</v>
      </c>
      <c r="M245" s="6">
        <f t="shared" ca="1" si="7"/>
        <v>182.88</v>
      </c>
      <c r="N245" t="str">
        <f>_xlfn.XLOOKUP(Orders[[#This Row],[Customer ID]],customers!$A$1:$A$1001,customers!$I$1:$I$1001,0)</f>
        <v>Yes</v>
      </c>
    </row>
    <row r="246" spans="1:14" x14ac:dyDescent="0.3">
      <c r="A246" s="4" t="s">
        <v>6217</v>
      </c>
      <c r="B246" s="5">
        <v>44042</v>
      </c>
      <c r="C246" t="s">
        <v>148</v>
      </c>
      <c r="D246" t="s">
        <v>6957</v>
      </c>
      <c r="E246" s="4">
        <f t="shared" ca="1" si="6"/>
        <v>24</v>
      </c>
      <c r="F246" t="str">
        <f>_xlfn.XLOOKUP(C246,customers!$A$1:$A$1001,customers!$B$1:$B$1001)</f>
        <v>Kimberly Bell</v>
      </c>
      <c r="G246" t="str">
        <f>_xlfn.XLOOKUP(C246,customers!$A$1:$A$1001,customers!$C$1:$C$1001)</f>
        <v>kimberlybell@email.com</v>
      </c>
      <c r="H246" t="str">
        <f>_xlfn.XLOOKUP(C246,customers!$A$1:$A$1001,customers!$G$1:$G$1001)</f>
        <v>United States</v>
      </c>
      <c r="I246" t="str">
        <f>INDEX(products!$A$1:$G$37,MATCH(orders!$D246,products!$A$1:$A$37,0),MATCH(orders!I$1,products!$A$1:$G$1,0))</f>
        <v>Milk</v>
      </c>
      <c r="J246">
        <f>INDEX(products!$A$1:$G$37,MATCH(orders!$D246,products!$A$1:$A$37,0),MATCH(orders!J$1,products!$A$1:$G$1,0))</f>
        <v>0.5</v>
      </c>
      <c r="K246" t="str">
        <f>INDEX(products!$A$1:$G$37,MATCH(orders!$D246,products!$A$1:$A$37,0),MATCH(orders!K$1,products!$A$1:$G$1,0))</f>
        <v>20g</v>
      </c>
      <c r="L246" s="6">
        <f>INDEX(products!$A$1:$G$37,MATCH(orders!$D246,products!$A$1:$A$37,0),MATCH(orders!L$1,products!$A$1:$G$1,0))</f>
        <v>0.6</v>
      </c>
      <c r="M246" s="6">
        <f t="shared" ca="1" si="7"/>
        <v>14.399999999999999</v>
      </c>
      <c r="N246" t="str">
        <f>_xlfn.XLOOKUP(Orders[[#This Row],[Customer ID]],customers!$A$1:$A$1001,customers!$I$1:$I$1001,0)</f>
        <v>Yes</v>
      </c>
    </row>
    <row r="247" spans="1:14" x14ac:dyDescent="0.3">
      <c r="A247" s="4" t="s">
        <v>6218</v>
      </c>
      <c r="B247" s="5">
        <v>43539</v>
      </c>
      <c r="C247" t="s">
        <v>1007</v>
      </c>
      <c r="D247" t="s">
        <v>6958</v>
      </c>
      <c r="E247" s="4">
        <f t="shared" ca="1" si="6"/>
        <v>50</v>
      </c>
      <c r="F247" t="str">
        <f>_xlfn.XLOOKUP(C247,customers!$A$1:$A$1001,customers!$B$1:$B$1001)</f>
        <v>Mr. John Higgins</v>
      </c>
      <c r="G247" t="str">
        <f>_xlfn.XLOOKUP(C247,customers!$A$1:$A$1001,customers!$C$1:$C$1001)</f>
        <v>mr.johnhiggins@email.com</v>
      </c>
      <c r="H247" t="str">
        <f>_xlfn.XLOOKUP(C247,customers!$A$1:$A$1001,customers!$G$1:$G$1001)</f>
        <v>Mexico</v>
      </c>
      <c r="I247" t="str">
        <f>INDEX(products!$A$1:$G$37,MATCH(orders!$D247,products!$A$1:$A$37,0),MATCH(orders!I$1,products!$A$1:$G$1,0))</f>
        <v>Milk</v>
      </c>
      <c r="J247">
        <f>INDEX(products!$A$1:$G$37,MATCH(orders!$D247,products!$A$1:$A$37,0),MATCH(orders!J$1,products!$A$1:$G$1,0))</f>
        <v>0.5</v>
      </c>
      <c r="K247" t="str">
        <f>INDEX(products!$A$1:$G$37,MATCH(orders!$D247,products!$A$1:$A$37,0),MATCH(orders!K$1,products!$A$1:$G$1,0))</f>
        <v>50g</v>
      </c>
      <c r="L247" s="6">
        <f>INDEX(products!$A$1:$G$37,MATCH(orders!$D247,products!$A$1:$A$37,0),MATCH(orders!L$1,products!$A$1:$G$1,0))</f>
        <v>1.2</v>
      </c>
      <c r="M247" s="6">
        <f t="shared" ca="1" si="7"/>
        <v>60</v>
      </c>
      <c r="N247" t="str">
        <f>_xlfn.XLOOKUP(Orders[[#This Row],[Customer ID]],customers!$A$1:$A$1001,customers!$I$1:$I$1001,0)</f>
        <v>No</v>
      </c>
    </row>
    <row r="248" spans="1:14" x14ac:dyDescent="0.3">
      <c r="A248" s="4" t="s">
        <v>6219</v>
      </c>
      <c r="B248" s="5">
        <v>44557</v>
      </c>
      <c r="C248" t="s">
        <v>440</v>
      </c>
      <c r="D248" t="s">
        <v>6965</v>
      </c>
      <c r="E248" s="4">
        <f t="shared" ca="1" si="6"/>
        <v>33</v>
      </c>
      <c r="F248" t="str">
        <f>_xlfn.XLOOKUP(C248,customers!$A$1:$A$1001,customers!$B$1:$B$1001)</f>
        <v>Justin Smith</v>
      </c>
      <c r="G248" t="str">
        <f>_xlfn.XLOOKUP(C248,customers!$A$1:$A$1001,customers!$C$1:$C$1001)</f>
        <v>justinsmith@email.com</v>
      </c>
      <c r="H248" t="str">
        <f>_xlfn.XLOOKUP(C248,customers!$A$1:$A$1001,customers!$G$1:$G$1001)</f>
        <v>United States</v>
      </c>
      <c r="I248" t="str">
        <f>INDEX(products!$A$1:$G$37,MATCH(orders!$D248,products!$A$1:$A$37,0),MATCH(orders!I$1,products!$A$1:$G$1,0))</f>
        <v>Milk</v>
      </c>
      <c r="J248">
        <f>INDEX(products!$A$1:$G$37,MATCH(orders!$D248,products!$A$1:$A$37,0),MATCH(orders!J$1,products!$A$1:$G$1,0))</f>
        <v>0.8</v>
      </c>
      <c r="K248" t="str">
        <f>INDEX(products!$A$1:$G$37,MATCH(orders!$D248,products!$A$1:$A$37,0),MATCH(orders!K$1,products!$A$1:$G$1,0))</f>
        <v>20g</v>
      </c>
      <c r="L248" s="6">
        <f>INDEX(products!$A$1:$G$37,MATCH(orders!$D248,products!$A$1:$A$37,0),MATCH(orders!L$1,products!$A$1:$G$1,0))</f>
        <v>0.45</v>
      </c>
      <c r="M248" s="6">
        <f t="shared" ca="1" si="7"/>
        <v>14.85</v>
      </c>
      <c r="N248" t="str">
        <f>_xlfn.XLOOKUP(Orders[[#This Row],[Customer ID]],customers!$A$1:$A$1001,customers!$I$1:$I$1001,0)</f>
        <v>Yes</v>
      </c>
    </row>
    <row r="249" spans="1:14" x14ac:dyDescent="0.3">
      <c r="A249" s="4" t="s">
        <v>6220</v>
      </c>
      <c r="B249" s="5">
        <v>43741</v>
      </c>
      <c r="C249" t="s">
        <v>719</v>
      </c>
      <c r="D249" t="s">
        <v>6952</v>
      </c>
      <c r="E249" s="4">
        <f t="shared" ca="1" si="6"/>
        <v>35</v>
      </c>
      <c r="F249" t="str">
        <f>_xlfn.XLOOKUP(C249,customers!$A$1:$A$1001,customers!$B$1:$B$1001)</f>
        <v>Dr. David Chapman MD</v>
      </c>
      <c r="G249" t="str">
        <f>_xlfn.XLOOKUP(C249,customers!$A$1:$A$1001,customers!$C$1:$C$1001)</f>
        <v>dr.davidchapmanmd@email.com</v>
      </c>
      <c r="H249" t="str">
        <f>_xlfn.XLOOKUP(C249,customers!$A$1:$A$1001,customers!$G$1:$G$1001)</f>
        <v>United States</v>
      </c>
      <c r="I249" t="str">
        <f>INDEX(products!$A$1:$G$37,MATCH(orders!$D249,products!$A$1:$A$37,0),MATCH(orders!I$1,products!$A$1:$G$1,0))</f>
        <v>Dark</v>
      </c>
      <c r="J249">
        <f>INDEX(products!$A$1:$G$37,MATCH(orders!$D249,products!$A$1:$A$37,0),MATCH(orders!J$1,products!$A$1:$G$1,0))</f>
        <v>0.65</v>
      </c>
      <c r="K249" t="str">
        <f>INDEX(products!$A$1:$G$37,MATCH(orders!$D249,products!$A$1:$A$37,0),MATCH(orders!K$1,products!$A$1:$G$1,0))</f>
        <v>250g</v>
      </c>
      <c r="L249" s="6">
        <f>INDEX(products!$A$1:$G$37,MATCH(orders!$D249,products!$A$1:$A$37,0),MATCH(orders!L$1,products!$A$1:$G$1,0))</f>
        <v>4.3099999999999996</v>
      </c>
      <c r="M249" s="6">
        <f t="shared" ca="1" si="7"/>
        <v>150.85</v>
      </c>
      <c r="N249" t="str">
        <f>_xlfn.XLOOKUP(Orders[[#This Row],[Customer ID]],customers!$A$1:$A$1001,customers!$I$1:$I$1001,0)</f>
        <v>No</v>
      </c>
    </row>
    <row r="250" spans="1:14" x14ac:dyDescent="0.3">
      <c r="A250" s="4" t="s">
        <v>6221</v>
      </c>
      <c r="B250" s="5">
        <v>43501</v>
      </c>
      <c r="C250" t="s">
        <v>744</v>
      </c>
      <c r="D250" t="s">
        <v>6966</v>
      </c>
      <c r="E250" s="4">
        <f t="shared" ca="1" si="6"/>
        <v>31</v>
      </c>
      <c r="F250" t="str">
        <f>_xlfn.XLOOKUP(C250,customers!$A$1:$A$1001,customers!$B$1:$B$1001)</f>
        <v>Albert Duke</v>
      </c>
      <c r="G250" t="str">
        <f>_xlfn.XLOOKUP(C250,customers!$A$1:$A$1001,customers!$C$1:$C$1001)</f>
        <v>albertduke@email.com</v>
      </c>
      <c r="H250" t="str">
        <f>_xlfn.XLOOKUP(C250,customers!$A$1:$A$1001,customers!$G$1:$G$1001)</f>
        <v>Canada</v>
      </c>
      <c r="I250" t="str">
        <f>INDEX(products!$A$1:$G$37,MATCH(orders!$D250,products!$A$1:$A$37,0),MATCH(orders!I$1,products!$A$1:$G$1,0))</f>
        <v>Milk</v>
      </c>
      <c r="J250">
        <f>INDEX(products!$A$1:$G$37,MATCH(orders!$D250,products!$A$1:$A$37,0),MATCH(orders!J$1,products!$A$1:$G$1,0))</f>
        <v>0.8</v>
      </c>
      <c r="K250" t="str">
        <f>INDEX(products!$A$1:$G$37,MATCH(orders!$D250,products!$A$1:$A$37,0),MATCH(orders!K$1,products!$A$1:$G$1,0))</f>
        <v>50g</v>
      </c>
      <c r="L250" s="6">
        <f>INDEX(products!$A$1:$G$37,MATCH(orders!$D250,products!$A$1:$A$37,0),MATCH(orders!L$1,products!$A$1:$G$1,0))</f>
        <v>0.9</v>
      </c>
      <c r="M250" s="6">
        <f t="shared" ca="1" si="7"/>
        <v>27.900000000000002</v>
      </c>
      <c r="N250" t="str">
        <f>_xlfn.XLOOKUP(Orders[[#This Row],[Customer ID]],customers!$A$1:$A$1001,customers!$I$1:$I$1001,0)</f>
        <v>Yes</v>
      </c>
    </row>
    <row r="251" spans="1:14" x14ac:dyDescent="0.3">
      <c r="A251" s="4" t="s">
        <v>6222</v>
      </c>
      <c r="B251" s="5">
        <v>44074</v>
      </c>
      <c r="C251" t="s">
        <v>784</v>
      </c>
      <c r="D251" t="s">
        <v>6961</v>
      </c>
      <c r="E251" s="4">
        <f t="shared" ca="1" si="6"/>
        <v>28</v>
      </c>
      <c r="F251" t="str">
        <f>_xlfn.XLOOKUP(C251,customers!$A$1:$A$1001,customers!$B$1:$B$1001)</f>
        <v>Elizabeth Wright MD</v>
      </c>
      <c r="G251" t="str">
        <f>_xlfn.XLOOKUP(C251,customers!$A$1:$A$1001,customers!$C$1:$C$1001)</f>
        <v>elizabethwrightmd@email.com</v>
      </c>
      <c r="H251" t="str">
        <f>_xlfn.XLOOKUP(C251,customers!$A$1:$A$1001,customers!$G$1:$G$1001)</f>
        <v>Canada</v>
      </c>
      <c r="I251" t="str">
        <f>INDEX(products!$A$1:$G$37,MATCH(orders!$D251,products!$A$1:$A$37,0),MATCH(orders!I$1,products!$A$1:$G$1,0))</f>
        <v>Milk</v>
      </c>
      <c r="J251">
        <f>INDEX(products!$A$1:$G$37,MATCH(orders!$D251,products!$A$1:$A$37,0),MATCH(orders!J$1,products!$A$1:$G$1,0))</f>
        <v>0.65</v>
      </c>
      <c r="K251" t="str">
        <f>INDEX(products!$A$1:$G$37,MATCH(orders!$D251,products!$A$1:$A$37,0),MATCH(orders!K$1,products!$A$1:$G$1,0))</f>
        <v>20g</v>
      </c>
      <c r="L251" s="6">
        <f>INDEX(products!$A$1:$G$37,MATCH(orders!$D251,products!$A$1:$A$37,0),MATCH(orders!L$1,products!$A$1:$G$1,0))</f>
        <v>0.5</v>
      </c>
      <c r="M251" s="6">
        <f t="shared" ca="1" si="7"/>
        <v>14</v>
      </c>
      <c r="N251" t="str">
        <f>_xlfn.XLOOKUP(Orders[[#This Row],[Customer ID]],customers!$A$1:$A$1001,customers!$I$1:$I$1001,0)</f>
        <v>No</v>
      </c>
    </row>
    <row r="252" spans="1:14" x14ac:dyDescent="0.3">
      <c r="A252" s="4" t="s">
        <v>6223</v>
      </c>
      <c r="B252" s="5">
        <v>44209</v>
      </c>
      <c r="C252" t="s">
        <v>845</v>
      </c>
      <c r="D252" t="s">
        <v>6973</v>
      </c>
      <c r="E252" s="4">
        <f t="shared" ca="1" si="6"/>
        <v>47</v>
      </c>
      <c r="F252" t="str">
        <f>_xlfn.XLOOKUP(C252,customers!$A$1:$A$1001,customers!$B$1:$B$1001)</f>
        <v>Brian Freeman</v>
      </c>
      <c r="G252" t="str">
        <f>_xlfn.XLOOKUP(C252,customers!$A$1:$A$1001,customers!$C$1:$C$1001)</f>
        <v>brianfreeman@email.com</v>
      </c>
      <c r="H252" t="str">
        <f>_xlfn.XLOOKUP(C252,customers!$A$1:$A$1001,customers!$G$1:$G$1001)</f>
        <v>Canada</v>
      </c>
      <c r="I252" t="str">
        <f>INDEX(products!$A$1:$G$37,MATCH(orders!$D252,products!$A$1:$A$37,0),MATCH(orders!I$1,products!$A$1:$G$1,0))</f>
        <v>White</v>
      </c>
      <c r="J252">
        <f>INDEX(products!$A$1:$G$37,MATCH(orders!$D252,products!$A$1:$A$37,0),MATCH(orders!J$1,products!$A$1:$G$1,0))</f>
        <v>0.65</v>
      </c>
      <c r="K252" t="str">
        <f>INDEX(products!$A$1:$G$37,MATCH(orders!$D252,products!$A$1:$A$37,0),MATCH(orders!K$1,products!$A$1:$G$1,0))</f>
        <v>20g</v>
      </c>
      <c r="L252" s="6">
        <f>INDEX(products!$A$1:$G$37,MATCH(orders!$D252,products!$A$1:$A$37,0),MATCH(orders!L$1,products!$A$1:$G$1,0))</f>
        <v>0.73</v>
      </c>
      <c r="M252" s="6">
        <f t="shared" ca="1" si="7"/>
        <v>34.31</v>
      </c>
      <c r="N252" t="str">
        <f>_xlfn.XLOOKUP(Orders[[#This Row],[Customer ID]],customers!$A$1:$A$1001,customers!$I$1:$I$1001,0)</f>
        <v>Yes</v>
      </c>
    </row>
    <row r="253" spans="1:14" x14ac:dyDescent="0.3">
      <c r="A253" s="4" t="s">
        <v>6224</v>
      </c>
      <c r="B253" s="5">
        <v>44277</v>
      </c>
      <c r="C253" t="s">
        <v>258</v>
      </c>
      <c r="D253" t="s">
        <v>6951</v>
      </c>
      <c r="E253" s="4">
        <f t="shared" ca="1" si="6"/>
        <v>49</v>
      </c>
      <c r="F253" t="str">
        <f>_xlfn.XLOOKUP(C253,customers!$A$1:$A$1001,customers!$B$1:$B$1001)</f>
        <v>Gregory Bell</v>
      </c>
      <c r="G253" t="str">
        <f>_xlfn.XLOOKUP(C253,customers!$A$1:$A$1001,customers!$C$1:$C$1001)</f>
        <v>gregorybell@email.com</v>
      </c>
      <c r="H253" t="str">
        <f>_xlfn.XLOOKUP(C253,customers!$A$1:$A$1001,customers!$G$1:$G$1001)</f>
        <v>United States</v>
      </c>
      <c r="I253" t="str">
        <f>INDEX(products!$A$1:$G$37,MATCH(orders!$D253,products!$A$1:$A$37,0),MATCH(orders!I$1,products!$A$1:$G$1,0))</f>
        <v>Dark</v>
      </c>
      <c r="J253">
        <f>INDEX(products!$A$1:$G$37,MATCH(orders!$D253,products!$A$1:$A$37,0),MATCH(orders!J$1,products!$A$1:$G$1,0))</f>
        <v>0.65</v>
      </c>
      <c r="K253" t="str">
        <f>INDEX(products!$A$1:$G$37,MATCH(orders!$D253,products!$A$1:$A$37,0),MATCH(orders!K$1,products!$A$1:$G$1,0))</f>
        <v>100g</v>
      </c>
      <c r="L253" s="6">
        <f>INDEX(products!$A$1:$G$37,MATCH(orders!$D253,products!$A$1:$A$37,0),MATCH(orders!L$1,products!$A$1:$G$1,0))</f>
        <v>1.88</v>
      </c>
      <c r="M253" s="6">
        <f t="shared" ca="1" si="7"/>
        <v>92.11999999999999</v>
      </c>
      <c r="N253" t="str">
        <f>_xlfn.XLOOKUP(Orders[[#This Row],[Customer ID]],customers!$A$1:$A$1001,customers!$I$1:$I$1001,0)</f>
        <v>Yes</v>
      </c>
    </row>
    <row r="254" spans="1:14" x14ac:dyDescent="0.3">
      <c r="A254" s="4" t="s">
        <v>6225</v>
      </c>
      <c r="B254" s="5">
        <v>43847</v>
      </c>
      <c r="C254" t="s">
        <v>633</v>
      </c>
      <c r="D254" t="s">
        <v>6953</v>
      </c>
      <c r="E254" s="4">
        <f t="shared" ca="1" si="6"/>
        <v>13</v>
      </c>
      <c r="F254" t="str">
        <f>_xlfn.XLOOKUP(C254,customers!$A$1:$A$1001,customers!$B$1:$B$1001)</f>
        <v>Janet Hensley</v>
      </c>
      <c r="G254" t="str">
        <f>_xlfn.XLOOKUP(C254,customers!$A$1:$A$1001,customers!$C$1:$C$1001)</f>
        <v>janethensley@email.com</v>
      </c>
      <c r="H254" t="str">
        <f>_xlfn.XLOOKUP(C254,customers!$A$1:$A$1001,customers!$G$1:$G$1001)</f>
        <v>United States</v>
      </c>
      <c r="I254" t="str">
        <f>INDEX(products!$A$1:$G$37,MATCH(orders!$D254,products!$A$1:$A$37,0),MATCH(orders!I$1,products!$A$1:$G$1,0))</f>
        <v>Dark</v>
      </c>
      <c r="J254">
        <f>INDEX(products!$A$1:$G$37,MATCH(orders!$D254,products!$A$1:$A$37,0),MATCH(orders!J$1,products!$A$1:$G$1,0))</f>
        <v>0.8</v>
      </c>
      <c r="K254" t="str">
        <f>INDEX(products!$A$1:$G$37,MATCH(orders!$D254,products!$A$1:$A$37,0),MATCH(orders!K$1,products!$A$1:$G$1,0))</f>
        <v>20g</v>
      </c>
      <c r="L254" s="6">
        <f>INDEX(products!$A$1:$G$37,MATCH(orders!$D254,products!$A$1:$A$37,0),MATCH(orders!L$1,products!$A$1:$G$1,0))</f>
        <v>0.5</v>
      </c>
      <c r="M254" s="6">
        <f t="shared" ca="1" si="7"/>
        <v>6.5</v>
      </c>
      <c r="N254" t="str">
        <f>_xlfn.XLOOKUP(Orders[[#This Row],[Customer ID]],customers!$A$1:$A$1001,customers!$I$1:$I$1001,0)</f>
        <v>No</v>
      </c>
    </row>
    <row r="255" spans="1:14" x14ac:dyDescent="0.3">
      <c r="A255" s="4" t="s">
        <v>6226</v>
      </c>
      <c r="B255" s="5">
        <v>43648</v>
      </c>
      <c r="C255" t="s">
        <v>12</v>
      </c>
      <c r="D255" t="s">
        <v>6964</v>
      </c>
      <c r="E255" s="4">
        <f t="shared" ca="1" si="6"/>
        <v>25</v>
      </c>
      <c r="F255" t="str">
        <f>_xlfn.XLOOKUP(C255,customers!$A$1:$A$1001,customers!$B$1:$B$1001)</f>
        <v>Christopher Thompson</v>
      </c>
      <c r="G255" t="str">
        <f>_xlfn.XLOOKUP(C255,customers!$A$1:$A$1001,customers!$C$1:$C$1001)</f>
        <v>christopherthompson@email.com</v>
      </c>
      <c r="H255" t="str">
        <f>_xlfn.XLOOKUP(C255,customers!$A$1:$A$1001,customers!$G$1:$G$1001)</f>
        <v>Canada</v>
      </c>
      <c r="I255" t="str">
        <f>INDEX(products!$A$1:$G$37,MATCH(orders!$D255,products!$A$1:$A$37,0),MATCH(orders!I$1,products!$A$1:$G$1,0))</f>
        <v>Milk</v>
      </c>
      <c r="J255">
        <f>INDEX(products!$A$1:$G$37,MATCH(orders!$D255,products!$A$1:$A$37,0),MATCH(orders!J$1,products!$A$1:$G$1,0))</f>
        <v>0.65</v>
      </c>
      <c r="K255" t="str">
        <f>INDEX(products!$A$1:$G$37,MATCH(orders!$D255,products!$A$1:$A$37,0),MATCH(orders!K$1,products!$A$1:$G$1,0))</f>
        <v>250g</v>
      </c>
      <c r="L255" s="6">
        <f>INDEX(products!$A$1:$G$37,MATCH(orders!$D255,products!$A$1:$A$37,0),MATCH(orders!L$1,products!$A$1:$G$1,0))</f>
        <v>3.81</v>
      </c>
      <c r="M255" s="6">
        <f t="shared" ca="1" si="7"/>
        <v>95.25</v>
      </c>
      <c r="N255" t="str">
        <f>_xlfn.XLOOKUP(Orders[[#This Row],[Customer ID]],customers!$A$1:$A$1001,customers!$I$1:$I$1001,0)</f>
        <v>No</v>
      </c>
    </row>
    <row r="256" spans="1:14" x14ac:dyDescent="0.3">
      <c r="A256" s="4" t="s">
        <v>6227</v>
      </c>
      <c r="B256" s="5">
        <v>44704</v>
      </c>
      <c r="C256" t="s">
        <v>478</v>
      </c>
      <c r="D256" t="s">
        <v>6960</v>
      </c>
      <c r="E256" s="4">
        <f t="shared" ca="1" si="6"/>
        <v>40</v>
      </c>
      <c r="F256" t="str">
        <f>_xlfn.XLOOKUP(C256,customers!$A$1:$A$1001,customers!$B$1:$B$1001)</f>
        <v>Sara Vega</v>
      </c>
      <c r="G256" t="str">
        <f>_xlfn.XLOOKUP(C256,customers!$A$1:$A$1001,customers!$C$1:$C$1001)</f>
        <v>saravega@email.com</v>
      </c>
      <c r="H256" t="str">
        <f>_xlfn.XLOOKUP(C256,customers!$A$1:$A$1001,customers!$G$1:$G$1001)</f>
        <v>United States</v>
      </c>
      <c r="I256" t="str">
        <f>INDEX(products!$A$1:$G$37,MATCH(orders!$D256,products!$A$1:$A$37,0),MATCH(orders!I$1,products!$A$1:$G$1,0))</f>
        <v>Milk</v>
      </c>
      <c r="J256">
        <f>INDEX(products!$A$1:$G$37,MATCH(orders!$D256,products!$A$1:$A$37,0),MATCH(orders!J$1,products!$A$1:$G$1,0))</f>
        <v>0.5</v>
      </c>
      <c r="K256" t="str">
        <f>INDEX(products!$A$1:$G$37,MATCH(orders!$D256,products!$A$1:$A$37,0),MATCH(orders!K$1,products!$A$1:$G$1,0))</f>
        <v>250g</v>
      </c>
      <c r="L256" s="6">
        <f>INDEX(products!$A$1:$G$37,MATCH(orders!$D256,products!$A$1:$A$37,0),MATCH(orders!L$1,products!$A$1:$G$1,0))</f>
        <v>4.58</v>
      </c>
      <c r="M256" s="6">
        <f t="shared" ca="1" si="7"/>
        <v>183.2</v>
      </c>
      <c r="N256" t="str">
        <f>_xlfn.XLOOKUP(Orders[[#This Row],[Customer ID]],customers!$A$1:$A$1001,customers!$I$1:$I$1001,0)</f>
        <v>Yes</v>
      </c>
    </row>
    <row r="257" spans="1:14" x14ac:dyDescent="0.3">
      <c r="A257" s="4" t="s">
        <v>6228</v>
      </c>
      <c r="B257" s="5">
        <v>44726</v>
      </c>
      <c r="C257" t="s">
        <v>394</v>
      </c>
      <c r="D257" t="s">
        <v>6959</v>
      </c>
      <c r="E257" s="4">
        <f t="shared" ca="1" si="6"/>
        <v>15</v>
      </c>
      <c r="F257" t="str">
        <f>_xlfn.XLOOKUP(C257,customers!$A$1:$A$1001,customers!$B$1:$B$1001)</f>
        <v>Thomas Bryant</v>
      </c>
      <c r="G257" t="str">
        <f>_xlfn.XLOOKUP(C257,customers!$A$1:$A$1001,customers!$C$1:$C$1001)</f>
        <v>thomasbryant@email.com</v>
      </c>
      <c r="H257" t="str">
        <f>_xlfn.XLOOKUP(C257,customers!$A$1:$A$1001,customers!$G$1:$G$1001)</f>
        <v>Mexico</v>
      </c>
      <c r="I257" t="str">
        <f>INDEX(products!$A$1:$G$37,MATCH(orders!$D257,products!$A$1:$A$37,0),MATCH(orders!I$1,products!$A$1:$G$1,0))</f>
        <v>Milk</v>
      </c>
      <c r="J257">
        <f>INDEX(products!$A$1:$G$37,MATCH(orders!$D257,products!$A$1:$A$37,0),MATCH(orders!J$1,products!$A$1:$G$1,0))</f>
        <v>0.5</v>
      </c>
      <c r="K257" t="str">
        <f>INDEX(products!$A$1:$G$37,MATCH(orders!$D257,products!$A$1:$A$37,0),MATCH(orders!K$1,products!$A$1:$G$1,0))</f>
        <v>100g</v>
      </c>
      <c r="L257" s="6">
        <f>INDEX(products!$A$1:$G$37,MATCH(orders!$D257,products!$A$1:$A$37,0),MATCH(orders!L$1,products!$A$1:$G$1,0))</f>
        <v>1.99</v>
      </c>
      <c r="M257" s="6">
        <f t="shared" ca="1" si="7"/>
        <v>29.85</v>
      </c>
      <c r="N257" t="str">
        <f>_xlfn.XLOOKUP(Orders[[#This Row],[Customer ID]],customers!$A$1:$A$1001,customers!$I$1:$I$1001,0)</f>
        <v>No</v>
      </c>
    </row>
    <row r="258" spans="1:14" x14ac:dyDescent="0.3">
      <c r="A258" s="4" t="s">
        <v>6229</v>
      </c>
      <c r="B258" s="5">
        <v>44397</v>
      </c>
      <c r="C258" t="s">
        <v>473</v>
      </c>
      <c r="D258" t="s">
        <v>6959</v>
      </c>
      <c r="E258" s="4">
        <f t="shared" ref="E258:E321" ca="1" si="8">INT(RAND()*50)+1</f>
        <v>25</v>
      </c>
      <c r="F258" t="str">
        <f>_xlfn.XLOOKUP(C258,customers!$A$1:$A$1001,customers!$B$1:$B$1001)</f>
        <v>Steven Porter</v>
      </c>
      <c r="G258" t="str">
        <f>_xlfn.XLOOKUP(C258,customers!$A$1:$A$1001,customers!$C$1:$C$1001)</f>
        <v>stevenporter@email.com</v>
      </c>
      <c r="H258" t="str">
        <f>_xlfn.XLOOKUP(C258,customers!$A$1:$A$1001,customers!$G$1:$G$1001)</f>
        <v>Canada</v>
      </c>
      <c r="I258" t="str">
        <f>INDEX(products!$A$1:$G$37,MATCH(orders!$D258,products!$A$1:$A$37,0),MATCH(orders!I$1,products!$A$1:$G$1,0))</f>
        <v>Milk</v>
      </c>
      <c r="J258">
        <f>INDEX(products!$A$1:$G$37,MATCH(orders!$D258,products!$A$1:$A$37,0),MATCH(orders!J$1,products!$A$1:$G$1,0))</f>
        <v>0.5</v>
      </c>
      <c r="K258" t="str">
        <f>INDEX(products!$A$1:$G$37,MATCH(orders!$D258,products!$A$1:$A$37,0),MATCH(orders!K$1,products!$A$1:$G$1,0))</f>
        <v>100g</v>
      </c>
      <c r="L258" s="6">
        <f>INDEX(products!$A$1:$G$37,MATCH(orders!$D258,products!$A$1:$A$37,0),MATCH(orders!L$1,products!$A$1:$G$1,0))</f>
        <v>1.99</v>
      </c>
      <c r="M258" s="6">
        <f t="shared" ca="1" si="7"/>
        <v>49.75</v>
      </c>
      <c r="N258" t="str">
        <f>_xlfn.XLOOKUP(Orders[[#This Row],[Customer ID]],customers!$A$1:$A$1001,customers!$I$1:$I$1001,0)</f>
        <v>No</v>
      </c>
    </row>
    <row r="259" spans="1:14" x14ac:dyDescent="0.3">
      <c r="A259" s="4" t="s">
        <v>6230</v>
      </c>
      <c r="B259" s="5">
        <v>44715</v>
      </c>
      <c r="C259" t="s">
        <v>496</v>
      </c>
      <c r="D259" t="s">
        <v>6947</v>
      </c>
      <c r="E259" s="4">
        <f t="shared" ca="1" si="8"/>
        <v>10</v>
      </c>
      <c r="F259" t="str">
        <f>_xlfn.XLOOKUP(C259,customers!$A$1:$A$1001,customers!$B$1:$B$1001)</f>
        <v>Vincent Wood</v>
      </c>
      <c r="G259" t="str">
        <f>_xlfn.XLOOKUP(C259,customers!$A$1:$A$1001,customers!$C$1:$C$1001)</f>
        <v>vincentwood@email.com</v>
      </c>
      <c r="H259" t="str">
        <f>_xlfn.XLOOKUP(C259,customers!$A$1:$A$1001,customers!$G$1:$G$1001)</f>
        <v>Mexico</v>
      </c>
      <c r="I259" t="str">
        <f>INDEX(products!$A$1:$G$37,MATCH(orders!$D259,products!$A$1:$A$37,0),MATCH(orders!I$1,products!$A$1:$G$1,0))</f>
        <v>Dark</v>
      </c>
      <c r="J259">
        <f>INDEX(products!$A$1:$G$37,MATCH(orders!$D259,products!$A$1:$A$37,0),MATCH(orders!J$1,products!$A$1:$G$1,0))</f>
        <v>0.5</v>
      </c>
      <c r="K259" t="str">
        <f>INDEX(products!$A$1:$G$37,MATCH(orders!$D259,products!$A$1:$A$37,0),MATCH(orders!K$1,products!$A$1:$G$1,0))</f>
        <v>100g</v>
      </c>
      <c r="L259" s="6">
        <f>INDEX(products!$A$1:$G$37,MATCH(orders!$D259,products!$A$1:$A$37,0),MATCH(orders!L$1,products!$A$1:$G$1,0))</f>
        <v>2.16</v>
      </c>
      <c r="M259" s="6">
        <f t="shared" ref="M259:M322" ca="1" si="9">L259*E259</f>
        <v>21.6</v>
      </c>
      <c r="N259" t="str">
        <f>_xlfn.XLOOKUP(Orders[[#This Row],[Customer ID]],customers!$A$1:$A$1001,customers!$I$1:$I$1001,0)</f>
        <v>No</v>
      </c>
    </row>
    <row r="260" spans="1:14" x14ac:dyDescent="0.3">
      <c r="A260" s="4" t="s">
        <v>6231</v>
      </c>
      <c r="B260" s="5">
        <v>43977</v>
      </c>
      <c r="C260" t="s">
        <v>133</v>
      </c>
      <c r="D260" t="s">
        <v>6963</v>
      </c>
      <c r="E260" s="4">
        <f t="shared" ca="1" si="8"/>
        <v>41</v>
      </c>
      <c r="F260" t="str">
        <f>_xlfn.XLOOKUP(C260,customers!$A$1:$A$1001,customers!$B$1:$B$1001)</f>
        <v>Kara Smith</v>
      </c>
      <c r="G260" t="str">
        <f>_xlfn.XLOOKUP(C260,customers!$A$1:$A$1001,customers!$C$1:$C$1001)</f>
        <v>karasmith@email.com</v>
      </c>
      <c r="H260" t="str">
        <f>_xlfn.XLOOKUP(C260,customers!$A$1:$A$1001,customers!$G$1:$G$1001)</f>
        <v>United States</v>
      </c>
      <c r="I260" t="str">
        <f>INDEX(products!$A$1:$G$37,MATCH(orders!$D260,products!$A$1:$A$37,0),MATCH(orders!I$1,products!$A$1:$G$1,0))</f>
        <v>Milk</v>
      </c>
      <c r="J260">
        <f>INDEX(products!$A$1:$G$37,MATCH(orders!$D260,products!$A$1:$A$37,0),MATCH(orders!J$1,products!$A$1:$G$1,0))</f>
        <v>0.65</v>
      </c>
      <c r="K260" t="str">
        <f>INDEX(products!$A$1:$G$37,MATCH(orders!$D260,products!$A$1:$A$37,0),MATCH(orders!K$1,products!$A$1:$G$1,0))</f>
        <v>100g</v>
      </c>
      <c r="L260" s="6">
        <f>INDEX(products!$A$1:$G$37,MATCH(orders!$D260,products!$A$1:$A$37,0),MATCH(orders!L$1,products!$A$1:$G$1,0))</f>
        <v>1.66</v>
      </c>
      <c r="M260" s="6">
        <f t="shared" ca="1" si="9"/>
        <v>68.06</v>
      </c>
      <c r="N260" t="str">
        <f>_xlfn.XLOOKUP(Orders[[#This Row],[Customer ID]],customers!$A$1:$A$1001,customers!$I$1:$I$1001,0)</f>
        <v>No</v>
      </c>
    </row>
    <row r="261" spans="1:14" x14ac:dyDescent="0.3">
      <c r="A261" s="4" t="s">
        <v>6232</v>
      </c>
      <c r="B261" s="5">
        <v>43672</v>
      </c>
      <c r="C261" t="s">
        <v>373</v>
      </c>
      <c r="D261" t="s">
        <v>6946</v>
      </c>
      <c r="E261" s="4">
        <f t="shared" ca="1" si="8"/>
        <v>43</v>
      </c>
      <c r="F261" t="str">
        <f>_xlfn.XLOOKUP(C261,customers!$A$1:$A$1001,customers!$B$1:$B$1001)</f>
        <v>Jamie Rivera</v>
      </c>
      <c r="G261" t="str">
        <f>_xlfn.XLOOKUP(C261,customers!$A$1:$A$1001,customers!$C$1:$C$1001)</f>
        <v>jamierivera@email.com</v>
      </c>
      <c r="H261" t="str">
        <f>_xlfn.XLOOKUP(C261,customers!$A$1:$A$1001,customers!$G$1:$G$1001)</f>
        <v>Mexico</v>
      </c>
      <c r="I261" t="str">
        <f>INDEX(products!$A$1:$G$37,MATCH(orders!$D261,products!$A$1:$A$37,0),MATCH(orders!I$1,products!$A$1:$G$1,0))</f>
        <v>Dark</v>
      </c>
      <c r="J261">
        <f>INDEX(products!$A$1:$G$37,MATCH(orders!$D261,products!$A$1:$A$37,0),MATCH(orders!J$1,products!$A$1:$G$1,0))</f>
        <v>0.5</v>
      </c>
      <c r="K261" t="str">
        <f>INDEX(products!$A$1:$G$37,MATCH(orders!$D261,products!$A$1:$A$37,0),MATCH(orders!K$1,products!$A$1:$G$1,0))</f>
        <v>50g</v>
      </c>
      <c r="L261" s="6">
        <f>INDEX(products!$A$1:$G$37,MATCH(orders!$D261,products!$A$1:$A$37,0),MATCH(orders!L$1,products!$A$1:$G$1,0))</f>
        <v>1.3</v>
      </c>
      <c r="M261" s="6">
        <f t="shared" ca="1" si="9"/>
        <v>55.9</v>
      </c>
      <c r="N261" t="str">
        <f>_xlfn.XLOOKUP(Orders[[#This Row],[Customer ID]],customers!$A$1:$A$1001,customers!$I$1:$I$1001,0)</f>
        <v>No</v>
      </c>
    </row>
    <row r="262" spans="1:14" x14ac:dyDescent="0.3">
      <c r="A262" s="4" t="s">
        <v>6233</v>
      </c>
      <c r="B262" s="5">
        <v>44126</v>
      </c>
      <c r="C262" t="s">
        <v>427</v>
      </c>
      <c r="D262" t="s">
        <v>6976</v>
      </c>
      <c r="E262" s="4">
        <f t="shared" ca="1" si="8"/>
        <v>30</v>
      </c>
      <c r="F262" t="str">
        <f>_xlfn.XLOOKUP(C262,customers!$A$1:$A$1001,customers!$B$1:$B$1001)</f>
        <v>Pamela Obrien</v>
      </c>
      <c r="G262" t="str">
        <f>_xlfn.XLOOKUP(C262,customers!$A$1:$A$1001,customers!$C$1:$C$1001)</f>
        <v>pamelaobrien@email.com</v>
      </c>
      <c r="H262" t="str">
        <f>_xlfn.XLOOKUP(C262,customers!$A$1:$A$1001,customers!$G$1:$G$1001)</f>
        <v>Canada</v>
      </c>
      <c r="I262" t="str">
        <f>INDEX(products!$A$1:$G$37,MATCH(orders!$D262,products!$A$1:$A$37,0),MATCH(orders!I$1,products!$A$1:$G$1,0))</f>
        <v>White</v>
      </c>
      <c r="J262">
        <f>INDEX(products!$A$1:$G$37,MATCH(orders!$D262,products!$A$1:$A$37,0),MATCH(orders!J$1,products!$A$1:$G$1,0))</f>
        <v>0.65</v>
      </c>
      <c r="K262" t="str">
        <f>INDEX(products!$A$1:$G$37,MATCH(orders!$D262,products!$A$1:$A$37,0),MATCH(orders!K$1,products!$A$1:$G$1,0))</f>
        <v>250g</v>
      </c>
      <c r="L262" s="6">
        <f>INDEX(products!$A$1:$G$37,MATCH(orders!$D262,products!$A$1:$A$37,0),MATCH(orders!L$1,products!$A$1:$G$1,0))</f>
        <v>5.58</v>
      </c>
      <c r="M262" s="6">
        <f t="shared" ca="1" si="9"/>
        <v>167.4</v>
      </c>
      <c r="N262" t="str">
        <f>_xlfn.XLOOKUP(Orders[[#This Row],[Customer ID]],customers!$A$1:$A$1001,customers!$I$1:$I$1001,0)</f>
        <v>Yes</v>
      </c>
    </row>
    <row r="263" spans="1:14" x14ac:dyDescent="0.3">
      <c r="A263" s="4" t="s">
        <v>6234</v>
      </c>
      <c r="B263" s="5">
        <v>44189</v>
      </c>
      <c r="C263" t="s">
        <v>42</v>
      </c>
      <c r="D263" t="s">
        <v>6954</v>
      </c>
      <c r="E263" s="4">
        <f t="shared" ca="1" si="8"/>
        <v>18</v>
      </c>
      <c r="F263" t="str">
        <f>_xlfn.XLOOKUP(C263,customers!$A$1:$A$1001,customers!$B$1:$B$1001)</f>
        <v>Alan Townsend</v>
      </c>
      <c r="G263" t="str">
        <f>_xlfn.XLOOKUP(C263,customers!$A$1:$A$1001,customers!$C$1:$C$1001)</f>
        <v>alantownsend@email.com</v>
      </c>
      <c r="H263" t="str">
        <f>_xlfn.XLOOKUP(C263,customers!$A$1:$A$1001,customers!$G$1:$G$1001)</f>
        <v>Canada</v>
      </c>
      <c r="I263" t="str">
        <f>INDEX(products!$A$1:$G$37,MATCH(orders!$D263,products!$A$1:$A$37,0),MATCH(orders!I$1,products!$A$1:$G$1,0))</f>
        <v>Dark</v>
      </c>
      <c r="J263">
        <f>INDEX(products!$A$1:$G$37,MATCH(orders!$D263,products!$A$1:$A$37,0),MATCH(orders!J$1,products!$A$1:$G$1,0))</f>
        <v>0.8</v>
      </c>
      <c r="K263" t="str">
        <f>INDEX(products!$A$1:$G$37,MATCH(orders!$D263,products!$A$1:$A$37,0),MATCH(orders!K$1,products!$A$1:$G$1,0))</f>
        <v>50g</v>
      </c>
      <c r="L263" s="6">
        <f>INDEX(products!$A$1:$G$37,MATCH(orders!$D263,products!$A$1:$A$37,0),MATCH(orders!L$1,products!$A$1:$G$1,0))</f>
        <v>1</v>
      </c>
      <c r="M263" s="6">
        <f t="shared" ca="1" si="9"/>
        <v>18</v>
      </c>
      <c r="N263" t="str">
        <f>_xlfn.XLOOKUP(Orders[[#This Row],[Customer ID]],customers!$A$1:$A$1001,customers!$I$1:$I$1001,0)</f>
        <v>No</v>
      </c>
    </row>
    <row r="264" spans="1:14" x14ac:dyDescent="0.3">
      <c r="A264" s="4" t="s">
        <v>6235</v>
      </c>
      <c r="B264" s="5">
        <v>43714</v>
      </c>
      <c r="C264" t="s">
        <v>474</v>
      </c>
      <c r="D264" t="s">
        <v>6955</v>
      </c>
      <c r="E264" s="4">
        <f t="shared" ca="1" si="8"/>
        <v>29</v>
      </c>
      <c r="F264" t="str">
        <f>_xlfn.XLOOKUP(C264,customers!$A$1:$A$1001,customers!$B$1:$B$1001)</f>
        <v>Kyle Baker</v>
      </c>
      <c r="G264" t="str">
        <f>_xlfn.XLOOKUP(C264,customers!$A$1:$A$1001,customers!$C$1:$C$1001)</f>
        <v>kylebaker@email.com</v>
      </c>
      <c r="H264" t="str">
        <f>_xlfn.XLOOKUP(C264,customers!$A$1:$A$1001,customers!$G$1:$G$1001)</f>
        <v>Canada</v>
      </c>
      <c r="I264" t="str">
        <f>INDEX(products!$A$1:$G$37,MATCH(orders!$D264,products!$A$1:$A$37,0),MATCH(orders!I$1,products!$A$1:$G$1,0))</f>
        <v>Dark</v>
      </c>
      <c r="J264">
        <f>INDEX(products!$A$1:$G$37,MATCH(orders!$D264,products!$A$1:$A$37,0),MATCH(orders!J$1,products!$A$1:$G$1,0))</f>
        <v>0.8</v>
      </c>
      <c r="K264" t="str">
        <f>INDEX(products!$A$1:$G$37,MATCH(orders!$D264,products!$A$1:$A$37,0),MATCH(orders!K$1,products!$A$1:$G$1,0))</f>
        <v>100g</v>
      </c>
      <c r="L264" s="6">
        <f>INDEX(products!$A$1:$G$37,MATCH(orders!$D264,products!$A$1:$A$37,0),MATCH(orders!L$1,products!$A$1:$G$1,0))</f>
        <v>1.66</v>
      </c>
      <c r="M264" s="6">
        <f t="shared" ca="1" si="9"/>
        <v>48.14</v>
      </c>
      <c r="N264" t="str">
        <f>_xlfn.XLOOKUP(Orders[[#This Row],[Customer ID]],customers!$A$1:$A$1001,customers!$I$1:$I$1001,0)</f>
        <v>No</v>
      </c>
    </row>
    <row r="265" spans="1:14" x14ac:dyDescent="0.3">
      <c r="A265" s="4" t="s">
        <v>6236</v>
      </c>
      <c r="B265" s="5">
        <v>43563</v>
      </c>
      <c r="C265" t="s">
        <v>31</v>
      </c>
      <c r="D265" t="s">
        <v>6956</v>
      </c>
      <c r="E265" s="4">
        <f t="shared" ca="1" si="8"/>
        <v>12</v>
      </c>
      <c r="F265" t="str">
        <f>_xlfn.XLOOKUP(C265,customers!$A$1:$A$1001,customers!$B$1:$B$1001)</f>
        <v>Brian Ford</v>
      </c>
      <c r="G265" t="str">
        <f>_xlfn.XLOOKUP(C265,customers!$A$1:$A$1001,customers!$C$1:$C$1001)</f>
        <v>brianford@email.com</v>
      </c>
      <c r="H265" t="str">
        <f>_xlfn.XLOOKUP(C265,customers!$A$1:$A$1001,customers!$G$1:$G$1001)</f>
        <v>Mexico</v>
      </c>
      <c r="I265" t="str">
        <f>INDEX(products!$A$1:$G$37,MATCH(orders!$D265,products!$A$1:$A$37,0),MATCH(orders!I$1,products!$A$1:$G$1,0))</f>
        <v>Dark</v>
      </c>
      <c r="J265">
        <f>INDEX(products!$A$1:$G$37,MATCH(orders!$D265,products!$A$1:$A$37,0),MATCH(orders!J$1,products!$A$1:$G$1,0))</f>
        <v>0.8</v>
      </c>
      <c r="K265" t="str">
        <f>INDEX(products!$A$1:$G$37,MATCH(orders!$D265,products!$A$1:$A$37,0),MATCH(orders!K$1,products!$A$1:$G$1,0))</f>
        <v>250g</v>
      </c>
      <c r="L265" s="6">
        <f>INDEX(products!$A$1:$G$37,MATCH(orders!$D265,products!$A$1:$A$37,0),MATCH(orders!L$1,products!$A$1:$G$1,0))</f>
        <v>3.81</v>
      </c>
      <c r="M265" s="6">
        <f t="shared" ca="1" si="9"/>
        <v>45.72</v>
      </c>
      <c r="N265" t="str">
        <f>_xlfn.XLOOKUP(Orders[[#This Row],[Customer ID]],customers!$A$1:$A$1001,customers!$I$1:$I$1001,0)</f>
        <v>Yes</v>
      </c>
    </row>
    <row r="266" spans="1:14" x14ac:dyDescent="0.3">
      <c r="A266" s="4" t="s">
        <v>6237</v>
      </c>
      <c r="B266" s="5">
        <v>44587</v>
      </c>
      <c r="C266" t="s">
        <v>88</v>
      </c>
      <c r="D266" t="s">
        <v>6956</v>
      </c>
      <c r="E266" s="4">
        <f t="shared" ca="1" si="8"/>
        <v>14</v>
      </c>
      <c r="F266" t="str">
        <f>_xlfn.XLOOKUP(C266,customers!$A$1:$A$1001,customers!$B$1:$B$1001)</f>
        <v>Kyle Holt</v>
      </c>
      <c r="G266" t="str">
        <f>_xlfn.XLOOKUP(C266,customers!$A$1:$A$1001,customers!$C$1:$C$1001)</f>
        <v>kyleholt@email.com</v>
      </c>
      <c r="H266" t="str">
        <f>_xlfn.XLOOKUP(C266,customers!$A$1:$A$1001,customers!$G$1:$G$1001)</f>
        <v>Mexico</v>
      </c>
      <c r="I266" t="str">
        <f>INDEX(products!$A$1:$G$37,MATCH(orders!$D266,products!$A$1:$A$37,0),MATCH(orders!I$1,products!$A$1:$G$1,0))</f>
        <v>Dark</v>
      </c>
      <c r="J266">
        <f>INDEX(products!$A$1:$G$37,MATCH(orders!$D266,products!$A$1:$A$37,0),MATCH(orders!J$1,products!$A$1:$G$1,0))</f>
        <v>0.8</v>
      </c>
      <c r="K266" t="str">
        <f>INDEX(products!$A$1:$G$37,MATCH(orders!$D266,products!$A$1:$A$37,0),MATCH(orders!K$1,products!$A$1:$G$1,0))</f>
        <v>250g</v>
      </c>
      <c r="L266" s="6">
        <f>INDEX(products!$A$1:$G$37,MATCH(orders!$D266,products!$A$1:$A$37,0),MATCH(orders!L$1,products!$A$1:$G$1,0))</f>
        <v>3.81</v>
      </c>
      <c r="M266" s="6">
        <f t="shared" ca="1" si="9"/>
        <v>53.34</v>
      </c>
      <c r="N266" t="str">
        <f>_xlfn.XLOOKUP(Orders[[#This Row],[Customer ID]],customers!$A$1:$A$1001,customers!$I$1:$I$1001,0)</f>
        <v>No</v>
      </c>
    </row>
    <row r="267" spans="1:14" x14ac:dyDescent="0.3">
      <c r="A267" s="4" t="s">
        <v>6238</v>
      </c>
      <c r="B267" s="5">
        <v>43797</v>
      </c>
      <c r="C267" t="s">
        <v>57</v>
      </c>
      <c r="D267" t="s">
        <v>6950</v>
      </c>
      <c r="E267" s="4">
        <f t="shared" ca="1" si="8"/>
        <v>10</v>
      </c>
      <c r="F267" t="str">
        <f>_xlfn.XLOOKUP(C267,customers!$A$1:$A$1001,customers!$B$1:$B$1001)</f>
        <v>Tyrone Warren</v>
      </c>
      <c r="G267" t="str">
        <f>_xlfn.XLOOKUP(C267,customers!$A$1:$A$1001,customers!$C$1:$C$1001)</f>
        <v>tyronewarren@email.com</v>
      </c>
      <c r="H267" t="str">
        <f>_xlfn.XLOOKUP(C267,customers!$A$1:$A$1001,customers!$G$1:$G$1001)</f>
        <v>United States</v>
      </c>
      <c r="I267" t="str">
        <f>INDEX(products!$A$1:$G$37,MATCH(orders!$D267,products!$A$1:$A$37,0),MATCH(orders!I$1,products!$A$1:$G$1,0))</f>
        <v>Dark</v>
      </c>
      <c r="J267">
        <f>INDEX(products!$A$1:$G$37,MATCH(orders!$D267,products!$A$1:$A$37,0),MATCH(orders!J$1,products!$A$1:$G$1,0))</f>
        <v>0.65</v>
      </c>
      <c r="K267" t="str">
        <f>INDEX(products!$A$1:$G$37,MATCH(orders!$D267,products!$A$1:$A$37,0),MATCH(orders!K$1,products!$A$1:$G$1,0))</f>
        <v>50g</v>
      </c>
      <c r="L267" s="6">
        <f>INDEX(products!$A$1:$G$37,MATCH(orders!$D267,products!$A$1:$A$37,0),MATCH(orders!L$1,products!$A$1:$G$1,0))</f>
        <v>1.1299999999999999</v>
      </c>
      <c r="M267" s="6">
        <f t="shared" ca="1" si="9"/>
        <v>11.299999999999999</v>
      </c>
      <c r="N267" t="str">
        <f>_xlfn.XLOOKUP(Orders[[#This Row],[Customer ID]],customers!$A$1:$A$1001,customers!$I$1:$I$1001,0)</f>
        <v>No</v>
      </c>
    </row>
    <row r="268" spans="1:14" x14ac:dyDescent="0.3">
      <c r="A268" s="4" t="s">
        <v>6239</v>
      </c>
      <c r="B268" s="5">
        <v>43667</v>
      </c>
      <c r="C268" t="s">
        <v>627</v>
      </c>
      <c r="D268" t="s">
        <v>6977</v>
      </c>
      <c r="E268" s="4">
        <f t="shared" ca="1" si="8"/>
        <v>16</v>
      </c>
      <c r="F268" t="str">
        <f>_xlfn.XLOOKUP(C268,customers!$A$1:$A$1001,customers!$B$1:$B$1001)</f>
        <v>Michael Frazier</v>
      </c>
      <c r="G268" t="str">
        <f>_xlfn.XLOOKUP(C268,customers!$A$1:$A$1001,customers!$C$1:$C$1001)</f>
        <v>michaelfrazier@email.com</v>
      </c>
      <c r="H268" t="str">
        <f>_xlfn.XLOOKUP(C268,customers!$A$1:$A$1001,customers!$G$1:$G$1001)</f>
        <v>United States</v>
      </c>
      <c r="I268" t="str">
        <f>INDEX(products!$A$1:$G$37,MATCH(orders!$D268,products!$A$1:$A$37,0),MATCH(orders!I$1,products!$A$1:$G$1,0))</f>
        <v>White</v>
      </c>
      <c r="J268">
        <f>INDEX(products!$A$1:$G$37,MATCH(orders!$D268,products!$A$1:$A$37,0),MATCH(orders!J$1,products!$A$1:$G$1,0))</f>
        <v>0.8</v>
      </c>
      <c r="K268" t="str">
        <f>INDEX(products!$A$1:$G$37,MATCH(orders!$D268,products!$A$1:$A$37,0),MATCH(orders!K$1,products!$A$1:$G$1,0))</f>
        <v>20g</v>
      </c>
      <c r="L268" s="6">
        <f>INDEX(products!$A$1:$G$37,MATCH(orders!$D268,products!$A$1:$A$37,0),MATCH(orders!L$1,products!$A$1:$G$1,0))</f>
        <v>0.65</v>
      </c>
      <c r="M268" s="6">
        <f t="shared" ca="1" si="9"/>
        <v>10.4</v>
      </c>
      <c r="N268" t="str">
        <f>_xlfn.XLOOKUP(Orders[[#This Row],[Customer ID]],customers!$A$1:$A$1001,customers!$I$1:$I$1001,0)</f>
        <v>No</v>
      </c>
    </row>
    <row r="269" spans="1:14" x14ac:dyDescent="0.3">
      <c r="A269" s="4" t="s">
        <v>6239</v>
      </c>
      <c r="B269" s="5">
        <v>43667</v>
      </c>
      <c r="C269" t="s">
        <v>509</v>
      </c>
      <c r="D269" t="s">
        <v>6980</v>
      </c>
      <c r="E269" s="4">
        <f t="shared" ca="1" si="8"/>
        <v>9</v>
      </c>
      <c r="F269" t="str">
        <f>_xlfn.XLOOKUP(C269,customers!$A$1:$A$1001,customers!$B$1:$B$1001)</f>
        <v>Thomas Smith</v>
      </c>
      <c r="G269" t="str">
        <f>_xlfn.XLOOKUP(C269,customers!$A$1:$A$1001,customers!$C$1:$C$1001)</f>
        <v>thomassmith@email.com</v>
      </c>
      <c r="H269" t="str">
        <f>_xlfn.XLOOKUP(C269,customers!$A$1:$A$1001,customers!$G$1:$G$1001)</f>
        <v>United States</v>
      </c>
      <c r="I269" t="str">
        <f>INDEX(products!$A$1:$G$37,MATCH(orders!$D269,products!$A$1:$A$37,0),MATCH(orders!I$1,products!$A$1:$G$1,0))</f>
        <v>White</v>
      </c>
      <c r="J269">
        <f>INDEX(products!$A$1:$G$37,MATCH(orders!$D269,products!$A$1:$A$37,0),MATCH(orders!J$1,products!$A$1:$G$1,0))</f>
        <v>0.8</v>
      </c>
      <c r="K269" t="str">
        <f>INDEX(products!$A$1:$G$37,MATCH(orders!$D269,products!$A$1:$A$37,0),MATCH(orders!K$1,products!$A$1:$G$1,0))</f>
        <v>250g</v>
      </c>
      <c r="L269" s="6">
        <f>INDEX(products!$A$1:$G$37,MATCH(orders!$D269,products!$A$1:$A$37,0),MATCH(orders!L$1,products!$A$1:$G$1,0))</f>
        <v>4.96</v>
      </c>
      <c r="M269" s="6">
        <f t="shared" ca="1" si="9"/>
        <v>44.64</v>
      </c>
      <c r="N269" t="str">
        <f>_xlfn.XLOOKUP(Orders[[#This Row],[Customer ID]],customers!$A$1:$A$1001,customers!$I$1:$I$1001,0)</f>
        <v>No</v>
      </c>
    </row>
    <row r="270" spans="1:14" x14ac:dyDescent="0.3">
      <c r="A270" s="4" t="s">
        <v>6240</v>
      </c>
      <c r="B270" s="5">
        <v>44267</v>
      </c>
      <c r="C270" t="s">
        <v>589</v>
      </c>
      <c r="D270" t="s">
        <v>6954</v>
      </c>
      <c r="E270" s="4">
        <f t="shared" ca="1" si="8"/>
        <v>9</v>
      </c>
      <c r="F270" t="str">
        <f>_xlfn.XLOOKUP(C270,customers!$A$1:$A$1001,customers!$B$1:$B$1001)</f>
        <v>David Johnston</v>
      </c>
      <c r="G270" t="str">
        <f>_xlfn.XLOOKUP(C270,customers!$A$1:$A$1001,customers!$C$1:$C$1001)</f>
        <v>davidjohnston@email.com</v>
      </c>
      <c r="H270" t="str">
        <f>_xlfn.XLOOKUP(C270,customers!$A$1:$A$1001,customers!$G$1:$G$1001)</f>
        <v>Mexico</v>
      </c>
      <c r="I270" t="str">
        <f>INDEX(products!$A$1:$G$37,MATCH(orders!$D270,products!$A$1:$A$37,0),MATCH(orders!I$1,products!$A$1:$G$1,0))</f>
        <v>Dark</v>
      </c>
      <c r="J270">
        <f>INDEX(products!$A$1:$G$37,MATCH(orders!$D270,products!$A$1:$A$37,0),MATCH(orders!J$1,products!$A$1:$G$1,0))</f>
        <v>0.8</v>
      </c>
      <c r="K270" t="str">
        <f>INDEX(products!$A$1:$G$37,MATCH(orders!$D270,products!$A$1:$A$37,0),MATCH(orders!K$1,products!$A$1:$G$1,0))</f>
        <v>50g</v>
      </c>
      <c r="L270" s="6">
        <f>INDEX(products!$A$1:$G$37,MATCH(orders!$D270,products!$A$1:$A$37,0),MATCH(orders!L$1,products!$A$1:$G$1,0))</f>
        <v>1</v>
      </c>
      <c r="M270" s="6">
        <f t="shared" ca="1" si="9"/>
        <v>9</v>
      </c>
      <c r="N270" t="str">
        <f>_xlfn.XLOOKUP(Orders[[#This Row],[Customer ID]],customers!$A$1:$A$1001,customers!$I$1:$I$1001,0)</f>
        <v>Yes</v>
      </c>
    </row>
    <row r="271" spans="1:14" x14ac:dyDescent="0.3">
      <c r="A271" s="4" t="s">
        <v>6241</v>
      </c>
      <c r="B271" s="5">
        <v>44562</v>
      </c>
      <c r="C271" t="s">
        <v>717</v>
      </c>
      <c r="D271" t="s">
        <v>6966</v>
      </c>
      <c r="E271" s="4">
        <f t="shared" ca="1" si="8"/>
        <v>49</v>
      </c>
      <c r="F271" t="str">
        <f>_xlfn.XLOOKUP(C271,customers!$A$1:$A$1001,customers!$B$1:$B$1001)</f>
        <v>Matthew Randall</v>
      </c>
      <c r="G271" t="str">
        <f>_xlfn.XLOOKUP(C271,customers!$A$1:$A$1001,customers!$C$1:$C$1001)</f>
        <v>matthewrandall@email.com</v>
      </c>
      <c r="H271" t="str">
        <f>_xlfn.XLOOKUP(C271,customers!$A$1:$A$1001,customers!$G$1:$G$1001)</f>
        <v>Mexico</v>
      </c>
      <c r="I271" t="str">
        <f>INDEX(products!$A$1:$G$37,MATCH(orders!$D271,products!$A$1:$A$37,0),MATCH(orders!I$1,products!$A$1:$G$1,0))</f>
        <v>Milk</v>
      </c>
      <c r="J271">
        <f>INDEX(products!$A$1:$G$37,MATCH(orders!$D271,products!$A$1:$A$37,0),MATCH(orders!J$1,products!$A$1:$G$1,0))</f>
        <v>0.8</v>
      </c>
      <c r="K271" t="str">
        <f>INDEX(products!$A$1:$G$37,MATCH(orders!$D271,products!$A$1:$A$37,0),MATCH(orders!K$1,products!$A$1:$G$1,0))</f>
        <v>50g</v>
      </c>
      <c r="L271" s="6">
        <f>INDEX(products!$A$1:$G$37,MATCH(orders!$D271,products!$A$1:$A$37,0),MATCH(orders!L$1,products!$A$1:$G$1,0))</f>
        <v>0.9</v>
      </c>
      <c r="M271" s="6">
        <f t="shared" ca="1" si="9"/>
        <v>44.1</v>
      </c>
      <c r="N271" t="str">
        <f>_xlfn.XLOOKUP(Orders[[#This Row],[Customer ID]],customers!$A$1:$A$1001,customers!$I$1:$I$1001,0)</f>
        <v>Yes</v>
      </c>
    </row>
    <row r="272" spans="1:14" x14ac:dyDescent="0.3">
      <c r="A272" s="4" t="s">
        <v>6242</v>
      </c>
      <c r="B272" s="5">
        <v>43912</v>
      </c>
      <c r="C272" t="s">
        <v>500</v>
      </c>
      <c r="D272" t="s">
        <v>6965</v>
      </c>
      <c r="E272" s="4">
        <f t="shared" ca="1" si="8"/>
        <v>45</v>
      </c>
      <c r="F272" t="str">
        <f>_xlfn.XLOOKUP(C272,customers!$A$1:$A$1001,customers!$B$1:$B$1001)</f>
        <v>John Strickland</v>
      </c>
      <c r="G272" t="str">
        <f>_xlfn.XLOOKUP(C272,customers!$A$1:$A$1001,customers!$C$1:$C$1001)</f>
        <v>johnstrickland@email.com</v>
      </c>
      <c r="H272" t="str">
        <f>_xlfn.XLOOKUP(C272,customers!$A$1:$A$1001,customers!$G$1:$G$1001)</f>
        <v>Canada</v>
      </c>
      <c r="I272" t="str">
        <f>INDEX(products!$A$1:$G$37,MATCH(orders!$D272,products!$A$1:$A$37,0),MATCH(orders!I$1,products!$A$1:$G$1,0))</f>
        <v>Milk</v>
      </c>
      <c r="J272">
        <f>INDEX(products!$A$1:$G$37,MATCH(orders!$D272,products!$A$1:$A$37,0),MATCH(orders!J$1,products!$A$1:$G$1,0))</f>
        <v>0.8</v>
      </c>
      <c r="K272" t="str">
        <f>INDEX(products!$A$1:$G$37,MATCH(orders!$D272,products!$A$1:$A$37,0),MATCH(orders!K$1,products!$A$1:$G$1,0))</f>
        <v>20g</v>
      </c>
      <c r="L272" s="6">
        <f>INDEX(products!$A$1:$G$37,MATCH(orders!$D272,products!$A$1:$A$37,0),MATCH(orders!L$1,products!$A$1:$G$1,0))</f>
        <v>0.45</v>
      </c>
      <c r="M272" s="6">
        <f t="shared" ca="1" si="9"/>
        <v>20.25</v>
      </c>
      <c r="N272" t="str">
        <f>_xlfn.XLOOKUP(Orders[[#This Row],[Customer ID]],customers!$A$1:$A$1001,customers!$I$1:$I$1001,0)</f>
        <v>Yes</v>
      </c>
    </row>
    <row r="273" spans="1:14" x14ac:dyDescent="0.3">
      <c r="A273" s="4" t="s">
        <v>6243</v>
      </c>
      <c r="B273" s="5">
        <v>44092</v>
      </c>
      <c r="C273" t="s">
        <v>466</v>
      </c>
      <c r="D273" t="s">
        <v>6946</v>
      </c>
      <c r="E273" s="4">
        <f t="shared" ca="1" si="8"/>
        <v>20</v>
      </c>
      <c r="F273" t="str">
        <f>_xlfn.XLOOKUP(C273,customers!$A$1:$A$1001,customers!$B$1:$B$1001)</f>
        <v>Michael Moses</v>
      </c>
      <c r="G273" t="str">
        <f>_xlfn.XLOOKUP(C273,customers!$A$1:$A$1001,customers!$C$1:$C$1001)</f>
        <v>michaelmoses@email.com</v>
      </c>
      <c r="H273" t="str">
        <f>_xlfn.XLOOKUP(C273,customers!$A$1:$A$1001,customers!$G$1:$G$1001)</f>
        <v>United States</v>
      </c>
      <c r="I273" t="str">
        <f>INDEX(products!$A$1:$G$37,MATCH(orders!$D273,products!$A$1:$A$37,0),MATCH(orders!I$1,products!$A$1:$G$1,0))</f>
        <v>Dark</v>
      </c>
      <c r="J273">
        <f>INDEX(products!$A$1:$G$37,MATCH(orders!$D273,products!$A$1:$A$37,0),MATCH(orders!J$1,products!$A$1:$G$1,0))</f>
        <v>0.5</v>
      </c>
      <c r="K273" t="str">
        <f>INDEX(products!$A$1:$G$37,MATCH(orders!$D273,products!$A$1:$A$37,0),MATCH(orders!K$1,products!$A$1:$G$1,0))</f>
        <v>50g</v>
      </c>
      <c r="L273" s="6">
        <f>INDEX(products!$A$1:$G$37,MATCH(orders!$D273,products!$A$1:$A$37,0),MATCH(orders!L$1,products!$A$1:$G$1,0))</f>
        <v>1.3</v>
      </c>
      <c r="M273" s="6">
        <f t="shared" ca="1" si="9"/>
        <v>26</v>
      </c>
      <c r="N273" t="str">
        <f>_xlfn.XLOOKUP(Orders[[#This Row],[Customer ID]],customers!$A$1:$A$1001,customers!$I$1:$I$1001,0)</f>
        <v>No</v>
      </c>
    </row>
    <row r="274" spans="1:14" x14ac:dyDescent="0.3">
      <c r="A274" s="4" t="s">
        <v>6244</v>
      </c>
      <c r="B274" s="5">
        <v>43468</v>
      </c>
      <c r="C274" t="s">
        <v>584</v>
      </c>
      <c r="D274" t="s">
        <v>6970</v>
      </c>
      <c r="E274" s="4">
        <f t="shared" ca="1" si="8"/>
        <v>28</v>
      </c>
      <c r="F274" t="str">
        <f>_xlfn.XLOOKUP(C274,customers!$A$1:$A$1001,customers!$B$1:$B$1001)</f>
        <v>Ronnie Torres</v>
      </c>
      <c r="G274" t="str">
        <f>_xlfn.XLOOKUP(C274,customers!$A$1:$A$1001,customers!$C$1:$C$1001)</f>
        <v>ronnietorres@email.com</v>
      </c>
      <c r="H274" t="str">
        <f>_xlfn.XLOOKUP(C274,customers!$A$1:$A$1001,customers!$G$1:$G$1001)</f>
        <v>Mexico</v>
      </c>
      <c r="I274" t="str">
        <f>INDEX(products!$A$1:$G$37,MATCH(orders!$D274,products!$A$1:$A$37,0),MATCH(orders!I$1,products!$A$1:$G$1,0))</f>
        <v>White</v>
      </c>
      <c r="J274">
        <f>INDEX(products!$A$1:$G$37,MATCH(orders!$D274,products!$A$1:$A$37,0),MATCH(orders!J$1,products!$A$1:$G$1,0))</f>
        <v>0.5</v>
      </c>
      <c r="K274" t="str">
        <f>INDEX(products!$A$1:$G$37,MATCH(orders!$D274,products!$A$1:$A$37,0),MATCH(orders!K$1,products!$A$1:$G$1,0))</f>
        <v>50g</v>
      </c>
      <c r="L274" s="6">
        <f>INDEX(products!$A$1:$G$37,MATCH(orders!$D274,products!$A$1:$A$37,0),MATCH(orders!L$1,products!$A$1:$G$1,0))</f>
        <v>1.59</v>
      </c>
      <c r="M274" s="6">
        <f t="shared" ca="1" si="9"/>
        <v>44.52</v>
      </c>
      <c r="N274" t="str">
        <f>_xlfn.XLOOKUP(Orders[[#This Row],[Customer ID]],customers!$A$1:$A$1001,customers!$I$1:$I$1001,0)</f>
        <v>Yes</v>
      </c>
    </row>
    <row r="275" spans="1:14" x14ac:dyDescent="0.3">
      <c r="A275" s="4" t="s">
        <v>6245</v>
      </c>
      <c r="B275" s="5">
        <v>44468</v>
      </c>
      <c r="C275" t="s">
        <v>915</v>
      </c>
      <c r="D275" t="s">
        <v>6955</v>
      </c>
      <c r="E275" s="4">
        <f t="shared" ca="1" si="8"/>
        <v>41</v>
      </c>
      <c r="F275" t="str">
        <f>_xlfn.XLOOKUP(C275,customers!$A$1:$A$1001,customers!$B$1:$B$1001)</f>
        <v>Jeffery Gonzales</v>
      </c>
      <c r="G275" t="str">
        <f>_xlfn.XLOOKUP(C275,customers!$A$1:$A$1001,customers!$C$1:$C$1001)</f>
        <v>jefferygonzales@email.com</v>
      </c>
      <c r="H275" t="str">
        <f>_xlfn.XLOOKUP(C275,customers!$A$1:$A$1001,customers!$G$1:$G$1001)</f>
        <v>Canada</v>
      </c>
      <c r="I275" t="str">
        <f>INDEX(products!$A$1:$G$37,MATCH(orders!$D275,products!$A$1:$A$37,0),MATCH(orders!I$1,products!$A$1:$G$1,0))</f>
        <v>Dark</v>
      </c>
      <c r="J275">
        <f>INDEX(products!$A$1:$G$37,MATCH(orders!$D275,products!$A$1:$A$37,0),MATCH(orders!J$1,products!$A$1:$G$1,0))</f>
        <v>0.8</v>
      </c>
      <c r="K275" t="str">
        <f>INDEX(products!$A$1:$G$37,MATCH(orders!$D275,products!$A$1:$A$37,0),MATCH(orders!K$1,products!$A$1:$G$1,0))</f>
        <v>100g</v>
      </c>
      <c r="L275" s="6">
        <f>INDEX(products!$A$1:$G$37,MATCH(orders!$D275,products!$A$1:$A$37,0),MATCH(orders!L$1,products!$A$1:$G$1,0))</f>
        <v>1.66</v>
      </c>
      <c r="M275" s="6">
        <f t="shared" ca="1" si="9"/>
        <v>68.06</v>
      </c>
      <c r="N275" t="str">
        <f>_xlfn.XLOOKUP(Orders[[#This Row],[Customer ID]],customers!$A$1:$A$1001,customers!$I$1:$I$1001,0)</f>
        <v>No</v>
      </c>
    </row>
    <row r="276" spans="1:14" x14ac:dyDescent="0.3">
      <c r="A276" s="4" t="s">
        <v>6246</v>
      </c>
      <c r="B276" s="5">
        <v>44488</v>
      </c>
      <c r="C276" t="s">
        <v>748</v>
      </c>
      <c r="D276" t="s">
        <v>6957</v>
      </c>
      <c r="E276" s="4">
        <f t="shared" ca="1" si="8"/>
        <v>26</v>
      </c>
      <c r="F276" t="str">
        <f>_xlfn.XLOOKUP(C276,customers!$A$1:$A$1001,customers!$B$1:$B$1001)</f>
        <v>Alejandra Winters</v>
      </c>
      <c r="G276" t="str">
        <f>_xlfn.XLOOKUP(C276,customers!$A$1:$A$1001,customers!$C$1:$C$1001)</f>
        <v>alejandrawinters@email.com</v>
      </c>
      <c r="H276" t="str">
        <f>_xlfn.XLOOKUP(C276,customers!$A$1:$A$1001,customers!$G$1:$G$1001)</f>
        <v>United States</v>
      </c>
      <c r="I276" t="str">
        <f>INDEX(products!$A$1:$G$37,MATCH(orders!$D276,products!$A$1:$A$37,0),MATCH(orders!I$1,products!$A$1:$G$1,0))</f>
        <v>Milk</v>
      </c>
      <c r="J276">
        <f>INDEX(products!$A$1:$G$37,MATCH(orders!$D276,products!$A$1:$A$37,0),MATCH(orders!J$1,products!$A$1:$G$1,0))</f>
        <v>0.5</v>
      </c>
      <c r="K276" t="str">
        <f>INDEX(products!$A$1:$G$37,MATCH(orders!$D276,products!$A$1:$A$37,0),MATCH(orders!K$1,products!$A$1:$G$1,0))</f>
        <v>20g</v>
      </c>
      <c r="L276" s="6">
        <f>INDEX(products!$A$1:$G$37,MATCH(orders!$D276,products!$A$1:$A$37,0),MATCH(orders!L$1,products!$A$1:$G$1,0))</f>
        <v>0.6</v>
      </c>
      <c r="M276" s="6">
        <f t="shared" ca="1" si="9"/>
        <v>15.6</v>
      </c>
      <c r="N276" t="str">
        <f>_xlfn.XLOOKUP(Orders[[#This Row],[Customer ID]],customers!$A$1:$A$1001,customers!$I$1:$I$1001,0)</f>
        <v>Yes</v>
      </c>
    </row>
    <row r="277" spans="1:14" x14ac:dyDescent="0.3">
      <c r="A277" s="4" t="s">
        <v>6247</v>
      </c>
      <c r="B277" s="5">
        <v>44756</v>
      </c>
      <c r="C277" t="s">
        <v>686</v>
      </c>
      <c r="D277" t="s">
        <v>6967</v>
      </c>
      <c r="E277" s="4">
        <f t="shared" ca="1" si="8"/>
        <v>18</v>
      </c>
      <c r="F277" t="str">
        <f>_xlfn.XLOOKUP(C277,customers!$A$1:$A$1001,customers!$B$1:$B$1001)</f>
        <v>Caitlin Goodman</v>
      </c>
      <c r="G277" t="str">
        <f>_xlfn.XLOOKUP(C277,customers!$A$1:$A$1001,customers!$C$1:$C$1001)</f>
        <v>caitlingoodman@email.com</v>
      </c>
      <c r="H277" t="str">
        <f>_xlfn.XLOOKUP(C277,customers!$A$1:$A$1001,customers!$G$1:$G$1001)</f>
        <v>Canada</v>
      </c>
      <c r="I277" t="str">
        <f>INDEX(products!$A$1:$G$37,MATCH(orders!$D277,products!$A$1:$A$37,0),MATCH(orders!I$1,products!$A$1:$G$1,0))</f>
        <v>Milk</v>
      </c>
      <c r="J277">
        <f>INDEX(products!$A$1:$G$37,MATCH(orders!$D277,products!$A$1:$A$37,0),MATCH(orders!J$1,products!$A$1:$G$1,0))</f>
        <v>0.8</v>
      </c>
      <c r="K277" t="str">
        <f>INDEX(products!$A$1:$G$37,MATCH(orders!$D277,products!$A$1:$A$37,0),MATCH(orders!K$1,products!$A$1:$G$1,0))</f>
        <v>100g</v>
      </c>
      <c r="L277" s="6">
        <f>INDEX(products!$A$1:$G$37,MATCH(orders!$D277,products!$A$1:$A$37,0),MATCH(orders!L$1,products!$A$1:$G$1,0))</f>
        <v>1.49</v>
      </c>
      <c r="M277" s="6">
        <f t="shared" ca="1" si="9"/>
        <v>26.82</v>
      </c>
      <c r="N277" t="str">
        <f>_xlfn.XLOOKUP(Orders[[#This Row],[Customer ID]],customers!$A$1:$A$1001,customers!$I$1:$I$1001,0)</f>
        <v>No</v>
      </c>
    </row>
    <row r="278" spans="1:14" x14ac:dyDescent="0.3">
      <c r="A278" s="4" t="s">
        <v>6248</v>
      </c>
      <c r="B278" s="5">
        <v>44396</v>
      </c>
      <c r="C278" t="s">
        <v>612</v>
      </c>
      <c r="D278" t="s">
        <v>6961</v>
      </c>
      <c r="E278" s="4">
        <f t="shared" ca="1" si="8"/>
        <v>15</v>
      </c>
      <c r="F278" t="str">
        <f>_xlfn.XLOOKUP(C278,customers!$A$1:$A$1001,customers!$B$1:$B$1001)</f>
        <v>Willie Smith</v>
      </c>
      <c r="G278" t="str">
        <f>_xlfn.XLOOKUP(C278,customers!$A$1:$A$1001,customers!$C$1:$C$1001)</f>
        <v>williesmith@email.com</v>
      </c>
      <c r="H278" t="str">
        <f>_xlfn.XLOOKUP(C278,customers!$A$1:$A$1001,customers!$G$1:$G$1001)</f>
        <v>Mexico</v>
      </c>
      <c r="I278" t="str">
        <f>INDEX(products!$A$1:$G$37,MATCH(orders!$D278,products!$A$1:$A$37,0),MATCH(orders!I$1,products!$A$1:$G$1,0))</f>
        <v>Milk</v>
      </c>
      <c r="J278">
        <f>INDEX(products!$A$1:$G$37,MATCH(orders!$D278,products!$A$1:$A$37,0),MATCH(orders!J$1,products!$A$1:$G$1,0))</f>
        <v>0.65</v>
      </c>
      <c r="K278" t="str">
        <f>INDEX(products!$A$1:$G$37,MATCH(orders!$D278,products!$A$1:$A$37,0),MATCH(orders!K$1,products!$A$1:$G$1,0))</f>
        <v>20g</v>
      </c>
      <c r="L278" s="6">
        <f>INDEX(products!$A$1:$G$37,MATCH(orders!$D278,products!$A$1:$A$37,0),MATCH(orders!L$1,products!$A$1:$G$1,0))</f>
        <v>0.5</v>
      </c>
      <c r="M278" s="6">
        <f t="shared" ca="1" si="9"/>
        <v>7.5</v>
      </c>
      <c r="N278" t="str">
        <f>_xlfn.XLOOKUP(Orders[[#This Row],[Customer ID]],customers!$A$1:$A$1001,customers!$I$1:$I$1001,0)</f>
        <v>No</v>
      </c>
    </row>
    <row r="279" spans="1:14" x14ac:dyDescent="0.3">
      <c r="A279" s="4" t="s">
        <v>6249</v>
      </c>
      <c r="B279" s="5">
        <v>44540</v>
      </c>
      <c r="C279" t="s">
        <v>940</v>
      </c>
      <c r="D279" t="s">
        <v>6979</v>
      </c>
      <c r="E279" s="4">
        <f t="shared" ca="1" si="8"/>
        <v>45</v>
      </c>
      <c r="F279" t="str">
        <f>_xlfn.XLOOKUP(C279,customers!$A$1:$A$1001,customers!$B$1:$B$1001)</f>
        <v>Emily Davis</v>
      </c>
      <c r="G279" t="str">
        <f>_xlfn.XLOOKUP(C279,customers!$A$1:$A$1001,customers!$C$1:$C$1001)</f>
        <v>emilydavis@email.com</v>
      </c>
      <c r="H279" t="str">
        <f>_xlfn.XLOOKUP(C279,customers!$A$1:$A$1001,customers!$G$1:$G$1001)</f>
        <v>Canada</v>
      </c>
      <c r="I279" t="str">
        <f>INDEX(products!$A$1:$G$37,MATCH(orders!$D279,products!$A$1:$A$37,0),MATCH(orders!I$1,products!$A$1:$G$1,0))</f>
        <v>White</v>
      </c>
      <c r="J279">
        <f>INDEX(products!$A$1:$G$37,MATCH(orders!$D279,products!$A$1:$A$37,0),MATCH(orders!J$1,products!$A$1:$G$1,0))</f>
        <v>0.8</v>
      </c>
      <c r="K279" t="str">
        <f>INDEX(products!$A$1:$G$37,MATCH(orders!$D279,products!$A$1:$A$37,0),MATCH(orders!K$1,products!$A$1:$G$1,0))</f>
        <v>100g</v>
      </c>
      <c r="L279" s="6">
        <f>INDEX(products!$A$1:$G$37,MATCH(orders!$D279,products!$A$1:$A$37,0),MATCH(orders!L$1,products!$A$1:$G$1,0))</f>
        <v>2.16</v>
      </c>
      <c r="M279" s="6">
        <f t="shared" ca="1" si="9"/>
        <v>97.2</v>
      </c>
      <c r="N279" t="str">
        <f>_xlfn.XLOOKUP(Orders[[#This Row],[Customer ID]],customers!$A$1:$A$1001,customers!$I$1:$I$1001,0)</f>
        <v>No</v>
      </c>
    </row>
    <row r="280" spans="1:14" x14ac:dyDescent="0.3">
      <c r="A280" s="4" t="s">
        <v>6250</v>
      </c>
      <c r="B280" s="5">
        <v>43541</v>
      </c>
      <c r="C280" t="s">
        <v>219</v>
      </c>
      <c r="D280" t="s">
        <v>6979</v>
      </c>
      <c r="E280" s="4">
        <f t="shared" ca="1" si="8"/>
        <v>49</v>
      </c>
      <c r="F280" t="str">
        <f>_xlfn.XLOOKUP(C280,customers!$A$1:$A$1001,customers!$B$1:$B$1001)</f>
        <v>Shawn Smith</v>
      </c>
      <c r="G280" t="str">
        <f>_xlfn.XLOOKUP(C280,customers!$A$1:$A$1001,customers!$C$1:$C$1001)</f>
        <v>shawnsmith@email.com</v>
      </c>
      <c r="H280" t="str">
        <f>_xlfn.XLOOKUP(C280,customers!$A$1:$A$1001,customers!$G$1:$G$1001)</f>
        <v>United States</v>
      </c>
      <c r="I280" t="str">
        <f>INDEX(products!$A$1:$G$37,MATCH(orders!$D280,products!$A$1:$A$37,0),MATCH(orders!I$1,products!$A$1:$G$1,0))</f>
        <v>White</v>
      </c>
      <c r="J280">
        <f>INDEX(products!$A$1:$G$37,MATCH(orders!$D280,products!$A$1:$A$37,0),MATCH(orders!J$1,products!$A$1:$G$1,0))</f>
        <v>0.8</v>
      </c>
      <c r="K280" t="str">
        <f>INDEX(products!$A$1:$G$37,MATCH(orders!$D280,products!$A$1:$A$37,0),MATCH(orders!K$1,products!$A$1:$G$1,0))</f>
        <v>100g</v>
      </c>
      <c r="L280" s="6">
        <f>INDEX(products!$A$1:$G$37,MATCH(orders!$D280,products!$A$1:$A$37,0),MATCH(orders!L$1,products!$A$1:$G$1,0))</f>
        <v>2.16</v>
      </c>
      <c r="M280" s="6">
        <f t="shared" ca="1" si="9"/>
        <v>105.84</v>
      </c>
      <c r="N280" t="str">
        <f>_xlfn.XLOOKUP(Orders[[#This Row],[Customer ID]],customers!$A$1:$A$1001,customers!$I$1:$I$1001,0)</f>
        <v>Yes</v>
      </c>
    </row>
    <row r="281" spans="1:14" x14ac:dyDescent="0.3">
      <c r="A281" s="4" t="s">
        <v>6251</v>
      </c>
      <c r="B281" s="5">
        <v>43889</v>
      </c>
      <c r="C281" t="s">
        <v>707</v>
      </c>
      <c r="D281" t="s">
        <v>6960</v>
      </c>
      <c r="E281" s="4">
        <f t="shared" ca="1" si="8"/>
        <v>48</v>
      </c>
      <c r="F281" t="str">
        <f>_xlfn.XLOOKUP(C281,customers!$A$1:$A$1001,customers!$B$1:$B$1001)</f>
        <v>Andrew Myers</v>
      </c>
      <c r="G281" t="str">
        <f>_xlfn.XLOOKUP(C281,customers!$A$1:$A$1001,customers!$C$1:$C$1001)</f>
        <v>andrewmyers@email.com</v>
      </c>
      <c r="H281" t="str">
        <f>_xlfn.XLOOKUP(C281,customers!$A$1:$A$1001,customers!$G$1:$G$1001)</f>
        <v>United States</v>
      </c>
      <c r="I281" t="str">
        <f>INDEX(products!$A$1:$G$37,MATCH(orders!$D281,products!$A$1:$A$37,0),MATCH(orders!I$1,products!$A$1:$G$1,0))</f>
        <v>Milk</v>
      </c>
      <c r="J281">
        <f>INDEX(products!$A$1:$G$37,MATCH(orders!$D281,products!$A$1:$A$37,0),MATCH(orders!J$1,products!$A$1:$G$1,0))</f>
        <v>0.5</v>
      </c>
      <c r="K281" t="str">
        <f>INDEX(products!$A$1:$G$37,MATCH(orders!$D281,products!$A$1:$A$37,0),MATCH(orders!K$1,products!$A$1:$G$1,0))</f>
        <v>250g</v>
      </c>
      <c r="L281" s="6">
        <f>INDEX(products!$A$1:$G$37,MATCH(orders!$D281,products!$A$1:$A$37,0),MATCH(orders!L$1,products!$A$1:$G$1,0))</f>
        <v>4.58</v>
      </c>
      <c r="M281" s="6">
        <f t="shared" ca="1" si="9"/>
        <v>219.84</v>
      </c>
      <c r="N281" t="str">
        <f>_xlfn.XLOOKUP(Orders[[#This Row],[Customer ID]],customers!$A$1:$A$1001,customers!$I$1:$I$1001,0)</f>
        <v>Yes</v>
      </c>
    </row>
    <row r="282" spans="1:14" x14ac:dyDescent="0.3">
      <c r="A282" s="4" t="s">
        <v>6252</v>
      </c>
      <c r="B282" s="5">
        <v>43985</v>
      </c>
      <c r="C282" t="s">
        <v>588</v>
      </c>
      <c r="D282" t="s">
        <v>6959</v>
      </c>
      <c r="E282" s="4">
        <f t="shared" ca="1" si="8"/>
        <v>13</v>
      </c>
      <c r="F282" t="str">
        <f>_xlfn.XLOOKUP(C282,customers!$A$1:$A$1001,customers!$B$1:$B$1001)</f>
        <v>Sean Miller</v>
      </c>
      <c r="G282" t="str">
        <f>_xlfn.XLOOKUP(C282,customers!$A$1:$A$1001,customers!$C$1:$C$1001)</f>
        <v>seanmiller@email.com</v>
      </c>
      <c r="H282" t="str">
        <f>_xlfn.XLOOKUP(C282,customers!$A$1:$A$1001,customers!$G$1:$G$1001)</f>
        <v>Mexico</v>
      </c>
      <c r="I282" t="str">
        <f>INDEX(products!$A$1:$G$37,MATCH(orders!$D282,products!$A$1:$A$37,0),MATCH(orders!I$1,products!$A$1:$G$1,0))</f>
        <v>Milk</v>
      </c>
      <c r="J282">
        <f>INDEX(products!$A$1:$G$37,MATCH(orders!$D282,products!$A$1:$A$37,0),MATCH(orders!J$1,products!$A$1:$G$1,0))</f>
        <v>0.5</v>
      </c>
      <c r="K282" t="str">
        <f>INDEX(products!$A$1:$G$37,MATCH(orders!$D282,products!$A$1:$A$37,0),MATCH(orders!K$1,products!$A$1:$G$1,0))</f>
        <v>100g</v>
      </c>
      <c r="L282" s="6">
        <f>INDEX(products!$A$1:$G$37,MATCH(orders!$D282,products!$A$1:$A$37,0),MATCH(orders!L$1,products!$A$1:$G$1,0))</f>
        <v>1.99</v>
      </c>
      <c r="M282" s="6">
        <f t="shared" ca="1" si="9"/>
        <v>25.87</v>
      </c>
      <c r="N282" t="str">
        <f>_xlfn.XLOOKUP(Orders[[#This Row],[Customer ID]],customers!$A$1:$A$1001,customers!$I$1:$I$1001,0)</f>
        <v>No</v>
      </c>
    </row>
    <row r="283" spans="1:14" x14ac:dyDescent="0.3">
      <c r="A283" s="4" t="s">
        <v>6253</v>
      </c>
      <c r="B283" s="5">
        <v>43883</v>
      </c>
      <c r="C283" t="s">
        <v>131</v>
      </c>
      <c r="D283" t="s">
        <v>6950</v>
      </c>
      <c r="E283" s="4">
        <f t="shared" ca="1" si="8"/>
        <v>29</v>
      </c>
      <c r="F283" t="str">
        <f>_xlfn.XLOOKUP(C283,customers!$A$1:$A$1001,customers!$B$1:$B$1001)</f>
        <v>Craig Graham</v>
      </c>
      <c r="G283" t="str">
        <f>_xlfn.XLOOKUP(C283,customers!$A$1:$A$1001,customers!$C$1:$C$1001)</f>
        <v>craiggraham@email.com</v>
      </c>
      <c r="H283" t="str">
        <f>_xlfn.XLOOKUP(C283,customers!$A$1:$A$1001,customers!$G$1:$G$1001)</f>
        <v>Mexico</v>
      </c>
      <c r="I283" t="str">
        <f>INDEX(products!$A$1:$G$37,MATCH(orders!$D283,products!$A$1:$A$37,0),MATCH(orders!I$1,products!$A$1:$G$1,0))</f>
        <v>Dark</v>
      </c>
      <c r="J283">
        <f>INDEX(products!$A$1:$G$37,MATCH(orders!$D283,products!$A$1:$A$37,0),MATCH(orders!J$1,products!$A$1:$G$1,0))</f>
        <v>0.65</v>
      </c>
      <c r="K283" t="str">
        <f>INDEX(products!$A$1:$G$37,MATCH(orders!$D283,products!$A$1:$A$37,0),MATCH(orders!K$1,products!$A$1:$G$1,0))</f>
        <v>50g</v>
      </c>
      <c r="L283" s="6">
        <f>INDEX(products!$A$1:$G$37,MATCH(orders!$D283,products!$A$1:$A$37,0),MATCH(orders!L$1,products!$A$1:$G$1,0))</f>
        <v>1.1299999999999999</v>
      </c>
      <c r="M283" s="6">
        <f t="shared" ca="1" si="9"/>
        <v>32.769999999999996</v>
      </c>
      <c r="N283" t="str">
        <f>_xlfn.XLOOKUP(Orders[[#This Row],[Customer ID]],customers!$A$1:$A$1001,customers!$I$1:$I$1001,0)</f>
        <v>Yes</v>
      </c>
    </row>
    <row r="284" spans="1:14" x14ac:dyDescent="0.3">
      <c r="A284" s="4" t="s">
        <v>6254</v>
      </c>
      <c r="B284" s="5">
        <v>43778</v>
      </c>
      <c r="C284" t="s">
        <v>189</v>
      </c>
      <c r="D284" t="s">
        <v>6960</v>
      </c>
      <c r="E284" s="4">
        <f t="shared" ca="1" si="8"/>
        <v>38</v>
      </c>
      <c r="F284" t="str">
        <f>_xlfn.XLOOKUP(C284,customers!$A$1:$A$1001,customers!$B$1:$B$1001)</f>
        <v>Nicole George</v>
      </c>
      <c r="G284" t="str">
        <f>_xlfn.XLOOKUP(C284,customers!$A$1:$A$1001,customers!$C$1:$C$1001)</f>
        <v>nicolegeorge@email.com</v>
      </c>
      <c r="H284" t="str">
        <f>_xlfn.XLOOKUP(C284,customers!$A$1:$A$1001,customers!$G$1:$G$1001)</f>
        <v>United States</v>
      </c>
      <c r="I284" t="str">
        <f>INDEX(products!$A$1:$G$37,MATCH(orders!$D284,products!$A$1:$A$37,0),MATCH(orders!I$1,products!$A$1:$G$1,0))</f>
        <v>Milk</v>
      </c>
      <c r="J284">
        <f>INDEX(products!$A$1:$G$37,MATCH(orders!$D284,products!$A$1:$A$37,0),MATCH(orders!J$1,products!$A$1:$G$1,0))</f>
        <v>0.5</v>
      </c>
      <c r="K284" t="str">
        <f>INDEX(products!$A$1:$G$37,MATCH(orders!$D284,products!$A$1:$A$37,0),MATCH(orders!K$1,products!$A$1:$G$1,0))</f>
        <v>250g</v>
      </c>
      <c r="L284" s="6">
        <f>INDEX(products!$A$1:$G$37,MATCH(orders!$D284,products!$A$1:$A$37,0),MATCH(orders!L$1,products!$A$1:$G$1,0))</f>
        <v>4.58</v>
      </c>
      <c r="M284" s="6">
        <f t="shared" ca="1" si="9"/>
        <v>174.04</v>
      </c>
      <c r="N284" t="str">
        <f>_xlfn.XLOOKUP(Orders[[#This Row],[Customer ID]],customers!$A$1:$A$1001,customers!$I$1:$I$1001,0)</f>
        <v>No</v>
      </c>
    </row>
    <row r="285" spans="1:14" x14ac:dyDescent="0.3">
      <c r="A285" s="4" t="s">
        <v>6255</v>
      </c>
      <c r="B285" s="5">
        <v>43897</v>
      </c>
      <c r="C285" t="s">
        <v>728</v>
      </c>
      <c r="D285" t="s">
        <v>6967</v>
      </c>
      <c r="E285" s="4">
        <f t="shared" ca="1" si="8"/>
        <v>10</v>
      </c>
      <c r="F285" t="str">
        <f>_xlfn.XLOOKUP(C285,customers!$A$1:$A$1001,customers!$B$1:$B$1001)</f>
        <v>Greg Adams</v>
      </c>
      <c r="G285" t="str">
        <f>_xlfn.XLOOKUP(C285,customers!$A$1:$A$1001,customers!$C$1:$C$1001)</f>
        <v>gregadams@email.com</v>
      </c>
      <c r="H285" t="str">
        <f>_xlfn.XLOOKUP(C285,customers!$A$1:$A$1001,customers!$G$1:$G$1001)</f>
        <v>Mexico</v>
      </c>
      <c r="I285" t="str">
        <f>INDEX(products!$A$1:$G$37,MATCH(orders!$D285,products!$A$1:$A$37,0),MATCH(orders!I$1,products!$A$1:$G$1,0))</f>
        <v>Milk</v>
      </c>
      <c r="J285">
        <f>INDEX(products!$A$1:$G$37,MATCH(orders!$D285,products!$A$1:$A$37,0),MATCH(orders!J$1,products!$A$1:$G$1,0))</f>
        <v>0.8</v>
      </c>
      <c r="K285" t="str">
        <f>INDEX(products!$A$1:$G$37,MATCH(orders!$D285,products!$A$1:$A$37,0),MATCH(orders!K$1,products!$A$1:$G$1,0))</f>
        <v>100g</v>
      </c>
      <c r="L285" s="6">
        <f>INDEX(products!$A$1:$G$37,MATCH(orders!$D285,products!$A$1:$A$37,0),MATCH(orders!L$1,products!$A$1:$G$1,0))</f>
        <v>1.49</v>
      </c>
      <c r="M285" s="6">
        <f t="shared" ca="1" si="9"/>
        <v>14.9</v>
      </c>
      <c r="N285" t="str">
        <f>_xlfn.XLOOKUP(Orders[[#This Row],[Customer ID]],customers!$A$1:$A$1001,customers!$I$1:$I$1001,0)</f>
        <v>No</v>
      </c>
    </row>
    <row r="286" spans="1:14" x14ac:dyDescent="0.3">
      <c r="A286" s="4" t="s">
        <v>6256</v>
      </c>
      <c r="B286" s="5">
        <v>44312</v>
      </c>
      <c r="C286" t="s">
        <v>901</v>
      </c>
      <c r="D286" t="s">
        <v>6955</v>
      </c>
      <c r="E286" s="4">
        <f t="shared" ca="1" si="8"/>
        <v>11</v>
      </c>
      <c r="F286" t="str">
        <f>_xlfn.XLOOKUP(C286,customers!$A$1:$A$1001,customers!$B$1:$B$1001)</f>
        <v>Victoria Harrell</v>
      </c>
      <c r="G286" t="str">
        <f>_xlfn.XLOOKUP(C286,customers!$A$1:$A$1001,customers!$C$1:$C$1001)</f>
        <v>victoriaharrell@email.com</v>
      </c>
      <c r="H286" t="str">
        <f>_xlfn.XLOOKUP(C286,customers!$A$1:$A$1001,customers!$G$1:$G$1001)</f>
        <v>Canada</v>
      </c>
      <c r="I286" t="str">
        <f>INDEX(products!$A$1:$G$37,MATCH(orders!$D286,products!$A$1:$A$37,0),MATCH(orders!I$1,products!$A$1:$G$1,0))</f>
        <v>Dark</v>
      </c>
      <c r="J286">
        <f>INDEX(products!$A$1:$G$37,MATCH(orders!$D286,products!$A$1:$A$37,0),MATCH(orders!J$1,products!$A$1:$G$1,0))</f>
        <v>0.8</v>
      </c>
      <c r="K286" t="str">
        <f>INDEX(products!$A$1:$G$37,MATCH(orders!$D286,products!$A$1:$A$37,0),MATCH(orders!K$1,products!$A$1:$G$1,0))</f>
        <v>100g</v>
      </c>
      <c r="L286" s="6">
        <f>INDEX(products!$A$1:$G$37,MATCH(orders!$D286,products!$A$1:$A$37,0),MATCH(orders!L$1,products!$A$1:$G$1,0))</f>
        <v>1.66</v>
      </c>
      <c r="M286" s="6">
        <f t="shared" ca="1" si="9"/>
        <v>18.259999999999998</v>
      </c>
      <c r="N286" t="str">
        <f>_xlfn.XLOOKUP(Orders[[#This Row],[Customer ID]],customers!$A$1:$A$1001,customers!$I$1:$I$1001,0)</f>
        <v>No</v>
      </c>
    </row>
    <row r="287" spans="1:14" x14ac:dyDescent="0.3">
      <c r="A287" s="4" t="s">
        <v>6257</v>
      </c>
      <c r="B287" s="5">
        <v>44511</v>
      </c>
      <c r="C287" t="s">
        <v>27</v>
      </c>
      <c r="D287" t="s">
        <v>6963</v>
      </c>
      <c r="E287" s="4">
        <f t="shared" ca="1" si="8"/>
        <v>48</v>
      </c>
      <c r="F287" t="str">
        <f>_xlfn.XLOOKUP(C287,customers!$A$1:$A$1001,customers!$B$1:$B$1001)</f>
        <v>Amy Shah</v>
      </c>
      <c r="G287" t="str">
        <f>_xlfn.XLOOKUP(C287,customers!$A$1:$A$1001,customers!$C$1:$C$1001)</f>
        <v>amyshah@email.com</v>
      </c>
      <c r="H287" t="str">
        <f>_xlfn.XLOOKUP(C287,customers!$A$1:$A$1001,customers!$G$1:$G$1001)</f>
        <v>United States</v>
      </c>
      <c r="I287" t="str">
        <f>INDEX(products!$A$1:$G$37,MATCH(orders!$D287,products!$A$1:$A$37,0),MATCH(orders!I$1,products!$A$1:$G$1,0))</f>
        <v>Milk</v>
      </c>
      <c r="J287">
        <f>INDEX(products!$A$1:$G$37,MATCH(orders!$D287,products!$A$1:$A$37,0),MATCH(orders!J$1,products!$A$1:$G$1,0))</f>
        <v>0.65</v>
      </c>
      <c r="K287" t="str">
        <f>INDEX(products!$A$1:$G$37,MATCH(orders!$D287,products!$A$1:$A$37,0),MATCH(orders!K$1,products!$A$1:$G$1,0))</f>
        <v>100g</v>
      </c>
      <c r="L287" s="6">
        <f>INDEX(products!$A$1:$G$37,MATCH(orders!$D287,products!$A$1:$A$37,0),MATCH(orders!L$1,products!$A$1:$G$1,0))</f>
        <v>1.66</v>
      </c>
      <c r="M287" s="6">
        <f t="shared" ca="1" si="9"/>
        <v>79.679999999999993</v>
      </c>
      <c r="N287" t="str">
        <f>_xlfn.XLOOKUP(Orders[[#This Row],[Customer ID]],customers!$A$1:$A$1001,customers!$I$1:$I$1001,0)</f>
        <v>Yes</v>
      </c>
    </row>
    <row r="288" spans="1:14" x14ac:dyDescent="0.3">
      <c r="A288" s="4" t="s">
        <v>6258</v>
      </c>
      <c r="B288" s="5">
        <v>44362</v>
      </c>
      <c r="C288" t="s">
        <v>231</v>
      </c>
      <c r="D288" t="s">
        <v>6980</v>
      </c>
      <c r="E288" s="4">
        <f t="shared" ca="1" si="8"/>
        <v>43</v>
      </c>
      <c r="F288" t="str">
        <f>_xlfn.XLOOKUP(C288,customers!$A$1:$A$1001,customers!$B$1:$B$1001)</f>
        <v>Christina Davis</v>
      </c>
      <c r="G288" t="str">
        <f>_xlfn.XLOOKUP(C288,customers!$A$1:$A$1001,customers!$C$1:$C$1001)</f>
        <v>christinadavis@email.com</v>
      </c>
      <c r="H288" t="str">
        <f>_xlfn.XLOOKUP(C288,customers!$A$1:$A$1001,customers!$G$1:$G$1001)</f>
        <v>Mexico</v>
      </c>
      <c r="I288" t="str">
        <f>INDEX(products!$A$1:$G$37,MATCH(orders!$D288,products!$A$1:$A$37,0),MATCH(orders!I$1,products!$A$1:$G$1,0))</f>
        <v>White</v>
      </c>
      <c r="J288">
        <f>INDEX(products!$A$1:$G$37,MATCH(orders!$D288,products!$A$1:$A$37,0),MATCH(orders!J$1,products!$A$1:$G$1,0))</f>
        <v>0.8</v>
      </c>
      <c r="K288" t="str">
        <f>INDEX(products!$A$1:$G$37,MATCH(orders!$D288,products!$A$1:$A$37,0),MATCH(orders!K$1,products!$A$1:$G$1,0))</f>
        <v>250g</v>
      </c>
      <c r="L288" s="6">
        <f>INDEX(products!$A$1:$G$37,MATCH(orders!$D288,products!$A$1:$A$37,0),MATCH(orders!L$1,products!$A$1:$G$1,0))</f>
        <v>4.96</v>
      </c>
      <c r="M288" s="6">
        <f t="shared" ca="1" si="9"/>
        <v>213.28</v>
      </c>
      <c r="N288" t="str">
        <f>_xlfn.XLOOKUP(Orders[[#This Row],[Customer ID]],customers!$A$1:$A$1001,customers!$I$1:$I$1001,0)</f>
        <v>No</v>
      </c>
    </row>
    <row r="289" spans="1:14" x14ac:dyDescent="0.3">
      <c r="A289" s="4" t="s">
        <v>6259</v>
      </c>
      <c r="B289" s="5">
        <v>43888</v>
      </c>
      <c r="C289" t="s">
        <v>93</v>
      </c>
      <c r="D289" t="s">
        <v>6946</v>
      </c>
      <c r="E289" s="4">
        <f t="shared" ca="1" si="8"/>
        <v>5</v>
      </c>
      <c r="F289" t="str">
        <f>_xlfn.XLOOKUP(C289,customers!$A$1:$A$1001,customers!$B$1:$B$1001)</f>
        <v>Evan Sanchez</v>
      </c>
      <c r="G289" t="str">
        <f>_xlfn.XLOOKUP(C289,customers!$A$1:$A$1001,customers!$C$1:$C$1001)</f>
        <v>evansanchez@email.com</v>
      </c>
      <c r="H289" t="str">
        <f>_xlfn.XLOOKUP(C289,customers!$A$1:$A$1001,customers!$G$1:$G$1001)</f>
        <v>Mexico</v>
      </c>
      <c r="I289" t="str">
        <f>INDEX(products!$A$1:$G$37,MATCH(orders!$D289,products!$A$1:$A$37,0),MATCH(orders!I$1,products!$A$1:$G$1,0))</f>
        <v>Dark</v>
      </c>
      <c r="J289">
        <f>INDEX(products!$A$1:$G$37,MATCH(orders!$D289,products!$A$1:$A$37,0),MATCH(orders!J$1,products!$A$1:$G$1,0))</f>
        <v>0.5</v>
      </c>
      <c r="K289" t="str">
        <f>INDEX(products!$A$1:$G$37,MATCH(orders!$D289,products!$A$1:$A$37,0),MATCH(orders!K$1,products!$A$1:$G$1,0))</f>
        <v>50g</v>
      </c>
      <c r="L289" s="6">
        <f>INDEX(products!$A$1:$G$37,MATCH(orders!$D289,products!$A$1:$A$37,0),MATCH(orders!L$1,products!$A$1:$G$1,0))</f>
        <v>1.3</v>
      </c>
      <c r="M289" s="6">
        <f t="shared" ca="1" si="9"/>
        <v>6.5</v>
      </c>
      <c r="N289" t="str">
        <f>_xlfn.XLOOKUP(Orders[[#This Row],[Customer ID]],customers!$A$1:$A$1001,customers!$I$1:$I$1001,0)</f>
        <v>Yes</v>
      </c>
    </row>
    <row r="290" spans="1:14" x14ac:dyDescent="0.3">
      <c r="A290" s="4" t="s">
        <v>6260</v>
      </c>
      <c r="B290" s="5">
        <v>44305</v>
      </c>
      <c r="C290" t="s">
        <v>814</v>
      </c>
      <c r="D290" t="s">
        <v>6950</v>
      </c>
      <c r="E290" s="4">
        <f t="shared" ca="1" si="8"/>
        <v>28</v>
      </c>
      <c r="F290" t="str">
        <f>_xlfn.XLOOKUP(C290,customers!$A$1:$A$1001,customers!$B$1:$B$1001)</f>
        <v>Brandon Clark</v>
      </c>
      <c r="G290" t="str">
        <f>_xlfn.XLOOKUP(C290,customers!$A$1:$A$1001,customers!$C$1:$C$1001)</f>
        <v>brandonclark@email.com</v>
      </c>
      <c r="H290" t="str">
        <f>_xlfn.XLOOKUP(C290,customers!$A$1:$A$1001,customers!$G$1:$G$1001)</f>
        <v>Mexico</v>
      </c>
      <c r="I290" t="str">
        <f>INDEX(products!$A$1:$G$37,MATCH(orders!$D290,products!$A$1:$A$37,0),MATCH(orders!I$1,products!$A$1:$G$1,0))</f>
        <v>Dark</v>
      </c>
      <c r="J290">
        <f>INDEX(products!$A$1:$G$37,MATCH(orders!$D290,products!$A$1:$A$37,0),MATCH(orders!J$1,products!$A$1:$G$1,0))</f>
        <v>0.65</v>
      </c>
      <c r="K290" t="str">
        <f>INDEX(products!$A$1:$G$37,MATCH(orders!$D290,products!$A$1:$A$37,0),MATCH(orders!K$1,products!$A$1:$G$1,0))</f>
        <v>50g</v>
      </c>
      <c r="L290" s="6">
        <f>INDEX(products!$A$1:$G$37,MATCH(orders!$D290,products!$A$1:$A$37,0),MATCH(orders!L$1,products!$A$1:$G$1,0))</f>
        <v>1.1299999999999999</v>
      </c>
      <c r="M290" s="6">
        <f t="shared" ca="1" si="9"/>
        <v>31.639999999999997</v>
      </c>
      <c r="N290" t="str">
        <f>_xlfn.XLOOKUP(Orders[[#This Row],[Customer ID]],customers!$A$1:$A$1001,customers!$I$1:$I$1001,0)</f>
        <v>No</v>
      </c>
    </row>
    <row r="291" spans="1:14" x14ac:dyDescent="0.3">
      <c r="A291" s="4" t="s">
        <v>6261</v>
      </c>
      <c r="B291" s="5">
        <v>44771</v>
      </c>
      <c r="C291" t="s">
        <v>497</v>
      </c>
      <c r="D291" t="s">
        <v>6965</v>
      </c>
      <c r="E291" s="4">
        <f t="shared" ca="1" si="8"/>
        <v>33</v>
      </c>
      <c r="F291" t="str">
        <f>_xlfn.XLOOKUP(C291,customers!$A$1:$A$1001,customers!$B$1:$B$1001)</f>
        <v>Donald Moore</v>
      </c>
      <c r="G291" t="str">
        <f>_xlfn.XLOOKUP(C291,customers!$A$1:$A$1001,customers!$C$1:$C$1001)</f>
        <v>donaldmoore@email.com</v>
      </c>
      <c r="H291" t="str">
        <f>_xlfn.XLOOKUP(C291,customers!$A$1:$A$1001,customers!$G$1:$G$1001)</f>
        <v>Mexico</v>
      </c>
      <c r="I291" t="str">
        <f>INDEX(products!$A$1:$G$37,MATCH(orders!$D291,products!$A$1:$A$37,0),MATCH(orders!I$1,products!$A$1:$G$1,0))</f>
        <v>Milk</v>
      </c>
      <c r="J291">
        <f>INDEX(products!$A$1:$G$37,MATCH(orders!$D291,products!$A$1:$A$37,0),MATCH(orders!J$1,products!$A$1:$G$1,0))</f>
        <v>0.8</v>
      </c>
      <c r="K291" t="str">
        <f>INDEX(products!$A$1:$G$37,MATCH(orders!$D291,products!$A$1:$A$37,0),MATCH(orders!K$1,products!$A$1:$G$1,0))</f>
        <v>20g</v>
      </c>
      <c r="L291" s="6">
        <f>INDEX(products!$A$1:$G$37,MATCH(orders!$D291,products!$A$1:$A$37,0),MATCH(orders!L$1,products!$A$1:$G$1,0))</f>
        <v>0.45</v>
      </c>
      <c r="M291" s="6">
        <f t="shared" ca="1" si="9"/>
        <v>14.85</v>
      </c>
      <c r="N291" t="str">
        <f>_xlfn.XLOOKUP(Orders[[#This Row],[Customer ID]],customers!$A$1:$A$1001,customers!$I$1:$I$1001,0)</f>
        <v>No</v>
      </c>
    </row>
    <row r="292" spans="1:14" x14ac:dyDescent="0.3">
      <c r="A292" s="4" t="s">
        <v>6262</v>
      </c>
      <c r="B292" s="5">
        <v>43485</v>
      </c>
      <c r="C292" t="s">
        <v>28</v>
      </c>
      <c r="D292" t="s">
        <v>6960</v>
      </c>
      <c r="E292" s="4">
        <f t="shared" ca="1" si="8"/>
        <v>18</v>
      </c>
      <c r="F292" t="str">
        <f>_xlfn.XLOOKUP(C292,customers!$A$1:$A$1001,customers!$B$1:$B$1001)</f>
        <v>Angela Blair</v>
      </c>
      <c r="G292" t="str">
        <f>_xlfn.XLOOKUP(C292,customers!$A$1:$A$1001,customers!$C$1:$C$1001)</f>
        <v>angelablair@email.com</v>
      </c>
      <c r="H292" t="str">
        <f>_xlfn.XLOOKUP(C292,customers!$A$1:$A$1001,customers!$G$1:$G$1001)</f>
        <v>Mexico</v>
      </c>
      <c r="I292" t="str">
        <f>INDEX(products!$A$1:$G$37,MATCH(orders!$D292,products!$A$1:$A$37,0),MATCH(orders!I$1,products!$A$1:$G$1,0))</f>
        <v>Milk</v>
      </c>
      <c r="J292">
        <f>INDEX(products!$A$1:$G$37,MATCH(orders!$D292,products!$A$1:$A$37,0),MATCH(orders!J$1,products!$A$1:$G$1,0))</f>
        <v>0.5</v>
      </c>
      <c r="K292" t="str">
        <f>INDEX(products!$A$1:$G$37,MATCH(orders!$D292,products!$A$1:$A$37,0),MATCH(orders!K$1,products!$A$1:$G$1,0))</f>
        <v>250g</v>
      </c>
      <c r="L292" s="6">
        <f>INDEX(products!$A$1:$G$37,MATCH(orders!$D292,products!$A$1:$A$37,0),MATCH(orders!L$1,products!$A$1:$G$1,0))</f>
        <v>4.58</v>
      </c>
      <c r="M292" s="6">
        <f t="shared" ca="1" si="9"/>
        <v>82.44</v>
      </c>
      <c r="N292" t="str">
        <f>_xlfn.XLOOKUP(Orders[[#This Row],[Customer ID]],customers!$A$1:$A$1001,customers!$I$1:$I$1001,0)</f>
        <v>No</v>
      </c>
    </row>
    <row r="293" spans="1:14" x14ac:dyDescent="0.3">
      <c r="A293" s="4" t="s">
        <v>6263</v>
      </c>
      <c r="B293" s="5">
        <v>44613</v>
      </c>
      <c r="C293" t="s">
        <v>498</v>
      </c>
      <c r="D293" t="s">
        <v>6955</v>
      </c>
      <c r="E293" s="4">
        <f t="shared" ca="1" si="8"/>
        <v>43</v>
      </c>
      <c r="F293" t="str">
        <f>_xlfn.XLOOKUP(C293,customers!$A$1:$A$1001,customers!$B$1:$B$1001)</f>
        <v>Danny Johnson</v>
      </c>
      <c r="G293" t="str">
        <f>_xlfn.XLOOKUP(C293,customers!$A$1:$A$1001,customers!$C$1:$C$1001)</f>
        <v>dannyjohnson@email.com</v>
      </c>
      <c r="H293" t="str">
        <f>_xlfn.XLOOKUP(C293,customers!$A$1:$A$1001,customers!$G$1:$G$1001)</f>
        <v>Canada</v>
      </c>
      <c r="I293" t="str">
        <f>INDEX(products!$A$1:$G$37,MATCH(orders!$D293,products!$A$1:$A$37,0),MATCH(orders!I$1,products!$A$1:$G$1,0))</f>
        <v>Dark</v>
      </c>
      <c r="J293">
        <f>INDEX(products!$A$1:$G$37,MATCH(orders!$D293,products!$A$1:$A$37,0),MATCH(orders!J$1,products!$A$1:$G$1,0))</f>
        <v>0.8</v>
      </c>
      <c r="K293" t="str">
        <f>INDEX(products!$A$1:$G$37,MATCH(orders!$D293,products!$A$1:$A$37,0),MATCH(orders!K$1,products!$A$1:$G$1,0))</f>
        <v>100g</v>
      </c>
      <c r="L293" s="6">
        <f>INDEX(products!$A$1:$G$37,MATCH(orders!$D293,products!$A$1:$A$37,0),MATCH(orders!L$1,products!$A$1:$G$1,0))</f>
        <v>1.66</v>
      </c>
      <c r="M293" s="6">
        <f t="shared" ca="1" si="9"/>
        <v>71.38</v>
      </c>
      <c r="N293" t="str">
        <f>_xlfn.XLOOKUP(Orders[[#This Row],[Customer ID]],customers!$A$1:$A$1001,customers!$I$1:$I$1001,0)</f>
        <v>No</v>
      </c>
    </row>
    <row r="294" spans="1:14" x14ac:dyDescent="0.3">
      <c r="A294" s="4" t="s">
        <v>6264</v>
      </c>
      <c r="B294" s="5">
        <v>43954</v>
      </c>
      <c r="C294" t="s">
        <v>202</v>
      </c>
      <c r="D294" t="s">
        <v>6953</v>
      </c>
      <c r="E294" s="4">
        <f t="shared" ca="1" si="8"/>
        <v>16</v>
      </c>
      <c r="F294" t="str">
        <f>_xlfn.XLOOKUP(C294,customers!$A$1:$A$1001,customers!$B$1:$B$1001)</f>
        <v>Mary Collins</v>
      </c>
      <c r="G294" t="str">
        <f>_xlfn.XLOOKUP(C294,customers!$A$1:$A$1001,customers!$C$1:$C$1001)</f>
        <v>marycollins@email.com</v>
      </c>
      <c r="H294" t="str">
        <f>_xlfn.XLOOKUP(C294,customers!$A$1:$A$1001,customers!$G$1:$G$1001)</f>
        <v>Canada</v>
      </c>
      <c r="I294" t="str">
        <f>INDEX(products!$A$1:$G$37,MATCH(orders!$D294,products!$A$1:$A$37,0),MATCH(orders!I$1,products!$A$1:$G$1,0))</f>
        <v>Dark</v>
      </c>
      <c r="J294">
        <f>INDEX(products!$A$1:$G$37,MATCH(orders!$D294,products!$A$1:$A$37,0),MATCH(orders!J$1,products!$A$1:$G$1,0))</f>
        <v>0.8</v>
      </c>
      <c r="K294" t="str">
        <f>INDEX(products!$A$1:$G$37,MATCH(orders!$D294,products!$A$1:$A$37,0),MATCH(orders!K$1,products!$A$1:$G$1,0))</f>
        <v>20g</v>
      </c>
      <c r="L294" s="6">
        <f>INDEX(products!$A$1:$G$37,MATCH(orders!$D294,products!$A$1:$A$37,0),MATCH(orders!L$1,products!$A$1:$G$1,0))</f>
        <v>0.5</v>
      </c>
      <c r="M294" s="6">
        <f t="shared" ca="1" si="9"/>
        <v>8</v>
      </c>
      <c r="N294" t="str">
        <f>_xlfn.XLOOKUP(Orders[[#This Row],[Customer ID]],customers!$A$1:$A$1001,customers!$I$1:$I$1001,0)</f>
        <v>No</v>
      </c>
    </row>
    <row r="295" spans="1:14" x14ac:dyDescent="0.3">
      <c r="A295" s="4" t="s">
        <v>6265</v>
      </c>
      <c r="B295" s="5">
        <v>43545</v>
      </c>
      <c r="C295" t="s">
        <v>977</v>
      </c>
      <c r="D295" t="s">
        <v>6977</v>
      </c>
      <c r="E295" s="4">
        <f t="shared" ca="1" si="8"/>
        <v>29</v>
      </c>
      <c r="F295" t="str">
        <f>_xlfn.XLOOKUP(C295,customers!$A$1:$A$1001,customers!$B$1:$B$1001)</f>
        <v>Carlos Johns</v>
      </c>
      <c r="G295" t="str">
        <f>_xlfn.XLOOKUP(C295,customers!$A$1:$A$1001,customers!$C$1:$C$1001)</f>
        <v>carlosjohns@email.com</v>
      </c>
      <c r="H295" t="str">
        <f>_xlfn.XLOOKUP(C295,customers!$A$1:$A$1001,customers!$G$1:$G$1001)</f>
        <v>Canada</v>
      </c>
      <c r="I295" t="str">
        <f>INDEX(products!$A$1:$G$37,MATCH(orders!$D295,products!$A$1:$A$37,0),MATCH(orders!I$1,products!$A$1:$G$1,0))</f>
        <v>White</v>
      </c>
      <c r="J295">
        <f>INDEX(products!$A$1:$G$37,MATCH(orders!$D295,products!$A$1:$A$37,0),MATCH(orders!J$1,products!$A$1:$G$1,0))</f>
        <v>0.8</v>
      </c>
      <c r="K295" t="str">
        <f>INDEX(products!$A$1:$G$37,MATCH(orders!$D295,products!$A$1:$A$37,0),MATCH(orders!K$1,products!$A$1:$G$1,0))</f>
        <v>20g</v>
      </c>
      <c r="L295" s="6">
        <f>INDEX(products!$A$1:$G$37,MATCH(orders!$D295,products!$A$1:$A$37,0),MATCH(orders!L$1,products!$A$1:$G$1,0))</f>
        <v>0.65</v>
      </c>
      <c r="M295" s="6">
        <f t="shared" ca="1" si="9"/>
        <v>18.850000000000001</v>
      </c>
      <c r="N295" t="str">
        <f>_xlfn.XLOOKUP(Orders[[#This Row],[Customer ID]],customers!$A$1:$A$1001,customers!$I$1:$I$1001,0)</f>
        <v>No</v>
      </c>
    </row>
    <row r="296" spans="1:14" x14ac:dyDescent="0.3">
      <c r="A296" s="4" t="s">
        <v>6266</v>
      </c>
      <c r="B296" s="5">
        <v>43629</v>
      </c>
      <c r="C296" t="s">
        <v>558</v>
      </c>
      <c r="D296" t="s">
        <v>6971</v>
      </c>
      <c r="E296" s="4">
        <f t="shared" ca="1" si="8"/>
        <v>23</v>
      </c>
      <c r="F296" t="str">
        <f>_xlfn.XLOOKUP(C296,customers!$A$1:$A$1001,customers!$B$1:$B$1001)</f>
        <v>Mrs. Hannah Bell DDS</v>
      </c>
      <c r="G296" t="str">
        <f>_xlfn.XLOOKUP(C296,customers!$A$1:$A$1001,customers!$C$1:$C$1001)</f>
        <v>mrs.hannahbelldds@email.com</v>
      </c>
      <c r="H296" t="str">
        <f>_xlfn.XLOOKUP(C296,customers!$A$1:$A$1001,customers!$G$1:$G$1001)</f>
        <v>Canada</v>
      </c>
      <c r="I296" t="str">
        <f>INDEX(products!$A$1:$G$37,MATCH(orders!$D296,products!$A$1:$A$37,0),MATCH(orders!I$1,products!$A$1:$G$1,0))</f>
        <v>White</v>
      </c>
      <c r="J296">
        <f>INDEX(products!$A$1:$G$37,MATCH(orders!$D296,products!$A$1:$A$37,0),MATCH(orders!J$1,products!$A$1:$G$1,0))</f>
        <v>0.5</v>
      </c>
      <c r="K296" t="str">
        <f>INDEX(products!$A$1:$G$37,MATCH(orders!$D296,products!$A$1:$A$37,0),MATCH(orders!K$1,products!$A$1:$G$1,0))</f>
        <v>100g</v>
      </c>
      <c r="L296" s="6">
        <f>INDEX(products!$A$1:$G$37,MATCH(orders!$D296,products!$A$1:$A$37,0),MATCH(orders!L$1,products!$A$1:$G$1,0))</f>
        <v>2.64</v>
      </c>
      <c r="M296" s="6">
        <f t="shared" ca="1" si="9"/>
        <v>60.720000000000006</v>
      </c>
      <c r="N296" t="str">
        <f>_xlfn.XLOOKUP(Orders[[#This Row],[Customer ID]],customers!$A$1:$A$1001,customers!$I$1:$I$1001,0)</f>
        <v>Yes</v>
      </c>
    </row>
    <row r="297" spans="1:14" x14ac:dyDescent="0.3">
      <c r="A297" s="4" t="s">
        <v>6267</v>
      </c>
      <c r="B297" s="5">
        <v>43987</v>
      </c>
      <c r="C297" t="s">
        <v>800</v>
      </c>
      <c r="D297" t="s">
        <v>6945</v>
      </c>
      <c r="E297" s="4">
        <f t="shared" ca="1" si="8"/>
        <v>15</v>
      </c>
      <c r="F297" t="str">
        <f>_xlfn.XLOOKUP(C297,customers!$A$1:$A$1001,customers!$B$1:$B$1001)</f>
        <v>Cory Hall</v>
      </c>
      <c r="G297" t="str">
        <f>_xlfn.XLOOKUP(C297,customers!$A$1:$A$1001,customers!$C$1:$C$1001)</f>
        <v>coryhall@email.com</v>
      </c>
      <c r="H297" t="str">
        <f>_xlfn.XLOOKUP(C297,customers!$A$1:$A$1001,customers!$G$1:$G$1001)</f>
        <v>Canada</v>
      </c>
      <c r="I297" t="str">
        <f>INDEX(products!$A$1:$G$37,MATCH(orders!$D297,products!$A$1:$A$37,0),MATCH(orders!I$1,products!$A$1:$G$1,0))</f>
        <v>Dark</v>
      </c>
      <c r="J297">
        <f>INDEX(products!$A$1:$G$37,MATCH(orders!$D297,products!$A$1:$A$37,0),MATCH(orders!J$1,products!$A$1:$G$1,0))</f>
        <v>0.5</v>
      </c>
      <c r="K297" t="str">
        <f>INDEX(products!$A$1:$G$37,MATCH(orders!$D297,products!$A$1:$A$37,0),MATCH(orders!K$1,products!$A$1:$G$1,0))</f>
        <v>20g</v>
      </c>
      <c r="L297" s="6">
        <f>INDEX(products!$A$1:$G$37,MATCH(orders!$D297,products!$A$1:$A$37,0),MATCH(orders!L$1,products!$A$1:$G$1,0))</f>
        <v>0.65</v>
      </c>
      <c r="M297" s="6">
        <f t="shared" ca="1" si="9"/>
        <v>9.75</v>
      </c>
      <c r="N297" t="str">
        <f>_xlfn.XLOOKUP(Orders[[#This Row],[Customer ID]],customers!$A$1:$A$1001,customers!$I$1:$I$1001,0)</f>
        <v>No</v>
      </c>
    </row>
    <row r="298" spans="1:14" x14ac:dyDescent="0.3">
      <c r="A298" s="4" t="s">
        <v>6268</v>
      </c>
      <c r="B298" s="5">
        <v>43540</v>
      </c>
      <c r="C298" t="s">
        <v>852</v>
      </c>
      <c r="D298" t="s">
        <v>6957</v>
      </c>
      <c r="E298" s="4">
        <f t="shared" ca="1" si="8"/>
        <v>46</v>
      </c>
      <c r="F298" t="str">
        <f>_xlfn.XLOOKUP(C298,customers!$A$1:$A$1001,customers!$B$1:$B$1001)</f>
        <v>Henry Hernandez</v>
      </c>
      <c r="G298" t="str">
        <f>_xlfn.XLOOKUP(C298,customers!$A$1:$A$1001,customers!$C$1:$C$1001)</f>
        <v>henryhernandez@email.com</v>
      </c>
      <c r="H298" t="str">
        <f>_xlfn.XLOOKUP(C298,customers!$A$1:$A$1001,customers!$G$1:$G$1001)</f>
        <v>Canada</v>
      </c>
      <c r="I298" t="str">
        <f>INDEX(products!$A$1:$G$37,MATCH(orders!$D298,products!$A$1:$A$37,0),MATCH(orders!I$1,products!$A$1:$G$1,0))</f>
        <v>Milk</v>
      </c>
      <c r="J298">
        <f>INDEX(products!$A$1:$G$37,MATCH(orders!$D298,products!$A$1:$A$37,0),MATCH(orders!J$1,products!$A$1:$G$1,0))</f>
        <v>0.5</v>
      </c>
      <c r="K298" t="str">
        <f>INDEX(products!$A$1:$G$37,MATCH(orders!$D298,products!$A$1:$A$37,0),MATCH(orders!K$1,products!$A$1:$G$1,0))</f>
        <v>20g</v>
      </c>
      <c r="L298" s="6">
        <f>INDEX(products!$A$1:$G$37,MATCH(orders!$D298,products!$A$1:$A$37,0),MATCH(orders!L$1,products!$A$1:$G$1,0))</f>
        <v>0.6</v>
      </c>
      <c r="M298" s="6">
        <f t="shared" ca="1" si="9"/>
        <v>27.599999999999998</v>
      </c>
      <c r="N298" t="str">
        <f>_xlfn.XLOOKUP(Orders[[#This Row],[Customer ID]],customers!$A$1:$A$1001,customers!$I$1:$I$1001,0)</f>
        <v>No</v>
      </c>
    </row>
    <row r="299" spans="1:14" x14ac:dyDescent="0.3">
      <c r="A299" s="4" t="s">
        <v>6269</v>
      </c>
      <c r="B299" s="5">
        <v>44533</v>
      </c>
      <c r="C299" t="s">
        <v>914</v>
      </c>
      <c r="D299" t="s">
        <v>6957</v>
      </c>
      <c r="E299" s="4">
        <f t="shared" ca="1" si="8"/>
        <v>35</v>
      </c>
      <c r="F299" t="str">
        <f>_xlfn.XLOOKUP(C299,customers!$A$1:$A$1001,customers!$B$1:$B$1001)</f>
        <v>Bradley Mcneil</v>
      </c>
      <c r="G299" t="str">
        <f>_xlfn.XLOOKUP(C299,customers!$A$1:$A$1001,customers!$C$1:$C$1001)</f>
        <v>bradleymcneil@email.com</v>
      </c>
      <c r="H299" t="str">
        <f>_xlfn.XLOOKUP(C299,customers!$A$1:$A$1001,customers!$G$1:$G$1001)</f>
        <v>United States</v>
      </c>
      <c r="I299" t="str">
        <f>INDEX(products!$A$1:$G$37,MATCH(orders!$D299,products!$A$1:$A$37,0),MATCH(orders!I$1,products!$A$1:$G$1,0))</f>
        <v>Milk</v>
      </c>
      <c r="J299">
        <f>INDEX(products!$A$1:$G$37,MATCH(orders!$D299,products!$A$1:$A$37,0),MATCH(orders!J$1,products!$A$1:$G$1,0))</f>
        <v>0.5</v>
      </c>
      <c r="K299" t="str">
        <f>INDEX(products!$A$1:$G$37,MATCH(orders!$D299,products!$A$1:$A$37,0),MATCH(orders!K$1,products!$A$1:$G$1,0))</f>
        <v>20g</v>
      </c>
      <c r="L299" s="6">
        <f>INDEX(products!$A$1:$G$37,MATCH(orders!$D299,products!$A$1:$A$37,0),MATCH(orders!L$1,products!$A$1:$G$1,0))</f>
        <v>0.6</v>
      </c>
      <c r="M299" s="6">
        <f t="shared" ca="1" si="9"/>
        <v>21</v>
      </c>
      <c r="N299" t="str">
        <f>_xlfn.XLOOKUP(Orders[[#This Row],[Customer ID]],customers!$A$1:$A$1001,customers!$I$1:$I$1001,0)</f>
        <v>No</v>
      </c>
    </row>
    <row r="300" spans="1:14" x14ac:dyDescent="0.3">
      <c r="A300" s="4" t="s">
        <v>6270</v>
      </c>
      <c r="B300" s="5">
        <v>44751</v>
      </c>
      <c r="C300" t="s">
        <v>483</v>
      </c>
      <c r="D300" t="s">
        <v>6975</v>
      </c>
      <c r="E300" s="4">
        <f t="shared" ca="1" si="8"/>
        <v>39</v>
      </c>
      <c r="F300" t="str">
        <f>_xlfn.XLOOKUP(C300,customers!$A$1:$A$1001,customers!$B$1:$B$1001)</f>
        <v>James Miranda</v>
      </c>
      <c r="G300" t="str">
        <f>_xlfn.XLOOKUP(C300,customers!$A$1:$A$1001,customers!$C$1:$C$1001)</f>
        <v>jamesmiranda@email.com</v>
      </c>
      <c r="H300" t="str">
        <f>_xlfn.XLOOKUP(C300,customers!$A$1:$A$1001,customers!$G$1:$G$1001)</f>
        <v>Mexico</v>
      </c>
      <c r="I300" t="str">
        <f>INDEX(products!$A$1:$G$37,MATCH(orders!$D300,products!$A$1:$A$37,0),MATCH(orders!I$1,products!$A$1:$G$1,0))</f>
        <v>White</v>
      </c>
      <c r="J300">
        <f>INDEX(products!$A$1:$G$37,MATCH(orders!$D300,products!$A$1:$A$37,0),MATCH(orders!J$1,products!$A$1:$G$1,0))</f>
        <v>0.65</v>
      </c>
      <c r="K300" t="str">
        <f>INDEX(products!$A$1:$G$37,MATCH(orders!$D300,products!$A$1:$A$37,0),MATCH(orders!K$1,products!$A$1:$G$1,0))</f>
        <v>100g</v>
      </c>
      <c r="L300" s="6">
        <f>INDEX(products!$A$1:$G$37,MATCH(orders!$D300,products!$A$1:$A$37,0),MATCH(orders!L$1,products!$A$1:$G$1,0))</f>
        <v>2.4300000000000002</v>
      </c>
      <c r="M300" s="6">
        <f t="shared" ca="1" si="9"/>
        <v>94.77000000000001</v>
      </c>
      <c r="N300" t="str">
        <f>_xlfn.XLOOKUP(Orders[[#This Row],[Customer ID]],customers!$A$1:$A$1001,customers!$I$1:$I$1001,0)</f>
        <v>No</v>
      </c>
    </row>
    <row r="301" spans="1:14" x14ac:dyDescent="0.3">
      <c r="A301" s="4" t="s">
        <v>6271</v>
      </c>
      <c r="B301" s="5">
        <v>43950</v>
      </c>
      <c r="C301" t="s">
        <v>176</v>
      </c>
      <c r="D301" t="s">
        <v>6958</v>
      </c>
      <c r="E301" s="4">
        <f t="shared" ca="1" si="8"/>
        <v>20</v>
      </c>
      <c r="F301" t="str">
        <f>_xlfn.XLOOKUP(C301,customers!$A$1:$A$1001,customers!$B$1:$B$1001)</f>
        <v>Rebecca Conway</v>
      </c>
      <c r="G301" t="str">
        <f>_xlfn.XLOOKUP(C301,customers!$A$1:$A$1001,customers!$C$1:$C$1001)</f>
        <v>rebeccaconway@email.com</v>
      </c>
      <c r="H301" t="str">
        <f>_xlfn.XLOOKUP(C301,customers!$A$1:$A$1001,customers!$G$1:$G$1001)</f>
        <v>Canada</v>
      </c>
      <c r="I301" t="str">
        <f>INDEX(products!$A$1:$G$37,MATCH(orders!$D301,products!$A$1:$A$37,0),MATCH(orders!I$1,products!$A$1:$G$1,0))</f>
        <v>Milk</v>
      </c>
      <c r="J301">
        <f>INDEX(products!$A$1:$G$37,MATCH(orders!$D301,products!$A$1:$A$37,0),MATCH(orders!J$1,products!$A$1:$G$1,0))</f>
        <v>0.5</v>
      </c>
      <c r="K301" t="str">
        <f>INDEX(products!$A$1:$G$37,MATCH(orders!$D301,products!$A$1:$A$37,0),MATCH(orders!K$1,products!$A$1:$G$1,0))</f>
        <v>50g</v>
      </c>
      <c r="L301" s="6">
        <f>INDEX(products!$A$1:$G$37,MATCH(orders!$D301,products!$A$1:$A$37,0),MATCH(orders!L$1,products!$A$1:$G$1,0))</f>
        <v>1.2</v>
      </c>
      <c r="M301" s="6">
        <f t="shared" ca="1" si="9"/>
        <v>24</v>
      </c>
      <c r="N301" t="str">
        <f>_xlfn.XLOOKUP(Orders[[#This Row],[Customer ID]],customers!$A$1:$A$1001,customers!$I$1:$I$1001,0)</f>
        <v>No</v>
      </c>
    </row>
    <row r="302" spans="1:14" x14ac:dyDescent="0.3">
      <c r="A302" s="4" t="s">
        <v>6272</v>
      </c>
      <c r="B302" s="5">
        <v>44588</v>
      </c>
      <c r="C302" t="s">
        <v>325</v>
      </c>
      <c r="D302" t="s">
        <v>6972</v>
      </c>
      <c r="E302" s="4">
        <f t="shared" ca="1" si="8"/>
        <v>34</v>
      </c>
      <c r="F302" t="str">
        <f>_xlfn.XLOOKUP(C302,customers!$A$1:$A$1001,customers!$B$1:$B$1001)</f>
        <v>Diana Carpenter</v>
      </c>
      <c r="G302" t="str">
        <f>_xlfn.XLOOKUP(C302,customers!$A$1:$A$1001,customers!$C$1:$C$1001)</f>
        <v>dianacarpenter@email.com</v>
      </c>
      <c r="H302" t="str">
        <f>_xlfn.XLOOKUP(C302,customers!$A$1:$A$1001,customers!$G$1:$G$1001)</f>
        <v>Canada</v>
      </c>
      <c r="I302" t="str">
        <f>INDEX(products!$A$1:$G$37,MATCH(orders!$D302,products!$A$1:$A$37,0),MATCH(orders!I$1,products!$A$1:$G$1,0))</f>
        <v>White</v>
      </c>
      <c r="J302">
        <f>INDEX(products!$A$1:$G$37,MATCH(orders!$D302,products!$A$1:$A$37,0),MATCH(orders!J$1,products!$A$1:$G$1,0))</f>
        <v>0.5</v>
      </c>
      <c r="K302" t="str">
        <f>INDEX(products!$A$1:$G$37,MATCH(orders!$D302,products!$A$1:$A$37,0),MATCH(orders!K$1,products!$A$1:$G$1,0))</f>
        <v>250g</v>
      </c>
      <c r="L302" s="6">
        <f>INDEX(products!$A$1:$G$37,MATCH(orders!$D302,products!$A$1:$A$37,0),MATCH(orders!L$1,products!$A$1:$G$1,0))</f>
        <v>6.08</v>
      </c>
      <c r="M302" s="6">
        <f t="shared" ca="1" si="9"/>
        <v>206.72</v>
      </c>
      <c r="N302" t="str">
        <f>_xlfn.XLOOKUP(Orders[[#This Row],[Customer ID]],customers!$A$1:$A$1001,customers!$I$1:$I$1001,0)</f>
        <v>No</v>
      </c>
    </row>
    <row r="303" spans="1:14" x14ac:dyDescent="0.3">
      <c r="A303" s="4" t="s">
        <v>6273</v>
      </c>
      <c r="B303" s="5">
        <v>44240</v>
      </c>
      <c r="C303" t="s">
        <v>679</v>
      </c>
      <c r="D303" t="s">
        <v>6971</v>
      </c>
      <c r="E303" s="4">
        <f t="shared" ca="1" si="8"/>
        <v>17</v>
      </c>
      <c r="F303" t="str">
        <f>_xlfn.XLOOKUP(C303,customers!$A$1:$A$1001,customers!$B$1:$B$1001)</f>
        <v>Sherry Sanchez</v>
      </c>
      <c r="G303" t="str">
        <f>_xlfn.XLOOKUP(C303,customers!$A$1:$A$1001,customers!$C$1:$C$1001)</f>
        <v>sherrysanchez@email.com</v>
      </c>
      <c r="H303" t="str">
        <f>_xlfn.XLOOKUP(C303,customers!$A$1:$A$1001,customers!$G$1:$G$1001)</f>
        <v>Mexico</v>
      </c>
      <c r="I303" t="str">
        <f>INDEX(products!$A$1:$G$37,MATCH(orders!$D303,products!$A$1:$A$37,0),MATCH(orders!I$1,products!$A$1:$G$1,0))</f>
        <v>White</v>
      </c>
      <c r="J303">
        <f>INDEX(products!$A$1:$G$37,MATCH(orders!$D303,products!$A$1:$A$37,0),MATCH(orders!J$1,products!$A$1:$G$1,0))</f>
        <v>0.5</v>
      </c>
      <c r="K303" t="str">
        <f>INDEX(products!$A$1:$G$37,MATCH(orders!$D303,products!$A$1:$A$37,0),MATCH(orders!K$1,products!$A$1:$G$1,0))</f>
        <v>100g</v>
      </c>
      <c r="L303" s="6">
        <f>INDEX(products!$A$1:$G$37,MATCH(orders!$D303,products!$A$1:$A$37,0),MATCH(orders!L$1,products!$A$1:$G$1,0))</f>
        <v>2.64</v>
      </c>
      <c r="M303" s="6">
        <f t="shared" ca="1" si="9"/>
        <v>44.88</v>
      </c>
      <c r="N303" t="str">
        <f>_xlfn.XLOOKUP(Orders[[#This Row],[Customer ID]],customers!$A$1:$A$1001,customers!$I$1:$I$1001,0)</f>
        <v>Yes</v>
      </c>
    </row>
    <row r="304" spans="1:14" x14ac:dyDescent="0.3">
      <c r="A304" s="4" t="s">
        <v>6274</v>
      </c>
      <c r="B304" s="5">
        <v>44025</v>
      </c>
      <c r="C304" t="s">
        <v>955</v>
      </c>
      <c r="D304" t="s">
        <v>6948</v>
      </c>
      <c r="E304" s="4">
        <f t="shared" ca="1" si="8"/>
        <v>43</v>
      </c>
      <c r="F304" t="str">
        <f>_xlfn.XLOOKUP(C304,customers!$A$1:$A$1001,customers!$B$1:$B$1001)</f>
        <v>Michael Davis</v>
      </c>
      <c r="G304" t="str">
        <f>_xlfn.XLOOKUP(C304,customers!$A$1:$A$1001,customers!$C$1:$C$1001)</f>
        <v>michaeldavis@email.com</v>
      </c>
      <c r="H304" t="str">
        <f>_xlfn.XLOOKUP(C304,customers!$A$1:$A$1001,customers!$G$1:$G$1001)</f>
        <v>Canada</v>
      </c>
      <c r="I304" t="str">
        <f>INDEX(products!$A$1:$G$37,MATCH(orders!$D304,products!$A$1:$A$37,0),MATCH(orders!I$1,products!$A$1:$G$1,0))</f>
        <v>Dark</v>
      </c>
      <c r="J304">
        <f>INDEX(products!$A$1:$G$37,MATCH(orders!$D304,products!$A$1:$A$37,0),MATCH(orders!J$1,products!$A$1:$G$1,0))</f>
        <v>0.5</v>
      </c>
      <c r="K304" t="str">
        <f>INDEX(products!$A$1:$G$37,MATCH(orders!$D304,products!$A$1:$A$37,0),MATCH(orders!K$1,products!$A$1:$G$1,0))</f>
        <v>250g</v>
      </c>
      <c r="L304" s="6">
        <f>INDEX(products!$A$1:$G$37,MATCH(orders!$D304,products!$A$1:$A$37,0),MATCH(orders!L$1,products!$A$1:$G$1,0))</f>
        <v>4.96</v>
      </c>
      <c r="M304" s="6">
        <f t="shared" ca="1" si="9"/>
        <v>213.28</v>
      </c>
      <c r="N304" t="str">
        <f>_xlfn.XLOOKUP(Orders[[#This Row],[Customer ID]],customers!$A$1:$A$1001,customers!$I$1:$I$1001,0)</f>
        <v>No</v>
      </c>
    </row>
    <row r="305" spans="1:14" x14ac:dyDescent="0.3">
      <c r="A305" s="4" t="s">
        <v>6275</v>
      </c>
      <c r="B305" s="5">
        <v>43902</v>
      </c>
      <c r="C305" t="s">
        <v>792</v>
      </c>
      <c r="D305" t="s">
        <v>6952</v>
      </c>
      <c r="E305" s="4">
        <f t="shared" ca="1" si="8"/>
        <v>31</v>
      </c>
      <c r="F305" t="str">
        <f>_xlfn.XLOOKUP(C305,customers!$A$1:$A$1001,customers!$B$1:$B$1001)</f>
        <v>Dave Conley</v>
      </c>
      <c r="G305" t="str">
        <f>_xlfn.XLOOKUP(C305,customers!$A$1:$A$1001,customers!$C$1:$C$1001)</f>
        <v>daveconley@email.com</v>
      </c>
      <c r="H305" t="str">
        <f>_xlfn.XLOOKUP(C305,customers!$A$1:$A$1001,customers!$G$1:$G$1001)</f>
        <v>Canada</v>
      </c>
      <c r="I305" t="str">
        <f>INDEX(products!$A$1:$G$37,MATCH(orders!$D305,products!$A$1:$A$37,0),MATCH(orders!I$1,products!$A$1:$G$1,0))</f>
        <v>Dark</v>
      </c>
      <c r="J305">
        <f>INDEX(products!$A$1:$G$37,MATCH(orders!$D305,products!$A$1:$A$37,0),MATCH(orders!J$1,products!$A$1:$G$1,0))</f>
        <v>0.65</v>
      </c>
      <c r="K305" t="str">
        <f>INDEX(products!$A$1:$G$37,MATCH(orders!$D305,products!$A$1:$A$37,0),MATCH(orders!K$1,products!$A$1:$G$1,0))</f>
        <v>250g</v>
      </c>
      <c r="L305" s="6">
        <f>INDEX(products!$A$1:$G$37,MATCH(orders!$D305,products!$A$1:$A$37,0),MATCH(orders!L$1,products!$A$1:$G$1,0))</f>
        <v>4.3099999999999996</v>
      </c>
      <c r="M305" s="6">
        <f t="shared" ca="1" si="9"/>
        <v>133.60999999999999</v>
      </c>
      <c r="N305" t="str">
        <f>_xlfn.XLOOKUP(Orders[[#This Row],[Customer ID]],customers!$A$1:$A$1001,customers!$I$1:$I$1001,0)</f>
        <v>No</v>
      </c>
    </row>
    <row r="306" spans="1:14" x14ac:dyDescent="0.3">
      <c r="A306" s="4" t="s">
        <v>6276</v>
      </c>
      <c r="B306" s="5">
        <v>43955</v>
      </c>
      <c r="C306" t="s">
        <v>370</v>
      </c>
      <c r="D306" t="s">
        <v>6955</v>
      </c>
      <c r="E306" s="4">
        <f t="shared" ca="1" si="8"/>
        <v>3</v>
      </c>
      <c r="F306" t="str">
        <f>_xlfn.XLOOKUP(C306,customers!$A$1:$A$1001,customers!$B$1:$B$1001)</f>
        <v>Deborah Hernandez</v>
      </c>
      <c r="G306" t="str">
        <f>_xlfn.XLOOKUP(C306,customers!$A$1:$A$1001,customers!$C$1:$C$1001)</f>
        <v>deborahhernandez@email.com</v>
      </c>
      <c r="H306" t="str">
        <f>_xlfn.XLOOKUP(C306,customers!$A$1:$A$1001,customers!$G$1:$G$1001)</f>
        <v>Mexico</v>
      </c>
      <c r="I306" t="str">
        <f>INDEX(products!$A$1:$G$37,MATCH(orders!$D306,products!$A$1:$A$37,0),MATCH(orders!I$1,products!$A$1:$G$1,0))</f>
        <v>Dark</v>
      </c>
      <c r="J306">
        <f>INDEX(products!$A$1:$G$37,MATCH(orders!$D306,products!$A$1:$A$37,0),MATCH(orders!J$1,products!$A$1:$G$1,0))</f>
        <v>0.8</v>
      </c>
      <c r="K306" t="str">
        <f>INDEX(products!$A$1:$G$37,MATCH(orders!$D306,products!$A$1:$A$37,0),MATCH(orders!K$1,products!$A$1:$G$1,0))</f>
        <v>100g</v>
      </c>
      <c r="L306" s="6">
        <f>INDEX(products!$A$1:$G$37,MATCH(orders!$D306,products!$A$1:$A$37,0),MATCH(orders!L$1,products!$A$1:$G$1,0))</f>
        <v>1.66</v>
      </c>
      <c r="M306" s="6">
        <f t="shared" ca="1" si="9"/>
        <v>4.9799999999999995</v>
      </c>
      <c r="N306" t="str">
        <f>_xlfn.XLOOKUP(Orders[[#This Row],[Customer ID]],customers!$A$1:$A$1001,customers!$I$1:$I$1001,0)</f>
        <v>Yes</v>
      </c>
    </row>
    <row r="307" spans="1:14" x14ac:dyDescent="0.3">
      <c r="A307" s="4" t="s">
        <v>6277</v>
      </c>
      <c r="B307" s="5">
        <v>44289</v>
      </c>
      <c r="C307" t="s">
        <v>365</v>
      </c>
      <c r="D307" t="s">
        <v>6980</v>
      </c>
      <c r="E307" s="4">
        <f t="shared" ca="1" si="8"/>
        <v>36</v>
      </c>
      <c r="F307" t="str">
        <f>_xlfn.XLOOKUP(C307,customers!$A$1:$A$1001,customers!$B$1:$B$1001)</f>
        <v>John Mitchell</v>
      </c>
      <c r="G307" t="str">
        <f>_xlfn.XLOOKUP(C307,customers!$A$1:$A$1001,customers!$C$1:$C$1001)</f>
        <v>johnmitchell@email.com</v>
      </c>
      <c r="H307" t="str">
        <f>_xlfn.XLOOKUP(C307,customers!$A$1:$A$1001,customers!$G$1:$G$1001)</f>
        <v>United States</v>
      </c>
      <c r="I307" t="str">
        <f>INDEX(products!$A$1:$G$37,MATCH(orders!$D307,products!$A$1:$A$37,0),MATCH(orders!I$1,products!$A$1:$G$1,0))</f>
        <v>White</v>
      </c>
      <c r="J307">
        <f>INDEX(products!$A$1:$G$37,MATCH(orders!$D307,products!$A$1:$A$37,0),MATCH(orders!J$1,products!$A$1:$G$1,0))</f>
        <v>0.8</v>
      </c>
      <c r="K307" t="str">
        <f>INDEX(products!$A$1:$G$37,MATCH(orders!$D307,products!$A$1:$A$37,0),MATCH(orders!K$1,products!$A$1:$G$1,0))</f>
        <v>250g</v>
      </c>
      <c r="L307" s="6">
        <f>INDEX(products!$A$1:$G$37,MATCH(orders!$D307,products!$A$1:$A$37,0),MATCH(orders!L$1,products!$A$1:$G$1,0))</f>
        <v>4.96</v>
      </c>
      <c r="M307" s="6">
        <f t="shared" ca="1" si="9"/>
        <v>178.56</v>
      </c>
      <c r="N307" t="str">
        <f>_xlfn.XLOOKUP(Orders[[#This Row],[Customer ID]],customers!$A$1:$A$1001,customers!$I$1:$I$1001,0)</f>
        <v>Yes</v>
      </c>
    </row>
    <row r="308" spans="1:14" x14ac:dyDescent="0.3">
      <c r="A308" s="4" t="s">
        <v>6278</v>
      </c>
      <c r="B308" s="5">
        <v>44713</v>
      </c>
      <c r="C308" t="s">
        <v>84</v>
      </c>
      <c r="D308" t="s">
        <v>6975</v>
      </c>
      <c r="E308" s="4">
        <f t="shared" ca="1" si="8"/>
        <v>3</v>
      </c>
      <c r="F308" t="str">
        <f>_xlfn.XLOOKUP(C308,customers!$A$1:$A$1001,customers!$B$1:$B$1001)</f>
        <v>Robert Gallegos MD</v>
      </c>
      <c r="G308" t="str">
        <f>_xlfn.XLOOKUP(C308,customers!$A$1:$A$1001,customers!$C$1:$C$1001)</f>
        <v>robertgallegosmd@email.com</v>
      </c>
      <c r="H308" t="str">
        <f>_xlfn.XLOOKUP(C308,customers!$A$1:$A$1001,customers!$G$1:$G$1001)</f>
        <v>Mexico</v>
      </c>
      <c r="I308" t="str">
        <f>INDEX(products!$A$1:$G$37,MATCH(orders!$D308,products!$A$1:$A$37,0),MATCH(orders!I$1,products!$A$1:$G$1,0))</f>
        <v>White</v>
      </c>
      <c r="J308">
        <f>INDEX(products!$A$1:$G$37,MATCH(orders!$D308,products!$A$1:$A$37,0),MATCH(orders!J$1,products!$A$1:$G$1,0))</f>
        <v>0.65</v>
      </c>
      <c r="K308" t="str">
        <f>INDEX(products!$A$1:$G$37,MATCH(orders!$D308,products!$A$1:$A$37,0),MATCH(orders!K$1,products!$A$1:$G$1,0))</f>
        <v>100g</v>
      </c>
      <c r="L308" s="6">
        <f>INDEX(products!$A$1:$G$37,MATCH(orders!$D308,products!$A$1:$A$37,0),MATCH(orders!L$1,products!$A$1:$G$1,0))</f>
        <v>2.4300000000000002</v>
      </c>
      <c r="M308" s="6">
        <f t="shared" ca="1" si="9"/>
        <v>7.2900000000000009</v>
      </c>
      <c r="N308" t="str">
        <f>_xlfn.XLOOKUP(Orders[[#This Row],[Customer ID]],customers!$A$1:$A$1001,customers!$I$1:$I$1001,0)</f>
        <v>No</v>
      </c>
    </row>
    <row r="309" spans="1:14" x14ac:dyDescent="0.3">
      <c r="A309" s="4" t="s">
        <v>6279</v>
      </c>
      <c r="B309" s="5">
        <v>44241</v>
      </c>
      <c r="C309" t="s">
        <v>328</v>
      </c>
      <c r="D309" t="s">
        <v>6972</v>
      </c>
      <c r="E309" s="4">
        <f t="shared" ca="1" si="8"/>
        <v>11</v>
      </c>
      <c r="F309" t="str">
        <f>_xlfn.XLOOKUP(C309,customers!$A$1:$A$1001,customers!$B$1:$B$1001)</f>
        <v>Joshua Garner</v>
      </c>
      <c r="G309" t="str">
        <f>_xlfn.XLOOKUP(C309,customers!$A$1:$A$1001,customers!$C$1:$C$1001)</f>
        <v>joshuagarner@email.com</v>
      </c>
      <c r="H309" t="str">
        <f>_xlfn.XLOOKUP(C309,customers!$A$1:$A$1001,customers!$G$1:$G$1001)</f>
        <v>Canada</v>
      </c>
      <c r="I309" t="str">
        <f>INDEX(products!$A$1:$G$37,MATCH(orders!$D309,products!$A$1:$A$37,0),MATCH(orders!I$1,products!$A$1:$G$1,0))</f>
        <v>White</v>
      </c>
      <c r="J309">
        <f>INDEX(products!$A$1:$G$37,MATCH(orders!$D309,products!$A$1:$A$37,0),MATCH(orders!J$1,products!$A$1:$G$1,0))</f>
        <v>0.5</v>
      </c>
      <c r="K309" t="str">
        <f>INDEX(products!$A$1:$G$37,MATCH(orders!$D309,products!$A$1:$A$37,0),MATCH(orders!K$1,products!$A$1:$G$1,0))</f>
        <v>250g</v>
      </c>
      <c r="L309" s="6">
        <f>INDEX(products!$A$1:$G$37,MATCH(orders!$D309,products!$A$1:$A$37,0),MATCH(orders!L$1,products!$A$1:$G$1,0))</f>
        <v>6.08</v>
      </c>
      <c r="M309" s="6">
        <f t="shared" ca="1" si="9"/>
        <v>66.88</v>
      </c>
      <c r="N309" t="str">
        <f>_xlfn.XLOOKUP(Orders[[#This Row],[Customer ID]],customers!$A$1:$A$1001,customers!$I$1:$I$1001,0)</f>
        <v>No</v>
      </c>
    </row>
    <row r="310" spans="1:14" x14ac:dyDescent="0.3">
      <c r="A310" s="4" t="s">
        <v>6280</v>
      </c>
      <c r="B310" s="5">
        <v>44543</v>
      </c>
      <c r="C310" t="s">
        <v>72</v>
      </c>
      <c r="D310" t="s">
        <v>6945</v>
      </c>
      <c r="E310" s="4">
        <f t="shared" ca="1" si="8"/>
        <v>3</v>
      </c>
      <c r="F310" t="str">
        <f>_xlfn.XLOOKUP(C310,customers!$A$1:$A$1001,customers!$B$1:$B$1001)</f>
        <v>Jennifer Chase</v>
      </c>
      <c r="G310" t="str">
        <f>_xlfn.XLOOKUP(C310,customers!$A$1:$A$1001,customers!$C$1:$C$1001)</f>
        <v>jenniferchase@email.com</v>
      </c>
      <c r="H310" t="str">
        <f>_xlfn.XLOOKUP(C310,customers!$A$1:$A$1001,customers!$G$1:$G$1001)</f>
        <v>Canada</v>
      </c>
      <c r="I310" t="str">
        <f>INDEX(products!$A$1:$G$37,MATCH(orders!$D310,products!$A$1:$A$37,0),MATCH(orders!I$1,products!$A$1:$G$1,0))</f>
        <v>Dark</v>
      </c>
      <c r="J310">
        <f>INDEX(products!$A$1:$G$37,MATCH(orders!$D310,products!$A$1:$A$37,0),MATCH(orders!J$1,products!$A$1:$G$1,0))</f>
        <v>0.5</v>
      </c>
      <c r="K310" t="str">
        <f>INDEX(products!$A$1:$G$37,MATCH(orders!$D310,products!$A$1:$A$37,0),MATCH(orders!K$1,products!$A$1:$G$1,0))</f>
        <v>20g</v>
      </c>
      <c r="L310" s="6">
        <f>INDEX(products!$A$1:$G$37,MATCH(orders!$D310,products!$A$1:$A$37,0),MATCH(orders!L$1,products!$A$1:$G$1,0))</f>
        <v>0.65</v>
      </c>
      <c r="M310" s="6">
        <f t="shared" ca="1" si="9"/>
        <v>1.9500000000000002</v>
      </c>
      <c r="N310" t="str">
        <f>_xlfn.XLOOKUP(Orders[[#This Row],[Customer ID]],customers!$A$1:$A$1001,customers!$I$1:$I$1001,0)</f>
        <v>No</v>
      </c>
    </row>
    <row r="311" spans="1:14" x14ac:dyDescent="0.3">
      <c r="A311" s="4" t="s">
        <v>6281</v>
      </c>
      <c r="B311" s="5">
        <v>43868</v>
      </c>
      <c r="C311" t="s">
        <v>191</v>
      </c>
      <c r="D311" t="s">
        <v>6952</v>
      </c>
      <c r="E311" s="4">
        <f t="shared" ca="1" si="8"/>
        <v>23</v>
      </c>
      <c r="F311" t="str">
        <f>_xlfn.XLOOKUP(C311,customers!$A$1:$A$1001,customers!$B$1:$B$1001)</f>
        <v>James Bean</v>
      </c>
      <c r="G311" t="str">
        <f>_xlfn.XLOOKUP(C311,customers!$A$1:$A$1001,customers!$C$1:$C$1001)</f>
        <v>jamesbean@email.com</v>
      </c>
      <c r="H311" t="str">
        <f>_xlfn.XLOOKUP(C311,customers!$A$1:$A$1001,customers!$G$1:$G$1001)</f>
        <v>Canada</v>
      </c>
      <c r="I311" t="str">
        <f>INDEX(products!$A$1:$G$37,MATCH(orders!$D311,products!$A$1:$A$37,0),MATCH(orders!I$1,products!$A$1:$G$1,0))</f>
        <v>Dark</v>
      </c>
      <c r="J311">
        <f>INDEX(products!$A$1:$G$37,MATCH(orders!$D311,products!$A$1:$A$37,0),MATCH(orders!J$1,products!$A$1:$G$1,0))</f>
        <v>0.65</v>
      </c>
      <c r="K311" t="str">
        <f>INDEX(products!$A$1:$G$37,MATCH(orders!$D311,products!$A$1:$A$37,0),MATCH(orders!K$1,products!$A$1:$G$1,0))</f>
        <v>250g</v>
      </c>
      <c r="L311" s="6">
        <f>INDEX(products!$A$1:$G$37,MATCH(orders!$D311,products!$A$1:$A$37,0),MATCH(orders!L$1,products!$A$1:$G$1,0))</f>
        <v>4.3099999999999996</v>
      </c>
      <c r="M311" s="6">
        <f t="shared" ca="1" si="9"/>
        <v>99.13</v>
      </c>
      <c r="N311" t="str">
        <f>_xlfn.XLOOKUP(Orders[[#This Row],[Customer ID]],customers!$A$1:$A$1001,customers!$I$1:$I$1001,0)</f>
        <v>Yes</v>
      </c>
    </row>
    <row r="312" spans="1:14" x14ac:dyDescent="0.3">
      <c r="A312" s="4" t="s">
        <v>6282</v>
      </c>
      <c r="B312" s="5">
        <v>44235</v>
      </c>
      <c r="C312" t="s">
        <v>597</v>
      </c>
      <c r="D312" t="s">
        <v>6951</v>
      </c>
      <c r="E312" s="4">
        <f t="shared" ca="1" si="8"/>
        <v>38</v>
      </c>
      <c r="F312" t="str">
        <f>_xlfn.XLOOKUP(C312,customers!$A$1:$A$1001,customers!$B$1:$B$1001)</f>
        <v>Tammy Nelson</v>
      </c>
      <c r="G312" t="str">
        <f>_xlfn.XLOOKUP(C312,customers!$A$1:$A$1001,customers!$C$1:$C$1001)</f>
        <v>tammynelson@email.com</v>
      </c>
      <c r="H312" t="str">
        <f>_xlfn.XLOOKUP(C312,customers!$A$1:$A$1001,customers!$G$1:$G$1001)</f>
        <v>Mexico</v>
      </c>
      <c r="I312" t="str">
        <f>INDEX(products!$A$1:$G$37,MATCH(orders!$D312,products!$A$1:$A$37,0),MATCH(orders!I$1,products!$A$1:$G$1,0))</f>
        <v>Dark</v>
      </c>
      <c r="J312">
        <f>INDEX(products!$A$1:$G$37,MATCH(orders!$D312,products!$A$1:$A$37,0),MATCH(orders!J$1,products!$A$1:$G$1,0))</f>
        <v>0.65</v>
      </c>
      <c r="K312" t="str">
        <f>INDEX(products!$A$1:$G$37,MATCH(orders!$D312,products!$A$1:$A$37,0),MATCH(orders!K$1,products!$A$1:$G$1,0))</f>
        <v>100g</v>
      </c>
      <c r="L312" s="6">
        <f>INDEX(products!$A$1:$G$37,MATCH(orders!$D312,products!$A$1:$A$37,0),MATCH(orders!L$1,products!$A$1:$G$1,0))</f>
        <v>1.88</v>
      </c>
      <c r="M312" s="6">
        <f t="shared" ca="1" si="9"/>
        <v>71.44</v>
      </c>
      <c r="N312" t="str">
        <f>_xlfn.XLOOKUP(Orders[[#This Row],[Customer ID]],customers!$A$1:$A$1001,customers!$I$1:$I$1001,0)</f>
        <v>No</v>
      </c>
    </row>
    <row r="313" spans="1:14" x14ac:dyDescent="0.3">
      <c r="A313" s="4" t="s">
        <v>6283</v>
      </c>
      <c r="B313" s="5">
        <v>44054</v>
      </c>
      <c r="C313" t="s">
        <v>986</v>
      </c>
      <c r="D313" t="s">
        <v>6979</v>
      </c>
      <c r="E313" s="4">
        <f t="shared" ca="1" si="8"/>
        <v>5</v>
      </c>
      <c r="F313" t="str">
        <f>_xlfn.XLOOKUP(C313,customers!$A$1:$A$1001,customers!$B$1:$B$1001)</f>
        <v>Jessica Guzman</v>
      </c>
      <c r="G313" t="str">
        <f>_xlfn.XLOOKUP(C313,customers!$A$1:$A$1001,customers!$C$1:$C$1001)</f>
        <v>jessicaguzman@email.com</v>
      </c>
      <c r="H313" t="str">
        <f>_xlfn.XLOOKUP(C313,customers!$A$1:$A$1001,customers!$G$1:$G$1001)</f>
        <v>Mexico</v>
      </c>
      <c r="I313" t="str">
        <f>INDEX(products!$A$1:$G$37,MATCH(orders!$D313,products!$A$1:$A$37,0),MATCH(orders!I$1,products!$A$1:$G$1,0))</f>
        <v>White</v>
      </c>
      <c r="J313">
        <f>INDEX(products!$A$1:$G$37,MATCH(orders!$D313,products!$A$1:$A$37,0),MATCH(orders!J$1,products!$A$1:$G$1,0))</f>
        <v>0.8</v>
      </c>
      <c r="K313" t="str">
        <f>INDEX(products!$A$1:$G$37,MATCH(orders!$D313,products!$A$1:$A$37,0),MATCH(orders!K$1,products!$A$1:$G$1,0))</f>
        <v>100g</v>
      </c>
      <c r="L313" s="6">
        <f>INDEX(products!$A$1:$G$37,MATCH(orders!$D313,products!$A$1:$A$37,0),MATCH(orders!L$1,products!$A$1:$G$1,0))</f>
        <v>2.16</v>
      </c>
      <c r="M313" s="6">
        <f t="shared" ca="1" si="9"/>
        <v>10.8</v>
      </c>
      <c r="N313" t="str">
        <f>_xlfn.XLOOKUP(Orders[[#This Row],[Customer ID]],customers!$A$1:$A$1001,customers!$I$1:$I$1001,0)</f>
        <v>No</v>
      </c>
    </row>
    <row r="314" spans="1:14" x14ac:dyDescent="0.3">
      <c r="A314" s="4" t="s">
        <v>6284</v>
      </c>
      <c r="B314" s="5">
        <v>44114</v>
      </c>
      <c r="C314" t="s">
        <v>386</v>
      </c>
      <c r="D314" t="s">
        <v>6968</v>
      </c>
      <c r="E314" s="4">
        <f t="shared" ca="1" si="8"/>
        <v>20</v>
      </c>
      <c r="F314" t="str">
        <f>_xlfn.XLOOKUP(C314,customers!$A$1:$A$1001,customers!$B$1:$B$1001)</f>
        <v>Ashley Brown</v>
      </c>
      <c r="G314" t="str">
        <f>_xlfn.XLOOKUP(C314,customers!$A$1:$A$1001,customers!$C$1:$C$1001)</f>
        <v>ashleybrown@email.com</v>
      </c>
      <c r="H314" t="str">
        <f>_xlfn.XLOOKUP(C314,customers!$A$1:$A$1001,customers!$G$1:$G$1001)</f>
        <v>United States</v>
      </c>
      <c r="I314" t="str">
        <f>INDEX(products!$A$1:$G$37,MATCH(orders!$D314,products!$A$1:$A$37,0),MATCH(orders!I$1,products!$A$1:$G$1,0))</f>
        <v>Milk</v>
      </c>
      <c r="J314">
        <f>INDEX(products!$A$1:$G$37,MATCH(orders!$D314,products!$A$1:$A$37,0),MATCH(orders!J$1,products!$A$1:$G$1,0))</f>
        <v>0.8</v>
      </c>
      <c r="K314" t="str">
        <f>INDEX(products!$A$1:$G$37,MATCH(orders!$D314,products!$A$1:$A$37,0),MATCH(orders!K$1,products!$A$1:$G$1,0))</f>
        <v>250g</v>
      </c>
      <c r="L314" s="6">
        <f>INDEX(products!$A$1:$G$37,MATCH(orders!$D314,products!$A$1:$A$37,0),MATCH(orders!L$1,products!$A$1:$G$1,0))</f>
        <v>3.43</v>
      </c>
      <c r="M314" s="6">
        <f t="shared" ca="1" si="9"/>
        <v>68.600000000000009</v>
      </c>
      <c r="N314" t="str">
        <f>_xlfn.XLOOKUP(Orders[[#This Row],[Customer ID]],customers!$A$1:$A$1001,customers!$I$1:$I$1001,0)</f>
        <v>No</v>
      </c>
    </row>
    <row r="315" spans="1:14" x14ac:dyDescent="0.3">
      <c r="A315" s="4" t="s">
        <v>6284</v>
      </c>
      <c r="B315" s="5">
        <v>44114</v>
      </c>
      <c r="C315" t="s">
        <v>153</v>
      </c>
      <c r="D315" t="s">
        <v>6951</v>
      </c>
      <c r="E315" s="4">
        <f t="shared" ca="1" si="8"/>
        <v>36</v>
      </c>
      <c r="F315" t="str">
        <f>_xlfn.XLOOKUP(C315,customers!$A$1:$A$1001,customers!$B$1:$B$1001)</f>
        <v>Robert Williams</v>
      </c>
      <c r="G315" t="str">
        <f>_xlfn.XLOOKUP(C315,customers!$A$1:$A$1001,customers!$C$1:$C$1001)</f>
        <v>robertwilliams@email.com</v>
      </c>
      <c r="H315" t="str">
        <f>_xlfn.XLOOKUP(C315,customers!$A$1:$A$1001,customers!$G$1:$G$1001)</f>
        <v>United States</v>
      </c>
      <c r="I315" t="str">
        <f>INDEX(products!$A$1:$G$37,MATCH(orders!$D315,products!$A$1:$A$37,0),MATCH(orders!I$1,products!$A$1:$G$1,0))</f>
        <v>Dark</v>
      </c>
      <c r="J315">
        <f>INDEX(products!$A$1:$G$37,MATCH(orders!$D315,products!$A$1:$A$37,0),MATCH(orders!J$1,products!$A$1:$G$1,0))</f>
        <v>0.65</v>
      </c>
      <c r="K315" t="str">
        <f>INDEX(products!$A$1:$G$37,MATCH(orders!$D315,products!$A$1:$A$37,0),MATCH(orders!K$1,products!$A$1:$G$1,0))</f>
        <v>100g</v>
      </c>
      <c r="L315" s="6">
        <f>INDEX(products!$A$1:$G$37,MATCH(orders!$D315,products!$A$1:$A$37,0),MATCH(orders!L$1,products!$A$1:$G$1,0))</f>
        <v>1.88</v>
      </c>
      <c r="M315" s="6">
        <f t="shared" ca="1" si="9"/>
        <v>67.679999999999993</v>
      </c>
      <c r="N315" t="str">
        <f>_xlfn.XLOOKUP(Orders[[#This Row],[Customer ID]],customers!$A$1:$A$1001,customers!$I$1:$I$1001,0)</f>
        <v>No</v>
      </c>
    </row>
    <row r="316" spans="1:14" x14ac:dyDescent="0.3">
      <c r="A316" s="4" t="s">
        <v>6285</v>
      </c>
      <c r="B316" s="5">
        <v>44173</v>
      </c>
      <c r="C316" t="s">
        <v>854</v>
      </c>
      <c r="D316" t="s">
        <v>6973</v>
      </c>
      <c r="E316" s="4">
        <f t="shared" ca="1" si="8"/>
        <v>4</v>
      </c>
      <c r="F316" t="str">
        <f>_xlfn.XLOOKUP(C316,customers!$A$1:$A$1001,customers!$B$1:$B$1001)</f>
        <v>Ricky Burton</v>
      </c>
      <c r="G316" t="str">
        <f>_xlfn.XLOOKUP(C316,customers!$A$1:$A$1001,customers!$C$1:$C$1001)</f>
        <v>rickyburton@email.com</v>
      </c>
      <c r="H316" t="str">
        <f>_xlfn.XLOOKUP(C316,customers!$A$1:$A$1001,customers!$G$1:$G$1001)</f>
        <v>Canada</v>
      </c>
      <c r="I316" t="str">
        <f>INDEX(products!$A$1:$G$37,MATCH(orders!$D316,products!$A$1:$A$37,0),MATCH(orders!I$1,products!$A$1:$G$1,0))</f>
        <v>White</v>
      </c>
      <c r="J316">
        <f>INDEX(products!$A$1:$G$37,MATCH(orders!$D316,products!$A$1:$A$37,0),MATCH(orders!J$1,products!$A$1:$G$1,0))</f>
        <v>0.65</v>
      </c>
      <c r="K316" t="str">
        <f>INDEX(products!$A$1:$G$37,MATCH(orders!$D316,products!$A$1:$A$37,0),MATCH(orders!K$1,products!$A$1:$G$1,0))</f>
        <v>20g</v>
      </c>
      <c r="L316" s="6">
        <f>INDEX(products!$A$1:$G$37,MATCH(orders!$D316,products!$A$1:$A$37,0),MATCH(orders!L$1,products!$A$1:$G$1,0))</f>
        <v>0.73</v>
      </c>
      <c r="M316" s="6">
        <f t="shared" ca="1" si="9"/>
        <v>2.92</v>
      </c>
      <c r="N316" t="str">
        <f>_xlfn.XLOOKUP(Orders[[#This Row],[Customer ID]],customers!$A$1:$A$1001,customers!$I$1:$I$1001,0)</f>
        <v>No</v>
      </c>
    </row>
    <row r="317" spans="1:14" x14ac:dyDescent="0.3">
      <c r="A317" s="4" t="s">
        <v>6286</v>
      </c>
      <c r="B317" s="5">
        <v>43573</v>
      </c>
      <c r="C317" t="s">
        <v>583</v>
      </c>
      <c r="D317" t="s">
        <v>6952</v>
      </c>
      <c r="E317" s="4">
        <f t="shared" ca="1" si="8"/>
        <v>48</v>
      </c>
      <c r="F317" t="str">
        <f>_xlfn.XLOOKUP(C317,customers!$A$1:$A$1001,customers!$B$1:$B$1001)</f>
        <v>Derek Jones</v>
      </c>
      <c r="G317" t="str">
        <f>_xlfn.XLOOKUP(C317,customers!$A$1:$A$1001,customers!$C$1:$C$1001)</f>
        <v>derekjones@email.com</v>
      </c>
      <c r="H317" t="str">
        <f>_xlfn.XLOOKUP(C317,customers!$A$1:$A$1001,customers!$G$1:$G$1001)</f>
        <v>United States</v>
      </c>
      <c r="I317" t="str">
        <f>INDEX(products!$A$1:$G$37,MATCH(orders!$D317,products!$A$1:$A$37,0),MATCH(orders!I$1,products!$A$1:$G$1,0))</f>
        <v>Dark</v>
      </c>
      <c r="J317">
        <f>INDEX(products!$A$1:$G$37,MATCH(orders!$D317,products!$A$1:$A$37,0),MATCH(orders!J$1,products!$A$1:$G$1,0))</f>
        <v>0.65</v>
      </c>
      <c r="K317" t="str">
        <f>INDEX(products!$A$1:$G$37,MATCH(orders!$D317,products!$A$1:$A$37,0),MATCH(orders!K$1,products!$A$1:$G$1,0))</f>
        <v>250g</v>
      </c>
      <c r="L317" s="6">
        <f>INDEX(products!$A$1:$G$37,MATCH(orders!$D317,products!$A$1:$A$37,0),MATCH(orders!L$1,products!$A$1:$G$1,0))</f>
        <v>4.3099999999999996</v>
      </c>
      <c r="M317" s="6">
        <f t="shared" ca="1" si="9"/>
        <v>206.88</v>
      </c>
      <c r="N317" t="str">
        <f>_xlfn.XLOOKUP(Orders[[#This Row],[Customer ID]],customers!$A$1:$A$1001,customers!$I$1:$I$1001,0)</f>
        <v>No</v>
      </c>
    </row>
    <row r="318" spans="1:14" x14ac:dyDescent="0.3">
      <c r="A318" s="4" t="s">
        <v>6287</v>
      </c>
      <c r="B318" s="5">
        <v>44200</v>
      </c>
      <c r="C318" t="s">
        <v>640</v>
      </c>
      <c r="D318" t="s">
        <v>6972</v>
      </c>
      <c r="E318" s="4">
        <f t="shared" ca="1" si="8"/>
        <v>16</v>
      </c>
      <c r="F318" t="str">
        <f>_xlfn.XLOOKUP(C318,customers!$A$1:$A$1001,customers!$B$1:$B$1001)</f>
        <v>Melissa Moore</v>
      </c>
      <c r="G318" t="str">
        <f>_xlfn.XLOOKUP(C318,customers!$A$1:$A$1001,customers!$C$1:$C$1001)</f>
        <v>melissamoore@email.com</v>
      </c>
      <c r="H318" t="str">
        <f>_xlfn.XLOOKUP(C318,customers!$A$1:$A$1001,customers!$G$1:$G$1001)</f>
        <v>Canada</v>
      </c>
      <c r="I318" t="str">
        <f>INDEX(products!$A$1:$G$37,MATCH(orders!$D318,products!$A$1:$A$37,0),MATCH(orders!I$1,products!$A$1:$G$1,0))</f>
        <v>White</v>
      </c>
      <c r="J318">
        <f>INDEX(products!$A$1:$G$37,MATCH(orders!$D318,products!$A$1:$A$37,0),MATCH(orders!J$1,products!$A$1:$G$1,0))</f>
        <v>0.5</v>
      </c>
      <c r="K318" t="str">
        <f>INDEX(products!$A$1:$G$37,MATCH(orders!$D318,products!$A$1:$A$37,0),MATCH(orders!K$1,products!$A$1:$G$1,0))</f>
        <v>250g</v>
      </c>
      <c r="L318" s="6">
        <f>INDEX(products!$A$1:$G$37,MATCH(orders!$D318,products!$A$1:$A$37,0),MATCH(orders!L$1,products!$A$1:$G$1,0))</f>
        <v>6.08</v>
      </c>
      <c r="M318" s="6">
        <f t="shared" ca="1" si="9"/>
        <v>97.28</v>
      </c>
      <c r="N318" t="str">
        <f>_xlfn.XLOOKUP(Orders[[#This Row],[Customer ID]],customers!$A$1:$A$1001,customers!$I$1:$I$1001,0)</f>
        <v>Yes</v>
      </c>
    </row>
    <row r="319" spans="1:14" x14ac:dyDescent="0.3">
      <c r="A319" s="4" t="s">
        <v>6288</v>
      </c>
      <c r="B319" s="5">
        <v>43534</v>
      </c>
      <c r="C319" t="s">
        <v>540</v>
      </c>
      <c r="D319" t="s">
        <v>6947</v>
      </c>
      <c r="E319" s="4">
        <f t="shared" ca="1" si="8"/>
        <v>44</v>
      </c>
      <c r="F319" t="str">
        <f>_xlfn.XLOOKUP(C319,customers!$A$1:$A$1001,customers!$B$1:$B$1001)</f>
        <v>Cassandra Lucas</v>
      </c>
      <c r="G319" t="str">
        <f>_xlfn.XLOOKUP(C319,customers!$A$1:$A$1001,customers!$C$1:$C$1001)</f>
        <v>cassandralucas@email.com</v>
      </c>
      <c r="H319" t="str">
        <f>_xlfn.XLOOKUP(C319,customers!$A$1:$A$1001,customers!$G$1:$G$1001)</f>
        <v>Canada</v>
      </c>
      <c r="I319" t="str">
        <f>INDEX(products!$A$1:$G$37,MATCH(orders!$D319,products!$A$1:$A$37,0),MATCH(orders!I$1,products!$A$1:$G$1,0))</f>
        <v>Dark</v>
      </c>
      <c r="J319">
        <f>INDEX(products!$A$1:$G$37,MATCH(orders!$D319,products!$A$1:$A$37,0),MATCH(orders!J$1,products!$A$1:$G$1,0))</f>
        <v>0.5</v>
      </c>
      <c r="K319" t="str">
        <f>INDEX(products!$A$1:$G$37,MATCH(orders!$D319,products!$A$1:$A$37,0),MATCH(orders!K$1,products!$A$1:$G$1,0))</f>
        <v>100g</v>
      </c>
      <c r="L319" s="6">
        <f>INDEX(products!$A$1:$G$37,MATCH(orders!$D319,products!$A$1:$A$37,0),MATCH(orders!L$1,products!$A$1:$G$1,0))</f>
        <v>2.16</v>
      </c>
      <c r="M319" s="6">
        <f t="shared" ca="1" si="9"/>
        <v>95.04</v>
      </c>
      <c r="N319" t="str">
        <f>_xlfn.XLOOKUP(Orders[[#This Row],[Customer ID]],customers!$A$1:$A$1001,customers!$I$1:$I$1001,0)</f>
        <v>No</v>
      </c>
    </row>
    <row r="320" spans="1:14" x14ac:dyDescent="0.3">
      <c r="A320" s="4" t="s">
        <v>6289</v>
      </c>
      <c r="B320" s="5">
        <v>43798</v>
      </c>
      <c r="C320" t="s">
        <v>624</v>
      </c>
      <c r="D320" t="s">
        <v>6966</v>
      </c>
      <c r="E320" s="4">
        <f t="shared" ca="1" si="8"/>
        <v>6</v>
      </c>
      <c r="F320" t="str">
        <f>_xlfn.XLOOKUP(C320,customers!$A$1:$A$1001,customers!$B$1:$B$1001)</f>
        <v>Megan Williams</v>
      </c>
      <c r="G320" t="str">
        <f>_xlfn.XLOOKUP(C320,customers!$A$1:$A$1001,customers!$C$1:$C$1001)</f>
        <v>meganwilliams@email.com</v>
      </c>
      <c r="H320" t="str">
        <f>_xlfn.XLOOKUP(C320,customers!$A$1:$A$1001,customers!$G$1:$G$1001)</f>
        <v>Mexico</v>
      </c>
      <c r="I320" t="str">
        <f>INDEX(products!$A$1:$G$37,MATCH(orders!$D320,products!$A$1:$A$37,0),MATCH(orders!I$1,products!$A$1:$G$1,0))</f>
        <v>Milk</v>
      </c>
      <c r="J320">
        <f>INDEX(products!$A$1:$G$37,MATCH(orders!$D320,products!$A$1:$A$37,0),MATCH(orders!J$1,products!$A$1:$G$1,0))</f>
        <v>0.8</v>
      </c>
      <c r="K320" t="str">
        <f>INDEX(products!$A$1:$G$37,MATCH(orders!$D320,products!$A$1:$A$37,0),MATCH(orders!K$1,products!$A$1:$G$1,0))</f>
        <v>50g</v>
      </c>
      <c r="L320" s="6">
        <f>INDEX(products!$A$1:$G$37,MATCH(orders!$D320,products!$A$1:$A$37,0),MATCH(orders!L$1,products!$A$1:$G$1,0))</f>
        <v>0.9</v>
      </c>
      <c r="M320" s="6">
        <f t="shared" ca="1" si="9"/>
        <v>5.4</v>
      </c>
      <c r="N320" t="str">
        <f>_xlfn.XLOOKUP(Orders[[#This Row],[Customer ID]],customers!$A$1:$A$1001,customers!$I$1:$I$1001,0)</f>
        <v>No</v>
      </c>
    </row>
    <row r="321" spans="1:14" x14ac:dyDescent="0.3">
      <c r="A321" s="4" t="s">
        <v>6290</v>
      </c>
      <c r="B321" s="5">
        <v>44761</v>
      </c>
      <c r="C321" t="s">
        <v>341</v>
      </c>
      <c r="D321" t="s">
        <v>6968</v>
      </c>
      <c r="E321" s="4">
        <f t="shared" ca="1" si="8"/>
        <v>25</v>
      </c>
      <c r="F321" t="str">
        <f>_xlfn.XLOOKUP(C321,customers!$A$1:$A$1001,customers!$B$1:$B$1001)</f>
        <v>Angela Peters</v>
      </c>
      <c r="G321" t="str">
        <f>_xlfn.XLOOKUP(C321,customers!$A$1:$A$1001,customers!$C$1:$C$1001)</f>
        <v>angelapeters@email.com</v>
      </c>
      <c r="H321" t="str">
        <f>_xlfn.XLOOKUP(C321,customers!$A$1:$A$1001,customers!$G$1:$G$1001)</f>
        <v>Canada</v>
      </c>
      <c r="I321" t="str">
        <f>INDEX(products!$A$1:$G$37,MATCH(orders!$D321,products!$A$1:$A$37,0),MATCH(orders!I$1,products!$A$1:$G$1,0))</f>
        <v>Milk</v>
      </c>
      <c r="J321">
        <f>INDEX(products!$A$1:$G$37,MATCH(orders!$D321,products!$A$1:$A$37,0),MATCH(orders!J$1,products!$A$1:$G$1,0))</f>
        <v>0.8</v>
      </c>
      <c r="K321" t="str">
        <f>INDEX(products!$A$1:$G$37,MATCH(orders!$D321,products!$A$1:$A$37,0),MATCH(orders!K$1,products!$A$1:$G$1,0))</f>
        <v>250g</v>
      </c>
      <c r="L321" s="6">
        <f>INDEX(products!$A$1:$G$37,MATCH(orders!$D321,products!$A$1:$A$37,0),MATCH(orders!L$1,products!$A$1:$G$1,0))</f>
        <v>3.43</v>
      </c>
      <c r="M321" s="6">
        <f t="shared" ca="1" si="9"/>
        <v>85.75</v>
      </c>
      <c r="N321" t="str">
        <f>_xlfn.XLOOKUP(Orders[[#This Row],[Customer ID]],customers!$A$1:$A$1001,customers!$I$1:$I$1001,0)</f>
        <v>No</v>
      </c>
    </row>
    <row r="322" spans="1:14" x14ac:dyDescent="0.3">
      <c r="A322" s="4" t="s">
        <v>6291</v>
      </c>
      <c r="B322" s="5">
        <v>44008</v>
      </c>
      <c r="C322" t="s">
        <v>136</v>
      </c>
      <c r="D322" t="s">
        <v>6963</v>
      </c>
      <c r="E322" s="4">
        <f t="shared" ref="E322:E385" ca="1" si="10">INT(RAND()*50)+1</f>
        <v>35</v>
      </c>
      <c r="F322" t="str">
        <f>_xlfn.XLOOKUP(C322,customers!$A$1:$A$1001,customers!$B$1:$B$1001)</f>
        <v>Joshua Martin</v>
      </c>
      <c r="G322" t="str">
        <f>_xlfn.XLOOKUP(C322,customers!$A$1:$A$1001,customers!$C$1:$C$1001)</f>
        <v>joshuamartin@email.com</v>
      </c>
      <c r="H322" t="str">
        <f>_xlfn.XLOOKUP(C322,customers!$A$1:$A$1001,customers!$G$1:$G$1001)</f>
        <v>Canada</v>
      </c>
      <c r="I322" t="str">
        <f>INDEX(products!$A$1:$G$37,MATCH(orders!$D322,products!$A$1:$A$37,0),MATCH(orders!I$1,products!$A$1:$G$1,0))</f>
        <v>Milk</v>
      </c>
      <c r="J322">
        <f>INDEX(products!$A$1:$G$37,MATCH(orders!$D322,products!$A$1:$A$37,0),MATCH(orders!J$1,products!$A$1:$G$1,0))</f>
        <v>0.65</v>
      </c>
      <c r="K322" t="str">
        <f>INDEX(products!$A$1:$G$37,MATCH(orders!$D322,products!$A$1:$A$37,0),MATCH(orders!K$1,products!$A$1:$G$1,0))</f>
        <v>100g</v>
      </c>
      <c r="L322" s="6">
        <f>INDEX(products!$A$1:$G$37,MATCH(orders!$D322,products!$A$1:$A$37,0),MATCH(orders!L$1,products!$A$1:$G$1,0))</f>
        <v>1.66</v>
      </c>
      <c r="M322" s="6">
        <f t="shared" ca="1" si="9"/>
        <v>58.099999999999994</v>
      </c>
      <c r="N322" t="str">
        <f>_xlfn.XLOOKUP(Orders[[#This Row],[Customer ID]],customers!$A$1:$A$1001,customers!$I$1:$I$1001,0)</f>
        <v>No</v>
      </c>
    </row>
    <row r="323" spans="1:14" x14ac:dyDescent="0.3">
      <c r="A323" s="4" t="s">
        <v>6292</v>
      </c>
      <c r="B323" s="5">
        <v>43510</v>
      </c>
      <c r="C323" t="s">
        <v>120</v>
      </c>
      <c r="D323" t="s">
        <v>6963</v>
      </c>
      <c r="E323" s="4">
        <f t="shared" ca="1" si="10"/>
        <v>44</v>
      </c>
      <c r="F323" t="str">
        <f>_xlfn.XLOOKUP(C323,customers!$A$1:$A$1001,customers!$B$1:$B$1001)</f>
        <v>Scott Reyes</v>
      </c>
      <c r="G323" t="str">
        <f>_xlfn.XLOOKUP(C323,customers!$A$1:$A$1001,customers!$C$1:$C$1001)</f>
        <v>scottreyes@email.com</v>
      </c>
      <c r="H323" t="str">
        <f>_xlfn.XLOOKUP(C323,customers!$A$1:$A$1001,customers!$G$1:$G$1001)</f>
        <v>Canada</v>
      </c>
      <c r="I323" t="str">
        <f>INDEX(products!$A$1:$G$37,MATCH(orders!$D323,products!$A$1:$A$37,0),MATCH(orders!I$1,products!$A$1:$G$1,0))</f>
        <v>Milk</v>
      </c>
      <c r="J323">
        <f>INDEX(products!$A$1:$G$37,MATCH(orders!$D323,products!$A$1:$A$37,0),MATCH(orders!J$1,products!$A$1:$G$1,0))</f>
        <v>0.65</v>
      </c>
      <c r="K323" t="str">
        <f>INDEX(products!$A$1:$G$37,MATCH(orders!$D323,products!$A$1:$A$37,0),MATCH(orders!K$1,products!$A$1:$G$1,0))</f>
        <v>100g</v>
      </c>
      <c r="L323" s="6">
        <f>INDEX(products!$A$1:$G$37,MATCH(orders!$D323,products!$A$1:$A$37,0),MATCH(orders!L$1,products!$A$1:$G$1,0))</f>
        <v>1.66</v>
      </c>
      <c r="M323" s="6">
        <f t="shared" ref="M323:M386" ca="1" si="11">L323*E323</f>
        <v>73.039999999999992</v>
      </c>
      <c r="N323" t="str">
        <f>_xlfn.XLOOKUP(Orders[[#This Row],[Customer ID]],customers!$A$1:$A$1001,customers!$I$1:$I$1001,0)</f>
        <v>Yes</v>
      </c>
    </row>
    <row r="324" spans="1:14" x14ac:dyDescent="0.3">
      <c r="A324" s="4" t="s">
        <v>6293</v>
      </c>
      <c r="B324" s="5">
        <v>44144</v>
      </c>
      <c r="C324" t="s">
        <v>464</v>
      </c>
      <c r="D324" t="s">
        <v>6965</v>
      </c>
      <c r="E324" s="4">
        <f t="shared" ca="1" si="10"/>
        <v>21</v>
      </c>
      <c r="F324" t="str">
        <f>_xlfn.XLOOKUP(C324,customers!$A$1:$A$1001,customers!$B$1:$B$1001)</f>
        <v>Christine Smith</v>
      </c>
      <c r="G324" t="str">
        <f>_xlfn.XLOOKUP(C324,customers!$A$1:$A$1001,customers!$C$1:$C$1001)</f>
        <v>christinesmith@email.com</v>
      </c>
      <c r="H324" t="str">
        <f>_xlfn.XLOOKUP(C324,customers!$A$1:$A$1001,customers!$G$1:$G$1001)</f>
        <v>United States</v>
      </c>
      <c r="I324" t="str">
        <f>INDEX(products!$A$1:$G$37,MATCH(orders!$D324,products!$A$1:$A$37,0),MATCH(orders!I$1,products!$A$1:$G$1,0))</f>
        <v>Milk</v>
      </c>
      <c r="J324">
        <f>INDEX(products!$A$1:$G$37,MATCH(orders!$D324,products!$A$1:$A$37,0),MATCH(orders!J$1,products!$A$1:$G$1,0))</f>
        <v>0.8</v>
      </c>
      <c r="K324" t="str">
        <f>INDEX(products!$A$1:$G$37,MATCH(orders!$D324,products!$A$1:$A$37,0),MATCH(orders!K$1,products!$A$1:$G$1,0))</f>
        <v>20g</v>
      </c>
      <c r="L324" s="6">
        <f>INDEX(products!$A$1:$G$37,MATCH(orders!$D324,products!$A$1:$A$37,0),MATCH(orders!L$1,products!$A$1:$G$1,0))</f>
        <v>0.45</v>
      </c>
      <c r="M324" s="6">
        <f t="shared" ca="1" si="11"/>
        <v>9.4500000000000011</v>
      </c>
      <c r="N324" t="str">
        <f>_xlfn.XLOOKUP(Orders[[#This Row],[Customer ID]],customers!$A$1:$A$1001,customers!$I$1:$I$1001,0)</f>
        <v>No</v>
      </c>
    </row>
    <row r="325" spans="1:14" x14ac:dyDescent="0.3">
      <c r="A325" s="4" t="s">
        <v>6294</v>
      </c>
      <c r="B325" s="5">
        <v>43585</v>
      </c>
      <c r="C325" t="s">
        <v>334</v>
      </c>
      <c r="D325" t="s">
        <v>6955</v>
      </c>
      <c r="E325" s="4">
        <f t="shared" ca="1" si="10"/>
        <v>5</v>
      </c>
      <c r="F325" t="str">
        <f>_xlfn.XLOOKUP(C325,customers!$A$1:$A$1001,customers!$B$1:$B$1001)</f>
        <v>Reginald Johnson</v>
      </c>
      <c r="G325" t="str">
        <f>_xlfn.XLOOKUP(C325,customers!$A$1:$A$1001,customers!$C$1:$C$1001)</f>
        <v>reginaldjohnson@email.com</v>
      </c>
      <c r="H325" t="str">
        <f>_xlfn.XLOOKUP(C325,customers!$A$1:$A$1001,customers!$G$1:$G$1001)</f>
        <v>Mexico</v>
      </c>
      <c r="I325" t="str">
        <f>INDEX(products!$A$1:$G$37,MATCH(orders!$D325,products!$A$1:$A$37,0),MATCH(orders!I$1,products!$A$1:$G$1,0))</f>
        <v>Dark</v>
      </c>
      <c r="J325">
        <f>INDEX(products!$A$1:$G$37,MATCH(orders!$D325,products!$A$1:$A$37,0),MATCH(orders!J$1,products!$A$1:$G$1,0))</f>
        <v>0.8</v>
      </c>
      <c r="K325" t="str">
        <f>INDEX(products!$A$1:$G$37,MATCH(orders!$D325,products!$A$1:$A$37,0),MATCH(orders!K$1,products!$A$1:$G$1,0))</f>
        <v>100g</v>
      </c>
      <c r="L325" s="6">
        <f>INDEX(products!$A$1:$G$37,MATCH(orders!$D325,products!$A$1:$A$37,0),MATCH(orders!L$1,products!$A$1:$G$1,0))</f>
        <v>1.66</v>
      </c>
      <c r="M325" s="6">
        <f t="shared" ca="1" si="11"/>
        <v>8.2999999999999989</v>
      </c>
      <c r="N325" t="str">
        <f>_xlfn.XLOOKUP(Orders[[#This Row],[Customer ID]],customers!$A$1:$A$1001,customers!$I$1:$I$1001,0)</f>
        <v>No</v>
      </c>
    </row>
    <row r="326" spans="1:14" x14ac:dyDescent="0.3">
      <c r="A326" s="4" t="s">
        <v>6295</v>
      </c>
      <c r="B326" s="5">
        <v>44134</v>
      </c>
      <c r="C326" t="s">
        <v>922</v>
      </c>
      <c r="D326" t="s">
        <v>6949</v>
      </c>
      <c r="E326" s="4">
        <f t="shared" ca="1" si="10"/>
        <v>3</v>
      </c>
      <c r="F326" t="str">
        <f>_xlfn.XLOOKUP(C326,customers!$A$1:$A$1001,customers!$B$1:$B$1001)</f>
        <v>Debra Salas</v>
      </c>
      <c r="G326" t="str">
        <f>_xlfn.XLOOKUP(C326,customers!$A$1:$A$1001,customers!$C$1:$C$1001)</f>
        <v>debrasalas@email.com</v>
      </c>
      <c r="H326" t="str">
        <f>_xlfn.XLOOKUP(C326,customers!$A$1:$A$1001,customers!$G$1:$G$1001)</f>
        <v>Mexico</v>
      </c>
      <c r="I326" t="str">
        <f>INDEX(products!$A$1:$G$37,MATCH(orders!$D326,products!$A$1:$A$37,0),MATCH(orders!I$1,products!$A$1:$G$1,0))</f>
        <v>Dark</v>
      </c>
      <c r="J326">
        <f>INDEX(products!$A$1:$G$37,MATCH(orders!$D326,products!$A$1:$A$37,0),MATCH(orders!J$1,products!$A$1:$G$1,0))</f>
        <v>0.65</v>
      </c>
      <c r="K326" t="str">
        <f>INDEX(products!$A$1:$G$37,MATCH(orders!$D326,products!$A$1:$A$37,0),MATCH(orders!K$1,products!$A$1:$G$1,0))</f>
        <v>20g</v>
      </c>
      <c r="L326" s="6">
        <f>INDEX(products!$A$1:$G$37,MATCH(orders!$D326,products!$A$1:$A$37,0),MATCH(orders!L$1,products!$A$1:$G$1,0))</f>
        <v>0.56000000000000005</v>
      </c>
      <c r="M326" s="6">
        <f t="shared" ca="1" si="11"/>
        <v>1.6800000000000002</v>
      </c>
      <c r="N326" t="str">
        <f>_xlfn.XLOOKUP(Orders[[#This Row],[Customer ID]],customers!$A$1:$A$1001,customers!$I$1:$I$1001,0)</f>
        <v>No</v>
      </c>
    </row>
    <row r="327" spans="1:14" x14ac:dyDescent="0.3">
      <c r="A327" s="4" t="s">
        <v>6296</v>
      </c>
      <c r="B327" s="5">
        <v>43781</v>
      </c>
      <c r="C327" t="s">
        <v>933</v>
      </c>
      <c r="D327" t="s">
        <v>6975</v>
      </c>
      <c r="E327" s="4">
        <f t="shared" ca="1" si="10"/>
        <v>25</v>
      </c>
      <c r="F327" t="str">
        <f>_xlfn.XLOOKUP(C327,customers!$A$1:$A$1001,customers!$B$1:$B$1001)</f>
        <v>Kim King</v>
      </c>
      <c r="G327" t="str">
        <f>_xlfn.XLOOKUP(C327,customers!$A$1:$A$1001,customers!$C$1:$C$1001)</f>
        <v>kimking@email.com</v>
      </c>
      <c r="H327" t="str">
        <f>_xlfn.XLOOKUP(C327,customers!$A$1:$A$1001,customers!$G$1:$G$1001)</f>
        <v>Mexico</v>
      </c>
      <c r="I327" t="str">
        <f>INDEX(products!$A$1:$G$37,MATCH(orders!$D327,products!$A$1:$A$37,0),MATCH(orders!I$1,products!$A$1:$G$1,0))</f>
        <v>White</v>
      </c>
      <c r="J327">
        <f>INDEX(products!$A$1:$G$37,MATCH(orders!$D327,products!$A$1:$A$37,0),MATCH(orders!J$1,products!$A$1:$G$1,0))</f>
        <v>0.65</v>
      </c>
      <c r="K327" t="str">
        <f>INDEX(products!$A$1:$G$37,MATCH(orders!$D327,products!$A$1:$A$37,0),MATCH(orders!K$1,products!$A$1:$G$1,0))</f>
        <v>100g</v>
      </c>
      <c r="L327" s="6">
        <f>INDEX(products!$A$1:$G$37,MATCH(orders!$D327,products!$A$1:$A$37,0),MATCH(orders!L$1,products!$A$1:$G$1,0))</f>
        <v>2.4300000000000002</v>
      </c>
      <c r="M327" s="6">
        <f t="shared" ca="1" si="11"/>
        <v>60.750000000000007</v>
      </c>
      <c r="N327" t="str">
        <f>_xlfn.XLOOKUP(Orders[[#This Row],[Customer ID]],customers!$A$1:$A$1001,customers!$I$1:$I$1001,0)</f>
        <v>Yes</v>
      </c>
    </row>
    <row r="328" spans="1:14" x14ac:dyDescent="0.3">
      <c r="A328" s="4" t="s">
        <v>6297</v>
      </c>
      <c r="B328" s="5">
        <v>44603</v>
      </c>
      <c r="C328" t="s">
        <v>506</v>
      </c>
      <c r="D328" t="s">
        <v>6964</v>
      </c>
      <c r="E328" s="4">
        <f t="shared" ca="1" si="10"/>
        <v>31</v>
      </c>
      <c r="F328" t="str">
        <f>_xlfn.XLOOKUP(C328,customers!$A$1:$A$1001,customers!$B$1:$B$1001)</f>
        <v>Karen Gibson</v>
      </c>
      <c r="G328" t="str">
        <f>_xlfn.XLOOKUP(C328,customers!$A$1:$A$1001,customers!$C$1:$C$1001)</f>
        <v>karengibson@email.com</v>
      </c>
      <c r="H328" t="str">
        <f>_xlfn.XLOOKUP(C328,customers!$A$1:$A$1001,customers!$G$1:$G$1001)</f>
        <v>Mexico</v>
      </c>
      <c r="I328" t="str">
        <f>INDEX(products!$A$1:$G$37,MATCH(orders!$D328,products!$A$1:$A$37,0),MATCH(orders!I$1,products!$A$1:$G$1,0))</f>
        <v>Milk</v>
      </c>
      <c r="J328">
        <f>INDEX(products!$A$1:$G$37,MATCH(orders!$D328,products!$A$1:$A$37,0),MATCH(orders!J$1,products!$A$1:$G$1,0))</f>
        <v>0.65</v>
      </c>
      <c r="K328" t="str">
        <f>INDEX(products!$A$1:$G$37,MATCH(orders!$D328,products!$A$1:$A$37,0),MATCH(orders!K$1,products!$A$1:$G$1,0))</f>
        <v>250g</v>
      </c>
      <c r="L328" s="6">
        <f>INDEX(products!$A$1:$G$37,MATCH(orders!$D328,products!$A$1:$A$37,0),MATCH(orders!L$1,products!$A$1:$G$1,0))</f>
        <v>3.81</v>
      </c>
      <c r="M328" s="6">
        <f t="shared" ca="1" si="11"/>
        <v>118.11</v>
      </c>
      <c r="N328" t="str">
        <f>_xlfn.XLOOKUP(Orders[[#This Row],[Customer ID]],customers!$A$1:$A$1001,customers!$I$1:$I$1001,0)</f>
        <v>Yes</v>
      </c>
    </row>
    <row r="329" spans="1:14" x14ac:dyDescent="0.3">
      <c r="A329" s="4" t="s">
        <v>6298</v>
      </c>
      <c r="B329" s="5">
        <v>44283</v>
      </c>
      <c r="C329" t="s">
        <v>104</v>
      </c>
      <c r="D329" t="s">
        <v>6969</v>
      </c>
      <c r="E329" s="4">
        <f t="shared" ca="1" si="10"/>
        <v>1</v>
      </c>
      <c r="F329" t="str">
        <f>_xlfn.XLOOKUP(C329,customers!$A$1:$A$1001,customers!$B$1:$B$1001)</f>
        <v>Alexa Steele</v>
      </c>
      <c r="G329" t="str">
        <f>_xlfn.XLOOKUP(C329,customers!$A$1:$A$1001,customers!$C$1:$C$1001)</f>
        <v>alexasteele@email.com</v>
      </c>
      <c r="H329" t="str">
        <f>_xlfn.XLOOKUP(C329,customers!$A$1:$A$1001,customers!$G$1:$G$1001)</f>
        <v>United States</v>
      </c>
      <c r="I329" t="str">
        <f>INDEX(products!$A$1:$G$37,MATCH(orders!$D329,products!$A$1:$A$37,0),MATCH(orders!I$1,products!$A$1:$G$1,0))</f>
        <v>White</v>
      </c>
      <c r="J329">
        <f>INDEX(products!$A$1:$G$37,MATCH(orders!$D329,products!$A$1:$A$37,0),MATCH(orders!J$1,products!$A$1:$G$1,0))</f>
        <v>0.5</v>
      </c>
      <c r="K329" t="str">
        <f>INDEX(products!$A$1:$G$37,MATCH(orders!$D329,products!$A$1:$A$37,0),MATCH(orders!K$1,products!$A$1:$G$1,0))</f>
        <v>20g</v>
      </c>
      <c r="L329" s="6">
        <f>INDEX(products!$A$1:$G$37,MATCH(orders!$D329,products!$A$1:$A$37,0),MATCH(orders!L$1,products!$A$1:$G$1,0))</f>
        <v>0.79</v>
      </c>
      <c r="M329" s="6">
        <f t="shared" ca="1" si="11"/>
        <v>0.79</v>
      </c>
      <c r="N329" t="str">
        <f>_xlfn.XLOOKUP(Orders[[#This Row],[Customer ID]],customers!$A$1:$A$1001,customers!$I$1:$I$1001,0)</f>
        <v>No</v>
      </c>
    </row>
    <row r="330" spans="1:14" x14ac:dyDescent="0.3">
      <c r="A330" s="4" t="s">
        <v>6299</v>
      </c>
      <c r="B330" s="5">
        <v>44540</v>
      </c>
      <c r="C330" t="s">
        <v>226</v>
      </c>
      <c r="D330" t="s">
        <v>6946</v>
      </c>
      <c r="E330" s="4">
        <f t="shared" ca="1" si="10"/>
        <v>14</v>
      </c>
      <c r="F330" t="str">
        <f>_xlfn.XLOOKUP(C330,customers!$A$1:$A$1001,customers!$B$1:$B$1001)</f>
        <v>Sally Nguyen</v>
      </c>
      <c r="G330" t="str">
        <f>_xlfn.XLOOKUP(C330,customers!$A$1:$A$1001,customers!$C$1:$C$1001)</f>
        <v>sallynguyen@email.com</v>
      </c>
      <c r="H330" t="str">
        <f>_xlfn.XLOOKUP(C330,customers!$A$1:$A$1001,customers!$G$1:$G$1001)</f>
        <v>Canada</v>
      </c>
      <c r="I330" t="str">
        <f>INDEX(products!$A$1:$G$37,MATCH(orders!$D330,products!$A$1:$A$37,0),MATCH(orders!I$1,products!$A$1:$G$1,0))</f>
        <v>Dark</v>
      </c>
      <c r="J330">
        <f>INDEX(products!$A$1:$G$37,MATCH(orders!$D330,products!$A$1:$A$37,0),MATCH(orders!J$1,products!$A$1:$G$1,0))</f>
        <v>0.5</v>
      </c>
      <c r="K330" t="str">
        <f>INDEX(products!$A$1:$G$37,MATCH(orders!$D330,products!$A$1:$A$37,0),MATCH(orders!K$1,products!$A$1:$G$1,0))</f>
        <v>50g</v>
      </c>
      <c r="L330" s="6">
        <f>INDEX(products!$A$1:$G$37,MATCH(orders!$D330,products!$A$1:$A$37,0),MATCH(orders!L$1,products!$A$1:$G$1,0))</f>
        <v>1.3</v>
      </c>
      <c r="M330" s="6">
        <f t="shared" ca="1" si="11"/>
        <v>18.2</v>
      </c>
      <c r="N330" t="str">
        <f>_xlfn.XLOOKUP(Orders[[#This Row],[Customer ID]],customers!$A$1:$A$1001,customers!$I$1:$I$1001,0)</f>
        <v>No</v>
      </c>
    </row>
    <row r="331" spans="1:14" x14ac:dyDescent="0.3">
      <c r="A331" s="4" t="s">
        <v>6300</v>
      </c>
      <c r="B331" s="5">
        <v>44505</v>
      </c>
      <c r="C331" t="s">
        <v>932</v>
      </c>
      <c r="D331" t="s">
        <v>6951</v>
      </c>
      <c r="E331" s="4">
        <f t="shared" ca="1" si="10"/>
        <v>5</v>
      </c>
      <c r="F331" t="str">
        <f>_xlfn.XLOOKUP(C331,customers!$A$1:$A$1001,customers!$B$1:$B$1001)</f>
        <v>Katherine Crawford</v>
      </c>
      <c r="G331" t="str">
        <f>_xlfn.XLOOKUP(C331,customers!$A$1:$A$1001,customers!$C$1:$C$1001)</f>
        <v>katherinecrawford@email.com</v>
      </c>
      <c r="H331" t="str">
        <f>_xlfn.XLOOKUP(C331,customers!$A$1:$A$1001,customers!$G$1:$G$1001)</f>
        <v>Canada</v>
      </c>
      <c r="I331" t="str">
        <f>INDEX(products!$A$1:$G$37,MATCH(orders!$D331,products!$A$1:$A$37,0),MATCH(orders!I$1,products!$A$1:$G$1,0))</f>
        <v>Dark</v>
      </c>
      <c r="J331">
        <f>INDEX(products!$A$1:$G$37,MATCH(orders!$D331,products!$A$1:$A$37,0),MATCH(orders!J$1,products!$A$1:$G$1,0))</f>
        <v>0.65</v>
      </c>
      <c r="K331" t="str">
        <f>INDEX(products!$A$1:$G$37,MATCH(orders!$D331,products!$A$1:$A$37,0),MATCH(orders!K$1,products!$A$1:$G$1,0))</f>
        <v>100g</v>
      </c>
      <c r="L331" s="6">
        <f>INDEX(products!$A$1:$G$37,MATCH(orders!$D331,products!$A$1:$A$37,0),MATCH(orders!L$1,products!$A$1:$G$1,0))</f>
        <v>1.88</v>
      </c>
      <c r="M331" s="6">
        <f t="shared" ca="1" si="11"/>
        <v>9.3999999999999986</v>
      </c>
      <c r="N331" t="str">
        <f>_xlfn.XLOOKUP(Orders[[#This Row],[Customer ID]],customers!$A$1:$A$1001,customers!$I$1:$I$1001,0)</f>
        <v>No</v>
      </c>
    </row>
    <row r="332" spans="1:14" x14ac:dyDescent="0.3">
      <c r="A332" s="4" t="s">
        <v>6301</v>
      </c>
      <c r="B332" s="5">
        <v>43890</v>
      </c>
      <c r="C332" t="s">
        <v>724</v>
      </c>
      <c r="D332" t="s">
        <v>6971</v>
      </c>
      <c r="E332" s="4">
        <f t="shared" ca="1" si="10"/>
        <v>1</v>
      </c>
      <c r="F332" t="str">
        <f>_xlfn.XLOOKUP(C332,customers!$A$1:$A$1001,customers!$B$1:$B$1001)</f>
        <v>Jonathan Ward</v>
      </c>
      <c r="G332" t="str">
        <f>_xlfn.XLOOKUP(C332,customers!$A$1:$A$1001,customers!$C$1:$C$1001)</f>
        <v>jonathanward@email.com</v>
      </c>
      <c r="H332" t="str">
        <f>_xlfn.XLOOKUP(C332,customers!$A$1:$A$1001,customers!$G$1:$G$1001)</f>
        <v>United States</v>
      </c>
      <c r="I332" t="str">
        <f>INDEX(products!$A$1:$G$37,MATCH(orders!$D332,products!$A$1:$A$37,0),MATCH(orders!I$1,products!$A$1:$G$1,0))</f>
        <v>White</v>
      </c>
      <c r="J332">
        <f>INDEX(products!$A$1:$G$37,MATCH(orders!$D332,products!$A$1:$A$37,0),MATCH(orders!J$1,products!$A$1:$G$1,0))</f>
        <v>0.5</v>
      </c>
      <c r="K332" t="str">
        <f>INDEX(products!$A$1:$G$37,MATCH(orders!$D332,products!$A$1:$A$37,0),MATCH(orders!K$1,products!$A$1:$G$1,0))</f>
        <v>100g</v>
      </c>
      <c r="L332" s="6">
        <f>INDEX(products!$A$1:$G$37,MATCH(orders!$D332,products!$A$1:$A$37,0),MATCH(orders!L$1,products!$A$1:$G$1,0))</f>
        <v>2.64</v>
      </c>
      <c r="M332" s="6">
        <f t="shared" ca="1" si="11"/>
        <v>2.64</v>
      </c>
      <c r="N332" t="str">
        <f>_xlfn.XLOOKUP(Orders[[#This Row],[Customer ID]],customers!$A$1:$A$1001,customers!$I$1:$I$1001,0)</f>
        <v>No</v>
      </c>
    </row>
    <row r="333" spans="1:14" x14ac:dyDescent="0.3">
      <c r="A333" s="4" t="s">
        <v>6302</v>
      </c>
      <c r="B333" s="5">
        <v>44414</v>
      </c>
      <c r="C333" t="s">
        <v>119</v>
      </c>
      <c r="D333" t="s">
        <v>6953</v>
      </c>
      <c r="E333" s="4">
        <f t="shared" ca="1" si="10"/>
        <v>9</v>
      </c>
      <c r="F333" t="str">
        <f>_xlfn.XLOOKUP(C333,customers!$A$1:$A$1001,customers!$B$1:$B$1001)</f>
        <v>Jennifer Green</v>
      </c>
      <c r="G333" t="str">
        <f>_xlfn.XLOOKUP(C333,customers!$A$1:$A$1001,customers!$C$1:$C$1001)</f>
        <v>jennifergreen@email.com</v>
      </c>
      <c r="H333" t="str">
        <f>_xlfn.XLOOKUP(C333,customers!$A$1:$A$1001,customers!$G$1:$G$1001)</f>
        <v>Canada</v>
      </c>
      <c r="I333" t="str">
        <f>INDEX(products!$A$1:$G$37,MATCH(orders!$D333,products!$A$1:$A$37,0),MATCH(orders!I$1,products!$A$1:$G$1,0))</f>
        <v>Dark</v>
      </c>
      <c r="J333">
        <f>INDEX(products!$A$1:$G$37,MATCH(orders!$D333,products!$A$1:$A$37,0),MATCH(orders!J$1,products!$A$1:$G$1,0))</f>
        <v>0.8</v>
      </c>
      <c r="K333" t="str">
        <f>INDEX(products!$A$1:$G$37,MATCH(orders!$D333,products!$A$1:$A$37,0),MATCH(orders!K$1,products!$A$1:$G$1,0))</f>
        <v>20g</v>
      </c>
      <c r="L333" s="6">
        <f>INDEX(products!$A$1:$G$37,MATCH(orders!$D333,products!$A$1:$A$37,0),MATCH(orders!L$1,products!$A$1:$G$1,0))</f>
        <v>0.5</v>
      </c>
      <c r="M333" s="6">
        <f t="shared" ca="1" si="11"/>
        <v>4.5</v>
      </c>
      <c r="N333" t="str">
        <f>_xlfn.XLOOKUP(Orders[[#This Row],[Customer ID]],customers!$A$1:$A$1001,customers!$I$1:$I$1001,0)</f>
        <v>No</v>
      </c>
    </row>
    <row r="334" spans="1:14" x14ac:dyDescent="0.3">
      <c r="A334" s="4" t="s">
        <v>6302</v>
      </c>
      <c r="B334" s="5">
        <v>44414</v>
      </c>
      <c r="C334" t="s">
        <v>36</v>
      </c>
      <c r="D334" t="s">
        <v>6946</v>
      </c>
      <c r="E334" s="4">
        <f t="shared" ca="1" si="10"/>
        <v>31</v>
      </c>
      <c r="F334" t="str">
        <f>_xlfn.XLOOKUP(C334,customers!$A$1:$A$1001,customers!$B$1:$B$1001)</f>
        <v>Carrie Pugh</v>
      </c>
      <c r="G334" t="str">
        <f>_xlfn.XLOOKUP(C334,customers!$A$1:$A$1001,customers!$C$1:$C$1001)</f>
        <v>carriepugh@email.com</v>
      </c>
      <c r="H334" t="str">
        <f>_xlfn.XLOOKUP(C334,customers!$A$1:$A$1001,customers!$G$1:$G$1001)</f>
        <v>Canada</v>
      </c>
      <c r="I334" t="str">
        <f>INDEX(products!$A$1:$G$37,MATCH(orders!$D334,products!$A$1:$A$37,0),MATCH(orders!I$1,products!$A$1:$G$1,0))</f>
        <v>Dark</v>
      </c>
      <c r="J334">
        <f>INDEX(products!$A$1:$G$37,MATCH(orders!$D334,products!$A$1:$A$37,0),MATCH(orders!J$1,products!$A$1:$G$1,0))</f>
        <v>0.5</v>
      </c>
      <c r="K334" t="str">
        <f>INDEX(products!$A$1:$G$37,MATCH(orders!$D334,products!$A$1:$A$37,0),MATCH(orders!K$1,products!$A$1:$G$1,0))</f>
        <v>50g</v>
      </c>
      <c r="L334" s="6">
        <f>INDEX(products!$A$1:$G$37,MATCH(orders!$D334,products!$A$1:$A$37,0),MATCH(orders!L$1,products!$A$1:$G$1,0))</f>
        <v>1.3</v>
      </c>
      <c r="M334" s="6">
        <f t="shared" ca="1" si="11"/>
        <v>40.300000000000004</v>
      </c>
      <c r="N334" t="str">
        <f>_xlfn.XLOOKUP(Orders[[#This Row],[Customer ID]],customers!$A$1:$A$1001,customers!$I$1:$I$1001,0)</f>
        <v>No</v>
      </c>
    </row>
    <row r="335" spans="1:14" x14ac:dyDescent="0.3">
      <c r="A335" s="4" t="s">
        <v>6303</v>
      </c>
      <c r="B335" s="5">
        <v>44274</v>
      </c>
      <c r="C335" t="s">
        <v>812</v>
      </c>
      <c r="D335" t="s">
        <v>6963</v>
      </c>
      <c r="E335" s="4">
        <f t="shared" ca="1" si="10"/>
        <v>8</v>
      </c>
      <c r="F335" t="str">
        <f>_xlfn.XLOOKUP(C335,customers!$A$1:$A$1001,customers!$B$1:$B$1001)</f>
        <v>Emma Powell</v>
      </c>
      <c r="G335" t="str">
        <f>_xlfn.XLOOKUP(C335,customers!$A$1:$A$1001,customers!$C$1:$C$1001)</f>
        <v>emmapowell@email.com</v>
      </c>
      <c r="H335" t="str">
        <f>_xlfn.XLOOKUP(C335,customers!$A$1:$A$1001,customers!$G$1:$G$1001)</f>
        <v>Mexico</v>
      </c>
      <c r="I335" t="str">
        <f>INDEX(products!$A$1:$G$37,MATCH(orders!$D335,products!$A$1:$A$37,0),MATCH(orders!I$1,products!$A$1:$G$1,0))</f>
        <v>Milk</v>
      </c>
      <c r="J335">
        <f>INDEX(products!$A$1:$G$37,MATCH(orders!$D335,products!$A$1:$A$37,0),MATCH(orders!J$1,products!$A$1:$G$1,0))</f>
        <v>0.65</v>
      </c>
      <c r="K335" t="str">
        <f>INDEX(products!$A$1:$G$37,MATCH(orders!$D335,products!$A$1:$A$37,0),MATCH(orders!K$1,products!$A$1:$G$1,0))</f>
        <v>100g</v>
      </c>
      <c r="L335" s="6">
        <f>INDEX(products!$A$1:$G$37,MATCH(orders!$D335,products!$A$1:$A$37,0),MATCH(orders!L$1,products!$A$1:$G$1,0))</f>
        <v>1.66</v>
      </c>
      <c r="M335" s="6">
        <f t="shared" ca="1" si="11"/>
        <v>13.28</v>
      </c>
      <c r="N335" t="str">
        <f>_xlfn.XLOOKUP(Orders[[#This Row],[Customer ID]],customers!$A$1:$A$1001,customers!$I$1:$I$1001,0)</f>
        <v>Yes</v>
      </c>
    </row>
    <row r="336" spans="1:14" x14ac:dyDescent="0.3">
      <c r="A336" s="4" t="s">
        <v>6304</v>
      </c>
      <c r="B336" s="5">
        <v>44302</v>
      </c>
      <c r="C336" t="s">
        <v>847</v>
      </c>
      <c r="D336" t="s">
        <v>6980</v>
      </c>
      <c r="E336" s="4">
        <f t="shared" ca="1" si="10"/>
        <v>12</v>
      </c>
      <c r="F336" t="str">
        <f>_xlfn.XLOOKUP(C336,customers!$A$1:$A$1001,customers!$B$1:$B$1001)</f>
        <v>Jason Taylor</v>
      </c>
      <c r="G336" t="str">
        <f>_xlfn.XLOOKUP(C336,customers!$A$1:$A$1001,customers!$C$1:$C$1001)</f>
        <v>jasontaylor@email.com</v>
      </c>
      <c r="H336" t="str">
        <f>_xlfn.XLOOKUP(C336,customers!$A$1:$A$1001,customers!$G$1:$G$1001)</f>
        <v>Canada</v>
      </c>
      <c r="I336" t="str">
        <f>INDEX(products!$A$1:$G$37,MATCH(orders!$D336,products!$A$1:$A$37,0),MATCH(orders!I$1,products!$A$1:$G$1,0))</f>
        <v>White</v>
      </c>
      <c r="J336">
        <f>INDEX(products!$A$1:$G$37,MATCH(orders!$D336,products!$A$1:$A$37,0),MATCH(orders!J$1,products!$A$1:$G$1,0))</f>
        <v>0.8</v>
      </c>
      <c r="K336" t="str">
        <f>INDEX(products!$A$1:$G$37,MATCH(orders!$D336,products!$A$1:$A$37,0),MATCH(orders!K$1,products!$A$1:$G$1,0))</f>
        <v>250g</v>
      </c>
      <c r="L336" s="6">
        <f>INDEX(products!$A$1:$G$37,MATCH(orders!$D336,products!$A$1:$A$37,0),MATCH(orders!L$1,products!$A$1:$G$1,0))</f>
        <v>4.96</v>
      </c>
      <c r="M336" s="6">
        <f t="shared" ca="1" si="11"/>
        <v>59.519999999999996</v>
      </c>
      <c r="N336" t="str">
        <f>_xlfn.XLOOKUP(Orders[[#This Row],[Customer ID]],customers!$A$1:$A$1001,customers!$I$1:$I$1001,0)</f>
        <v>Yes</v>
      </c>
    </row>
    <row r="337" spans="1:14" x14ac:dyDescent="0.3">
      <c r="A337" s="4" t="s">
        <v>6305</v>
      </c>
      <c r="B337" s="5">
        <v>44141</v>
      </c>
      <c r="C337" t="s">
        <v>560</v>
      </c>
      <c r="D337" t="s">
        <v>6978</v>
      </c>
      <c r="E337" s="4">
        <f t="shared" ca="1" si="10"/>
        <v>14</v>
      </c>
      <c r="F337" t="str">
        <f>_xlfn.XLOOKUP(C337,customers!$A$1:$A$1001,customers!$B$1:$B$1001)</f>
        <v>Ashlee Thomas</v>
      </c>
      <c r="G337" t="str">
        <f>_xlfn.XLOOKUP(C337,customers!$A$1:$A$1001,customers!$C$1:$C$1001)</f>
        <v>ashleethomas@email.com</v>
      </c>
      <c r="H337" t="str">
        <f>_xlfn.XLOOKUP(C337,customers!$A$1:$A$1001,customers!$G$1:$G$1001)</f>
        <v>Mexico</v>
      </c>
      <c r="I337" t="str">
        <f>INDEX(products!$A$1:$G$37,MATCH(orders!$D337,products!$A$1:$A$37,0),MATCH(orders!I$1,products!$A$1:$G$1,0))</f>
        <v>White</v>
      </c>
      <c r="J337">
        <f>INDEX(products!$A$1:$G$37,MATCH(orders!$D337,products!$A$1:$A$37,0),MATCH(orders!J$1,products!$A$1:$G$1,0))</f>
        <v>0.8</v>
      </c>
      <c r="K337" t="str">
        <f>INDEX(products!$A$1:$G$37,MATCH(orders!$D337,products!$A$1:$A$37,0),MATCH(orders!K$1,products!$A$1:$G$1,0))</f>
        <v>50g</v>
      </c>
      <c r="L337" s="6">
        <f>INDEX(products!$A$1:$G$37,MATCH(orders!$D337,products!$A$1:$A$37,0),MATCH(orders!L$1,products!$A$1:$G$1,0))</f>
        <v>1.3</v>
      </c>
      <c r="M337" s="6">
        <f t="shared" ca="1" si="11"/>
        <v>18.2</v>
      </c>
      <c r="N337" t="str">
        <f>_xlfn.XLOOKUP(Orders[[#This Row],[Customer ID]],customers!$A$1:$A$1001,customers!$I$1:$I$1001,0)</f>
        <v>Yes</v>
      </c>
    </row>
    <row r="338" spans="1:14" x14ac:dyDescent="0.3">
      <c r="A338" s="4" t="s">
        <v>6306</v>
      </c>
      <c r="B338" s="5">
        <v>44270</v>
      </c>
      <c r="C338" t="s">
        <v>758</v>
      </c>
      <c r="D338" t="s">
        <v>6946</v>
      </c>
      <c r="E338" s="4">
        <f t="shared" ca="1" si="10"/>
        <v>26</v>
      </c>
      <c r="F338" t="str">
        <f>_xlfn.XLOOKUP(C338,customers!$A$1:$A$1001,customers!$B$1:$B$1001)</f>
        <v>Lisa Aguilar</v>
      </c>
      <c r="G338" t="str">
        <f>_xlfn.XLOOKUP(C338,customers!$A$1:$A$1001,customers!$C$1:$C$1001)</f>
        <v>lisaaguilar@email.com</v>
      </c>
      <c r="H338" t="str">
        <f>_xlfn.XLOOKUP(C338,customers!$A$1:$A$1001,customers!$G$1:$G$1001)</f>
        <v>Mexico</v>
      </c>
      <c r="I338" t="str">
        <f>INDEX(products!$A$1:$G$37,MATCH(orders!$D338,products!$A$1:$A$37,0),MATCH(orders!I$1,products!$A$1:$G$1,0))</f>
        <v>Dark</v>
      </c>
      <c r="J338">
        <f>INDEX(products!$A$1:$G$37,MATCH(orders!$D338,products!$A$1:$A$37,0),MATCH(orders!J$1,products!$A$1:$G$1,0))</f>
        <v>0.5</v>
      </c>
      <c r="K338" t="str">
        <f>INDEX(products!$A$1:$G$37,MATCH(orders!$D338,products!$A$1:$A$37,0),MATCH(orders!K$1,products!$A$1:$G$1,0))</f>
        <v>50g</v>
      </c>
      <c r="L338" s="6">
        <f>INDEX(products!$A$1:$G$37,MATCH(orders!$D338,products!$A$1:$A$37,0),MATCH(orders!L$1,products!$A$1:$G$1,0))</f>
        <v>1.3</v>
      </c>
      <c r="M338" s="6">
        <f t="shared" ca="1" si="11"/>
        <v>33.800000000000004</v>
      </c>
      <c r="N338" t="str">
        <f>_xlfn.XLOOKUP(Orders[[#This Row],[Customer ID]],customers!$A$1:$A$1001,customers!$I$1:$I$1001,0)</f>
        <v>No</v>
      </c>
    </row>
    <row r="339" spans="1:14" x14ac:dyDescent="0.3">
      <c r="A339" s="4" t="s">
        <v>6307</v>
      </c>
      <c r="B339" s="5">
        <v>44486</v>
      </c>
      <c r="C339" t="s">
        <v>456</v>
      </c>
      <c r="D339" t="s">
        <v>6946</v>
      </c>
      <c r="E339" s="4">
        <f t="shared" ca="1" si="10"/>
        <v>46</v>
      </c>
      <c r="F339" t="str">
        <f>_xlfn.XLOOKUP(C339,customers!$A$1:$A$1001,customers!$B$1:$B$1001)</f>
        <v>Rachel Rios</v>
      </c>
      <c r="G339" t="str">
        <f>_xlfn.XLOOKUP(C339,customers!$A$1:$A$1001,customers!$C$1:$C$1001)</f>
        <v>rachelrios@email.com</v>
      </c>
      <c r="H339" t="str">
        <f>_xlfn.XLOOKUP(C339,customers!$A$1:$A$1001,customers!$G$1:$G$1001)</f>
        <v>Canada</v>
      </c>
      <c r="I339" t="str">
        <f>INDEX(products!$A$1:$G$37,MATCH(orders!$D339,products!$A$1:$A$37,0),MATCH(orders!I$1,products!$A$1:$G$1,0))</f>
        <v>Dark</v>
      </c>
      <c r="J339">
        <f>INDEX(products!$A$1:$G$37,MATCH(orders!$D339,products!$A$1:$A$37,0),MATCH(orders!J$1,products!$A$1:$G$1,0))</f>
        <v>0.5</v>
      </c>
      <c r="K339" t="str">
        <f>INDEX(products!$A$1:$G$37,MATCH(orders!$D339,products!$A$1:$A$37,0),MATCH(orders!K$1,products!$A$1:$G$1,0))</f>
        <v>50g</v>
      </c>
      <c r="L339" s="6">
        <f>INDEX(products!$A$1:$G$37,MATCH(orders!$D339,products!$A$1:$A$37,0),MATCH(orders!L$1,products!$A$1:$G$1,0))</f>
        <v>1.3</v>
      </c>
      <c r="M339" s="6">
        <f t="shared" ca="1" si="11"/>
        <v>59.800000000000004</v>
      </c>
      <c r="N339" t="str">
        <f>_xlfn.XLOOKUP(Orders[[#This Row],[Customer ID]],customers!$A$1:$A$1001,customers!$I$1:$I$1001,0)</f>
        <v>No</v>
      </c>
    </row>
    <row r="340" spans="1:14" x14ac:dyDescent="0.3">
      <c r="A340" s="4" t="s">
        <v>6308</v>
      </c>
      <c r="B340" s="5">
        <v>43715</v>
      </c>
      <c r="C340" t="s">
        <v>516</v>
      </c>
      <c r="D340" t="s">
        <v>6949</v>
      </c>
      <c r="E340" s="4">
        <f t="shared" ca="1" si="10"/>
        <v>35</v>
      </c>
      <c r="F340" t="str">
        <f>_xlfn.XLOOKUP(C340,customers!$A$1:$A$1001,customers!$B$1:$B$1001)</f>
        <v>Jeremiah Anthony</v>
      </c>
      <c r="G340" t="str">
        <f>_xlfn.XLOOKUP(C340,customers!$A$1:$A$1001,customers!$C$1:$C$1001)</f>
        <v>jeremiahanthony@email.com</v>
      </c>
      <c r="H340" t="str">
        <f>_xlfn.XLOOKUP(C340,customers!$A$1:$A$1001,customers!$G$1:$G$1001)</f>
        <v>United States</v>
      </c>
      <c r="I340" t="str">
        <f>INDEX(products!$A$1:$G$37,MATCH(orders!$D340,products!$A$1:$A$37,0),MATCH(orders!I$1,products!$A$1:$G$1,0))</f>
        <v>Dark</v>
      </c>
      <c r="J340">
        <f>INDEX(products!$A$1:$G$37,MATCH(orders!$D340,products!$A$1:$A$37,0),MATCH(orders!J$1,products!$A$1:$G$1,0))</f>
        <v>0.65</v>
      </c>
      <c r="K340" t="str">
        <f>INDEX(products!$A$1:$G$37,MATCH(orders!$D340,products!$A$1:$A$37,0),MATCH(orders!K$1,products!$A$1:$G$1,0))</f>
        <v>20g</v>
      </c>
      <c r="L340" s="6">
        <f>INDEX(products!$A$1:$G$37,MATCH(orders!$D340,products!$A$1:$A$37,0),MATCH(orders!L$1,products!$A$1:$G$1,0))</f>
        <v>0.56000000000000005</v>
      </c>
      <c r="M340" s="6">
        <f t="shared" ca="1" si="11"/>
        <v>19.600000000000001</v>
      </c>
      <c r="N340" t="str">
        <f>_xlfn.XLOOKUP(Orders[[#This Row],[Customer ID]],customers!$A$1:$A$1001,customers!$I$1:$I$1001,0)</f>
        <v>Yes</v>
      </c>
    </row>
    <row r="341" spans="1:14" x14ac:dyDescent="0.3">
      <c r="A341" s="4" t="s">
        <v>6309</v>
      </c>
      <c r="B341" s="5">
        <v>44755</v>
      </c>
      <c r="C341" t="s">
        <v>616</v>
      </c>
      <c r="D341" t="s">
        <v>6964</v>
      </c>
      <c r="E341" s="4">
        <f t="shared" ca="1" si="10"/>
        <v>29</v>
      </c>
      <c r="F341" t="str">
        <f>_xlfn.XLOOKUP(C341,customers!$A$1:$A$1001,customers!$B$1:$B$1001)</f>
        <v>Megan Washington</v>
      </c>
      <c r="G341" t="str">
        <f>_xlfn.XLOOKUP(C341,customers!$A$1:$A$1001,customers!$C$1:$C$1001)</f>
        <v>meganwashington@email.com</v>
      </c>
      <c r="H341" t="str">
        <f>_xlfn.XLOOKUP(C341,customers!$A$1:$A$1001,customers!$G$1:$G$1001)</f>
        <v>Canada</v>
      </c>
      <c r="I341" t="str">
        <f>INDEX(products!$A$1:$G$37,MATCH(orders!$D341,products!$A$1:$A$37,0),MATCH(orders!I$1,products!$A$1:$G$1,0))</f>
        <v>Milk</v>
      </c>
      <c r="J341">
        <f>INDEX(products!$A$1:$G$37,MATCH(orders!$D341,products!$A$1:$A$37,0),MATCH(orders!J$1,products!$A$1:$G$1,0))</f>
        <v>0.65</v>
      </c>
      <c r="K341" t="str">
        <f>INDEX(products!$A$1:$G$37,MATCH(orders!$D341,products!$A$1:$A$37,0),MATCH(orders!K$1,products!$A$1:$G$1,0))</f>
        <v>250g</v>
      </c>
      <c r="L341" s="6">
        <f>INDEX(products!$A$1:$G$37,MATCH(orders!$D341,products!$A$1:$A$37,0),MATCH(orders!L$1,products!$A$1:$G$1,0))</f>
        <v>3.81</v>
      </c>
      <c r="M341" s="6">
        <f t="shared" ca="1" si="11"/>
        <v>110.49</v>
      </c>
      <c r="N341" t="str">
        <f>_xlfn.XLOOKUP(Orders[[#This Row],[Customer ID]],customers!$A$1:$A$1001,customers!$I$1:$I$1001,0)</f>
        <v>Yes</v>
      </c>
    </row>
    <row r="342" spans="1:14" x14ac:dyDescent="0.3">
      <c r="A342" s="4" t="s">
        <v>6310</v>
      </c>
      <c r="B342" s="5">
        <v>44521</v>
      </c>
      <c r="C342" t="s">
        <v>402</v>
      </c>
      <c r="D342" t="s">
        <v>6957</v>
      </c>
      <c r="E342" s="4">
        <f t="shared" ca="1" si="10"/>
        <v>44</v>
      </c>
      <c r="F342" t="str">
        <f>_xlfn.XLOOKUP(C342,customers!$A$1:$A$1001,customers!$B$1:$B$1001)</f>
        <v>Cynthia Jones</v>
      </c>
      <c r="G342" t="str">
        <f>_xlfn.XLOOKUP(C342,customers!$A$1:$A$1001,customers!$C$1:$C$1001)</f>
        <v>cynthiajones@email.com</v>
      </c>
      <c r="H342" t="str">
        <f>_xlfn.XLOOKUP(C342,customers!$A$1:$A$1001,customers!$G$1:$G$1001)</f>
        <v>Mexico</v>
      </c>
      <c r="I342" t="str">
        <f>INDEX(products!$A$1:$G$37,MATCH(orders!$D342,products!$A$1:$A$37,0),MATCH(orders!I$1,products!$A$1:$G$1,0))</f>
        <v>Milk</v>
      </c>
      <c r="J342">
        <f>INDEX(products!$A$1:$G$37,MATCH(orders!$D342,products!$A$1:$A$37,0),MATCH(orders!J$1,products!$A$1:$G$1,0))</f>
        <v>0.5</v>
      </c>
      <c r="K342" t="str">
        <f>INDEX(products!$A$1:$G$37,MATCH(orders!$D342,products!$A$1:$A$37,0),MATCH(orders!K$1,products!$A$1:$G$1,0))</f>
        <v>20g</v>
      </c>
      <c r="L342" s="6">
        <f>INDEX(products!$A$1:$G$37,MATCH(orders!$D342,products!$A$1:$A$37,0),MATCH(orders!L$1,products!$A$1:$G$1,0))</f>
        <v>0.6</v>
      </c>
      <c r="M342" s="6">
        <f t="shared" ca="1" si="11"/>
        <v>26.4</v>
      </c>
      <c r="N342" t="str">
        <f>_xlfn.XLOOKUP(Orders[[#This Row],[Customer ID]],customers!$A$1:$A$1001,customers!$I$1:$I$1001,0)</f>
        <v>No</v>
      </c>
    </row>
    <row r="343" spans="1:14" x14ac:dyDescent="0.3">
      <c r="A343" s="4" t="s">
        <v>6311</v>
      </c>
      <c r="B343" s="5">
        <v>44574</v>
      </c>
      <c r="C343" t="s">
        <v>151</v>
      </c>
      <c r="D343" t="s">
        <v>6952</v>
      </c>
      <c r="E343" s="4">
        <f t="shared" ca="1" si="10"/>
        <v>26</v>
      </c>
      <c r="F343" t="str">
        <f>_xlfn.XLOOKUP(C343,customers!$A$1:$A$1001,customers!$B$1:$B$1001)</f>
        <v>Chase Hammond</v>
      </c>
      <c r="G343" t="str">
        <f>_xlfn.XLOOKUP(C343,customers!$A$1:$A$1001,customers!$C$1:$C$1001)</f>
        <v>chasehammond@email.com</v>
      </c>
      <c r="H343" t="str">
        <f>_xlfn.XLOOKUP(C343,customers!$A$1:$A$1001,customers!$G$1:$G$1001)</f>
        <v>Canada</v>
      </c>
      <c r="I343" t="str">
        <f>INDEX(products!$A$1:$G$37,MATCH(orders!$D343,products!$A$1:$A$37,0),MATCH(orders!I$1,products!$A$1:$G$1,0))</f>
        <v>Dark</v>
      </c>
      <c r="J343">
        <f>INDEX(products!$A$1:$G$37,MATCH(orders!$D343,products!$A$1:$A$37,0),MATCH(orders!J$1,products!$A$1:$G$1,0))</f>
        <v>0.65</v>
      </c>
      <c r="K343" t="str">
        <f>INDEX(products!$A$1:$G$37,MATCH(orders!$D343,products!$A$1:$A$37,0),MATCH(orders!K$1,products!$A$1:$G$1,0))</f>
        <v>250g</v>
      </c>
      <c r="L343" s="6">
        <f>INDEX(products!$A$1:$G$37,MATCH(orders!$D343,products!$A$1:$A$37,0),MATCH(orders!L$1,products!$A$1:$G$1,0))</f>
        <v>4.3099999999999996</v>
      </c>
      <c r="M343" s="6">
        <f t="shared" ca="1" si="11"/>
        <v>112.05999999999999</v>
      </c>
      <c r="N343" t="str">
        <f>_xlfn.XLOOKUP(Orders[[#This Row],[Customer ID]],customers!$A$1:$A$1001,customers!$I$1:$I$1001,0)</f>
        <v>No</v>
      </c>
    </row>
    <row r="344" spans="1:14" x14ac:dyDescent="0.3">
      <c r="A344" s="4" t="s">
        <v>6312</v>
      </c>
      <c r="B344" s="5">
        <v>44755</v>
      </c>
      <c r="C344" t="s">
        <v>826</v>
      </c>
      <c r="D344" t="s">
        <v>6969</v>
      </c>
      <c r="E344" s="4">
        <f t="shared" ca="1" si="10"/>
        <v>7</v>
      </c>
      <c r="F344" t="str">
        <f>_xlfn.XLOOKUP(C344,customers!$A$1:$A$1001,customers!$B$1:$B$1001)</f>
        <v>Keith Colon</v>
      </c>
      <c r="G344" t="str">
        <f>_xlfn.XLOOKUP(C344,customers!$A$1:$A$1001,customers!$C$1:$C$1001)</f>
        <v>keithcolon@email.com</v>
      </c>
      <c r="H344" t="str">
        <f>_xlfn.XLOOKUP(C344,customers!$A$1:$A$1001,customers!$G$1:$G$1001)</f>
        <v>United States</v>
      </c>
      <c r="I344" t="str">
        <f>INDEX(products!$A$1:$G$37,MATCH(orders!$D344,products!$A$1:$A$37,0),MATCH(orders!I$1,products!$A$1:$G$1,0))</f>
        <v>White</v>
      </c>
      <c r="J344">
        <f>INDEX(products!$A$1:$G$37,MATCH(orders!$D344,products!$A$1:$A$37,0),MATCH(orders!J$1,products!$A$1:$G$1,0))</f>
        <v>0.5</v>
      </c>
      <c r="K344" t="str">
        <f>INDEX(products!$A$1:$G$37,MATCH(orders!$D344,products!$A$1:$A$37,0),MATCH(orders!K$1,products!$A$1:$G$1,0))</f>
        <v>20g</v>
      </c>
      <c r="L344" s="6">
        <f>INDEX(products!$A$1:$G$37,MATCH(orders!$D344,products!$A$1:$A$37,0),MATCH(orders!L$1,products!$A$1:$G$1,0))</f>
        <v>0.79</v>
      </c>
      <c r="M344" s="6">
        <f t="shared" ca="1" si="11"/>
        <v>5.53</v>
      </c>
      <c r="N344" t="str">
        <f>_xlfn.XLOOKUP(Orders[[#This Row],[Customer ID]],customers!$A$1:$A$1001,customers!$I$1:$I$1001,0)</f>
        <v>Yes</v>
      </c>
    </row>
    <row r="345" spans="1:14" x14ac:dyDescent="0.3">
      <c r="A345" s="4" t="s">
        <v>6313</v>
      </c>
      <c r="B345" s="5">
        <v>44502</v>
      </c>
      <c r="C345" t="s">
        <v>331</v>
      </c>
      <c r="D345" t="s">
        <v>6976</v>
      </c>
      <c r="E345" s="4">
        <f t="shared" ca="1" si="10"/>
        <v>1</v>
      </c>
      <c r="F345" t="str">
        <f>_xlfn.XLOOKUP(C345,customers!$A$1:$A$1001,customers!$B$1:$B$1001)</f>
        <v>Angela Bernard</v>
      </c>
      <c r="G345" t="str">
        <f>_xlfn.XLOOKUP(C345,customers!$A$1:$A$1001,customers!$C$1:$C$1001)</f>
        <v>angelabernard@email.com</v>
      </c>
      <c r="H345" t="str">
        <f>_xlfn.XLOOKUP(C345,customers!$A$1:$A$1001,customers!$G$1:$G$1001)</f>
        <v>Canada</v>
      </c>
      <c r="I345" t="str">
        <f>INDEX(products!$A$1:$G$37,MATCH(orders!$D345,products!$A$1:$A$37,0),MATCH(orders!I$1,products!$A$1:$G$1,0))</f>
        <v>White</v>
      </c>
      <c r="J345">
        <f>INDEX(products!$A$1:$G$37,MATCH(orders!$D345,products!$A$1:$A$37,0),MATCH(orders!J$1,products!$A$1:$G$1,0))</f>
        <v>0.65</v>
      </c>
      <c r="K345" t="str">
        <f>INDEX(products!$A$1:$G$37,MATCH(orders!$D345,products!$A$1:$A$37,0),MATCH(orders!K$1,products!$A$1:$G$1,0))</f>
        <v>250g</v>
      </c>
      <c r="L345" s="6">
        <f>INDEX(products!$A$1:$G$37,MATCH(orders!$D345,products!$A$1:$A$37,0),MATCH(orders!L$1,products!$A$1:$G$1,0))</f>
        <v>5.58</v>
      </c>
      <c r="M345" s="6">
        <f t="shared" ca="1" si="11"/>
        <v>5.58</v>
      </c>
      <c r="N345" t="str">
        <f>_xlfn.XLOOKUP(Orders[[#This Row],[Customer ID]],customers!$A$1:$A$1001,customers!$I$1:$I$1001,0)</f>
        <v>No</v>
      </c>
    </row>
    <row r="346" spans="1:14" x14ac:dyDescent="0.3">
      <c r="A346" s="4" t="s">
        <v>6314</v>
      </c>
      <c r="B346" s="5">
        <v>44387</v>
      </c>
      <c r="C346" t="s">
        <v>239</v>
      </c>
      <c r="D346" t="s">
        <v>6957</v>
      </c>
      <c r="E346" s="4">
        <f t="shared" ca="1" si="10"/>
        <v>40</v>
      </c>
      <c r="F346" t="str">
        <f>_xlfn.XLOOKUP(C346,customers!$A$1:$A$1001,customers!$B$1:$B$1001)</f>
        <v>Samantha Parker</v>
      </c>
      <c r="G346" t="str">
        <f>_xlfn.XLOOKUP(C346,customers!$A$1:$A$1001,customers!$C$1:$C$1001)</f>
        <v>samanthaparker@email.com</v>
      </c>
      <c r="H346" t="str">
        <f>_xlfn.XLOOKUP(C346,customers!$A$1:$A$1001,customers!$G$1:$G$1001)</f>
        <v>Mexico</v>
      </c>
      <c r="I346" t="str">
        <f>INDEX(products!$A$1:$G$37,MATCH(orders!$D346,products!$A$1:$A$37,0),MATCH(orders!I$1,products!$A$1:$G$1,0))</f>
        <v>Milk</v>
      </c>
      <c r="J346">
        <f>INDEX(products!$A$1:$G$37,MATCH(orders!$D346,products!$A$1:$A$37,0),MATCH(orders!J$1,products!$A$1:$G$1,0))</f>
        <v>0.5</v>
      </c>
      <c r="K346" t="str">
        <f>INDEX(products!$A$1:$G$37,MATCH(orders!$D346,products!$A$1:$A$37,0),MATCH(orders!K$1,products!$A$1:$G$1,0))</f>
        <v>20g</v>
      </c>
      <c r="L346" s="6">
        <f>INDEX(products!$A$1:$G$37,MATCH(orders!$D346,products!$A$1:$A$37,0),MATCH(orders!L$1,products!$A$1:$G$1,0))</f>
        <v>0.6</v>
      </c>
      <c r="M346" s="6">
        <f t="shared" ca="1" si="11"/>
        <v>24</v>
      </c>
      <c r="N346" t="str">
        <f>_xlfn.XLOOKUP(Orders[[#This Row],[Customer ID]],customers!$A$1:$A$1001,customers!$I$1:$I$1001,0)</f>
        <v>No</v>
      </c>
    </row>
    <row r="347" spans="1:14" x14ac:dyDescent="0.3">
      <c r="A347" s="4" t="s">
        <v>6315</v>
      </c>
      <c r="B347" s="5">
        <v>44476</v>
      </c>
      <c r="C347" t="s">
        <v>658</v>
      </c>
      <c r="D347" t="s">
        <v>6961</v>
      </c>
      <c r="E347" s="4">
        <f t="shared" ca="1" si="10"/>
        <v>17</v>
      </c>
      <c r="F347" t="str">
        <f>_xlfn.XLOOKUP(C347,customers!$A$1:$A$1001,customers!$B$1:$B$1001)</f>
        <v>Thomas Davis</v>
      </c>
      <c r="G347" t="str">
        <f>_xlfn.XLOOKUP(C347,customers!$A$1:$A$1001,customers!$C$1:$C$1001)</f>
        <v>thomasdavis@email.com</v>
      </c>
      <c r="H347" t="str">
        <f>_xlfn.XLOOKUP(C347,customers!$A$1:$A$1001,customers!$G$1:$G$1001)</f>
        <v>Canada</v>
      </c>
      <c r="I347" t="str">
        <f>INDEX(products!$A$1:$G$37,MATCH(orders!$D347,products!$A$1:$A$37,0),MATCH(orders!I$1,products!$A$1:$G$1,0))</f>
        <v>Milk</v>
      </c>
      <c r="J347">
        <f>INDEX(products!$A$1:$G$37,MATCH(orders!$D347,products!$A$1:$A$37,0),MATCH(orders!J$1,products!$A$1:$G$1,0))</f>
        <v>0.65</v>
      </c>
      <c r="K347" t="str">
        <f>INDEX(products!$A$1:$G$37,MATCH(orders!$D347,products!$A$1:$A$37,0),MATCH(orders!K$1,products!$A$1:$G$1,0))</f>
        <v>20g</v>
      </c>
      <c r="L347" s="6">
        <f>INDEX(products!$A$1:$G$37,MATCH(orders!$D347,products!$A$1:$A$37,0),MATCH(orders!L$1,products!$A$1:$G$1,0))</f>
        <v>0.5</v>
      </c>
      <c r="M347" s="6">
        <f t="shared" ca="1" si="11"/>
        <v>8.5</v>
      </c>
      <c r="N347" t="str">
        <f>_xlfn.XLOOKUP(Orders[[#This Row],[Customer ID]],customers!$A$1:$A$1001,customers!$I$1:$I$1001,0)</f>
        <v>Yes</v>
      </c>
    </row>
    <row r="348" spans="1:14" x14ac:dyDescent="0.3">
      <c r="A348" s="4" t="s">
        <v>6316</v>
      </c>
      <c r="B348" s="5">
        <v>43889</v>
      </c>
      <c r="C348" t="s">
        <v>615</v>
      </c>
      <c r="D348" t="s">
        <v>6975</v>
      </c>
      <c r="E348" s="4">
        <f t="shared" ca="1" si="10"/>
        <v>22</v>
      </c>
      <c r="F348" t="str">
        <f>_xlfn.XLOOKUP(C348,customers!$A$1:$A$1001,customers!$B$1:$B$1001)</f>
        <v>Edward Taylor</v>
      </c>
      <c r="G348" t="str">
        <f>_xlfn.XLOOKUP(C348,customers!$A$1:$A$1001,customers!$C$1:$C$1001)</f>
        <v>edwardtaylor@email.com</v>
      </c>
      <c r="H348" t="str">
        <f>_xlfn.XLOOKUP(C348,customers!$A$1:$A$1001,customers!$G$1:$G$1001)</f>
        <v>United States</v>
      </c>
      <c r="I348" t="str">
        <f>INDEX(products!$A$1:$G$37,MATCH(orders!$D348,products!$A$1:$A$37,0),MATCH(orders!I$1,products!$A$1:$G$1,0))</f>
        <v>White</v>
      </c>
      <c r="J348">
        <f>INDEX(products!$A$1:$G$37,MATCH(orders!$D348,products!$A$1:$A$37,0),MATCH(orders!J$1,products!$A$1:$G$1,0))</f>
        <v>0.65</v>
      </c>
      <c r="K348" t="str">
        <f>INDEX(products!$A$1:$G$37,MATCH(orders!$D348,products!$A$1:$A$37,0),MATCH(orders!K$1,products!$A$1:$G$1,0))</f>
        <v>100g</v>
      </c>
      <c r="L348" s="6">
        <f>INDEX(products!$A$1:$G$37,MATCH(orders!$D348,products!$A$1:$A$37,0),MATCH(orders!L$1,products!$A$1:$G$1,0))</f>
        <v>2.4300000000000002</v>
      </c>
      <c r="M348" s="6">
        <f t="shared" ca="1" si="11"/>
        <v>53.46</v>
      </c>
      <c r="N348" t="str">
        <f>_xlfn.XLOOKUP(Orders[[#This Row],[Customer ID]],customers!$A$1:$A$1001,customers!$I$1:$I$1001,0)</f>
        <v>No</v>
      </c>
    </row>
    <row r="349" spans="1:14" x14ac:dyDescent="0.3">
      <c r="A349" s="4" t="s">
        <v>6317</v>
      </c>
      <c r="B349" s="5">
        <v>44747</v>
      </c>
      <c r="C349" t="s">
        <v>283</v>
      </c>
      <c r="D349" t="s">
        <v>6962</v>
      </c>
      <c r="E349" s="4">
        <f t="shared" ca="1" si="10"/>
        <v>23</v>
      </c>
      <c r="F349" t="str">
        <f>_xlfn.XLOOKUP(C349,customers!$A$1:$A$1001,customers!$B$1:$B$1001)</f>
        <v>Sheila Mason</v>
      </c>
      <c r="G349" t="str">
        <f>_xlfn.XLOOKUP(C349,customers!$A$1:$A$1001,customers!$C$1:$C$1001)</f>
        <v>sheilamason@email.com</v>
      </c>
      <c r="H349" t="str">
        <f>_xlfn.XLOOKUP(C349,customers!$A$1:$A$1001,customers!$G$1:$G$1001)</f>
        <v>Mexico</v>
      </c>
      <c r="I349" t="str">
        <f>INDEX(products!$A$1:$G$37,MATCH(orders!$D349,products!$A$1:$A$37,0),MATCH(orders!I$1,products!$A$1:$G$1,0))</f>
        <v>Milk</v>
      </c>
      <c r="J349">
        <f>INDEX(products!$A$1:$G$37,MATCH(orders!$D349,products!$A$1:$A$37,0),MATCH(orders!J$1,products!$A$1:$G$1,0))</f>
        <v>0.65</v>
      </c>
      <c r="K349" t="str">
        <f>INDEX(products!$A$1:$G$37,MATCH(orders!$D349,products!$A$1:$A$37,0),MATCH(orders!K$1,products!$A$1:$G$1,0))</f>
        <v>50g</v>
      </c>
      <c r="L349" s="6">
        <f>INDEX(products!$A$1:$G$37,MATCH(orders!$D349,products!$A$1:$A$37,0),MATCH(orders!L$1,products!$A$1:$G$1,0))</f>
        <v>1</v>
      </c>
      <c r="M349" s="6">
        <f t="shared" ca="1" si="11"/>
        <v>23</v>
      </c>
      <c r="N349" t="str">
        <f>_xlfn.XLOOKUP(Orders[[#This Row],[Customer ID]],customers!$A$1:$A$1001,customers!$I$1:$I$1001,0)</f>
        <v>Yes</v>
      </c>
    </row>
    <row r="350" spans="1:14" x14ac:dyDescent="0.3">
      <c r="A350" s="4" t="s">
        <v>6318</v>
      </c>
      <c r="B350" s="5">
        <v>44460</v>
      </c>
      <c r="C350" t="s">
        <v>393</v>
      </c>
      <c r="D350" t="s">
        <v>6962</v>
      </c>
      <c r="E350" s="4">
        <f t="shared" ca="1" si="10"/>
        <v>49</v>
      </c>
      <c r="F350" t="str">
        <f>_xlfn.XLOOKUP(C350,customers!$A$1:$A$1001,customers!$B$1:$B$1001)</f>
        <v>Ryan Scott</v>
      </c>
      <c r="G350" t="str">
        <f>_xlfn.XLOOKUP(C350,customers!$A$1:$A$1001,customers!$C$1:$C$1001)</f>
        <v>ryanscott@email.com</v>
      </c>
      <c r="H350" t="str">
        <f>_xlfn.XLOOKUP(C350,customers!$A$1:$A$1001,customers!$G$1:$G$1001)</f>
        <v>Mexico</v>
      </c>
      <c r="I350" t="str">
        <f>INDEX(products!$A$1:$G$37,MATCH(orders!$D350,products!$A$1:$A$37,0),MATCH(orders!I$1,products!$A$1:$G$1,0))</f>
        <v>Milk</v>
      </c>
      <c r="J350">
        <f>INDEX(products!$A$1:$G$37,MATCH(orders!$D350,products!$A$1:$A$37,0),MATCH(orders!J$1,products!$A$1:$G$1,0))</f>
        <v>0.65</v>
      </c>
      <c r="K350" t="str">
        <f>INDEX(products!$A$1:$G$37,MATCH(orders!$D350,products!$A$1:$A$37,0),MATCH(orders!K$1,products!$A$1:$G$1,0))</f>
        <v>50g</v>
      </c>
      <c r="L350" s="6">
        <f>INDEX(products!$A$1:$G$37,MATCH(orders!$D350,products!$A$1:$A$37,0),MATCH(orders!L$1,products!$A$1:$G$1,0))</f>
        <v>1</v>
      </c>
      <c r="M350" s="6">
        <f t="shared" ca="1" si="11"/>
        <v>49</v>
      </c>
      <c r="N350" t="str">
        <f>_xlfn.XLOOKUP(Orders[[#This Row],[Customer ID]],customers!$A$1:$A$1001,customers!$I$1:$I$1001,0)</f>
        <v>Yes</v>
      </c>
    </row>
    <row r="351" spans="1:14" x14ac:dyDescent="0.3">
      <c r="A351" s="4" t="s">
        <v>6319</v>
      </c>
      <c r="B351" s="5">
        <v>43468</v>
      </c>
      <c r="C351" t="s">
        <v>209</v>
      </c>
      <c r="D351" t="s">
        <v>6952</v>
      </c>
      <c r="E351" s="4">
        <f t="shared" ca="1" si="10"/>
        <v>20</v>
      </c>
      <c r="F351" t="str">
        <f>_xlfn.XLOOKUP(C351,customers!$A$1:$A$1001,customers!$B$1:$B$1001)</f>
        <v>Amy Brown</v>
      </c>
      <c r="G351" t="str">
        <f>_xlfn.XLOOKUP(C351,customers!$A$1:$A$1001,customers!$C$1:$C$1001)</f>
        <v>amybrown@email.com</v>
      </c>
      <c r="H351" t="str">
        <f>_xlfn.XLOOKUP(C351,customers!$A$1:$A$1001,customers!$G$1:$G$1001)</f>
        <v>United States</v>
      </c>
      <c r="I351" t="str">
        <f>INDEX(products!$A$1:$G$37,MATCH(orders!$D351,products!$A$1:$A$37,0),MATCH(orders!I$1,products!$A$1:$G$1,0))</f>
        <v>Dark</v>
      </c>
      <c r="J351">
        <f>INDEX(products!$A$1:$G$37,MATCH(orders!$D351,products!$A$1:$A$37,0),MATCH(orders!J$1,products!$A$1:$G$1,0))</f>
        <v>0.65</v>
      </c>
      <c r="K351" t="str">
        <f>INDEX(products!$A$1:$G$37,MATCH(orders!$D351,products!$A$1:$A$37,0),MATCH(orders!K$1,products!$A$1:$G$1,0))</f>
        <v>250g</v>
      </c>
      <c r="L351" s="6">
        <f>INDEX(products!$A$1:$G$37,MATCH(orders!$D351,products!$A$1:$A$37,0),MATCH(orders!L$1,products!$A$1:$G$1,0))</f>
        <v>4.3099999999999996</v>
      </c>
      <c r="M351" s="6">
        <f t="shared" ca="1" si="11"/>
        <v>86.199999999999989</v>
      </c>
      <c r="N351" t="str">
        <f>_xlfn.XLOOKUP(Orders[[#This Row],[Customer ID]],customers!$A$1:$A$1001,customers!$I$1:$I$1001,0)</f>
        <v>No</v>
      </c>
    </row>
    <row r="352" spans="1:14" x14ac:dyDescent="0.3">
      <c r="A352" s="4" t="s">
        <v>6320</v>
      </c>
      <c r="B352" s="5">
        <v>44628</v>
      </c>
      <c r="C352" t="s">
        <v>889</v>
      </c>
      <c r="D352" t="s">
        <v>6963</v>
      </c>
      <c r="E352" s="4">
        <f t="shared" ca="1" si="10"/>
        <v>37</v>
      </c>
      <c r="F352" t="str">
        <f>_xlfn.XLOOKUP(C352,customers!$A$1:$A$1001,customers!$B$1:$B$1001)</f>
        <v>Ashley Holmes</v>
      </c>
      <c r="G352" t="str">
        <f>_xlfn.XLOOKUP(C352,customers!$A$1:$A$1001,customers!$C$1:$C$1001)</f>
        <v>ashleyholmes@email.com</v>
      </c>
      <c r="H352" t="str">
        <f>_xlfn.XLOOKUP(C352,customers!$A$1:$A$1001,customers!$G$1:$G$1001)</f>
        <v>Canada</v>
      </c>
      <c r="I352" t="str">
        <f>INDEX(products!$A$1:$G$37,MATCH(orders!$D352,products!$A$1:$A$37,0),MATCH(orders!I$1,products!$A$1:$G$1,0))</f>
        <v>Milk</v>
      </c>
      <c r="J352">
        <f>INDEX(products!$A$1:$G$37,MATCH(orders!$D352,products!$A$1:$A$37,0),MATCH(orders!J$1,products!$A$1:$G$1,0))</f>
        <v>0.65</v>
      </c>
      <c r="K352" t="str">
        <f>INDEX(products!$A$1:$G$37,MATCH(orders!$D352,products!$A$1:$A$37,0),MATCH(orders!K$1,products!$A$1:$G$1,0))</f>
        <v>100g</v>
      </c>
      <c r="L352" s="6">
        <f>INDEX(products!$A$1:$G$37,MATCH(orders!$D352,products!$A$1:$A$37,0),MATCH(orders!L$1,products!$A$1:$G$1,0))</f>
        <v>1.66</v>
      </c>
      <c r="M352" s="6">
        <f t="shared" ca="1" si="11"/>
        <v>61.419999999999995</v>
      </c>
      <c r="N352" t="str">
        <f>_xlfn.XLOOKUP(Orders[[#This Row],[Customer ID]],customers!$A$1:$A$1001,customers!$I$1:$I$1001,0)</f>
        <v>Yes</v>
      </c>
    </row>
    <row r="353" spans="1:14" x14ac:dyDescent="0.3">
      <c r="A353" s="4" t="s">
        <v>6320</v>
      </c>
      <c r="B353" s="5">
        <v>44628</v>
      </c>
      <c r="C353" t="s">
        <v>156</v>
      </c>
      <c r="D353" t="s">
        <v>6959</v>
      </c>
      <c r="E353" s="4">
        <f t="shared" ca="1" si="10"/>
        <v>33</v>
      </c>
      <c r="F353" t="str">
        <f>_xlfn.XLOOKUP(C353,customers!$A$1:$A$1001,customers!$B$1:$B$1001)</f>
        <v>Jennifer Martinez</v>
      </c>
      <c r="G353" t="str">
        <f>_xlfn.XLOOKUP(C353,customers!$A$1:$A$1001,customers!$C$1:$C$1001)</f>
        <v>jennifermartinez@email.com</v>
      </c>
      <c r="H353" t="str">
        <f>_xlfn.XLOOKUP(C353,customers!$A$1:$A$1001,customers!$G$1:$G$1001)</f>
        <v>United States</v>
      </c>
      <c r="I353" t="str">
        <f>INDEX(products!$A$1:$G$37,MATCH(orders!$D353,products!$A$1:$A$37,0),MATCH(orders!I$1,products!$A$1:$G$1,0))</f>
        <v>Milk</v>
      </c>
      <c r="J353">
        <f>INDEX(products!$A$1:$G$37,MATCH(orders!$D353,products!$A$1:$A$37,0),MATCH(orders!J$1,products!$A$1:$G$1,0))</f>
        <v>0.5</v>
      </c>
      <c r="K353" t="str">
        <f>INDEX(products!$A$1:$G$37,MATCH(orders!$D353,products!$A$1:$A$37,0),MATCH(orders!K$1,products!$A$1:$G$1,0))</f>
        <v>100g</v>
      </c>
      <c r="L353" s="6">
        <f>INDEX(products!$A$1:$G$37,MATCH(orders!$D353,products!$A$1:$A$37,0),MATCH(orders!L$1,products!$A$1:$G$1,0))</f>
        <v>1.99</v>
      </c>
      <c r="M353" s="6">
        <f t="shared" ca="1" si="11"/>
        <v>65.67</v>
      </c>
      <c r="N353" t="str">
        <f>_xlfn.XLOOKUP(Orders[[#This Row],[Customer ID]],customers!$A$1:$A$1001,customers!$I$1:$I$1001,0)</f>
        <v>No</v>
      </c>
    </row>
    <row r="354" spans="1:14" x14ac:dyDescent="0.3">
      <c r="A354" s="4" t="s">
        <v>6321</v>
      </c>
      <c r="B354" s="5">
        <v>43900</v>
      </c>
      <c r="C354" t="s">
        <v>659</v>
      </c>
      <c r="D354" t="s">
        <v>6964</v>
      </c>
      <c r="E354" s="4">
        <f t="shared" ca="1" si="10"/>
        <v>34</v>
      </c>
      <c r="F354" t="str">
        <f>_xlfn.XLOOKUP(C354,customers!$A$1:$A$1001,customers!$B$1:$B$1001)</f>
        <v>Yolanda Williams</v>
      </c>
      <c r="G354" t="str">
        <f>_xlfn.XLOOKUP(C354,customers!$A$1:$A$1001,customers!$C$1:$C$1001)</f>
        <v>yolandawilliams@email.com</v>
      </c>
      <c r="H354" t="str">
        <f>_xlfn.XLOOKUP(C354,customers!$A$1:$A$1001,customers!$G$1:$G$1001)</f>
        <v>Canada</v>
      </c>
      <c r="I354" t="str">
        <f>INDEX(products!$A$1:$G$37,MATCH(orders!$D354,products!$A$1:$A$37,0),MATCH(orders!I$1,products!$A$1:$G$1,0))</f>
        <v>Milk</v>
      </c>
      <c r="J354">
        <f>INDEX(products!$A$1:$G$37,MATCH(orders!$D354,products!$A$1:$A$37,0),MATCH(orders!J$1,products!$A$1:$G$1,0))</f>
        <v>0.65</v>
      </c>
      <c r="K354" t="str">
        <f>INDEX(products!$A$1:$G$37,MATCH(orders!$D354,products!$A$1:$A$37,0),MATCH(orders!K$1,products!$A$1:$G$1,0))</f>
        <v>250g</v>
      </c>
      <c r="L354" s="6">
        <f>INDEX(products!$A$1:$G$37,MATCH(orders!$D354,products!$A$1:$A$37,0),MATCH(orders!L$1,products!$A$1:$G$1,0))</f>
        <v>3.81</v>
      </c>
      <c r="M354" s="6">
        <f t="shared" ca="1" si="11"/>
        <v>129.54</v>
      </c>
      <c r="N354" t="str">
        <f>_xlfn.XLOOKUP(Orders[[#This Row],[Customer ID]],customers!$A$1:$A$1001,customers!$I$1:$I$1001,0)</f>
        <v>No</v>
      </c>
    </row>
    <row r="355" spans="1:14" x14ac:dyDescent="0.3">
      <c r="A355" s="4" t="s">
        <v>6322</v>
      </c>
      <c r="B355" s="5">
        <v>44527</v>
      </c>
      <c r="C355" t="s">
        <v>606</v>
      </c>
      <c r="D355" t="s">
        <v>6966</v>
      </c>
      <c r="E355" s="4">
        <f t="shared" ca="1" si="10"/>
        <v>43</v>
      </c>
      <c r="F355" t="str">
        <f>_xlfn.XLOOKUP(C355,customers!$A$1:$A$1001,customers!$B$1:$B$1001)</f>
        <v>Breanna Phillips</v>
      </c>
      <c r="G355" t="str">
        <f>_xlfn.XLOOKUP(C355,customers!$A$1:$A$1001,customers!$C$1:$C$1001)</f>
        <v>breannaphillips@email.com</v>
      </c>
      <c r="H355" t="str">
        <f>_xlfn.XLOOKUP(C355,customers!$A$1:$A$1001,customers!$G$1:$G$1001)</f>
        <v>Canada</v>
      </c>
      <c r="I355" t="str">
        <f>INDEX(products!$A$1:$G$37,MATCH(orders!$D355,products!$A$1:$A$37,0),MATCH(orders!I$1,products!$A$1:$G$1,0))</f>
        <v>Milk</v>
      </c>
      <c r="J355">
        <f>INDEX(products!$A$1:$G$37,MATCH(orders!$D355,products!$A$1:$A$37,0),MATCH(orders!J$1,products!$A$1:$G$1,0))</f>
        <v>0.8</v>
      </c>
      <c r="K355" t="str">
        <f>INDEX(products!$A$1:$G$37,MATCH(orders!$D355,products!$A$1:$A$37,0),MATCH(orders!K$1,products!$A$1:$G$1,0))</f>
        <v>50g</v>
      </c>
      <c r="L355" s="6">
        <f>INDEX(products!$A$1:$G$37,MATCH(orders!$D355,products!$A$1:$A$37,0),MATCH(orders!L$1,products!$A$1:$G$1,0))</f>
        <v>0.9</v>
      </c>
      <c r="M355" s="6">
        <f t="shared" ca="1" si="11"/>
        <v>38.700000000000003</v>
      </c>
      <c r="N355" t="str">
        <f>_xlfn.XLOOKUP(Orders[[#This Row],[Customer ID]],customers!$A$1:$A$1001,customers!$I$1:$I$1001,0)</f>
        <v>Yes</v>
      </c>
    </row>
    <row r="356" spans="1:14" x14ac:dyDescent="0.3">
      <c r="A356" s="4" t="s">
        <v>6323</v>
      </c>
      <c r="B356" s="5">
        <v>44259</v>
      </c>
      <c r="C356" t="s">
        <v>490</v>
      </c>
      <c r="D356" t="s">
        <v>6953</v>
      </c>
      <c r="E356" s="4">
        <f t="shared" ca="1" si="10"/>
        <v>43</v>
      </c>
      <c r="F356" t="str">
        <f>_xlfn.XLOOKUP(C356,customers!$A$1:$A$1001,customers!$B$1:$B$1001)</f>
        <v>Christopher Mcclain</v>
      </c>
      <c r="G356" t="str">
        <f>_xlfn.XLOOKUP(C356,customers!$A$1:$A$1001,customers!$C$1:$C$1001)</f>
        <v>christophermcclain@email.com</v>
      </c>
      <c r="H356" t="str">
        <f>_xlfn.XLOOKUP(C356,customers!$A$1:$A$1001,customers!$G$1:$G$1001)</f>
        <v>Canada</v>
      </c>
      <c r="I356" t="str">
        <f>INDEX(products!$A$1:$G$37,MATCH(orders!$D356,products!$A$1:$A$37,0),MATCH(orders!I$1,products!$A$1:$G$1,0))</f>
        <v>Dark</v>
      </c>
      <c r="J356">
        <f>INDEX(products!$A$1:$G$37,MATCH(orders!$D356,products!$A$1:$A$37,0),MATCH(orders!J$1,products!$A$1:$G$1,0))</f>
        <v>0.8</v>
      </c>
      <c r="K356" t="str">
        <f>INDEX(products!$A$1:$G$37,MATCH(orders!$D356,products!$A$1:$A$37,0),MATCH(orders!K$1,products!$A$1:$G$1,0))</f>
        <v>20g</v>
      </c>
      <c r="L356" s="6">
        <f>INDEX(products!$A$1:$G$37,MATCH(orders!$D356,products!$A$1:$A$37,0),MATCH(orders!L$1,products!$A$1:$G$1,0))</f>
        <v>0.5</v>
      </c>
      <c r="M356" s="6">
        <f t="shared" ca="1" si="11"/>
        <v>21.5</v>
      </c>
      <c r="N356" t="str">
        <f>_xlfn.XLOOKUP(Orders[[#This Row],[Customer ID]],customers!$A$1:$A$1001,customers!$I$1:$I$1001,0)</f>
        <v>No</v>
      </c>
    </row>
    <row r="357" spans="1:14" x14ac:dyDescent="0.3">
      <c r="A357" s="4" t="s">
        <v>6324</v>
      </c>
      <c r="B357" s="5">
        <v>44516</v>
      </c>
      <c r="C357" t="s">
        <v>701</v>
      </c>
      <c r="D357" t="s">
        <v>6953</v>
      </c>
      <c r="E357" s="4">
        <f t="shared" ca="1" si="10"/>
        <v>2</v>
      </c>
      <c r="F357" t="str">
        <f>_xlfn.XLOOKUP(C357,customers!$A$1:$A$1001,customers!$B$1:$B$1001)</f>
        <v>Anthony Russo</v>
      </c>
      <c r="G357" t="str">
        <f>_xlfn.XLOOKUP(C357,customers!$A$1:$A$1001,customers!$C$1:$C$1001)</f>
        <v>anthonyrusso@email.com</v>
      </c>
      <c r="H357" t="str">
        <f>_xlfn.XLOOKUP(C357,customers!$A$1:$A$1001,customers!$G$1:$G$1001)</f>
        <v>Mexico</v>
      </c>
      <c r="I357" t="str">
        <f>INDEX(products!$A$1:$G$37,MATCH(orders!$D357,products!$A$1:$A$37,0),MATCH(orders!I$1,products!$A$1:$G$1,0))</f>
        <v>Dark</v>
      </c>
      <c r="J357">
        <f>INDEX(products!$A$1:$G$37,MATCH(orders!$D357,products!$A$1:$A$37,0),MATCH(orders!J$1,products!$A$1:$G$1,0))</f>
        <v>0.8</v>
      </c>
      <c r="K357" t="str">
        <f>INDEX(products!$A$1:$G$37,MATCH(orders!$D357,products!$A$1:$A$37,0),MATCH(orders!K$1,products!$A$1:$G$1,0))</f>
        <v>20g</v>
      </c>
      <c r="L357" s="6">
        <f>INDEX(products!$A$1:$G$37,MATCH(orders!$D357,products!$A$1:$A$37,0),MATCH(orders!L$1,products!$A$1:$G$1,0))</f>
        <v>0.5</v>
      </c>
      <c r="M357" s="6">
        <f t="shared" ca="1" si="11"/>
        <v>1</v>
      </c>
      <c r="N357" t="str">
        <f>_xlfn.XLOOKUP(Orders[[#This Row],[Customer ID]],customers!$A$1:$A$1001,customers!$I$1:$I$1001,0)</f>
        <v>Yes</v>
      </c>
    </row>
    <row r="358" spans="1:14" x14ac:dyDescent="0.3">
      <c r="A358" s="4" t="s">
        <v>6325</v>
      </c>
      <c r="B358" s="5">
        <v>43632</v>
      </c>
      <c r="C358" t="s">
        <v>647</v>
      </c>
      <c r="D358" t="s">
        <v>6977</v>
      </c>
      <c r="E358" s="4">
        <f t="shared" ca="1" si="10"/>
        <v>33</v>
      </c>
      <c r="F358" t="str">
        <f>_xlfn.XLOOKUP(C358,customers!$A$1:$A$1001,customers!$B$1:$B$1001)</f>
        <v>Cory Jordan DVM</v>
      </c>
      <c r="G358" t="str">
        <f>_xlfn.XLOOKUP(C358,customers!$A$1:$A$1001,customers!$C$1:$C$1001)</f>
        <v>coryjordandvm@email.com</v>
      </c>
      <c r="H358" t="str">
        <f>_xlfn.XLOOKUP(C358,customers!$A$1:$A$1001,customers!$G$1:$G$1001)</f>
        <v>Mexico</v>
      </c>
      <c r="I358" t="str">
        <f>INDEX(products!$A$1:$G$37,MATCH(orders!$D358,products!$A$1:$A$37,0),MATCH(orders!I$1,products!$A$1:$G$1,0))</f>
        <v>White</v>
      </c>
      <c r="J358">
        <f>INDEX(products!$A$1:$G$37,MATCH(orders!$D358,products!$A$1:$A$37,0),MATCH(orders!J$1,products!$A$1:$G$1,0))</f>
        <v>0.8</v>
      </c>
      <c r="K358" t="str">
        <f>INDEX(products!$A$1:$G$37,MATCH(orders!$D358,products!$A$1:$A$37,0),MATCH(orders!K$1,products!$A$1:$G$1,0))</f>
        <v>20g</v>
      </c>
      <c r="L358" s="6">
        <f>INDEX(products!$A$1:$G$37,MATCH(orders!$D358,products!$A$1:$A$37,0),MATCH(orders!L$1,products!$A$1:$G$1,0))</f>
        <v>0.65</v>
      </c>
      <c r="M358" s="6">
        <f t="shared" ca="1" si="11"/>
        <v>21.45</v>
      </c>
      <c r="N358" t="str">
        <f>_xlfn.XLOOKUP(Orders[[#This Row],[Customer ID]],customers!$A$1:$A$1001,customers!$I$1:$I$1001,0)</f>
        <v>No</v>
      </c>
    </row>
    <row r="359" spans="1:14" x14ac:dyDescent="0.3">
      <c r="A359" s="4" t="s">
        <v>6326</v>
      </c>
      <c r="B359" s="5">
        <v>44031</v>
      </c>
      <c r="C359" t="s">
        <v>823</v>
      </c>
      <c r="D359" t="s">
        <v>6975</v>
      </c>
      <c r="E359" s="4">
        <f t="shared" ca="1" si="10"/>
        <v>13</v>
      </c>
      <c r="F359" t="str">
        <f>_xlfn.XLOOKUP(C359,customers!$A$1:$A$1001,customers!$B$1:$B$1001)</f>
        <v>Leonard Simpson</v>
      </c>
      <c r="G359" t="str">
        <f>_xlfn.XLOOKUP(C359,customers!$A$1:$A$1001,customers!$C$1:$C$1001)</f>
        <v>leonardsimpson@email.com</v>
      </c>
      <c r="H359" t="str">
        <f>_xlfn.XLOOKUP(C359,customers!$A$1:$A$1001,customers!$G$1:$G$1001)</f>
        <v>United States</v>
      </c>
      <c r="I359" t="str">
        <f>INDEX(products!$A$1:$G$37,MATCH(orders!$D359,products!$A$1:$A$37,0),MATCH(orders!I$1,products!$A$1:$G$1,0))</f>
        <v>White</v>
      </c>
      <c r="J359">
        <f>INDEX(products!$A$1:$G$37,MATCH(orders!$D359,products!$A$1:$A$37,0),MATCH(orders!J$1,products!$A$1:$G$1,0))</f>
        <v>0.65</v>
      </c>
      <c r="K359" t="str">
        <f>INDEX(products!$A$1:$G$37,MATCH(orders!$D359,products!$A$1:$A$37,0),MATCH(orders!K$1,products!$A$1:$G$1,0))</f>
        <v>100g</v>
      </c>
      <c r="L359" s="6">
        <f>INDEX(products!$A$1:$G$37,MATCH(orders!$D359,products!$A$1:$A$37,0),MATCH(orders!L$1,products!$A$1:$G$1,0))</f>
        <v>2.4300000000000002</v>
      </c>
      <c r="M359" s="6">
        <f t="shared" ca="1" si="11"/>
        <v>31.590000000000003</v>
      </c>
      <c r="N359" t="str">
        <f>_xlfn.XLOOKUP(Orders[[#This Row],[Customer ID]],customers!$A$1:$A$1001,customers!$I$1:$I$1001,0)</f>
        <v>No</v>
      </c>
    </row>
    <row r="360" spans="1:14" x14ac:dyDescent="0.3">
      <c r="A360" s="4" t="s">
        <v>6327</v>
      </c>
      <c r="B360" s="5">
        <v>43889</v>
      </c>
      <c r="C360" t="s">
        <v>113</v>
      </c>
      <c r="D360" t="s">
        <v>6948</v>
      </c>
      <c r="E360" s="4">
        <f t="shared" ca="1" si="10"/>
        <v>48</v>
      </c>
      <c r="F360" t="str">
        <f>_xlfn.XLOOKUP(C360,customers!$A$1:$A$1001,customers!$B$1:$B$1001)</f>
        <v>Mary Gross</v>
      </c>
      <c r="G360" t="str">
        <f>_xlfn.XLOOKUP(C360,customers!$A$1:$A$1001,customers!$C$1:$C$1001)</f>
        <v>marygross@email.com</v>
      </c>
      <c r="H360" t="str">
        <f>_xlfn.XLOOKUP(C360,customers!$A$1:$A$1001,customers!$G$1:$G$1001)</f>
        <v>Mexico</v>
      </c>
      <c r="I360" t="str">
        <f>INDEX(products!$A$1:$G$37,MATCH(orders!$D360,products!$A$1:$A$37,0),MATCH(orders!I$1,products!$A$1:$G$1,0))</f>
        <v>Dark</v>
      </c>
      <c r="J360">
        <f>INDEX(products!$A$1:$G$37,MATCH(orders!$D360,products!$A$1:$A$37,0),MATCH(orders!J$1,products!$A$1:$G$1,0))</f>
        <v>0.5</v>
      </c>
      <c r="K360" t="str">
        <f>INDEX(products!$A$1:$G$37,MATCH(orders!$D360,products!$A$1:$A$37,0),MATCH(orders!K$1,products!$A$1:$G$1,0))</f>
        <v>250g</v>
      </c>
      <c r="L360" s="6">
        <f>INDEX(products!$A$1:$G$37,MATCH(orders!$D360,products!$A$1:$A$37,0),MATCH(orders!L$1,products!$A$1:$G$1,0))</f>
        <v>4.96</v>
      </c>
      <c r="M360" s="6">
        <f t="shared" ca="1" si="11"/>
        <v>238.07999999999998</v>
      </c>
      <c r="N360" t="str">
        <f>_xlfn.XLOOKUP(Orders[[#This Row],[Customer ID]],customers!$A$1:$A$1001,customers!$I$1:$I$1001,0)</f>
        <v>Yes</v>
      </c>
    </row>
    <row r="361" spans="1:14" x14ac:dyDescent="0.3">
      <c r="A361" s="4" t="s">
        <v>6328</v>
      </c>
      <c r="B361" s="5">
        <v>43638</v>
      </c>
      <c r="C361" t="s">
        <v>860</v>
      </c>
      <c r="D361" t="s">
        <v>6963</v>
      </c>
      <c r="E361" s="4">
        <f t="shared" ca="1" si="10"/>
        <v>45</v>
      </c>
      <c r="F361" t="str">
        <f>_xlfn.XLOOKUP(C361,customers!$A$1:$A$1001,customers!$B$1:$B$1001)</f>
        <v>Erik Rodriguez</v>
      </c>
      <c r="G361" t="str">
        <f>_xlfn.XLOOKUP(C361,customers!$A$1:$A$1001,customers!$C$1:$C$1001)</f>
        <v>erikrodriguez@email.com</v>
      </c>
      <c r="H361" t="str">
        <f>_xlfn.XLOOKUP(C361,customers!$A$1:$A$1001,customers!$G$1:$G$1001)</f>
        <v>Mexico</v>
      </c>
      <c r="I361" t="str">
        <f>INDEX(products!$A$1:$G$37,MATCH(orders!$D361,products!$A$1:$A$37,0),MATCH(orders!I$1,products!$A$1:$G$1,0))</f>
        <v>Milk</v>
      </c>
      <c r="J361">
        <f>INDEX(products!$A$1:$G$37,MATCH(orders!$D361,products!$A$1:$A$37,0),MATCH(orders!J$1,products!$A$1:$G$1,0))</f>
        <v>0.65</v>
      </c>
      <c r="K361" t="str">
        <f>INDEX(products!$A$1:$G$37,MATCH(orders!$D361,products!$A$1:$A$37,0),MATCH(orders!K$1,products!$A$1:$G$1,0))</f>
        <v>100g</v>
      </c>
      <c r="L361" s="6">
        <f>INDEX(products!$A$1:$G$37,MATCH(orders!$D361,products!$A$1:$A$37,0),MATCH(orders!L$1,products!$A$1:$G$1,0))</f>
        <v>1.66</v>
      </c>
      <c r="M361" s="6">
        <f t="shared" ca="1" si="11"/>
        <v>74.7</v>
      </c>
      <c r="N361" t="str">
        <f>_xlfn.XLOOKUP(Orders[[#This Row],[Customer ID]],customers!$A$1:$A$1001,customers!$I$1:$I$1001,0)</f>
        <v>No</v>
      </c>
    </row>
    <row r="362" spans="1:14" x14ac:dyDescent="0.3">
      <c r="A362" s="4" t="s">
        <v>6329</v>
      </c>
      <c r="B362" s="5">
        <v>43716</v>
      </c>
      <c r="C362" t="s">
        <v>721</v>
      </c>
      <c r="D362" t="s">
        <v>6952</v>
      </c>
      <c r="E362" s="4">
        <f t="shared" ca="1" si="10"/>
        <v>35</v>
      </c>
      <c r="F362" t="str">
        <f>_xlfn.XLOOKUP(C362,customers!$A$1:$A$1001,customers!$B$1:$B$1001)</f>
        <v>Nicholas Ramsey</v>
      </c>
      <c r="G362" t="str">
        <f>_xlfn.XLOOKUP(C362,customers!$A$1:$A$1001,customers!$C$1:$C$1001)</f>
        <v>nicholasramsey@email.com</v>
      </c>
      <c r="H362" t="str">
        <f>_xlfn.XLOOKUP(C362,customers!$A$1:$A$1001,customers!$G$1:$G$1001)</f>
        <v>United States</v>
      </c>
      <c r="I362" t="str">
        <f>INDEX(products!$A$1:$G$37,MATCH(orders!$D362,products!$A$1:$A$37,0),MATCH(orders!I$1,products!$A$1:$G$1,0))</f>
        <v>Dark</v>
      </c>
      <c r="J362">
        <f>INDEX(products!$A$1:$G$37,MATCH(orders!$D362,products!$A$1:$A$37,0),MATCH(orders!J$1,products!$A$1:$G$1,0))</f>
        <v>0.65</v>
      </c>
      <c r="K362" t="str">
        <f>INDEX(products!$A$1:$G$37,MATCH(orders!$D362,products!$A$1:$A$37,0),MATCH(orders!K$1,products!$A$1:$G$1,0))</f>
        <v>250g</v>
      </c>
      <c r="L362" s="6">
        <f>INDEX(products!$A$1:$G$37,MATCH(orders!$D362,products!$A$1:$A$37,0),MATCH(orders!L$1,products!$A$1:$G$1,0))</f>
        <v>4.3099999999999996</v>
      </c>
      <c r="M362" s="6">
        <f t="shared" ca="1" si="11"/>
        <v>150.85</v>
      </c>
      <c r="N362" t="str">
        <f>_xlfn.XLOOKUP(Orders[[#This Row],[Customer ID]],customers!$A$1:$A$1001,customers!$I$1:$I$1001,0)</f>
        <v>Yes</v>
      </c>
    </row>
    <row r="363" spans="1:14" x14ac:dyDescent="0.3">
      <c r="A363" s="4" t="s">
        <v>6330</v>
      </c>
      <c r="B363" s="5">
        <v>44707</v>
      </c>
      <c r="C363" t="s">
        <v>817</v>
      </c>
      <c r="D363" t="s">
        <v>6971</v>
      </c>
      <c r="E363" s="4">
        <f t="shared" ca="1" si="10"/>
        <v>11</v>
      </c>
      <c r="F363" t="str">
        <f>_xlfn.XLOOKUP(C363,customers!$A$1:$A$1001,customers!$B$1:$B$1001)</f>
        <v>Penny Bell</v>
      </c>
      <c r="G363" t="str">
        <f>_xlfn.XLOOKUP(C363,customers!$A$1:$A$1001,customers!$C$1:$C$1001)</f>
        <v>pennybell@email.com</v>
      </c>
      <c r="H363" t="str">
        <f>_xlfn.XLOOKUP(C363,customers!$A$1:$A$1001,customers!$G$1:$G$1001)</f>
        <v>Mexico</v>
      </c>
      <c r="I363" t="str">
        <f>INDEX(products!$A$1:$G$37,MATCH(orders!$D363,products!$A$1:$A$37,0),MATCH(orders!I$1,products!$A$1:$G$1,0))</f>
        <v>White</v>
      </c>
      <c r="J363">
        <f>INDEX(products!$A$1:$G$37,MATCH(orders!$D363,products!$A$1:$A$37,0),MATCH(orders!J$1,products!$A$1:$G$1,0))</f>
        <v>0.5</v>
      </c>
      <c r="K363" t="str">
        <f>INDEX(products!$A$1:$G$37,MATCH(orders!$D363,products!$A$1:$A$37,0),MATCH(orders!K$1,products!$A$1:$G$1,0))</f>
        <v>100g</v>
      </c>
      <c r="L363" s="6">
        <f>INDEX(products!$A$1:$G$37,MATCH(orders!$D363,products!$A$1:$A$37,0),MATCH(orders!L$1,products!$A$1:$G$1,0))</f>
        <v>2.64</v>
      </c>
      <c r="M363" s="6">
        <f t="shared" ca="1" si="11"/>
        <v>29.040000000000003</v>
      </c>
      <c r="N363" t="str">
        <f>_xlfn.XLOOKUP(Orders[[#This Row],[Customer ID]],customers!$A$1:$A$1001,customers!$I$1:$I$1001,0)</f>
        <v>No</v>
      </c>
    </row>
    <row r="364" spans="1:14" x14ac:dyDescent="0.3">
      <c r="A364" s="4" t="s">
        <v>6331</v>
      </c>
      <c r="B364" s="5">
        <v>43802</v>
      </c>
      <c r="C364" t="s">
        <v>439</v>
      </c>
      <c r="D364" t="s">
        <v>6956</v>
      </c>
      <c r="E364" s="4">
        <f t="shared" ca="1" si="10"/>
        <v>11</v>
      </c>
      <c r="F364" t="str">
        <f>_xlfn.XLOOKUP(C364,customers!$A$1:$A$1001,customers!$B$1:$B$1001)</f>
        <v>Jacob Gibbs</v>
      </c>
      <c r="G364" t="str">
        <f>_xlfn.XLOOKUP(C364,customers!$A$1:$A$1001,customers!$C$1:$C$1001)</f>
        <v>jacobgibbs@email.com</v>
      </c>
      <c r="H364" t="str">
        <f>_xlfn.XLOOKUP(C364,customers!$A$1:$A$1001,customers!$G$1:$G$1001)</f>
        <v>United States</v>
      </c>
      <c r="I364" t="str">
        <f>INDEX(products!$A$1:$G$37,MATCH(orders!$D364,products!$A$1:$A$37,0),MATCH(orders!I$1,products!$A$1:$G$1,0))</f>
        <v>Dark</v>
      </c>
      <c r="J364">
        <f>INDEX(products!$A$1:$G$37,MATCH(orders!$D364,products!$A$1:$A$37,0),MATCH(orders!J$1,products!$A$1:$G$1,0))</f>
        <v>0.8</v>
      </c>
      <c r="K364" t="str">
        <f>INDEX(products!$A$1:$G$37,MATCH(orders!$D364,products!$A$1:$A$37,0),MATCH(orders!K$1,products!$A$1:$G$1,0))</f>
        <v>250g</v>
      </c>
      <c r="L364" s="6">
        <f>INDEX(products!$A$1:$G$37,MATCH(orders!$D364,products!$A$1:$A$37,0),MATCH(orders!L$1,products!$A$1:$G$1,0))</f>
        <v>3.81</v>
      </c>
      <c r="M364" s="6">
        <f t="shared" ca="1" si="11"/>
        <v>41.910000000000004</v>
      </c>
      <c r="N364" t="str">
        <f>_xlfn.XLOOKUP(Orders[[#This Row],[Customer ID]],customers!$A$1:$A$1001,customers!$I$1:$I$1001,0)</f>
        <v>No</v>
      </c>
    </row>
    <row r="365" spans="1:14" x14ac:dyDescent="0.3">
      <c r="A365" s="4" t="s">
        <v>6332</v>
      </c>
      <c r="B365" s="5">
        <v>43725</v>
      </c>
      <c r="C365" t="s">
        <v>319</v>
      </c>
      <c r="D365" t="s">
        <v>6956</v>
      </c>
      <c r="E365" s="4">
        <f t="shared" ca="1" si="10"/>
        <v>38</v>
      </c>
      <c r="F365" t="str">
        <f>_xlfn.XLOOKUP(C365,customers!$A$1:$A$1001,customers!$B$1:$B$1001)</f>
        <v>Jeffrey Fox</v>
      </c>
      <c r="G365" t="str">
        <f>_xlfn.XLOOKUP(C365,customers!$A$1:$A$1001,customers!$C$1:$C$1001)</f>
        <v>jeffreyfox@email.com</v>
      </c>
      <c r="H365" t="str">
        <f>_xlfn.XLOOKUP(C365,customers!$A$1:$A$1001,customers!$G$1:$G$1001)</f>
        <v>Mexico</v>
      </c>
      <c r="I365" t="str">
        <f>INDEX(products!$A$1:$G$37,MATCH(orders!$D365,products!$A$1:$A$37,0),MATCH(orders!I$1,products!$A$1:$G$1,0))</f>
        <v>Dark</v>
      </c>
      <c r="J365">
        <f>INDEX(products!$A$1:$G$37,MATCH(orders!$D365,products!$A$1:$A$37,0),MATCH(orders!J$1,products!$A$1:$G$1,0))</f>
        <v>0.8</v>
      </c>
      <c r="K365" t="str">
        <f>INDEX(products!$A$1:$G$37,MATCH(orders!$D365,products!$A$1:$A$37,0),MATCH(orders!K$1,products!$A$1:$G$1,0))</f>
        <v>250g</v>
      </c>
      <c r="L365" s="6">
        <f>INDEX(products!$A$1:$G$37,MATCH(orders!$D365,products!$A$1:$A$37,0),MATCH(orders!L$1,products!$A$1:$G$1,0))</f>
        <v>3.81</v>
      </c>
      <c r="M365" s="6">
        <f t="shared" ca="1" si="11"/>
        <v>144.78</v>
      </c>
      <c r="N365" t="str">
        <f>_xlfn.XLOOKUP(Orders[[#This Row],[Customer ID]],customers!$A$1:$A$1001,customers!$I$1:$I$1001,0)</f>
        <v>No</v>
      </c>
    </row>
    <row r="366" spans="1:14" x14ac:dyDescent="0.3">
      <c r="A366" s="4" t="s">
        <v>6333</v>
      </c>
      <c r="B366" s="5">
        <v>44712</v>
      </c>
      <c r="C366" t="s">
        <v>525</v>
      </c>
      <c r="D366" t="s">
        <v>6953</v>
      </c>
      <c r="E366" s="4">
        <f t="shared" ca="1" si="10"/>
        <v>31</v>
      </c>
      <c r="F366" t="str">
        <f>_xlfn.XLOOKUP(C366,customers!$A$1:$A$1001,customers!$B$1:$B$1001)</f>
        <v>Samuel Cummings</v>
      </c>
      <c r="G366" t="str">
        <f>_xlfn.XLOOKUP(C366,customers!$A$1:$A$1001,customers!$C$1:$C$1001)</f>
        <v>samuelcummings@email.com</v>
      </c>
      <c r="H366" t="str">
        <f>_xlfn.XLOOKUP(C366,customers!$A$1:$A$1001,customers!$G$1:$G$1001)</f>
        <v>Mexico</v>
      </c>
      <c r="I366" t="str">
        <f>INDEX(products!$A$1:$G$37,MATCH(orders!$D366,products!$A$1:$A$37,0),MATCH(orders!I$1,products!$A$1:$G$1,0))</f>
        <v>Dark</v>
      </c>
      <c r="J366">
        <f>INDEX(products!$A$1:$G$37,MATCH(orders!$D366,products!$A$1:$A$37,0),MATCH(orders!J$1,products!$A$1:$G$1,0))</f>
        <v>0.8</v>
      </c>
      <c r="K366" t="str">
        <f>INDEX(products!$A$1:$G$37,MATCH(orders!$D366,products!$A$1:$A$37,0),MATCH(orders!K$1,products!$A$1:$G$1,0))</f>
        <v>20g</v>
      </c>
      <c r="L366" s="6">
        <f>INDEX(products!$A$1:$G$37,MATCH(orders!$D366,products!$A$1:$A$37,0),MATCH(orders!L$1,products!$A$1:$G$1,0))</f>
        <v>0.5</v>
      </c>
      <c r="M366" s="6">
        <f t="shared" ca="1" si="11"/>
        <v>15.5</v>
      </c>
      <c r="N366" t="str">
        <f>_xlfn.XLOOKUP(Orders[[#This Row],[Customer ID]],customers!$A$1:$A$1001,customers!$I$1:$I$1001,0)</f>
        <v>No</v>
      </c>
    </row>
    <row r="367" spans="1:14" x14ac:dyDescent="0.3">
      <c r="A367" s="4" t="s">
        <v>6334</v>
      </c>
      <c r="B367" s="5">
        <v>43759</v>
      </c>
      <c r="C367" t="s">
        <v>888</v>
      </c>
      <c r="D367" t="s">
        <v>6976</v>
      </c>
      <c r="E367" s="4">
        <f t="shared" ca="1" si="10"/>
        <v>4</v>
      </c>
      <c r="F367" t="str">
        <f>_xlfn.XLOOKUP(C367,customers!$A$1:$A$1001,customers!$B$1:$B$1001)</f>
        <v>Emily Castillo</v>
      </c>
      <c r="G367" t="str">
        <f>_xlfn.XLOOKUP(C367,customers!$A$1:$A$1001,customers!$C$1:$C$1001)</f>
        <v>emilycastillo@email.com</v>
      </c>
      <c r="H367" t="str">
        <f>_xlfn.XLOOKUP(C367,customers!$A$1:$A$1001,customers!$G$1:$G$1001)</f>
        <v>United States</v>
      </c>
      <c r="I367" t="str">
        <f>INDEX(products!$A$1:$G$37,MATCH(orders!$D367,products!$A$1:$A$37,0),MATCH(orders!I$1,products!$A$1:$G$1,0))</f>
        <v>White</v>
      </c>
      <c r="J367">
        <f>INDEX(products!$A$1:$G$37,MATCH(orders!$D367,products!$A$1:$A$37,0),MATCH(orders!J$1,products!$A$1:$G$1,0))</f>
        <v>0.65</v>
      </c>
      <c r="K367" t="str">
        <f>INDEX(products!$A$1:$G$37,MATCH(orders!$D367,products!$A$1:$A$37,0),MATCH(orders!K$1,products!$A$1:$G$1,0))</f>
        <v>250g</v>
      </c>
      <c r="L367" s="6">
        <f>INDEX(products!$A$1:$G$37,MATCH(orders!$D367,products!$A$1:$A$37,0),MATCH(orders!L$1,products!$A$1:$G$1,0))</f>
        <v>5.58</v>
      </c>
      <c r="M367" s="6">
        <f t="shared" ca="1" si="11"/>
        <v>22.32</v>
      </c>
      <c r="N367" t="str">
        <f>_xlfn.XLOOKUP(Orders[[#This Row],[Customer ID]],customers!$A$1:$A$1001,customers!$I$1:$I$1001,0)</f>
        <v>Yes</v>
      </c>
    </row>
    <row r="368" spans="1:14" x14ac:dyDescent="0.3">
      <c r="A368" s="4" t="s">
        <v>6335</v>
      </c>
      <c r="B368" s="5">
        <v>44675</v>
      </c>
      <c r="C368" t="s">
        <v>903</v>
      </c>
      <c r="D368" t="s">
        <v>6965</v>
      </c>
      <c r="E368" s="4">
        <f t="shared" ca="1" si="10"/>
        <v>16</v>
      </c>
      <c r="F368" t="str">
        <f>_xlfn.XLOOKUP(C368,customers!$A$1:$A$1001,customers!$B$1:$B$1001)</f>
        <v>Patricia Cooper</v>
      </c>
      <c r="G368" t="str">
        <f>_xlfn.XLOOKUP(C368,customers!$A$1:$A$1001,customers!$C$1:$C$1001)</f>
        <v>patriciacooper@email.com</v>
      </c>
      <c r="H368" t="str">
        <f>_xlfn.XLOOKUP(C368,customers!$A$1:$A$1001,customers!$G$1:$G$1001)</f>
        <v>Mexico</v>
      </c>
      <c r="I368" t="str">
        <f>INDEX(products!$A$1:$G$37,MATCH(orders!$D368,products!$A$1:$A$37,0),MATCH(orders!I$1,products!$A$1:$G$1,0))</f>
        <v>Milk</v>
      </c>
      <c r="J368">
        <f>INDEX(products!$A$1:$G$37,MATCH(orders!$D368,products!$A$1:$A$37,0),MATCH(orders!J$1,products!$A$1:$G$1,0))</f>
        <v>0.8</v>
      </c>
      <c r="K368" t="str">
        <f>INDEX(products!$A$1:$G$37,MATCH(orders!$D368,products!$A$1:$A$37,0),MATCH(orders!K$1,products!$A$1:$G$1,0))</f>
        <v>20g</v>
      </c>
      <c r="L368" s="6">
        <f>INDEX(products!$A$1:$G$37,MATCH(orders!$D368,products!$A$1:$A$37,0),MATCH(orders!L$1,products!$A$1:$G$1,0))</f>
        <v>0.45</v>
      </c>
      <c r="M368" s="6">
        <f t="shared" ca="1" si="11"/>
        <v>7.2</v>
      </c>
      <c r="N368" t="str">
        <f>_xlfn.XLOOKUP(Orders[[#This Row],[Customer ID]],customers!$A$1:$A$1001,customers!$I$1:$I$1001,0)</f>
        <v>Yes</v>
      </c>
    </row>
    <row r="369" spans="1:14" x14ac:dyDescent="0.3">
      <c r="A369" s="4" t="s">
        <v>6336</v>
      </c>
      <c r="B369" s="5">
        <v>44209</v>
      </c>
      <c r="C369" t="s">
        <v>755</v>
      </c>
      <c r="D369" t="s">
        <v>6969</v>
      </c>
      <c r="E369" s="4">
        <f t="shared" ca="1" si="10"/>
        <v>29</v>
      </c>
      <c r="F369" t="str">
        <f>_xlfn.XLOOKUP(C369,customers!$A$1:$A$1001,customers!$B$1:$B$1001)</f>
        <v>Karen Gonzalez MD</v>
      </c>
      <c r="G369" t="str">
        <f>_xlfn.XLOOKUP(C369,customers!$A$1:$A$1001,customers!$C$1:$C$1001)</f>
        <v>karengonzalezmd@email.com</v>
      </c>
      <c r="H369" t="str">
        <f>_xlfn.XLOOKUP(C369,customers!$A$1:$A$1001,customers!$G$1:$G$1001)</f>
        <v>Mexico</v>
      </c>
      <c r="I369" t="str">
        <f>INDEX(products!$A$1:$G$37,MATCH(orders!$D369,products!$A$1:$A$37,0),MATCH(orders!I$1,products!$A$1:$G$1,0))</f>
        <v>White</v>
      </c>
      <c r="J369">
        <f>INDEX(products!$A$1:$G$37,MATCH(orders!$D369,products!$A$1:$A$37,0),MATCH(orders!J$1,products!$A$1:$G$1,0))</f>
        <v>0.5</v>
      </c>
      <c r="K369" t="str">
        <f>INDEX(products!$A$1:$G$37,MATCH(orders!$D369,products!$A$1:$A$37,0),MATCH(orders!K$1,products!$A$1:$G$1,0))</f>
        <v>20g</v>
      </c>
      <c r="L369" s="6">
        <f>INDEX(products!$A$1:$G$37,MATCH(orders!$D369,products!$A$1:$A$37,0),MATCH(orders!L$1,products!$A$1:$G$1,0))</f>
        <v>0.79</v>
      </c>
      <c r="M369" s="6">
        <f t="shared" ca="1" si="11"/>
        <v>22.91</v>
      </c>
      <c r="N369" t="str">
        <f>_xlfn.XLOOKUP(Orders[[#This Row],[Customer ID]],customers!$A$1:$A$1001,customers!$I$1:$I$1001,0)</f>
        <v>No</v>
      </c>
    </row>
    <row r="370" spans="1:14" x14ac:dyDescent="0.3">
      <c r="A370" s="4" t="s">
        <v>6337</v>
      </c>
      <c r="B370" s="5">
        <v>44792</v>
      </c>
      <c r="C370" t="s">
        <v>264</v>
      </c>
      <c r="D370" t="s">
        <v>6965</v>
      </c>
      <c r="E370" s="4">
        <f t="shared" ca="1" si="10"/>
        <v>11</v>
      </c>
      <c r="F370" t="str">
        <f>_xlfn.XLOOKUP(C370,customers!$A$1:$A$1001,customers!$B$1:$B$1001)</f>
        <v>Courtney Cooper</v>
      </c>
      <c r="G370" t="str">
        <f>_xlfn.XLOOKUP(C370,customers!$A$1:$A$1001,customers!$C$1:$C$1001)</f>
        <v>courtneycooper@email.com</v>
      </c>
      <c r="H370" t="str">
        <f>_xlfn.XLOOKUP(C370,customers!$A$1:$A$1001,customers!$G$1:$G$1001)</f>
        <v>Mexico</v>
      </c>
      <c r="I370" t="str">
        <f>INDEX(products!$A$1:$G$37,MATCH(orders!$D370,products!$A$1:$A$37,0),MATCH(orders!I$1,products!$A$1:$G$1,0))</f>
        <v>Milk</v>
      </c>
      <c r="J370">
        <f>INDEX(products!$A$1:$G$37,MATCH(orders!$D370,products!$A$1:$A$37,0),MATCH(orders!J$1,products!$A$1:$G$1,0))</f>
        <v>0.8</v>
      </c>
      <c r="K370" t="str">
        <f>INDEX(products!$A$1:$G$37,MATCH(orders!$D370,products!$A$1:$A$37,0),MATCH(orders!K$1,products!$A$1:$G$1,0))</f>
        <v>20g</v>
      </c>
      <c r="L370" s="6">
        <f>INDEX(products!$A$1:$G$37,MATCH(orders!$D370,products!$A$1:$A$37,0),MATCH(orders!L$1,products!$A$1:$G$1,0))</f>
        <v>0.45</v>
      </c>
      <c r="M370" s="6">
        <f t="shared" ca="1" si="11"/>
        <v>4.95</v>
      </c>
      <c r="N370" t="str">
        <f>_xlfn.XLOOKUP(Orders[[#This Row],[Customer ID]],customers!$A$1:$A$1001,customers!$I$1:$I$1001,0)</f>
        <v>No</v>
      </c>
    </row>
    <row r="371" spans="1:14" x14ac:dyDescent="0.3">
      <c r="A371" s="4" t="s">
        <v>6338</v>
      </c>
      <c r="B371" s="5">
        <v>43526</v>
      </c>
      <c r="C371" t="s">
        <v>105</v>
      </c>
      <c r="D371" t="s">
        <v>6963</v>
      </c>
      <c r="E371" s="4">
        <f t="shared" ca="1" si="10"/>
        <v>12</v>
      </c>
      <c r="F371" t="str">
        <f>_xlfn.XLOOKUP(C371,customers!$A$1:$A$1001,customers!$B$1:$B$1001)</f>
        <v>David Harris</v>
      </c>
      <c r="G371" t="str">
        <f>_xlfn.XLOOKUP(C371,customers!$A$1:$A$1001,customers!$C$1:$C$1001)</f>
        <v>davidharris@email.com</v>
      </c>
      <c r="H371" t="str">
        <f>_xlfn.XLOOKUP(C371,customers!$A$1:$A$1001,customers!$G$1:$G$1001)</f>
        <v>United States</v>
      </c>
      <c r="I371" t="str">
        <f>INDEX(products!$A$1:$G$37,MATCH(orders!$D371,products!$A$1:$A$37,0),MATCH(orders!I$1,products!$A$1:$G$1,0))</f>
        <v>Milk</v>
      </c>
      <c r="J371">
        <f>INDEX(products!$A$1:$G$37,MATCH(orders!$D371,products!$A$1:$A$37,0),MATCH(orders!J$1,products!$A$1:$G$1,0))</f>
        <v>0.65</v>
      </c>
      <c r="K371" t="str">
        <f>INDEX(products!$A$1:$G$37,MATCH(orders!$D371,products!$A$1:$A$37,0),MATCH(orders!K$1,products!$A$1:$G$1,0))</f>
        <v>100g</v>
      </c>
      <c r="L371" s="6">
        <f>INDEX(products!$A$1:$G$37,MATCH(orders!$D371,products!$A$1:$A$37,0),MATCH(orders!L$1,products!$A$1:$G$1,0))</f>
        <v>1.66</v>
      </c>
      <c r="M371" s="6">
        <f t="shared" ca="1" si="11"/>
        <v>19.919999999999998</v>
      </c>
      <c r="N371" t="str">
        <f>_xlfn.XLOOKUP(Orders[[#This Row],[Customer ID]],customers!$A$1:$A$1001,customers!$I$1:$I$1001,0)</f>
        <v>No</v>
      </c>
    </row>
    <row r="372" spans="1:14" x14ac:dyDescent="0.3">
      <c r="A372" s="4" t="s">
        <v>6339</v>
      </c>
      <c r="B372" s="5">
        <v>43851</v>
      </c>
      <c r="C372" t="s">
        <v>909</v>
      </c>
      <c r="D372" t="s">
        <v>6978</v>
      </c>
      <c r="E372" s="4">
        <f t="shared" ca="1" si="10"/>
        <v>14</v>
      </c>
      <c r="F372" t="str">
        <f>_xlfn.XLOOKUP(C372,customers!$A$1:$A$1001,customers!$B$1:$B$1001)</f>
        <v>Katie Hughes</v>
      </c>
      <c r="G372" t="str">
        <f>_xlfn.XLOOKUP(C372,customers!$A$1:$A$1001,customers!$C$1:$C$1001)</f>
        <v>katiehughes@email.com</v>
      </c>
      <c r="H372" t="str">
        <f>_xlfn.XLOOKUP(C372,customers!$A$1:$A$1001,customers!$G$1:$G$1001)</f>
        <v>Canada</v>
      </c>
      <c r="I372" t="str">
        <f>INDEX(products!$A$1:$G$37,MATCH(orders!$D372,products!$A$1:$A$37,0),MATCH(orders!I$1,products!$A$1:$G$1,0))</f>
        <v>White</v>
      </c>
      <c r="J372">
        <f>INDEX(products!$A$1:$G$37,MATCH(orders!$D372,products!$A$1:$A$37,0),MATCH(orders!J$1,products!$A$1:$G$1,0))</f>
        <v>0.8</v>
      </c>
      <c r="K372" t="str">
        <f>INDEX(products!$A$1:$G$37,MATCH(orders!$D372,products!$A$1:$A$37,0),MATCH(orders!K$1,products!$A$1:$G$1,0))</f>
        <v>50g</v>
      </c>
      <c r="L372" s="6">
        <f>INDEX(products!$A$1:$G$37,MATCH(orders!$D372,products!$A$1:$A$37,0),MATCH(orders!L$1,products!$A$1:$G$1,0))</f>
        <v>1.3</v>
      </c>
      <c r="M372" s="6">
        <f t="shared" ca="1" si="11"/>
        <v>18.2</v>
      </c>
      <c r="N372" t="str">
        <f>_xlfn.XLOOKUP(Orders[[#This Row],[Customer ID]],customers!$A$1:$A$1001,customers!$I$1:$I$1001,0)</f>
        <v>Yes</v>
      </c>
    </row>
    <row r="373" spans="1:14" x14ac:dyDescent="0.3">
      <c r="A373" s="4" t="s">
        <v>6340</v>
      </c>
      <c r="B373" s="5">
        <v>44460</v>
      </c>
      <c r="C373" t="s">
        <v>185</v>
      </c>
      <c r="D373" t="s">
        <v>6949</v>
      </c>
      <c r="E373" s="4">
        <f t="shared" ca="1" si="10"/>
        <v>6</v>
      </c>
      <c r="F373" t="str">
        <f>_xlfn.XLOOKUP(C373,customers!$A$1:$A$1001,customers!$B$1:$B$1001)</f>
        <v>Steven Foster</v>
      </c>
      <c r="G373" t="str">
        <f>_xlfn.XLOOKUP(C373,customers!$A$1:$A$1001,customers!$C$1:$C$1001)</f>
        <v>stevenfoster@email.com</v>
      </c>
      <c r="H373" t="str">
        <f>_xlfn.XLOOKUP(C373,customers!$A$1:$A$1001,customers!$G$1:$G$1001)</f>
        <v>Mexico</v>
      </c>
      <c r="I373" t="str">
        <f>INDEX(products!$A$1:$G$37,MATCH(orders!$D373,products!$A$1:$A$37,0),MATCH(orders!I$1,products!$A$1:$G$1,0))</f>
        <v>Dark</v>
      </c>
      <c r="J373">
        <f>INDEX(products!$A$1:$G$37,MATCH(orders!$D373,products!$A$1:$A$37,0),MATCH(orders!J$1,products!$A$1:$G$1,0))</f>
        <v>0.65</v>
      </c>
      <c r="K373" t="str">
        <f>INDEX(products!$A$1:$G$37,MATCH(orders!$D373,products!$A$1:$A$37,0),MATCH(orders!K$1,products!$A$1:$G$1,0))</f>
        <v>20g</v>
      </c>
      <c r="L373" s="6">
        <f>INDEX(products!$A$1:$G$37,MATCH(orders!$D373,products!$A$1:$A$37,0),MATCH(orders!L$1,products!$A$1:$G$1,0))</f>
        <v>0.56000000000000005</v>
      </c>
      <c r="M373" s="6">
        <f t="shared" ca="1" si="11"/>
        <v>3.3600000000000003</v>
      </c>
      <c r="N373" t="str">
        <f>_xlfn.XLOOKUP(Orders[[#This Row],[Customer ID]],customers!$A$1:$A$1001,customers!$I$1:$I$1001,0)</f>
        <v>No</v>
      </c>
    </row>
    <row r="374" spans="1:14" x14ac:dyDescent="0.3">
      <c r="A374" s="4" t="s">
        <v>6341</v>
      </c>
      <c r="B374" s="5">
        <v>43707</v>
      </c>
      <c r="C374" t="s">
        <v>400</v>
      </c>
      <c r="D374" t="s">
        <v>6969</v>
      </c>
      <c r="E374" s="4">
        <f t="shared" ca="1" si="10"/>
        <v>15</v>
      </c>
      <c r="F374" t="str">
        <f>_xlfn.XLOOKUP(C374,customers!$A$1:$A$1001,customers!$B$1:$B$1001)</f>
        <v>Brian Gray</v>
      </c>
      <c r="G374" t="str">
        <f>_xlfn.XLOOKUP(C374,customers!$A$1:$A$1001,customers!$C$1:$C$1001)</f>
        <v>briangray@email.com</v>
      </c>
      <c r="H374" t="str">
        <f>_xlfn.XLOOKUP(C374,customers!$A$1:$A$1001,customers!$G$1:$G$1001)</f>
        <v>Canada</v>
      </c>
      <c r="I374" t="str">
        <f>INDEX(products!$A$1:$G$37,MATCH(orders!$D374,products!$A$1:$A$37,0),MATCH(orders!I$1,products!$A$1:$G$1,0))</f>
        <v>White</v>
      </c>
      <c r="J374">
        <f>INDEX(products!$A$1:$G$37,MATCH(orders!$D374,products!$A$1:$A$37,0),MATCH(orders!J$1,products!$A$1:$G$1,0))</f>
        <v>0.5</v>
      </c>
      <c r="K374" t="str">
        <f>INDEX(products!$A$1:$G$37,MATCH(orders!$D374,products!$A$1:$A$37,0),MATCH(orders!K$1,products!$A$1:$G$1,0))</f>
        <v>20g</v>
      </c>
      <c r="L374" s="6">
        <f>INDEX(products!$A$1:$G$37,MATCH(orders!$D374,products!$A$1:$A$37,0),MATCH(orders!L$1,products!$A$1:$G$1,0))</f>
        <v>0.79</v>
      </c>
      <c r="M374" s="6">
        <f t="shared" ca="1" si="11"/>
        <v>11.850000000000001</v>
      </c>
      <c r="N374" t="str">
        <f>_xlfn.XLOOKUP(Orders[[#This Row],[Customer ID]],customers!$A$1:$A$1001,customers!$I$1:$I$1001,0)</f>
        <v>No</v>
      </c>
    </row>
    <row r="375" spans="1:14" x14ac:dyDescent="0.3">
      <c r="A375" s="4" t="s">
        <v>6342</v>
      </c>
      <c r="B375" s="5">
        <v>43521</v>
      </c>
      <c r="C375" t="s">
        <v>183</v>
      </c>
      <c r="D375" t="s">
        <v>6954</v>
      </c>
      <c r="E375" s="4">
        <f t="shared" ca="1" si="10"/>
        <v>16</v>
      </c>
      <c r="F375" t="str">
        <f>_xlfn.XLOOKUP(C375,customers!$A$1:$A$1001,customers!$B$1:$B$1001)</f>
        <v>Lisa Lee</v>
      </c>
      <c r="G375" t="str">
        <f>_xlfn.XLOOKUP(C375,customers!$A$1:$A$1001,customers!$C$1:$C$1001)</f>
        <v>lisalee@email.com</v>
      </c>
      <c r="H375" t="str">
        <f>_xlfn.XLOOKUP(C375,customers!$A$1:$A$1001,customers!$G$1:$G$1001)</f>
        <v>Mexico</v>
      </c>
      <c r="I375" t="str">
        <f>INDEX(products!$A$1:$G$37,MATCH(orders!$D375,products!$A$1:$A$37,0),MATCH(orders!I$1,products!$A$1:$G$1,0))</f>
        <v>Dark</v>
      </c>
      <c r="J375">
        <f>INDEX(products!$A$1:$G$37,MATCH(orders!$D375,products!$A$1:$A$37,0),MATCH(orders!J$1,products!$A$1:$G$1,0))</f>
        <v>0.8</v>
      </c>
      <c r="K375" t="str">
        <f>INDEX(products!$A$1:$G$37,MATCH(orders!$D375,products!$A$1:$A$37,0),MATCH(orders!K$1,products!$A$1:$G$1,0))</f>
        <v>50g</v>
      </c>
      <c r="L375" s="6">
        <f>INDEX(products!$A$1:$G$37,MATCH(orders!$D375,products!$A$1:$A$37,0),MATCH(orders!L$1,products!$A$1:$G$1,0))</f>
        <v>1</v>
      </c>
      <c r="M375" s="6">
        <f t="shared" ca="1" si="11"/>
        <v>16</v>
      </c>
      <c r="N375" t="str">
        <f>_xlfn.XLOOKUP(Orders[[#This Row],[Customer ID]],customers!$A$1:$A$1001,customers!$I$1:$I$1001,0)</f>
        <v>No</v>
      </c>
    </row>
    <row r="376" spans="1:14" x14ac:dyDescent="0.3">
      <c r="A376" s="4" t="s">
        <v>6343</v>
      </c>
      <c r="B376" s="5">
        <v>43725</v>
      </c>
      <c r="C376" t="s">
        <v>362</v>
      </c>
      <c r="D376" t="s">
        <v>6964</v>
      </c>
      <c r="E376" s="4">
        <f t="shared" ca="1" si="10"/>
        <v>47</v>
      </c>
      <c r="F376" t="str">
        <f>_xlfn.XLOOKUP(C376,customers!$A$1:$A$1001,customers!$B$1:$B$1001)</f>
        <v>Ronnie Conley</v>
      </c>
      <c r="G376" t="str">
        <f>_xlfn.XLOOKUP(C376,customers!$A$1:$A$1001,customers!$C$1:$C$1001)</f>
        <v>ronnieconley@email.com</v>
      </c>
      <c r="H376" t="str">
        <f>_xlfn.XLOOKUP(C376,customers!$A$1:$A$1001,customers!$G$1:$G$1001)</f>
        <v>United States</v>
      </c>
      <c r="I376" t="str">
        <f>INDEX(products!$A$1:$G$37,MATCH(orders!$D376,products!$A$1:$A$37,0),MATCH(orders!I$1,products!$A$1:$G$1,0))</f>
        <v>Milk</v>
      </c>
      <c r="J376">
        <f>INDEX(products!$A$1:$G$37,MATCH(orders!$D376,products!$A$1:$A$37,0),MATCH(orders!J$1,products!$A$1:$G$1,0))</f>
        <v>0.65</v>
      </c>
      <c r="K376" t="str">
        <f>INDEX(products!$A$1:$G$37,MATCH(orders!$D376,products!$A$1:$A$37,0),MATCH(orders!K$1,products!$A$1:$G$1,0))</f>
        <v>250g</v>
      </c>
      <c r="L376" s="6">
        <f>INDEX(products!$A$1:$G$37,MATCH(orders!$D376,products!$A$1:$A$37,0),MATCH(orders!L$1,products!$A$1:$G$1,0))</f>
        <v>3.81</v>
      </c>
      <c r="M376" s="6">
        <f t="shared" ca="1" si="11"/>
        <v>179.07</v>
      </c>
      <c r="N376" t="str">
        <f>_xlfn.XLOOKUP(Orders[[#This Row],[Customer ID]],customers!$A$1:$A$1001,customers!$I$1:$I$1001,0)</f>
        <v>Yes</v>
      </c>
    </row>
    <row r="377" spans="1:14" x14ac:dyDescent="0.3">
      <c r="A377" s="4" t="s">
        <v>6344</v>
      </c>
      <c r="B377" s="5">
        <v>43680</v>
      </c>
      <c r="C377" t="s">
        <v>968</v>
      </c>
      <c r="D377" t="s">
        <v>6976</v>
      </c>
      <c r="E377" s="4">
        <f t="shared" ca="1" si="10"/>
        <v>10</v>
      </c>
      <c r="F377" t="str">
        <f>_xlfn.XLOOKUP(C377,customers!$A$1:$A$1001,customers!$B$1:$B$1001)</f>
        <v>Carla Farley</v>
      </c>
      <c r="G377" t="str">
        <f>_xlfn.XLOOKUP(C377,customers!$A$1:$A$1001,customers!$C$1:$C$1001)</f>
        <v>carlafarley@email.com</v>
      </c>
      <c r="H377" t="str">
        <f>_xlfn.XLOOKUP(C377,customers!$A$1:$A$1001,customers!$G$1:$G$1001)</f>
        <v>Mexico</v>
      </c>
      <c r="I377" t="str">
        <f>INDEX(products!$A$1:$G$37,MATCH(orders!$D377,products!$A$1:$A$37,0),MATCH(orders!I$1,products!$A$1:$G$1,0))</f>
        <v>White</v>
      </c>
      <c r="J377">
        <f>INDEX(products!$A$1:$G$37,MATCH(orders!$D377,products!$A$1:$A$37,0),MATCH(orders!J$1,products!$A$1:$G$1,0))</f>
        <v>0.65</v>
      </c>
      <c r="K377" t="str">
        <f>INDEX(products!$A$1:$G$37,MATCH(orders!$D377,products!$A$1:$A$37,0),MATCH(orders!K$1,products!$A$1:$G$1,0))</f>
        <v>250g</v>
      </c>
      <c r="L377" s="6">
        <f>INDEX(products!$A$1:$G$37,MATCH(orders!$D377,products!$A$1:$A$37,0),MATCH(orders!L$1,products!$A$1:$G$1,0))</f>
        <v>5.58</v>
      </c>
      <c r="M377" s="6">
        <f t="shared" ca="1" si="11"/>
        <v>55.8</v>
      </c>
      <c r="N377" t="str">
        <f>_xlfn.XLOOKUP(Orders[[#This Row],[Customer ID]],customers!$A$1:$A$1001,customers!$I$1:$I$1001,0)</f>
        <v>Yes</v>
      </c>
    </row>
    <row r="378" spans="1:14" x14ac:dyDescent="0.3">
      <c r="A378" s="4" t="s">
        <v>6345</v>
      </c>
      <c r="B378" s="5">
        <v>44253</v>
      </c>
      <c r="C378" t="s">
        <v>751</v>
      </c>
      <c r="D378" t="s">
        <v>6976</v>
      </c>
      <c r="E378" s="4">
        <f t="shared" ca="1" si="10"/>
        <v>36</v>
      </c>
      <c r="F378" t="str">
        <f>_xlfn.XLOOKUP(C378,customers!$A$1:$A$1001,customers!$B$1:$B$1001)</f>
        <v>Kenneth Ayers</v>
      </c>
      <c r="G378" t="str">
        <f>_xlfn.XLOOKUP(C378,customers!$A$1:$A$1001,customers!$C$1:$C$1001)</f>
        <v>kennethayers@email.com</v>
      </c>
      <c r="H378" t="str">
        <f>_xlfn.XLOOKUP(C378,customers!$A$1:$A$1001,customers!$G$1:$G$1001)</f>
        <v>Canada</v>
      </c>
      <c r="I378" t="str">
        <f>INDEX(products!$A$1:$G$37,MATCH(orders!$D378,products!$A$1:$A$37,0),MATCH(orders!I$1,products!$A$1:$G$1,0))</f>
        <v>White</v>
      </c>
      <c r="J378">
        <f>INDEX(products!$A$1:$G$37,MATCH(orders!$D378,products!$A$1:$A$37,0),MATCH(orders!J$1,products!$A$1:$G$1,0))</f>
        <v>0.65</v>
      </c>
      <c r="K378" t="str">
        <f>INDEX(products!$A$1:$G$37,MATCH(orders!$D378,products!$A$1:$A$37,0),MATCH(orders!K$1,products!$A$1:$G$1,0))</f>
        <v>250g</v>
      </c>
      <c r="L378" s="6">
        <f>INDEX(products!$A$1:$G$37,MATCH(orders!$D378,products!$A$1:$A$37,0),MATCH(orders!L$1,products!$A$1:$G$1,0))</f>
        <v>5.58</v>
      </c>
      <c r="M378" s="6">
        <f t="shared" ca="1" si="11"/>
        <v>200.88</v>
      </c>
      <c r="N378" t="str">
        <f>_xlfn.XLOOKUP(Orders[[#This Row],[Customer ID]],customers!$A$1:$A$1001,customers!$I$1:$I$1001,0)</f>
        <v>No</v>
      </c>
    </row>
    <row r="379" spans="1:14" x14ac:dyDescent="0.3">
      <c r="A379" s="4" t="s">
        <v>6345</v>
      </c>
      <c r="B379" s="5">
        <v>44253</v>
      </c>
      <c r="C379" t="s">
        <v>224</v>
      </c>
      <c r="D379" t="s">
        <v>6971</v>
      </c>
      <c r="E379" s="4">
        <f t="shared" ca="1" si="10"/>
        <v>26</v>
      </c>
      <c r="F379" t="str">
        <f>_xlfn.XLOOKUP(C379,customers!$A$1:$A$1001,customers!$B$1:$B$1001)</f>
        <v>Abigail Mckay</v>
      </c>
      <c r="G379" t="str">
        <f>_xlfn.XLOOKUP(C379,customers!$A$1:$A$1001,customers!$C$1:$C$1001)</f>
        <v>abigailmckay@email.com</v>
      </c>
      <c r="H379" t="str">
        <f>_xlfn.XLOOKUP(C379,customers!$A$1:$A$1001,customers!$G$1:$G$1001)</f>
        <v>Canada</v>
      </c>
      <c r="I379" t="str">
        <f>INDEX(products!$A$1:$G$37,MATCH(orders!$D379,products!$A$1:$A$37,0),MATCH(orders!I$1,products!$A$1:$G$1,0))</f>
        <v>White</v>
      </c>
      <c r="J379">
        <f>INDEX(products!$A$1:$G$37,MATCH(orders!$D379,products!$A$1:$A$37,0),MATCH(orders!J$1,products!$A$1:$G$1,0))</f>
        <v>0.5</v>
      </c>
      <c r="K379" t="str">
        <f>INDEX(products!$A$1:$G$37,MATCH(orders!$D379,products!$A$1:$A$37,0),MATCH(orders!K$1,products!$A$1:$G$1,0))</f>
        <v>100g</v>
      </c>
      <c r="L379" s="6">
        <f>INDEX(products!$A$1:$G$37,MATCH(orders!$D379,products!$A$1:$A$37,0),MATCH(orders!L$1,products!$A$1:$G$1,0))</f>
        <v>2.64</v>
      </c>
      <c r="M379" s="6">
        <f t="shared" ca="1" si="11"/>
        <v>68.64</v>
      </c>
      <c r="N379" t="str">
        <f>_xlfn.XLOOKUP(Orders[[#This Row],[Customer ID]],customers!$A$1:$A$1001,customers!$I$1:$I$1001,0)</f>
        <v>No</v>
      </c>
    </row>
    <row r="380" spans="1:14" x14ac:dyDescent="0.3">
      <c r="A380" s="4" t="s">
        <v>6346</v>
      </c>
      <c r="B380" s="5">
        <v>44411</v>
      </c>
      <c r="C380" t="s">
        <v>510</v>
      </c>
      <c r="D380" t="s">
        <v>6953</v>
      </c>
      <c r="E380" s="4">
        <f t="shared" ca="1" si="10"/>
        <v>18</v>
      </c>
      <c r="F380" t="str">
        <f>_xlfn.XLOOKUP(C380,customers!$A$1:$A$1001,customers!$B$1:$B$1001)</f>
        <v>Wendy Gonzalez</v>
      </c>
      <c r="G380" t="str">
        <f>_xlfn.XLOOKUP(C380,customers!$A$1:$A$1001,customers!$C$1:$C$1001)</f>
        <v>wendygonzalez@email.com</v>
      </c>
      <c r="H380" t="str">
        <f>_xlfn.XLOOKUP(C380,customers!$A$1:$A$1001,customers!$G$1:$G$1001)</f>
        <v>Mexico</v>
      </c>
      <c r="I380" t="str">
        <f>INDEX(products!$A$1:$G$37,MATCH(orders!$D380,products!$A$1:$A$37,0),MATCH(orders!I$1,products!$A$1:$G$1,0))</f>
        <v>Dark</v>
      </c>
      <c r="J380">
        <f>INDEX(products!$A$1:$G$37,MATCH(orders!$D380,products!$A$1:$A$37,0),MATCH(orders!J$1,products!$A$1:$G$1,0))</f>
        <v>0.8</v>
      </c>
      <c r="K380" t="str">
        <f>INDEX(products!$A$1:$G$37,MATCH(orders!$D380,products!$A$1:$A$37,0),MATCH(orders!K$1,products!$A$1:$G$1,0))</f>
        <v>20g</v>
      </c>
      <c r="L380" s="6">
        <f>INDEX(products!$A$1:$G$37,MATCH(orders!$D380,products!$A$1:$A$37,0),MATCH(orders!L$1,products!$A$1:$G$1,0))</f>
        <v>0.5</v>
      </c>
      <c r="M380" s="6">
        <f t="shared" ca="1" si="11"/>
        <v>9</v>
      </c>
      <c r="N380" t="str">
        <f>_xlfn.XLOOKUP(Orders[[#This Row],[Customer ID]],customers!$A$1:$A$1001,customers!$I$1:$I$1001,0)</f>
        <v>Yes</v>
      </c>
    </row>
    <row r="381" spans="1:14" x14ac:dyDescent="0.3">
      <c r="A381" s="4" t="s">
        <v>6347</v>
      </c>
      <c r="B381" s="5">
        <v>44323</v>
      </c>
      <c r="C381" t="s">
        <v>910</v>
      </c>
      <c r="D381" t="s">
        <v>6947</v>
      </c>
      <c r="E381" s="4">
        <f t="shared" ca="1" si="10"/>
        <v>1</v>
      </c>
      <c r="F381" t="str">
        <f>_xlfn.XLOOKUP(C381,customers!$A$1:$A$1001,customers!$B$1:$B$1001)</f>
        <v>Erica Bryant</v>
      </c>
      <c r="G381" t="str">
        <f>_xlfn.XLOOKUP(C381,customers!$A$1:$A$1001,customers!$C$1:$C$1001)</f>
        <v>ericabryant@email.com</v>
      </c>
      <c r="H381" t="str">
        <f>_xlfn.XLOOKUP(C381,customers!$A$1:$A$1001,customers!$G$1:$G$1001)</f>
        <v>United States</v>
      </c>
      <c r="I381" t="str">
        <f>INDEX(products!$A$1:$G$37,MATCH(orders!$D381,products!$A$1:$A$37,0),MATCH(orders!I$1,products!$A$1:$G$1,0))</f>
        <v>Dark</v>
      </c>
      <c r="J381">
        <f>INDEX(products!$A$1:$G$37,MATCH(orders!$D381,products!$A$1:$A$37,0),MATCH(orders!J$1,products!$A$1:$G$1,0))</f>
        <v>0.5</v>
      </c>
      <c r="K381" t="str">
        <f>INDEX(products!$A$1:$G$37,MATCH(orders!$D381,products!$A$1:$A$37,0),MATCH(orders!K$1,products!$A$1:$G$1,0))</f>
        <v>100g</v>
      </c>
      <c r="L381" s="6">
        <f>INDEX(products!$A$1:$G$37,MATCH(orders!$D381,products!$A$1:$A$37,0),MATCH(orders!L$1,products!$A$1:$G$1,0))</f>
        <v>2.16</v>
      </c>
      <c r="M381" s="6">
        <f t="shared" ca="1" si="11"/>
        <v>2.16</v>
      </c>
      <c r="N381" t="str">
        <f>_xlfn.XLOOKUP(Orders[[#This Row],[Customer ID]],customers!$A$1:$A$1001,customers!$I$1:$I$1001,0)</f>
        <v>No</v>
      </c>
    </row>
    <row r="382" spans="1:14" x14ac:dyDescent="0.3">
      <c r="A382" s="4" t="s">
        <v>6348</v>
      </c>
      <c r="B382" s="5">
        <v>43630</v>
      </c>
      <c r="C382" t="s">
        <v>934</v>
      </c>
      <c r="D382" t="s">
        <v>6946</v>
      </c>
      <c r="E382" s="4">
        <f t="shared" ca="1" si="10"/>
        <v>12</v>
      </c>
      <c r="F382" t="str">
        <f>_xlfn.XLOOKUP(C382,customers!$A$1:$A$1001,customers!$B$1:$B$1001)</f>
        <v>Ashlee Watts</v>
      </c>
      <c r="G382" t="str">
        <f>_xlfn.XLOOKUP(C382,customers!$A$1:$A$1001,customers!$C$1:$C$1001)</f>
        <v>ashleewatts@email.com</v>
      </c>
      <c r="H382" t="str">
        <f>_xlfn.XLOOKUP(C382,customers!$A$1:$A$1001,customers!$G$1:$G$1001)</f>
        <v>Canada</v>
      </c>
      <c r="I382" t="str">
        <f>INDEX(products!$A$1:$G$37,MATCH(orders!$D382,products!$A$1:$A$37,0),MATCH(orders!I$1,products!$A$1:$G$1,0))</f>
        <v>Dark</v>
      </c>
      <c r="J382">
        <f>INDEX(products!$A$1:$G$37,MATCH(orders!$D382,products!$A$1:$A$37,0),MATCH(orders!J$1,products!$A$1:$G$1,0))</f>
        <v>0.5</v>
      </c>
      <c r="K382" t="str">
        <f>INDEX(products!$A$1:$G$37,MATCH(orders!$D382,products!$A$1:$A$37,0),MATCH(orders!K$1,products!$A$1:$G$1,0))</f>
        <v>50g</v>
      </c>
      <c r="L382" s="6">
        <f>INDEX(products!$A$1:$G$37,MATCH(orders!$D382,products!$A$1:$A$37,0),MATCH(orders!L$1,products!$A$1:$G$1,0))</f>
        <v>1.3</v>
      </c>
      <c r="M382" s="6">
        <f t="shared" ca="1" si="11"/>
        <v>15.600000000000001</v>
      </c>
      <c r="N382" t="str">
        <f>_xlfn.XLOOKUP(Orders[[#This Row],[Customer ID]],customers!$A$1:$A$1001,customers!$I$1:$I$1001,0)</f>
        <v>No</v>
      </c>
    </row>
    <row r="383" spans="1:14" x14ac:dyDescent="0.3">
      <c r="A383" s="4" t="s">
        <v>6349</v>
      </c>
      <c r="B383" s="5">
        <v>43790</v>
      </c>
      <c r="C383" t="s">
        <v>140</v>
      </c>
      <c r="D383" t="s">
        <v>6970</v>
      </c>
      <c r="E383" s="4">
        <f t="shared" ca="1" si="10"/>
        <v>41</v>
      </c>
      <c r="F383" t="str">
        <f>_xlfn.XLOOKUP(C383,customers!$A$1:$A$1001,customers!$B$1:$B$1001)</f>
        <v>Frederick Robinson</v>
      </c>
      <c r="G383" t="str">
        <f>_xlfn.XLOOKUP(C383,customers!$A$1:$A$1001,customers!$C$1:$C$1001)</f>
        <v>frederickrobinson@email.com</v>
      </c>
      <c r="H383" t="str">
        <f>_xlfn.XLOOKUP(C383,customers!$A$1:$A$1001,customers!$G$1:$G$1001)</f>
        <v>Mexico</v>
      </c>
      <c r="I383" t="str">
        <f>INDEX(products!$A$1:$G$37,MATCH(orders!$D383,products!$A$1:$A$37,0),MATCH(orders!I$1,products!$A$1:$G$1,0))</f>
        <v>White</v>
      </c>
      <c r="J383">
        <f>INDEX(products!$A$1:$G$37,MATCH(orders!$D383,products!$A$1:$A$37,0),MATCH(orders!J$1,products!$A$1:$G$1,0))</f>
        <v>0.5</v>
      </c>
      <c r="K383" t="str">
        <f>INDEX(products!$A$1:$G$37,MATCH(orders!$D383,products!$A$1:$A$37,0),MATCH(orders!K$1,products!$A$1:$G$1,0))</f>
        <v>50g</v>
      </c>
      <c r="L383" s="6">
        <f>INDEX(products!$A$1:$G$37,MATCH(orders!$D383,products!$A$1:$A$37,0),MATCH(orders!L$1,products!$A$1:$G$1,0))</f>
        <v>1.59</v>
      </c>
      <c r="M383" s="6">
        <f t="shared" ca="1" si="11"/>
        <v>65.19</v>
      </c>
      <c r="N383" t="str">
        <f>_xlfn.XLOOKUP(Orders[[#This Row],[Customer ID]],customers!$A$1:$A$1001,customers!$I$1:$I$1001,0)</f>
        <v>No</v>
      </c>
    </row>
    <row r="384" spans="1:14" x14ac:dyDescent="0.3">
      <c r="A384" s="4" t="s">
        <v>6350</v>
      </c>
      <c r="B384" s="5">
        <v>44286</v>
      </c>
      <c r="C384" t="s">
        <v>492</v>
      </c>
      <c r="D384" t="s">
        <v>6978</v>
      </c>
      <c r="E384" s="4">
        <f t="shared" ca="1" si="10"/>
        <v>1</v>
      </c>
      <c r="F384" t="str">
        <f>_xlfn.XLOOKUP(C384,customers!$A$1:$A$1001,customers!$B$1:$B$1001)</f>
        <v>Rebecca Rodriguez</v>
      </c>
      <c r="G384" t="str">
        <f>_xlfn.XLOOKUP(C384,customers!$A$1:$A$1001,customers!$C$1:$C$1001)</f>
        <v>rebeccarodriguez@email.com</v>
      </c>
      <c r="H384" t="str">
        <f>_xlfn.XLOOKUP(C384,customers!$A$1:$A$1001,customers!$G$1:$G$1001)</f>
        <v>Canada</v>
      </c>
      <c r="I384" t="str">
        <f>INDEX(products!$A$1:$G$37,MATCH(orders!$D384,products!$A$1:$A$37,0),MATCH(orders!I$1,products!$A$1:$G$1,0))</f>
        <v>White</v>
      </c>
      <c r="J384">
        <f>INDEX(products!$A$1:$G$37,MATCH(orders!$D384,products!$A$1:$A$37,0),MATCH(orders!J$1,products!$A$1:$G$1,0))</f>
        <v>0.8</v>
      </c>
      <c r="K384" t="str">
        <f>INDEX(products!$A$1:$G$37,MATCH(orders!$D384,products!$A$1:$A$37,0),MATCH(orders!K$1,products!$A$1:$G$1,0))</f>
        <v>50g</v>
      </c>
      <c r="L384" s="6">
        <f>INDEX(products!$A$1:$G$37,MATCH(orders!$D384,products!$A$1:$A$37,0),MATCH(orders!L$1,products!$A$1:$G$1,0))</f>
        <v>1.3</v>
      </c>
      <c r="M384" s="6">
        <f t="shared" ca="1" si="11"/>
        <v>1.3</v>
      </c>
      <c r="N384" t="str">
        <f>_xlfn.XLOOKUP(Orders[[#This Row],[Customer ID]],customers!$A$1:$A$1001,customers!$I$1:$I$1001,0)</f>
        <v>Yes</v>
      </c>
    </row>
    <row r="385" spans="1:14" x14ac:dyDescent="0.3">
      <c r="A385" s="4" t="s">
        <v>6351</v>
      </c>
      <c r="B385" s="5">
        <v>43647</v>
      </c>
      <c r="C385" t="s">
        <v>398</v>
      </c>
      <c r="D385" t="s">
        <v>6960</v>
      </c>
      <c r="E385" s="4">
        <f t="shared" ca="1" si="10"/>
        <v>38</v>
      </c>
      <c r="F385" t="str">
        <f>_xlfn.XLOOKUP(C385,customers!$A$1:$A$1001,customers!$B$1:$B$1001)</f>
        <v>Darrell Morales</v>
      </c>
      <c r="G385" t="str">
        <f>_xlfn.XLOOKUP(C385,customers!$A$1:$A$1001,customers!$C$1:$C$1001)</f>
        <v>darrellmorales@email.com</v>
      </c>
      <c r="H385" t="str">
        <f>_xlfn.XLOOKUP(C385,customers!$A$1:$A$1001,customers!$G$1:$G$1001)</f>
        <v>Mexico</v>
      </c>
      <c r="I385" t="str">
        <f>INDEX(products!$A$1:$G$37,MATCH(orders!$D385,products!$A$1:$A$37,0),MATCH(orders!I$1,products!$A$1:$G$1,0))</f>
        <v>Milk</v>
      </c>
      <c r="J385">
        <f>INDEX(products!$A$1:$G$37,MATCH(orders!$D385,products!$A$1:$A$37,0),MATCH(orders!J$1,products!$A$1:$G$1,0))</f>
        <v>0.5</v>
      </c>
      <c r="K385" t="str">
        <f>INDEX(products!$A$1:$G$37,MATCH(orders!$D385,products!$A$1:$A$37,0),MATCH(orders!K$1,products!$A$1:$G$1,0))</f>
        <v>250g</v>
      </c>
      <c r="L385" s="6">
        <f>INDEX(products!$A$1:$G$37,MATCH(orders!$D385,products!$A$1:$A$37,0),MATCH(orders!L$1,products!$A$1:$G$1,0))</f>
        <v>4.58</v>
      </c>
      <c r="M385" s="6">
        <f t="shared" ca="1" si="11"/>
        <v>174.04</v>
      </c>
      <c r="N385" t="str">
        <f>_xlfn.XLOOKUP(Orders[[#This Row],[Customer ID]],customers!$A$1:$A$1001,customers!$I$1:$I$1001,0)</f>
        <v>Yes</v>
      </c>
    </row>
    <row r="386" spans="1:14" x14ac:dyDescent="0.3">
      <c r="A386" s="4" t="s">
        <v>6352</v>
      </c>
      <c r="B386" s="5">
        <v>43956</v>
      </c>
      <c r="C386" t="s">
        <v>833</v>
      </c>
      <c r="D386" t="s">
        <v>6975</v>
      </c>
      <c r="E386" s="4">
        <f t="shared" ref="E386:E449" ca="1" si="12">INT(RAND()*50)+1</f>
        <v>20</v>
      </c>
      <c r="F386" t="str">
        <f>_xlfn.XLOOKUP(C386,customers!$A$1:$A$1001,customers!$B$1:$B$1001)</f>
        <v>Joshua Campbell</v>
      </c>
      <c r="G386" t="str">
        <f>_xlfn.XLOOKUP(C386,customers!$A$1:$A$1001,customers!$C$1:$C$1001)</f>
        <v>joshuacampbell@email.com</v>
      </c>
      <c r="H386" t="str">
        <f>_xlfn.XLOOKUP(C386,customers!$A$1:$A$1001,customers!$G$1:$G$1001)</f>
        <v>United States</v>
      </c>
      <c r="I386" t="str">
        <f>INDEX(products!$A$1:$G$37,MATCH(orders!$D386,products!$A$1:$A$37,0),MATCH(orders!I$1,products!$A$1:$G$1,0))</f>
        <v>White</v>
      </c>
      <c r="J386">
        <f>INDEX(products!$A$1:$G$37,MATCH(orders!$D386,products!$A$1:$A$37,0),MATCH(orders!J$1,products!$A$1:$G$1,0))</f>
        <v>0.65</v>
      </c>
      <c r="K386" t="str">
        <f>INDEX(products!$A$1:$G$37,MATCH(orders!$D386,products!$A$1:$A$37,0),MATCH(orders!K$1,products!$A$1:$G$1,0))</f>
        <v>100g</v>
      </c>
      <c r="L386" s="6">
        <f>INDEX(products!$A$1:$G$37,MATCH(orders!$D386,products!$A$1:$A$37,0),MATCH(orders!L$1,products!$A$1:$G$1,0))</f>
        <v>2.4300000000000002</v>
      </c>
      <c r="M386" s="6">
        <f t="shared" ca="1" si="11"/>
        <v>48.6</v>
      </c>
      <c r="N386" t="str">
        <f>_xlfn.XLOOKUP(Orders[[#This Row],[Customer ID]],customers!$A$1:$A$1001,customers!$I$1:$I$1001,0)</f>
        <v>No</v>
      </c>
    </row>
    <row r="387" spans="1:14" x14ac:dyDescent="0.3">
      <c r="A387" s="4" t="s">
        <v>6353</v>
      </c>
      <c r="B387" s="5">
        <v>43941</v>
      </c>
      <c r="C387" t="s">
        <v>80</v>
      </c>
      <c r="D387" t="s">
        <v>6954</v>
      </c>
      <c r="E387" s="4">
        <f t="shared" ca="1" si="12"/>
        <v>28</v>
      </c>
      <c r="F387" t="str">
        <f>_xlfn.XLOOKUP(C387,customers!$A$1:$A$1001,customers!$B$1:$B$1001)</f>
        <v>Christina Williamson</v>
      </c>
      <c r="G387" t="str">
        <f>_xlfn.XLOOKUP(C387,customers!$A$1:$A$1001,customers!$C$1:$C$1001)</f>
        <v>christinawilliamson@email.com</v>
      </c>
      <c r="H387" t="str">
        <f>_xlfn.XLOOKUP(C387,customers!$A$1:$A$1001,customers!$G$1:$G$1001)</f>
        <v>Canada</v>
      </c>
      <c r="I387" t="str">
        <f>INDEX(products!$A$1:$G$37,MATCH(orders!$D387,products!$A$1:$A$37,0),MATCH(orders!I$1,products!$A$1:$G$1,0))</f>
        <v>Dark</v>
      </c>
      <c r="J387">
        <f>INDEX(products!$A$1:$G$37,MATCH(orders!$D387,products!$A$1:$A$37,0),MATCH(orders!J$1,products!$A$1:$G$1,0))</f>
        <v>0.8</v>
      </c>
      <c r="K387" t="str">
        <f>INDEX(products!$A$1:$G$37,MATCH(orders!$D387,products!$A$1:$A$37,0),MATCH(orders!K$1,products!$A$1:$G$1,0))</f>
        <v>50g</v>
      </c>
      <c r="L387" s="6">
        <f>INDEX(products!$A$1:$G$37,MATCH(orders!$D387,products!$A$1:$A$37,0),MATCH(orders!L$1,products!$A$1:$G$1,0))</f>
        <v>1</v>
      </c>
      <c r="M387" s="6">
        <f t="shared" ref="M387:M450" ca="1" si="13">L387*E387</f>
        <v>28</v>
      </c>
      <c r="N387" t="str">
        <f>_xlfn.XLOOKUP(Orders[[#This Row],[Customer ID]],customers!$A$1:$A$1001,customers!$I$1:$I$1001,0)</f>
        <v>No</v>
      </c>
    </row>
    <row r="388" spans="1:14" x14ac:dyDescent="0.3">
      <c r="A388" s="4" t="s">
        <v>6354</v>
      </c>
      <c r="B388" s="5">
        <v>43664</v>
      </c>
      <c r="C388" t="s">
        <v>275</v>
      </c>
      <c r="D388" t="s">
        <v>6946</v>
      </c>
      <c r="E388" s="4">
        <f t="shared" ca="1" si="12"/>
        <v>32</v>
      </c>
      <c r="F388" t="str">
        <f>_xlfn.XLOOKUP(C388,customers!$A$1:$A$1001,customers!$B$1:$B$1001)</f>
        <v>Steven Harris</v>
      </c>
      <c r="G388" t="str">
        <f>_xlfn.XLOOKUP(C388,customers!$A$1:$A$1001,customers!$C$1:$C$1001)</f>
        <v>stevenharris@email.com</v>
      </c>
      <c r="H388" t="str">
        <f>_xlfn.XLOOKUP(C388,customers!$A$1:$A$1001,customers!$G$1:$G$1001)</f>
        <v>United States</v>
      </c>
      <c r="I388" t="str">
        <f>INDEX(products!$A$1:$G$37,MATCH(orders!$D388,products!$A$1:$A$37,0),MATCH(orders!I$1,products!$A$1:$G$1,0))</f>
        <v>Dark</v>
      </c>
      <c r="J388">
        <f>INDEX(products!$A$1:$G$37,MATCH(orders!$D388,products!$A$1:$A$37,0),MATCH(orders!J$1,products!$A$1:$G$1,0))</f>
        <v>0.5</v>
      </c>
      <c r="K388" t="str">
        <f>INDEX(products!$A$1:$G$37,MATCH(orders!$D388,products!$A$1:$A$37,0),MATCH(orders!K$1,products!$A$1:$G$1,0))</f>
        <v>50g</v>
      </c>
      <c r="L388" s="6">
        <f>INDEX(products!$A$1:$G$37,MATCH(orders!$D388,products!$A$1:$A$37,0),MATCH(orders!L$1,products!$A$1:$G$1,0))</f>
        <v>1.3</v>
      </c>
      <c r="M388" s="6">
        <f t="shared" ca="1" si="13"/>
        <v>41.6</v>
      </c>
      <c r="N388" t="str">
        <f>_xlfn.XLOOKUP(Orders[[#This Row],[Customer ID]],customers!$A$1:$A$1001,customers!$I$1:$I$1001,0)</f>
        <v>No</v>
      </c>
    </row>
    <row r="389" spans="1:14" x14ac:dyDescent="0.3">
      <c r="A389" s="4" t="s">
        <v>6355</v>
      </c>
      <c r="B389" s="5">
        <v>44518</v>
      </c>
      <c r="C389" t="s">
        <v>694</v>
      </c>
      <c r="D389" t="s">
        <v>6976</v>
      </c>
      <c r="E389" s="4">
        <f t="shared" ca="1" si="12"/>
        <v>4</v>
      </c>
      <c r="F389" t="str">
        <f>_xlfn.XLOOKUP(C389,customers!$A$1:$A$1001,customers!$B$1:$B$1001)</f>
        <v>Yvonne Frost</v>
      </c>
      <c r="G389" t="str">
        <f>_xlfn.XLOOKUP(C389,customers!$A$1:$A$1001,customers!$C$1:$C$1001)</f>
        <v>yvonnefrost@email.com</v>
      </c>
      <c r="H389" t="str">
        <f>_xlfn.XLOOKUP(C389,customers!$A$1:$A$1001,customers!$G$1:$G$1001)</f>
        <v>Mexico</v>
      </c>
      <c r="I389" t="str">
        <f>INDEX(products!$A$1:$G$37,MATCH(orders!$D389,products!$A$1:$A$37,0),MATCH(orders!I$1,products!$A$1:$G$1,0))</f>
        <v>White</v>
      </c>
      <c r="J389">
        <f>INDEX(products!$A$1:$G$37,MATCH(orders!$D389,products!$A$1:$A$37,0),MATCH(orders!J$1,products!$A$1:$G$1,0))</f>
        <v>0.65</v>
      </c>
      <c r="K389" t="str">
        <f>INDEX(products!$A$1:$G$37,MATCH(orders!$D389,products!$A$1:$A$37,0),MATCH(orders!K$1,products!$A$1:$G$1,0))</f>
        <v>250g</v>
      </c>
      <c r="L389" s="6">
        <f>INDEX(products!$A$1:$G$37,MATCH(orders!$D389,products!$A$1:$A$37,0),MATCH(orders!L$1,products!$A$1:$G$1,0))</f>
        <v>5.58</v>
      </c>
      <c r="M389" s="6">
        <f t="shared" ca="1" si="13"/>
        <v>22.32</v>
      </c>
      <c r="N389" t="str">
        <f>_xlfn.XLOOKUP(Orders[[#This Row],[Customer ID]],customers!$A$1:$A$1001,customers!$I$1:$I$1001,0)</f>
        <v>Yes</v>
      </c>
    </row>
    <row r="390" spans="1:14" x14ac:dyDescent="0.3">
      <c r="A390" s="4" t="s">
        <v>6356</v>
      </c>
      <c r="B390" s="5">
        <v>44002</v>
      </c>
      <c r="C390" t="s">
        <v>278</v>
      </c>
      <c r="D390" t="s">
        <v>6977</v>
      </c>
      <c r="E390" s="4">
        <f t="shared" ca="1" si="12"/>
        <v>31</v>
      </c>
      <c r="F390" t="str">
        <f>_xlfn.XLOOKUP(C390,customers!$A$1:$A$1001,customers!$B$1:$B$1001)</f>
        <v>Jeffrey Pena</v>
      </c>
      <c r="G390" t="str">
        <f>_xlfn.XLOOKUP(C390,customers!$A$1:$A$1001,customers!$C$1:$C$1001)</f>
        <v>jeffreypena@email.com</v>
      </c>
      <c r="H390" t="str">
        <f>_xlfn.XLOOKUP(C390,customers!$A$1:$A$1001,customers!$G$1:$G$1001)</f>
        <v>Mexico</v>
      </c>
      <c r="I390" t="str">
        <f>INDEX(products!$A$1:$G$37,MATCH(orders!$D390,products!$A$1:$A$37,0),MATCH(orders!I$1,products!$A$1:$G$1,0))</f>
        <v>White</v>
      </c>
      <c r="J390">
        <f>INDEX(products!$A$1:$G$37,MATCH(orders!$D390,products!$A$1:$A$37,0),MATCH(orders!J$1,products!$A$1:$G$1,0))</f>
        <v>0.8</v>
      </c>
      <c r="K390" t="str">
        <f>INDEX(products!$A$1:$G$37,MATCH(orders!$D390,products!$A$1:$A$37,0),MATCH(orders!K$1,products!$A$1:$G$1,0))</f>
        <v>20g</v>
      </c>
      <c r="L390" s="6">
        <f>INDEX(products!$A$1:$G$37,MATCH(orders!$D390,products!$A$1:$A$37,0),MATCH(orders!L$1,products!$A$1:$G$1,0))</f>
        <v>0.65</v>
      </c>
      <c r="M390" s="6">
        <f t="shared" ca="1" si="13"/>
        <v>20.150000000000002</v>
      </c>
      <c r="N390" t="str">
        <f>_xlfn.XLOOKUP(Orders[[#This Row],[Customer ID]],customers!$A$1:$A$1001,customers!$I$1:$I$1001,0)</f>
        <v>Yes</v>
      </c>
    </row>
    <row r="391" spans="1:14" x14ac:dyDescent="0.3">
      <c r="A391" s="4" t="s">
        <v>6357</v>
      </c>
      <c r="B391" s="5">
        <v>44292</v>
      </c>
      <c r="C391" t="s">
        <v>109</v>
      </c>
      <c r="D391" t="s">
        <v>6979</v>
      </c>
      <c r="E391" s="4">
        <f t="shared" ca="1" si="12"/>
        <v>33</v>
      </c>
      <c r="F391" t="str">
        <f>_xlfn.XLOOKUP(C391,customers!$A$1:$A$1001,customers!$B$1:$B$1001)</f>
        <v>Amy Harris</v>
      </c>
      <c r="G391" t="str">
        <f>_xlfn.XLOOKUP(C391,customers!$A$1:$A$1001,customers!$C$1:$C$1001)</f>
        <v>amyharris@email.com</v>
      </c>
      <c r="H391" t="str">
        <f>_xlfn.XLOOKUP(C391,customers!$A$1:$A$1001,customers!$G$1:$G$1001)</f>
        <v>United States</v>
      </c>
      <c r="I391" t="str">
        <f>INDEX(products!$A$1:$G$37,MATCH(orders!$D391,products!$A$1:$A$37,0),MATCH(orders!I$1,products!$A$1:$G$1,0))</f>
        <v>White</v>
      </c>
      <c r="J391">
        <f>INDEX(products!$A$1:$G$37,MATCH(orders!$D391,products!$A$1:$A$37,0),MATCH(orders!J$1,products!$A$1:$G$1,0))</f>
        <v>0.8</v>
      </c>
      <c r="K391" t="str">
        <f>INDEX(products!$A$1:$G$37,MATCH(orders!$D391,products!$A$1:$A$37,0),MATCH(orders!K$1,products!$A$1:$G$1,0))</f>
        <v>100g</v>
      </c>
      <c r="L391" s="6">
        <f>INDEX(products!$A$1:$G$37,MATCH(orders!$D391,products!$A$1:$A$37,0),MATCH(orders!L$1,products!$A$1:$G$1,0))</f>
        <v>2.16</v>
      </c>
      <c r="M391" s="6">
        <f t="shared" ca="1" si="13"/>
        <v>71.28</v>
      </c>
      <c r="N391" t="str">
        <f>_xlfn.XLOOKUP(Orders[[#This Row],[Customer ID]],customers!$A$1:$A$1001,customers!$I$1:$I$1001,0)</f>
        <v>No</v>
      </c>
    </row>
    <row r="392" spans="1:14" x14ac:dyDescent="0.3">
      <c r="A392" s="4" t="s">
        <v>6358</v>
      </c>
      <c r="B392" s="5">
        <v>43633</v>
      </c>
      <c r="C392" t="s">
        <v>630</v>
      </c>
      <c r="D392" t="s">
        <v>6961</v>
      </c>
      <c r="E392" s="4">
        <f t="shared" ca="1" si="12"/>
        <v>36</v>
      </c>
      <c r="F392" t="str">
        <f>_xlfn.XLOOKUP(C392,customers!$A$1:$A$1001,customers!$B$1:$B$1001)</f>
        <v>Michael Kennedy</v>
      </c>
      <c r="G392" t="str">
        <f>_xlfn.XLOOKUP(C392,customers!$A$1:$A$1001,customers!$C$1:$C$1001)</f>
        <v>michaelkennedy@email.com</v>
      </c>
      <c r="H392" t="str">
        <f>_xlfn.XLOOKUP(C392,customers!$A$1:$A$1001,customers!$G$1:$G$1001)</f>
        <v>United States</v>
      </c>
      <c r="I392" t="str">
        <f>INDEX(products!$A$1:$G$37,MATCH(orders!$D392,products!$A$1:$A$37,0),MATCH(orders!I$1,products!$A$1:$G$1,0))</f>
        <v>Milk</v>
      </c>
      <c r="J392">
        <f>INDEX(products!$A$1:$G$37,MATCH(orders!$D392,products!$A$1:$A$37,0),MATCH(orders!J$1,products!$A$1:$G$1,0))</f>
        <v>0.65</v>
      </c>
      <c r="K392" t="str">
        <f>INDEX(products!$A$1:$G$37,MATCH(orders!$D392,products!$A$1:$A$37,0),MATCH(orders!K$1,products!$A$1:$G$1,0))</f>
        <v>20g</v>
      </c>
      <c r="L392" s="6">
        <f>INDEX(products!$A$1:$G$37,MATCH(orders!$D392,products!$A$1:$A$37,0),MATCH(orders!L$1,products!$A$1:$G$1,0))</f>
        <v>0.5</v>
      </c>
      <c r="M392" s="6">
        <f t="shared" ca="1" si="13"/>
        <v>18</v>
      </c>
      <c r="N392" t="str">
        <f>_xlfn.XLOOKUP(Orders[[#This Row],[Customer ID]],customers!$A$1:$A$1001,customers!$I$1:$I$1001,0)</f>
        <v>No</v>
      </c>
    </row>
    <row r="393" spans="1:14" x14ac:dyDescent="0.3">
      <c r="A393" s="4" t="s">
        <v>6359</v>
      </c>
      <c r="B393" s="5">
        <v>44646</v>
      </c>
      <c r="C393" t="s">
        <v>950</v>
      </c>
      <c r="D393" t="s">
        <v>6947</v>
      </c>
      <c r="E393" s="4">
        <f t="shared" ca="1" si="12"/>
        <v>26</v>
      </c>
      <c r="F393" t="str">
        <f>_xlfn.XLOOKUP(C393,customers!$A$1:$A$1001,customers!$B$1:$B$1001)</f>
        <v>Seth Fleming</v>
      </c>
      <c r="G393" t="str">
        <f>_xlfn.XLOOKUP(C393,customers!$A$1:$A$1001,customers!$C$1:$C$1001)</f>
        <v>sethfleming@email.com</v>
      </c>
      <c r="H393" t="str">
        <f>_xlfn.XLOOKUP(C393,customers!$A$1:$A$1001,customers!$G$1:$G$1001)</f>
        <v>Canada</v>
      </c>
      <c r="I393" t="str">
        <f>INDEX(products!$A$1:$G$37,MATCH(orders!$D393,products!$A$1:$A$37,0),MATCH(orders!I$1,products!$A$1:$G$1,0))</f>
        <v>Dark</v>
      </c>
      <c r="J393">
        <f>INDEX(products!$A$1:$G$37,MATCH(orders!$D393,products!$A$1:$A$37,0),MATCH(orders!J$1,products!$A$1:$G$1,0))</f>
        <v>0.5</v>
      </c>
      <c r="K393" t="str">
        <f>INDEX(products!$A$1:$G$37,MATCH(orders!$D393,products!$A$1:$A$37,0),MATCH(orders!K$1,products!$A$1:$G$1,0))</f>
        <v>100g</v>
      </c>
      <c r="L393" s="6">
        <f>INDEX(products!$A$1:$G$37,MATCH(orders!$D393,products!$A$1:$A$37,0),MATCH(orders!L$1,products!$A$1:$G$1,0))</f>
        <v>2.16</v>
      </c>
      <c r="M393" s="6">
        <f t="shared" ca="1" si="13"/>
        <v>56.160000000000004</v>
      </c>
      <c r="N393" t="str">
        <f>_xlfn.XLOOKUP(Orders[[#This Row],[Customer ID]],customers!$A$1:$A$1001,customers!$I$1:$I$1001,0)</f>
        <v>Yes</v>
      </c>
    </row>
    <row r="394" spans="1:14" x14ac:dyDescent="0.3">
      <c r="A394" s="4" t="s">
        <v>6360</v>
      </c>
      <c r="B394" s="5">
        <v>44469</v>
      </c>
      <c r="C394" t="s">
        <v>551</v>
      </c>
      <c r="D394" t="s">
        <v>6978</v>
      </c>
      <c r="E394" s="4">
        <f t="shared" ca="1" si="12"/>
        <v>42</v>
      </c>
      <c r="F394" t="str">
        <f>_xlfn.XLOOKUP(C394,customers!$A$1:$A$1001,customers!$B$1:$B$1001)</f>
        <v>Margaret Snyder</v>
      </c>
      <c r="G394" t="str">
        <f>_xlfn.XLOOKUP(C394,customers!$A$1:$A$1001,customers!$C$1:$C$1001)</f>
        <v>margaretsnyder@email.com</v>
      </c>
      <c r="H394" t="str">
        <f>_xlfn.XLOOKUP(C394,customers!$A$1:$A$1001,customers!$G$1:$G$1001)</f>
        <v>Canada</v>
      </c>
      <c r="I394" t="str">
        <f>INDEX(products!$A$1:$G$37,MATCH(orders!$D394,products!$A$1:$A$37,0),MATCH(orders!I$1,products!$A$1:$G$1,0))</f>
        <v>White</v>
      </c>
      <c r="J394">
        <f>INDEX(products!$A$1:$G$37,MATCH(orders!$D394,products!$A$1:$A$37,0),MATCH(orders!J$1,products!$A$1:$G$1,0))</f>
        <v>0.8</v>
      </c>
      <c r="K394" t="str">
        <f>INDEX(products!$A$1:$G$37,MATCH(orders!$D394,products!$A$1:$A$37,0),MATCH(orders!K$1,products!$A$1:$G$1,0))</f>
        <v>50g</v>
      </c>
      <c r="L394" s="6">
        <f>INDEX(products!$A$1:$G$37,MATCH(orders!$D394,products!$A$1:$A$37,0),MATCH(orders!L$1,products!$A$1:$G$1,0))</f>
        <v>1.3</v>
      </c>
      <c r="M394" s="6">
        <f t="shared" ca="1" si="13"/>
        <v>54.6</v>
      </c>
      <c r="N394" t="str">
        <f>_xlfn.XLOOKUP(Orders[[#This Row],[Customer ID]],customers!$A$1:$A$1001,customers!$I$1:$I$1001,0)</f>
        <v>No</v>
      </c>
    </row>
    <row r="395" spans="1:14" x14ac:dyDescent="0.3">
      <c r="A395" s="4" t="s">
        <v>6361</v>
      </c>
      <c r="B395" s="5">
        <v>43635</v>
      </c>
      <c r="C395" t="s">
        <v>872</v>
      </c>
      <c r="D395" t="s">
        <v>6973</v>
      </c>
      <c r="E395" s="4">
        <f t="shared" ca="1" si="12"/>
        <v>26</v>
      </c>
      <c r="F395" t="str">
        <f>_xlfn.XLOOKUP(C395,customers!$A$1:$A$1001,customers!$B$1:$B$1001)</f>
        <v>Holly Price</v>
      </c>
      <c r="G395" t="str">
        <f>_xlfn.XLOOKUP(C395,customers!$A$1:$A$1001,customers!$C$1:$C$1001)</f>
        <v>hollyprice@email.com</v>
      </c>
      <c r="H395" t="str">
        <f>_xlfn.XLOOKUP(C395,customers!$A$1:$A$1001,customers!$G$1:$G$1001)</f>
        <v>Mexico</v>
      </c>
      <c r="I395" t="str">
        <f>INDEX(products!$A$1:$G$37,MATCH(orders!$D395,products!$A$1:$A$37,0),MATCH(orders!I$1,products!$A$1:$G$1,0))</f>
        <v>White</v>
      </c>
      <c r="J395">
        <f>INDEX(products!$A$1:$G$37,MATCH(orders!$D395,products!$A$1:$A$37,0),MATCH(orders!J$1,products!$A$1:$G$1,0))</f>
        <v>0.65</v>
      </c>
      <c r="K395" t="str">
        <f>INDEX(products!$A$1:$G$37,MATCH(orders!$D395,products!$A$1:$A$37,0),MATCH(orders!K$1,products!$A$1:$G$1,0))</f>
        <v>20g</v>
      </c>
      <c r="L395" s="6">
        <f>INDEX(products!$A$1:$G$37,MATCH(orders!$D395,products!$A$1:$A$37,0),MATCH(orders!L$1,products!$A$1:$G$1,0))</f>
        <v>0.73</v>
      </c>
      <c r="M395" s="6">
        <f t="shared" ca="1" si="13"/>
        <v>18.98</v>
      </c>
      <c r="N395" t="str">
        <f>_xlfn.XLOOKUP(Orders[[#This Row],[Customer ID]],customers!$A$1:$A$1001,customers!$I$1:$I$1001,0)</f>
        <v>No</v>
      </c>
    </row>
    <row r="396" spans="1:14" x14ac:dyDescent="0.3">
      <c r="A396" s="4" t="s">
        <v>6362</v>
      </c>
      <c r="B396" s="5">
        <v>44651</v>
      </c>
      <c r="C396" t="s">
        <v>332</v>
      </c>
      <c r="D396" t="s">
        <v>6965</v>
      </c>
      <c r="E396" s="4">
        <f t="shared" ca="1" si="12"/>
        <v>39</v>
      </c>
      <c r="F396" t="str">
        <f>_xlfn.XLOOKUP(C396,customers!$A$1:$A$1001,customers!$B$1:$B$1001)</f>
        <v>Matthew Gill MD</v>
      </c>
      <c r="G396" t="str">
        <f>_xlfn.XLOOKUP(C396,customers!$A$1:$A$1001,customers!$C$1:$C$1001)</f>
        <v>matthewgillmd@email.com</v>
      </c>
      <c r="H396" t="str">
        <f>_xlfn.XLOOKUP(C396,customers!$A$1:$A$1001,customers!$G$1:$G$1001)</f>
        <v>Mexico</v>
      </c>
      <c r="I396" t="str">
        <f>INDEX(products!$A$1:$G$37,MATCH(orders!$D396,products!$A$1:$A$37,0),MATCH(orders!I$1,products!$A$1:$G$1,0))</f>
        <v>Milk</v>
      </c>
      <c r="J396">
        <f>INDEX(products!$A$1:$G$37,MATCH(orders!$D396,products!$A$1:$A$37,0),MATCH(orders!J$1,products!$A$1:$G$1,0))</f>
        <v>0.8</v>
      </c>
      <c r="K396" t="str">
        <f>INDEX(products!$A$1:$G$37,MATCH(orders!$D396,products!$A$1:$A$37,0),MATCH(orders!K$1,products!$A$1:$G$1,0))</f>
        <v>20g</v>
      </c>
      <c r="L396" s="6">
        <f>INDEX(products!$A$1:$G$37,MATCH(orders!$D396,products!$A$1:$A$37,0),MATCH(orders!L$1,products!$A$1:$G$1,0))</f>
        <v>0.45</v>
      </c>
      <c r="M396" s="6">
        <f t="shared" ca="1" si="13"/>
        <v>17.55</v>
      </c>
      <c r="N396" t="str">
        <f>_xlfn.XLOOKUP(Orders[[#This Row],[Customer ID]],customers!$A$1:$A$1001,customers!$I$1:$I$1001,0)</f>
        <v>No</v>
      </c>
    </row>
    <row r="397" spans="1:14" x14ac:dyDescent="0.3">
      <c r="A397" s="4" t="s">
        <v>6363</v>
      </c>
      <c r="B397" s="5">
        <v>44016</v>
      </c>
      <c r="C397" t="s">
        <v>672</v>
      </c>
      <c r="D397" t="s">
        <v>6958</v>
      </c>
      <c r="E397" s="4">
        <f t="shared" ca="1" si="12"/>
        <v>15</v>
      </c>
      <c r="F397" t="str">
        <f>_xlfn.XLOOKUP(C397,customers!$A$1:$A$1001,customers!$B$1:$B$1001)</f>
        <v>Joseph Sanchez</v>
      </c>
      <c r="G397" t="str">
        <f>_xlfn.XLOOKUP(C397,customers!$A$1:$A$1001,customers!$C$1:$C$1001)</f>
        <v>josephsanchez@email.com</v>
      </c>
      <c r="H397" t="str">
        <f>_xlfn.XLOOKUP(C397,customers!$A$1:$A$1001,customers!$G$1:$G$1001)</f>
        <v>Canada</v>
      </c>
      <c r="I397" t="str">
        <f>INDEX(products!$A$1:$G$37,MATCH(orders!$D397,products!$A$1:$A$37,0),MATCH(orders!I$1,products!$A$1:$G$1,0))</f>
        <v>Milk</v>
      </c>
      <c r="J397">
        <f>INDEX(products!$A$1:$G$37,MATCH(orders!$D397,products!$A$1:$A$37,0),MATCH(orders!J$1,products!$A$1:$G$1,0))</f>
        <v>0.5</v>
      </c>
      <c r="K397" t="str">
        <f>INDEX(products!$A$1:$G$37,MATCH(orders!$D397,products!$A$1:$A$37,0),MATCH(orders!K$1,products!$A$1:$G$1,0))</f>
        <v>50g</v>
      </c>
      <c r="L397" s="6">
        <f>INDEX(products!$A$1:$G$37,MATCH(orders!$D397,products!$A$1:$A$37,0),MATCH(orders!L$1,products!$A$1:$G$1,0))</f>
        <v>1.2</v>
      </c>
      <c r="M397" s="6">
        <f t="shared" ca="1" si="13"/>
        <v>18</v>
      </c>
      <c r="N397" t="str">
        <f>_xlfn.XLOOKUP(Orders[[#This Row],[Customer ID]],customers!$A$1:$A$1001,customers!$I$1:$I$1001,0)</f>
        <v>Yes</v>
      </c>
    </row>
    <row r="398" spans="1:14" x14ac:dyDescent="0.3">
      <c r="A398" s="4" t="s">
        <v>6364</v>
      </c>
      <c r="B398" s="5">
        <v>44521</v>
      </c>
      <c r="C398" t="s">
        <v>318</v>
      </c>
      <c r="D398" t="s">
        <v>6954</v>
      </c>
      <c r="E398" s="4">
        <f t="shared" ca="1" si="12"/>
        <v>19</v>
      </c>
      <c r="F398" t="str">
        <f>_xlfn.XLOOKUP(C398,customers!$A$1:$A$1001,customers!$B$1:$B$1001)</f>
        <v>Bruce Wagner</v>
      </c>
      <c r="G398" t="str">
        <f>_xlfn.XLOOKUP(C398,customers!$A$1:$A$1001,customers!$C$1:$C$1001)</f>
        <v>brucewagner@email.com</v>
      </c>
      <c r="H398" t="str">
        <f>_xlfn.XLOOKUP(C398,customers!$A$1:$A$1001,customers!$G$1:$G$1001)</f>
        <v>Canada</v>
      </c>
      <c r="I398" t="str">
        <f>INDEX(products!$A$1:$G$37,MATCH(orders!$D398,products!$A$1:$A$37,0),MATCH(orders!I$1,products!$A$1:$G$1,0))</f>
        <v>Dark</v>
      </c>
      <c r="J398">
        <f>INDEX(products!$A$1:$G$37,MATCH(orders!$D398,products!$A$1:$A$37,0),MATCH(orders!J$1,products!$A$1:$G$1,0))</f>
        <v>0.8</v>
      </c>
      <c r="K398" t="str">
        <f>INDEX(products!$A$1:$G$37,MATCH(orders!$D398,products!$A$1:$A$37,0),MATCH(orders!K$1,products!$A$1:$G$1,0))</f>
        <v>50g</v>
      </c>
      <c r="L398" s="6">
        <f>INDEX(products!$A$1:$G$37,MATCH(orders!$D398,products!$A$1:$A$37,0),MATCH(orders!L$1,products!$A$1:$G$1,0))</f>
        <v>1</v>
      </c>
      <c r="M398" s="6">
        <f t="shared" ca="1" si="13"/>
        <v>19</v>
      </c>
      <c r="N398" t="str">
        <f>_xlfn.XLOOKUP(Orders[[#This Row],[Customer ID]],customers!$A$1:$A$1001,customers!$I$1:$I$1001,0)</f>
        <v>No</v>
      </c>
    </row>
    <row r="399" spans="1:14" x14ac:dyDescent="0.3">
      <c r="A399" s="4" t="s">
        <v>6365</v>
      </c>
      <c r="B399" s="5">
        <v>44347</v>
      </c>
      <c r="C399" t="s">
        <v>407</v>
      </c>
      <c r="D399" t="s">
        <v>6970</v>
      </c>
      <c r="E399" s="4">
        <f t="shared" ca="1" si="12"/>
        <v>4</v>
      </c>
      <c r="F399" t="str">
        <f>_xlfn.XLOOKUP(C399,customers!$A$1:$A$1001,customers!$B$1:$B$1001)</f>
        <v>Theresa Parsons</v>
      </c>
      <c r="G399" t="str">
        <f>_xlfn.XLOOKUP(C399,customers!$A$1:$A$1001,customers!$C$1:$C$1001)</f>
        <v>theresaparsons@email.com</v>
      </c>
      <c r="H399" t="str">
        <f>_xlfn.XLOOKUP(C399,customers!$A$1:$A$1001,customers!$G$1:$G$1001)</f>
        <v>Mexico</v>
      </c>
      <c r="I399" t="str">
        <f>INDEX(products!$A$1:$G$37,MATCH(orders!$D399,products!$A$1:$A$37,0),MATCH(orders!I$1,products!$A$1:$G$1,0))</f>
        <v>White</v>
      </c>
      <c r="J399">
        <f>INDEX(products!$A$1:$G$37,MATCH(orders!$D399,products!$A$1:$A$37,0),MATCH(orders!J$1,products!$A$1:$G$1,0))</f>
        <v>0.5</v>
      </c>
      <c r="K399" t="str">
        <f>INDEX(products!$A$1:$G$37,MATCH(orders!$D399,products!$A$1:$A$37,0),MATCH(orders!K$1,products!$A$1:$G$1,0))</f>
        <v>50g</v>
      </c>
      <c r="L399" s="6">
        <f>INDEX(products!$A$1:$G$37,MATCH(orders!$D399,products!$A$1:$A$37,0),MATCH(orders!L$1,products!$A$1:$G$1,0))</f>
        <v>1.59</v>
      </c>
      <c r="M399" s="6">
        <f t="shared" ca="1" si="13"/>
        <v>6.36</v>
      </c>
      <c r="N399" t="str">
        <f>_xlfn.XLOOKUP(Orders[[#This Row],[Customer ID]],customers!$A$1:$A$1001,customers!$I$1:$I$1001,0)</f>
        <v>Yes</v>
      </c>
    </row>
    <row r="400" spans="1:14" x14ac:dyDescent="0.3">
      <c r="A400" s="4" t="s">
        <v>6366</v>
      </c>
      <c r="B400" s="5">
        <v>43932</v>
      </c>
      <c r="C400" t="s">
        <v>77</v>
      </c>
      <c r="D400" t="s">
        <v>6979</v>
      </c>
      <c r="E400" s="4">
        <f t="shared" ca="1" si="12"/>
        <v>30</v>
      </c>
      <c r="F400" t="str">
        <f>_xlfn.XLOOKUP(C400,customers!$A$1:$A$1001,customers!$B$1:$B$1001)</f>
        <v>Ashley Howe</v>
      </c>
      <c r="G400" t="str">
        <f>_xlfn.XLOOKUP(C400,customers!$A$1:$A$1001,customers!$C$1:$C$1001)</f>
        <v>ashleyhowe@email.com</v>
      </c>
      <c r="H400" t="str">
        <f>_xlfn.XLOOKUP(C400,customers!$A$1:$A$1001,customers!$G$1:$G$1001)</f>
        <v>Mexico</v>
      </c>
      <c r="I400" t="str">
        <f>INDEX(products!$A$1:$G$37,MATCH(orders!$D400,products!$A$1:$A$37,0),MATCH(orders!I$1,products!$A$1:$G$1,0))</f>
        <v>White</v>
      </c>
      <c r="J400">
        <f>INDEX(products!$A$1:$G$37,MATCH(orders!$D400,products!$A$1:$A$37,0),MATCH(orders!J$1,products!$A$1:$G$1,0))</f>
        <v>0.8</v>
      </c>
      <c r="K400" t="str">
        <f>INDEX(products!$A$1:$G$37,MATCH(orders!$D400,products!$A$1:$A$37,0),MATCH(orders!K$1,products!$A$1:$G$1,0))</f>
        <v>100g</v>
      </c>
      <c r="L400" s="6">
        <f>INDEX(products!$A$1:$G$37,MATCH(orders!$D400,products!$A$1:$A$37,0),MATCH(orders!L$1,products!$A$1:$G$1,0))</f>
        <v>2.16</v>
      </c>
      <c r="M400" s="6">
        <f t="shared" ca="1" si="13"/>
        <v>64.800000000000011</v>
      </c>
      <c r="N400" t="str">
        <f>_xlfn.XLOOKUP(Orders[[#This Row],[Customer ID]],customers!$A$1:$A$1001,customers!$I$1:$I$1001,0)</f>
        <v>No</v>
      </c>
    </row>
    <row r="401" spans="1:14" x14ac:dyDescent="0.3">
      <c r="A401" s="4" t="s">
        <v>6367</v>
      </c>
      <c r="B401" s="5">
        <v>44089</v>
      </c>
      <c r="C401" t="s">
        <v>179</v>
      </c>
      <c r="D401" t="s">
        <v>6958</v>
      </c>
      <c r="E401" s="4">
        <f t="shared" ca="1" si="12"/>
        <v>37</v>
      </c>
      <c r="F401" t="str">
        <f>_xlfn.XLOOKUP(C401,customers!$A$1:$A$1001,customers!$B$1:$B$1001)</f>
        <v>Alex Jones</v>
      </c>
      <c r="G401" t="str">
        <f>_xlfn.XLOOKUP(C401,customers!$A$1:$A$1001,customers!$C$1:$C$1001)</f>
        <v>alexjones@email.com</v>
      </c>
      <c r="H401" t="str">
        <f>_xlfn.XLOOKUP(C401,customers!$A$1:$A$1001,customers!$G$1:$G$1001)</f>
        <v>Canada</v>
      </c>
      <c r="I401" t="str">
        <f>INDEX(products!$A$1:$G$37,MATCH(orders!$D401,products!$A$1:$A$37,0),MATCH(orders!I$1,products!$A$1:$G$1,0))</f>
        <v>Milk</v>
      </c>
      <c r="J401">
        <f>INDEX(products!$A$1:$G$37,MATCH(orders!$D401,products!$A$1:$A$37,0),MATCH(orders!J$1,products!$A$1:$G$1,0))</f>
        <v>0.5</v>
      </c>
      <c r="K401" t="str">
        <f>INDEX(products!$A$1:$G$37,MATCH(orders!$D401,products!$A$1:$A$37,0),MATCH(orders!K$1,products!$A$1:$G$1,0))</f>
        <v>50g</v>
      </c>
      <c r="L401" s="6">
        <f>INDEX(products!$A$1:$G$37,MATCH(orders!$D401,products!$A$1:$A$37,0),MATCH(orders!L$1,products!$A$1:$G$1,0))</f>
        <v>1.2</v>
      </c>
      <c r="M401" s="6">
        <f t="shared" ca="1" si="13"/>
        <v>44.4</v>
      </c>
      <c r="N401" t="str">
        <f>_xlfn.XLOOKUP(Orders[[#This Row],[Customer ID]],customers!$A$1:$A$1001,customers!$I$1:$I$1001,0)</f>
        <v>No</v>
      </c>
    </row>
    <row r="402" spans="1:14" x14ac:dyDescent="0.3">
      <c r="A402" s="4" t="s">
        <v>6368</v>
      </c>
      <c r="B402" s="5">
        <v>44523</v>
      </c>
      <c r="C402" t="s">
        <v>725</v>
      </c>
      <c r="D402" t="s">
        <v>6957</v>
      </c>
      <c r="E402" s="4">
        <f t="shared" ca="1" si="12"/>
        <v>44</v>
      </c>
      <c r="F402" t="str">
        <f>_xlfn.XLOOKUP(C402,customers!$A$1:$A$1001,customers!$B$1:$B$1001)</f>
        <v>Gerald Estes</v>
      </c>
      <c r="G402" t="str">
        <f>_xlfn.XLOOKUP(C402,customers!$A$1:$A$1001,customers!$C$1:$C$1001)</f>
        <v>geraldestes@email.com</v>
      </c>
      <c r="H402" t="str">
        <f>_xlfn.XLOOKUP(C402,customers!$A$1:$A$1001,customers!$G$1:$G$1001)</f>
        <v>Mexico</v>
      </c>
      <c r="I402" t="str">
        <f>INDEX(products!$A$1:$G$37,MATCH(orders!$D402,products!$A$1:$A$37,0),MATCH(orders!I$1,products!$A$1:$G$1,0))</f>
        <v>Milk</v>
      </c>
      <c r="J402">
        <f>INDEX(products!$A$1:$G$37,MATCH(orders!$D402,products!$A$1:$A$37,0),MATCH(orders!J$1,products!$A$1:$G$1,0))</f>
        <v>0.5</v>
      </c>
      <c r="K402" t="str">
        <f>INDEX(products!$A$1:$G$37,MATCH(orders!$D402,products!$A$1:$A$37,0),MATCH(orders!K$1,products!$A$1:$G$1,0))</f>
        <v>20g</v>
      </c>
      <c r="L402" s="6">
        <f>INDEX(products!$A$1:$G$37,MATCH(orders!$D402,products!$A$1:$A$37,0),MATCH(orders!L$1,products!$A$1:$G$1,0))</f>
        <v>0.6</v>
      </c>
      <c r="M402" s="6">
        <f t="shared" ca="1" si="13"/>
        <v>26.4</v>
      </c>
      <c r="N402" t="str">
        <f>_xlfn.XLOOKUP(Orders[[#This Row],[Customer ID]],customers!$A$1:$A$1001,customers!$I$1:$I$1001,0)</f>
        <v>No</v>
      </c>
    </row>
    <row r="403" spans="1:14" x14ac:dyDescent="0.3">
      <c r="A403" s="4" t="s">
        <v>6369</v>
      </c>
      <c r="B403" s="5">
        <v>44584</v>
      </c>
      <c r="C403" t="s">
        <v>112</v>
      </c>
      <c r="D403" t="s">
        <v>6957</v>
      </c>
      <c r="E403" s="4">
        <f t="shared" ca="1" si="12"/>
        <v>8</v>
      </c>
      <c r="F403" t="str">
        <f>_xlfn.XLOOKUP(C403,customers!$A$1:$A$1001,customers!$B$1:$B$1001)</f>
        <v>Vincent Rodriguez</v>
      </c>
      <c r="G403" t="str">
        <f>_xlfn.XLOOKUP(C403,customers!$A$1:$A$1001,customers!$C$1:$C$1001)</f>
        <v>vincentrodriguez@email.com</v>
      </c>
      <c r="H403" t="str">
        <f>_xlfn.XLOOKUP(C403,customers!$A$1:$A$1001,customers!$G$1:$G$1001)</f>
        <v>Canada</v>
      </c>
      <c r="I403" t="str">
        <f>INDEX(products!$A$1:$G$37,MATCH(orders!$D403,products!$A$1:$A$37,0),MATCH(orders!I$1,products!$A$1:$G$1,0))</f>
        <v>Milk</v>
      </c>
      <c r="J403">
        <f>INDEX(products!$A$1:$G$37,MATCH(orders!$D403,products!$A$1:$A$37,0),MATCH(orders!J$1,products!$A$1:$G$1,0))</f>
        <v>0.5</v>
      </c>
      <c r="K403" t="str">
        <f>INDEX(products!$A$1:$G$37,MATCH(orders!$D403,products!$A$1:$A$37,0),MATCH(orders!K$1,products!$A$1:$G$1,0))</f>
        <v>20g</v>
      </c>
      <c r="L403" s="6">
        <f>INDEX(products!$A$1:$G$37,MATCH(orders!$D403,products!$A$1:$A$37,0),MATCH(orders!L$1,products!$A$1:$G$1,0))</f>
        <v>0.6</v>
      </c>
      <c r="M403" s="6">
        <f t="shared" ca="1" si="13"/>
        <v>4.8</v>
      </c>
      <c r="N403" t="str">
        <f>_xlfn.XLOOKUP(Orders[[#This Row],[Customer ID]],customers!$A$1:$A$1001,customers!$I$1:$I$1001,0)</f>
        <v>Yes</v>
      </c>
    </row>
    <row r="404" spans="1:14" x14ac:dyDescent="0.3">
      <c r="A404" s="4" t="s">
        <v>6370</v>
      </c>
      <c r="B404" s="5">
        <v>44223</v>
      </c>
      <c r="C404" t="s">
        <v>285</v>
      </c>
      <c r="D404" t="s">
        <v>6980</v>
      </c>
      <c r="E404" s="4">
        <f t="shared" ca="1" si="12"/>
        <v>9</v>
      </c>
      <c r="F404" t="str">
        <f>_xlfn.XLOOKUP(C404,customers!$A$1:$A$1001,customers!$B$1:$B$1001)</f>
        <v>Monica Steele</v>
      </c>
      <c r="G404" t="str">
        <f>_xlfn.XLOOKUP(C404,customers!$A$1:$A$1001,customers!$C$1:$C$1001)</f>
        <v>monicasteele@email.com</v>
      </c>
      <c r="H404" t="str">
        <f>_xlfn.XLOOKUP(C404,customers!$A$1:$A$1001,customers!$G$1:$G$1001)</f>
        <v>United States</v>
      </c>
      <c r="I404" t="str">
        <f>INDEX(products!$A$1:$G$37,MATCH(orders!$D404,products!$A$1:$A$37,0),MATCH(orders!I$1,products!$A$1:$G$1,0))</f>
        <v>White</v>
      </c>
      <c r="J404">
        <f>INDEX(products!$A$1:$G$37,MATCH(orders!$D404,products!$A$1:$A$37,0),MATCH(orders!J$1,products!$A$1:$G$1,0))</f>
        <v>0.8</v>
      </c>
      <c r="K404" t="str">
        <f>INDEX(products!$A$1:$G$37,MATCH(orders!$D404,products!$A$1:$A$37,0),MATCH(orders!K$1,products!$A$1:$G$1,0))</f>
        <v>250g</v>
      </c>
      <c r="L404" s="6">
        <f>INDEX(products!$A$1:$G$37,MATCH(orders!$D404,products!$A$1:$A$37,0),MATCH(orders!L$1,products!$A$1:$G$1,0))</f>
        <v>4.96</v>
      </c>
      <c r="M404" s="6">
        <f t="shared" ca="1" si="13"/>
        <v>44.64</v>
      </c>
      <c r="N404" t="str">
        <f>_xlfn.XLOOKUP(Orders[[#This Row],[Customer ID]],customers!$A$1:$A$1001,customers!$I$1:$I$1001,0)</f>
        <v>No</v>
      </c>
    </row>
    <row r="405" spans="1:14" x14ac:dyDescent="0.3">
      <c r="A405" s="4" t="s">
        <v>6371</v>
      </c>
      <c r="B405" s="5">
        <v>43640</v>
      </c>
      <c r="C405" t="s">
        <v>399</v>
      </c>
      <c r="D405" t="s">
        <v>6961</v>
      </c>
      <c r="E405" s="4">
        <f t="shared" ca="1" si="12"/>
        <v>24</v>
      </c>
      <c r="F405" t="str">
        <f>_xlfn.XLOOKUP(C405,customers!$A$1:$A$1001,customers!$B$1:$B$1001)</f>
        <v>Brian Smith</v>
      </c>
      <c r="G405" t="str">
        <f>_xlfn.XLOOKUP(C405,customers!$A$1:$A$1001,customers!$C$1:$C$1001)</f>
        <v>briansmith@email.com</v>
      </c>
      <c r="H405" t="str">
        <f>_xlfn.XLOOKUP(C405,customers!$A$1:$A$1001,customers!$G$1:$G$1001)</f>
        <v>Canada</v>
      </c>
      <c r="I405" t="str">
        <f>INDEX(products!$A$1:$G$37,MATCH(orders!$D405,products!$A$1:$A$37,0),MATCH(orders!I$1,products!$A$1:$G$1,0))</f>
        <v>Milk</v>
      </c>
      <c r="J405">
        <f>INDEX(products!$A$1:$G$37,MATCH(orders!$D405,products!$A$1:$A$37,0),MATCH(orders!J$1,products!$A$1:$G$1,0))</f>
        <v>0.65</v>
      </c>
      <c r="K405" t="str">
        <f>INDEX(products!$A$1:$G$37,MATCH(orders!$D405,products!$A$1:$A$37,0),MATCH(orders!K$1,products!$A$1:$G$1,0))</f>
        <v>20g</v>
      </c>
      <c r="L405" s="6">
        <f>INDEX(products!$A$1:$G$37,MATCH(orders!$D405,products!$A$1:$A$37,0),MATCH(orders!L$1,products!$A$1:$G$1,0))</f>
        <v>0.5</v>
      </c>
      <c r="M405" s="6">
        <f t="shared" ca="1" si="13"/>
        <v>12</v>
      </c>
      <c r="N405" t="str">
        <f>_xlfn.XLOOKUP(Orders[[#This Row],[Customer ID]],customers!$A$1:$A$1001,customers!$I$1:$I$1001,0)</f>
        <v>Yes</v>
      </c>
    </row>
    <row r="406" spans="1:14" x14ac:dyDescent="0.3">
      <c r="A406" s="4" t="s">
        <v>6372</v>
      </c>
      <c r="B406" s="5">
        <v>43905</v>
      </c>
      <c r="C406" t="s">
        <v>280</v>
      </c>
      <c r="D406" t="s">
        <v>6950</v>
      </c>
      <c r="E406" s="4">
        <f t="shared" ca="1" si="12"/>
        <v>46</v>
      </c>
      <c r="F406" t="str">
        <f>_xlfn.XLOOKUP(C406,customers!$A$1:$A$1001,customers!$B$1:$B$1001)</f>
        <v>Bethany Johnston</v>
      </c>
      <c r="G406" t="str">
        <f>_xlfn.XLOOKUP(C406,customers!$A$1:$A$1001,customers!$C$1:$C$1001)</f>
        <v>bethanyjohnston@email.com</v>
      </c>
      <c r="H406" t="str">
        <f>_xlfn.XLOOKUP(C406,customers!$A$1:$A$1001,customers!$G$1:$G$1001)</f>
        <v>Mexico</v>
      </c>
      <c r="I406" t="str">
        <f>INDEX(products!$A$1:$G$37,MATCH(orders!$D406,products!$A$1:$A$37,0),MATCH(orders!I$1,products!$A$1:$G$1,0))</f>
        <v>Dark</v>
      </c>
      <c r="J406">
        <f>INDEX(products!$A$1:$G$37,MATCH(orders!$D406,products!$A$1:$A$37,0),MATCH(orders!J$1,products!$A$1:$G$1,0))</f>
        <v>0.65</v>
      </c>
      <c r="K406" t="str">
        <f>INDEX(products!$A$1:$G$37,MATCH(orders!$D406,products!$A$1:$A$37,0),MATCH(orders!K$1,products!$A$1:$G$1,0))</f>
        <v>50g</v>
      </c>
      <c r="L406" s="6">
        <f>INDEX(products!$A$1:$G$37,MATCH(orders!$D406,products!$A$1:$A$37,0),MATCH(orders!L$1,products!$A$1:$G$1,0))</f>
        <v>1.1299999999999999</v>
      </c>
      <c r="M406" s="6">
        <f t="shared" ca="1" si="13"/>
        <v>51.98</v>
      </c>
      <c r="N406" t="str">
        <f>_xlfn.XLOOKUP(Orders[[#This Row],[Customer ID]],customers!$A$1:$A$1001,customers!$I$1:$I$1001,0)</f>
        <v>Yes</v>
      </c>
    </row>
    <row r="407" spans="1:14" x14ac:dyDescent="0.3">
      <c r="A407" s="4" t="s">
        <v>6373</v>
      </c>
      <c r="B407" s="5">
        <v>44463</v>
      </c>
      <c r="C407" t="s">
        <v>409</v>
      </c>
      <c r="D407" t="s">
        <v>6945</v>
      </c>
      <c r="E407" s="4">
        <f t="shared" ca="1" si="12"/>
        <v>29</v>
      </c>
      <c r="F407" t="str">
        <f>_xlfn.XLOOKUP(C407,customers!$A$1:$A$1001,customers!$B$1:$B$1001)</f>
        <v>Lynn King</v>
      </c>
      <c r="G407" t="str">
        <f>_xlfn.XLOOKUP(C407,customers!$A$1:$A$1001,customers!$C$1:$C$1001)</f>
        <v>lynnking@email.com</v>
      </c>
      <c r="H407" t="str">
        <f>_xlfn.XLOOKUP(C407,customers!$A$1:$A$1001,customers!$G$1:$G$1001)</f>
        <v>Mexico</v>
      </c>
      <c r="I407" t="str">
        <f>INDEX(products!$A$1:$G$37,MATCH(orders!$D407,products!$A$1:$A$37,0),MATCH(orders!I$1,products!$A$1:$G$1,0))</f>
        <v>Dark</v>
      </c>
      <c r="J407">
        <f>INDEX(products!$A$1:$G$37,MATCH(orders!$D407,products!$A$1:$A$37,0),MATCH(orders!J$1,products!$A$1:$G$1,0))</f>
        <v>0.5</v>
      </c>
      <c r="K407" t="str">
        <f>INDEX(products!$A$1:$G$37,MATCH(orders!$D407,products!$A$1:$A$37,0),MATCH(orders!K$1,products!$A$1:$G$1,0))</f>
        <v>20g</v>
      </c>
      <c r="L407" s="6">
        <f>INDEX(products!$A$1:$G$37,MATCH(orders!$D407,products!$A$1:$A$37,0),MATCH(orders!L$1,products!$A$1:$G$1,0))</f>
        <v>0.65</v>
      </c>
      <c r="M407" s="6">
        <f t="shared" ca="1" si="13"/>
        <v>18.850000000000001</v>
      </c>
      <c r="N407" t="str">
        <f>_xlfn.XLOOKUP(Orders[[#This Row],[Customer ID]],customers!$A$1:$A$1001,customers!$I$1:$I$1001,0)</f>
        <v>Yes</v>
      </c>
    </row>
    <row r="408" spans="1:14" x14ac:dyDescent="0.3">
      <c r="A408" s="4" t="s">
        <v>6374</v>
      </c>
      <c r="B408" s="5">
        <v>43560</v>
      </c>
      <c r="C408" t="s">
        <v>887</v>
      </c>
      <c r="D408" t="s">
        <v>6948</v>
      </c>
      <c r="E408" s="4">
        <f t="shared" ca="1" si="12"/>
        <v>41</v>
      </c>
      <c r="F408" t="str">
        <f>_xlfn.XLOOKUP(C408,customers!$A$1:$A$1001,customers!$B$1:$B$1001)</f>
        <v>Susan Morgan</v>
      </c>
      <c r="G408" t="str">
        <f>_xlfn.XLOOKUP(C408,customers!$A$1:$A$1001,customers!$C$1:$C$1001)</f>
        <v>susanmorgan@email.com</v>
      </c>
      <c r="H408" t="str">
        <f>_xlfn.XLOOKUP(C408,customers!$A$1:$A$1001,customers!$G$1:$G$1001)</f>
        <v>United States</v>
      </c>
      <c r="I408" t="str">
        <f>INDEX(products!$A$1:$G$37,MATCH(orders!$D408,products!$A$1:$A$37,0),MATCH(orders!I$1,products!$A$1:$G$1,0))</f>
        <v>Dark</v>
      </c>
      <c r="J408">
        <f>INDEX(products!$A$1:$G$37,MATCH(orders!$D408,products!$A$1:$A$37,0),MATCH(orders!J$1,products!$A$1:$G$1,0))</f>
        <v>0.5</v>
      </c>
      <c r="K408" t="str">
        <f>INDEX(products!$A$1:$G$37,MATCH(orders!$D408,products!$A$1:$A$37,0),MATCH(orders!K$1,products!$A$1:$G$1,0))</f>
        <v>250g</v>
      </c>
      <c r="L408" s="6">
        <f>INDEX(products!$A$1:$G$37,MATCH(orders!$D408,products!$A$1:$A$37,0),MATCH(orders!L$1,products!$A$1:$G$1,0))</f>
        <v>4.96</v>
      </c>
      <c r="M408" s="6">
        <f t="shared" ca="1" si="13"/>
        <v>203.35999999999999</v>
      </c>
      <c r="N408" t="str">
        <f>_xlfn.XLOOKUP(Orders[[#This Row],[Customer ID]],customers!$A$1:$A$1001,customers!$I$1:$I$1001,0)</f>
        <v>Yes</v>
      </c>
    </row>
    <row r="409" spans="1:14" x14ac:dyDescent="0.3">
      <c r="A409" s="4" t="s">
        <v>6375</v>
      </c>
      <c r="B409" s="5">
        <v>44588</v>
      </c>
      <c r="C409" t="s">
        <v>18</v>
      </c>
      <c r="D409" t="s">
        <v>6978</v>
      </c>
      <c r="E409" s="4">
        <f t="shared" ca="1" si="12"/>
        <v>47</v>
      </c>
      <c r="F409" t="str">
        <f>_xlfn.XLOOKUP(C409,customers!$A$1:$A$1001,customers!$B$1:$B$1001)</f>
        <v>Jessica Short</v>
      </c>
      <c r="G409" t="str">
        <f>_xlfn.XLOOKUP(C409,customers!$A$1:$A$1001,customers!$C$1:$C$1001)</f>
        <v>jessicashort@email.com</v>
      </c>
      <c r="H409" t="str">
        <f>_xlfn.XLOOKUP(C409,customers!$A$1:$A$1001,customers!$G$1:$G$1001)</f>
        <v>Mexico</v>
      </c>
      <c r="I409" t="str">
        <f>INDEX(products!$A$1:$G$37,MATCH(orders!$D409,products!$A$1:$A$37,0),MATCH(orders!I$1,products!$A$1:$G$1,0))</f>
        <v>White</v>
      </c>
      <c r="J409">
        <f>INDEX(products!$A$1:$G$37,MATCH(orders!$D409,products!$A$1:$A$37,0),MATCH(orders!J$1,products!$A$1:$G$1,0))</f>
        <v>0.8</v>
      </c>
      <c r="K409" t="str">
        <f>INDEX(products!$A$1:$G$37,MATCH(orders!$D409,products!$A$1:$A$37,0),MATCH(orders!K$1,products!$A$1:$G$1,0))</f>
        <v>50g</v>
      </c>
      <c r="L409" s="6">
        <f>INDEX(products!$A$1:$G$37,MATCH(orders!$D409,products!$A$1:$A$37,0),MATCH(orders!L$1,products!$A$1:$G$1,0))</f>
        <v>1.3</v>
      </c>
      <c r="M409" s="6">
        <f t="shared" ca="1" si="13"/>
        <v>61.1</v>
      </c>
      <c r="N409" t="str">
        <f>_xlfn.XLOOKUP(Orders[[#This Row],[Customer ID]],customers!$A$1:$A$1001,customers!$I$1:$I$1001,0)</f>
        <v>No</v>
      </c>
    </row>
    <row r="410" spans="1:14" x14ac:dyDescent="0.3">
      <c r="A410" s="4" t="s">
        <v>6376</v>
      </c>
      <c r="B410" s="5">
        <v>44449</v>
      </c>
      <c r="C410" t="s">
        <v>976</v>
      </c>
      <c r="D410" t="s">
        <v>6962</v>
      </c>
      <c r="E410" s="4">
        <f t="shared" ca="1" si="12"/>
        <v>33</v>
      </c>
      <c r="F410" t="str">
        <f>_xlfn.XLOOKUP(C410,customers!$A$1:$A$1001,customers!$B$1:$B$1001)</f>
        <v>Alexis Williams</v>
      </c>
      <c r="G410" t="str">
        <f>_xlfn.XLOOKUP(C410,customers!$A$1:$A$1001,customers!$C$1:$C$1001)</f>
        <v>alexiswilliams@email.com</v>
      </c>
      <c r="H410" t="str">
        <f>_xlfn.XLOOKUP(C410,customers!$A$1:$A$1001,customers!$G$1:$G$1001)</f>
        <v>Canada</v>
      </c>
      <c r="I410" t="str">
        <f>INDEX(products!$A$1:$G$37,MATCH(orders!$D410,products!$A$1:$A$37,0),MATCH(orders!I$1,products!$A$1:$G$1,0))</f>
        <v>Milk</v>
      </c>
      <c r="J410">
        <f>INDEX(products!$A$1:$G$37,MATCH(orders!$D410,products!$A$1:$A$37,0),MATCH(orders!J$1,products!$A$1:$G$1,0))</f>
        <v>0.65</v>
      </c>
      <c r="K410" t="str">
        <f>INDEX(products!$A$1:$G$37,MATCH(orders!$D410,products!$A$1:$A$37,0),MATCH(orders!K$1,products!$A$1:$G$1,0))</f>
        <v>50g</v>
      </c>
      <c r="L410" s="6">
        <f>INDEX(products!$A$1:$G$37,MATCH(orders!$D410,products!$A$1:$A$37,0),MATCH(orders!L$1,products!$A$1:$G$1,0))</f>
        <v>1</v>
      </c>
      <c r="M410" s="6">
        <f t="shared" ca="1" si="13"/>
        <v>33</v>
      </c>
      <c r="N410" t="str">
        <f>_xlfn.XLOOKUP(Orders[[#This Row],[Customer ID]],customers!$A$1:$A$1001,customers!$I$1:$I$1001,0)</f>
        <v>No</v>
      </c>
    </row>
    <row r="411" spans="1:14" x14ac:dyDescent="0.3">
      <c r="A411" s="4" t="s">
        <v>6377</v>
      </c>
      <c r="B411" s="5">
        <v>43836</v>
      </c>
      <c r="C411" t="s">
        <v>618</v>
      </c>
      <c r="D411" t="s">
        <v>6968</v>
      </c>
      <c r="E411" s="4">
        <f t="shared" ca="1" si="12"/>
        <v>10</v>
      </c>
      <c r="F411" t="str">
        <f>_xlfn.XLOOKUP(C411,customers!$A$1:$A$1001,customers!$B$1:$B$1001)</f>
        <v>Karina Ramirez</v>
      </c>
      <c r="G411" t="str">
        <f>_xlfn.XLOOKUP(C411,customers!$A$1:$A$1001,customers!$C$1:$C$1001)</f>
        <v>karinaramirez@email.com</v>
      </c>
      <c r="H411" t="str">
        <f>_xlfn.XLOOKUP(C411,customers!$A$1:$A$1001,customers!$G$1:$G$1001)</f>
        <v>Canada</v>
      </c>
      <c r="I411" t="str">
        <f>INDEX(products!$A$1:$G$37,MATCH(orders!$D411,products!$A$1:$A$37,0),MATCH(orders!I$1,products!$A$1:$G$1,0))</f>
        <v>Milk</v>
      </c>
      <c r="J411">
        <f>INDEX(products!$A$1:$G$37,MATCH(orders!$D411,products!$A$1:$A$37,0),MATCH(orders!J$1,products!$A$1:$G$1,0))</f>
        <v>0.8</v>
      </c>
      <c r="K411" t="str">
        <f>INDEX(products!$A$1:$G$37,MATCH(orders!$D411,products!$A$1:$A$37,0),MATCH(orders!K$1,products!$A$1:$G$1,0))</f>
        <v>250g</v>
      </c>
      <c r="L411" s="6">
        <f>INDEX(products!$A$1:$G$37,MATCH(orders!$D411,products!$A$1:$A$37,0),MATCH(orders!L$1,products!$A$1:$G$1,0))</f>
        <v>3.43</v>
      </c>
      <c r="M411" s="6">
        <f t="shared" ca="1" si="13"/>
        <v>34.300000000000004</v>
      </c>
      <c r="N411" t="str">
        <f>_xlfn.XLOOKUP(Orders[[#This Row],[Customer ID]],customers!$A$1:$A$1001,customers!$I$1:$I$1001,0)</f>
        <v>No</v>
      </c>
    </row>
    <row r="412" spans="1:14" x14ac:dyDescent="0.3">
      <c r="A412" s="4" t="s">
        <v>6378</v>
      </c>
      <c r="B412" s="5">
        <v>44635</v>
      </c>
      <c r="C412" t="s">
        <v>54</v>
      </c>
      <c r="D412" t="s">
        <v>6947</v>
      </c>
      <c r="E412" s="4">
        <f t="shared" ca="1" si="12"/>
        <v>45</v>
      </c>
      <c r="F412" t="str">
        <f>_xlfn.XLOOKUP(C412,customers!$A$1:$A$1001,customers!$B$1:$B$1001)</f>
        <v>Richard Robinson</v>
      </c>
      <c r="G412" t="str">
        <f>_xlfn.XLOOKUP(C412,customers!$A$1:$A$1001,customers!$C$1:$C$1001)</f>
        <v>richardrobinson@email.com</v>
      </c>
      <c r="H412" t="str">
        <f>_xlfn.XLOOKUP(C412,customers!$A$1:$A$1001,customers!$G$1:$G$1001)</f>
        <v>United States</v>
      </c>
      <c r="I412" t="str">
        <f>INDEX(products!$A$1:$G$37,MATCH(orders!$D412,products!$A$1:$A$37,0),MATCH(orders!I$1,products!$A$1:$G$1,0))</f>
        <v>Dark</v>
      </c>
      <c r="J412">
        <f>INDEX(products!$A$1:$G$37,MATCH(orders!$D412,products!$A$1:$A$37,0),MATCH(orders!J$1,products!$A$1:$G$1,0))</f>
        <v>0.5</v>
      </c>
      <c r="K412" t="str">
        <f>INDEX(products!$A$1:$G$37,MATCH(orders!$D412,products!$A$1:$A$37,0),MATCH(orders!K$1,products!$A$1:$G$1,0))</f>
        <v>100g</v>
      </c>
      <c r="L412" s="6">
        <f>INDEX(products!$A$1:$G$37,MATCH(orders!$D412,products!$A$1:$A$37,0),MATCH(orders!L$1,products!$A$1:$G$1,0))</f>
        <v>2.16</v>
      </c>
      <c r="M412" s="6">
        <f t="shared" ca="1" si="13"/>
        <v>97.2</v>
      </c>
      <c r="N412" t="str">
        <f>_xlfn.XLOOKUP(Orders[[#This Row],[Customer ID]],customers!$A$1:$A$1001,customers!$I$1:$I$1001,0)</f>
        <v>Yes</v>
      </c>
    </row>
    <row r="413" spans="1:14" x14ac:dyDescent="0.3">
      <c r="A413" s="4" t="s">
        <v>6379</v>
      </c>
      <c r="B413" s="5">
        <v>44447</v>
      </c>
      <c r="C413" t="s">
        <v>776</v>
      </c>
      <c r="D413" t="s">
        <v>6977</v>
      </c>
      <c r="E413" s="4">
        <f t="shared" ca="1" si="12"/>
        <v>31</v>
      </c>
      <c r="F413" t="str">
        <f>_xlfn.XLOOKUP(C413,customers!$A$1:$A$1001,customers!$B$1:$B$1001)</f>
        <v>John Floyd</v>
      </c>
      <c r="G413" t="str">
        <f>_xlfn.XLOOKUP(C413,customers!$A$1:$A$1001,customers!$C$1:$C$1001)</f>
        <v>johnfloyd@email.com</v>
      </c>
      <c r="H413" t="str">
        <f>_xlfn.XLOOKUP(C413,customers!$A$1:$A$1001,customers!$G$1:$G$1001)</f>
        <v>United States</v>
      </c>
      <c r="I413" t="str">
        <f>INDEX(products!$A$1:$G$37,MATCH(orders!$D413,products!$A$1:$A$37,0),MATCH(orders!I$1,products!$A$1:$G$1,0))</f>
        <v>White</v>
      </c>
      <c r="J413">
        <f>INDEX(products!$A$1:$G$37,MATCH(orders!$D413,products!$A$1:$A$37,0),MATCH(orders!J$1,products!$A$1:$G$1,0))</f>
        <v>0.8</v>
      </c>
      <c r="K413" t="str">
        <f>INDEX(products!$A$1:$G$37,MATCH(orders!$D413,products!$A$1:$A$37,0),MATCH(orders!K$1,products!$A$1:$G$1,0))</f>
        <v>20g</v>
      </c>
      <c r="L413" s="6">
        <f>INDEX(products!$A$1:$G$37,MATCH(orders!$D413,products!$A$1:$A$37,0),MATCH(orders!L$1,products!$A$1:$G$1,0))</f>
        <v>0.65</v>
      </c>
      <c r="M413" s="6">
        <f t="shared" ca="1" si="13"/>
        <v>20.150000000000002</v>
      </c>
      <c r="N413" t="str">
        <f>_xlfn.XLOOKUP(Orders[[#This Row],[Customer ID]],customers!$A$1:$A$1001,customers!$I$1:$I$1001,0)</f>
        <v>No</v>
      </c>
    </row>
    <row r="414" spans="1:14" x14ac:dyDescent="0.3">
      <c r="A414" s="4" t="s">
        <v>6380</v>
      </c>
      <c r="B414" s="5">
        <v>44511</v>
      </c>
      <c r="C414" t="s">
        <v>265</v>
      </c>
      <c r="D414" t="s">
        <v>6966</v>
      </c>
      <c r="E414" s="4">
        <f t="shared" ca="1" si="12"/>
        <v>44</v>
      </c>
      <c r="F414" t="str">
        <f>_xlfn.XLOOKUP(C414,customers!$A$1:$A$1001,customers!$B$1:$B$1001)</f>
        <v>Andrea Perkins</v>
      </c>
      <c r="G414" t="str">
        <f>_xlfn.XLOOKUP(C414,customers!$A$1:$A$1001,customers!$C$1:$C$1001)</f>
        <v>andreaperkins@email.com</v>
      </c>
      <c r="H414" t="str">
        <f>_xlfn.XLOOKUP(C414,customers!$A$1:$A$1001,customers!$G$1:$G$1001)</f>
        <v>Mexico</v>
      </c>
      <c r="I414" t="str">
        <f>INDEX(products!$A$1:$G$37,MATCH(orders!$D414,products!$A$1:$A$37,0),MATCH(orders!I$1,products!$A$1:$G$1,0))</f>
        <v>Milk</v>
      </c>
      <c r="J414">
        <f>INDEX(products!$A$1:$G$37,MATCH(orders!$D414,products!$A$1:$A$37,0),MATCH(orders!J$1,products!$A$1:$G$1,0))</f>
        <v>0.8</v>
      </c>
      <c r="K414" t="str">
        <f>INDEX(products!$A$1:$G$37,MATCH(orders!$D414,products!$A$1:$A$37,0),MATCH(orders!K$1,products!$A$1:$G$1,0))</f>
        <v>50g</v>
      </c>
      <c r="L414" s="6">
        <f>INDEX(products!$A$1:$G$37,MATCH(orders!$D414,products!$A$1:$A$37,0),MATCH(orders!L$1,products!$A$1:$G$1,0))</f>
        <v>0.9</v>
      </c>
      <c r="M414" s="6">
        <f t="shared" ca="1" si="13"/>
        <v>39.6</v>
      </c>
      <c r="N414" t="str">
        <f>_xlfn.XLOOKUP(Orders[[#This Row],[Customer ID]],customers!$A$1:$A$1001,customers!$I$1:$I$1001,0)</f>
        <v>Yes</v>
      </c>
    </row>
    <row r="415" spans="1:14" x14ac:dyDescent="0.3">
      <c r="A415" s="4" t="s">
        <v>6381</v>
      </c>
      <c r="B415" s="5">
        <v>43726</v>
      </c>
      <c r="C415" t="s">
        <v>710</v>
      </c>
      <c r="D415" t="s">
        <v>6973</v>
      </c>
      <c r="E415" s="4">
        <f t="shared" ca="1" si="12"/>
        <v>27</v>
      </c>
      <c r="F415" t="str">
        <f>_xlfn.XLOOKUP(C415,customers!$A$1:$A$1001,customers!$B$1:$B$1001)</f>
        <v>Charlene Soto</v>
      </c>
      <c r="G415" t="str">
        <f>_xlfn.XLOOKUP(C415,customers!$A$1:$A$1001,customers!$C$1:$C$1001)</f>
        <v>charlenesoto@email.com</v>
      </c>
      <c r="H415" t="str">
        <f>_xlfn.XLOOKUP(C415,customers!$A$1:$A$1001,customers!$G$1:$G$1001)</f>
        <v>United States</v>
      </c>
      <c r="I415" t="str">
        <f>INDEX(products!$A$1:$G$37,MATCH(orders!$D415,products!$A$1:$A$37,0),MATCH(orders!I$1,products!$A$1:$G$1,0))</f>
        <v>White</v>
      </c>
      <c r="J415">
        <f>INDEX(products!$A$1:$G$37,MATCH(orders!$D415,products!$A$1:$A$37,0),MATCH(orders!J$1,products!$A$1:$G$1,0))</f>
        <v>0.65</v>
      </c>
      <c r="K415" t="str">
        <f>INDEX(products!$A$1:$G$37,MATCH(orders!$D415,products!$A$1:$A$37,0),MATCH(orders!K$1,products!$A$1:$G$1,0))</f>
        <v>20g</v>
      </c>
      <c r="L415" s="6">
        <f>INDEX(products!$A$1:$G$37,MATCH(orders!$D415,products!$A$1:$A$37,0),MATCH(orders!L$1,products!$A$1:$G$1,0))</f>
        <v>0.73</v>
      </c>
      <c r="M415" s="6">
        <f t="shared" ca="1" si="13"/>
        <v>19.71</v>
      </c>
      <c r="N415" t="str">
        <f>_xlfn.XLOOKUP(Orders[[#This Row],[Customer ID]],customers!$A$1:$A$1001,customers!$I$1:$I$1001,0)</f>
        <v>No</v>
      </c>
    </row>
    <row r="416" spans="1:14" x14ac:dyDescent="0.3">
      <c r="A416" s="4" t="s">
        <v>6382</v>
      </c>
      <c r="B416" s="5">
        <v>44406</v>
      </c>
      <c r="C416" t="s">
        <v>921</v>
      </c>
      <c r="D416" t="s">
        <v>6948</v>
      </c>
      <c r="E416" s="4">
        <f t="shared" ca="1" si="12"/>
        <v>11</v>
      </c>
      <c r="F416" t="str">
        <f>_xlfn.XLOOKUP(C416,customers!$A$1:$A$1001,customers!$B$1:$B$1001)</f>
        <v>Carrie Valdez</v>
      </c>
      <c r="G416" t="str">
        <f>_xlfn.XLOOKUP(C416,customers!$A$1:$A$1001,customers!$C$1:$C$1001)</f>
        <v>carrievaldez@email.com</v>
      </c>
      <c r="H416" t="str">
        <f>_xlfn.XLOOKUP(C416,customers!$A$1:$A$1001,customers!$G$1:$G$1001)</f>
        <v>United States</v>
      </c>
      <c r="I416" t="str">
        <f>INDEX(products!$A$1:$G$37,MATCH(orders!$D416,products!$A$1:$A$37,0),MATCH(orders!I$1,products!$A$1:$G$1,0))</f>
        <v>Dark</v>
      </c>
      <c r="J416">
        <f>INDEX(products!$A$1:$G$37,MATCH(orders!$D416,products!$A$1:$A$37,0),MATCH(orders!J$1,products!$A$1:$G$1,0))</f>
        <v>0.5</v>
      </c>
      <c r="K416" t="str">
        <f>INDEX(products!$A$1:$G$37,MATCH(orders!$D416,products!$A$1:$A$37,0),MATCH(orders!K$1,products!$A$1:$G$1,0))</f>
        <v>250g</v>
      </c>
      <c r="L416" s="6">
        <f>INDEX(products!$A$1:$G$37,MATCH(orders!$D416,products!$A$1:$A$37,0),MATCH(orders!L$1,products!$A$1:$G$1,0))</f>
        <v>4.96</v>
      </c>
      <c r="M416" s="6">
        <f t="shared" ca="1" si="13"/>
        <v>54.56</v>
      </c>
      <c r="N416" t="str">
        <f>_xlfn.XLOOKUP(Orders[[#This Row],[Customer ID]],customers!$A$1:$A$1001,customers!$I$1:$I$1001,0)</f>
        <v>Yes</v>
      </c>
    </row>
    <row r="417" spans="1:14" x14ac:dyDescent="0.3">
      <c r="A417" s="4" t="s">
        <v>6383</v>
      </c>
      <c r="B417" s="5">
        <v>44640</v>
      </c>
      <c r="C417" t="s">
        <v>260</v>
      </c>
      <c r="D417" t="s">
        <v>6955</v>
      </c>
      <c r="E417" s="4">
        <f t="shared" ca="1" si="12"/>
        <v>27</v>
      </c>
      <c r="F417" t="str">
        <f>_xlfn.XLOOKUP(C417,customers!$A$1:$A$1001,customers!$B$1:$B$1001)</f>
        <v>Anthony Wilkerson</v>
      </c>
      <c r="G417" t="str">
        <f>_xlfn.XLOOKUP(C417,customers!$A$1:$A$1001,customers!$C$1:$C$1001)</f>
        <v>anthonywilkerson@email.com</v>
      </c>
      <c r="H417" t="str">
        <f>_xlfn.XLOOKUP(C417,customers!$A$1:$A$1001,customers!$G$1:$G$1001)</f>
        <v>United States</v>
      </c>
      <c r="I417" t="str">
        <f>INDEX(products!$A$1:$G$37,MATCH(orders!$D417,products!$A$1:$A$37,0),MATCH(orders!I$1,products!$A$1:$G$1,0))</f>
        <v>Dark</v>
      </c>
      <c r="J417">
        <f>INDEX(products!$A$1:$G$37,MATCH(orders!$D417,products!$A$1:$A$37,0),MATCH(orders!J$1,products!$A$1:$G$1,0))</f>
        <v>0.8</v>
      </c>
      <c r="K417" t="str">
        <f>INDEX(products!$A$1:$G$37,MATCH(orders!$D417,products!$A$1:$A$37,0),MATCH(orders!K$1,products!$A$1:$G$1,0))</f>
        <v>100g</v>
      </c>
      <c r="L417" s="6">
        <f>INDEX(products!$A$1:$G$37,MATCH(orders!$D417,products!$A$1:$A$37,0),MATCH(orders!L$1,products!$A$1:$G$1,0))</f>
        <v>1.66</v>
      </c>
      <c r="M417" s="6">
        <f t="shared" ca="1" si="13"/>
        <v>44.82</v>
      </c>
      <c r="N417" t="str">
        <f>_xlfn.XLOOKUP(Orders[[#This Row],[Customer ID]],customers!$A$1:$A$1001,customers!$I$1:$I$1001,0)</f>
        <v>No</v>
      </c>
    </row>
    <row r="418" spans="1:14" x14ac:dyDescent="0.3">
      <c r="A418" s="4" t="s">
        <v>6384</v>
      </c>
      <c r="B418" s="5">
        <v>43955</v>
      </c>
      <c r="C418" t="s">
        <v>273</v>
      </c>
      <c r="D418" t="s">
        <v>6970</v>
      </c>
      <c r="E418" s="4">
        <f t="shared" ca="1" si="12"/>
        <v>17</v>
      </c>
      <c r="F418" t="str">
        <f>_xlfn.XLOOKUP(C418,customers!$A$1:$A$1001,customers!$B$1:$B$1001)</f>
        <v>Ashley Willis</v>
      </c>
      <c r="G418" t="str">
        <f>_xlfn.XLOOKUP(C418,customers!$A$1:$A$1001,customers!$C$1:$C$1001)</f>
        <v>ashleywillis@email.com</v>
      </c>
      <c r="H418" t="str">
        <f>_xlfn.XLOOKUP(C418,customers!$A$1:$A$1001,customers!$G$1:$G$1001)</f>
        <v>Mexico</v>
      </c>
      <c r="I418" t="str">
        <f>INDEX(products!$A$1:$G$37,MATCH(orders!$D418,products!$A$1:$A$37,0),MATCH(orders!I$1,products!$A$1:$G$1,0))</f>
        <v>White</v>
      </c>
      <c r="J418">
        <f>INDEX(products!$A$1:$G$37,MATCH(orders!$D418,products!$A$1:$A$37,0),MATCH(orders!J$1,products!$A$1:$G$1,0))</f>
        <v>0.5</v>
      </c>
      <c r="K418" t="str">
        <f>INDEX(products!$A$1:$G$37,MATCH(orders!$D418,products!$A$1:$A$37,0),MATCH(orders!K$1,products!$A$1:$G$1,0))</f>
        <v>50g</v>
      </c>
      <c r="L418" s="6">
        <f>INDEX(products!$A$1:$G$37,MATCH(orders!$D418,products!$A$1:$A$37,0),MATCH(orders!L$1,products!$A$1:$G$1,0))</f>
        <v>1.59</v>
      </c>
      <c r="M418" s="6">
        <f t="shared" ca="1" si="13"/>
        <v>27.03</v>
      </c>
      <c r="N418" t="str">
        <f>_xlfn.XLOOKUP(Orders[[#This Row],[Customer ID]],customers!$A$1:$A$1001,customers!$I$1:$I$1001,0)</f>
        <v>No</v>
      </c>
    </row>
    <row r="419" spans="1:14" x14ac:dyDescent="0.3">
      <c r="A419" s="4" t="s">
        <v>6385</v>
      </c>
      <c r="B419" s="5">
        <v>44291</v>
      </c>
      <c r="C419" t="s">
        <v>878</v>
      </c>
      <c r="D419" t="s">
        <v>6946</v>
      </c>
      <c r="E419" s="4">
        <f t="shared" ca="1" si="12"/>
        <v>46</v>
      </c>
      <c r="F419" t="str">
        <f>_xlfn.XLOOKUP(C419,customers!$A$1:$A$1001,customers!$B$1:$B$1001)</f>
        <v>Dana Velez</v>
      </c>
      <c r="G419" t="str">
        <f>_xlfn.XLOOKUP(C419,customers!$A$1:$A$1001,customers!$C$1:$C$1001)</f>
        <v>danavelez@email.com</v>
      </c>
      <c r="H419" t="str">
        <f>_xlfn.XLOOKUP(C419,customers!$A$1:$A$1001,customers!$G$1:$G$1001)</f>
        <v>Mexico</v>
      </c>
      <c r="I419" t="str">
        <f>INDEX(products!$A$1:$G$37,MATCH(orders!$D419,products!$A$1:$A$37,0),MATCH(orders!I$1,products!$A$1:$G$1,0))</f>
        <v>Dark</v>
      </c>
      <c r="J419">
        <f>INDEX(products!$A$1:$G$37,MATCH(orders!$D419,products!$A$1:$A$37,0),MATCH(orders!J$1,products!$A$1:$G$1,0))</f>
        <v>0.5</v>
      </c>
      <c r="K419" t="str">
        <f>INDEX(products!$A$1:$G$37,MATCH(orders!$D419,products!$A$1:$A$37,0),MATCH(orders!K$1,products!$A$1:$G$1,0))</f>
        <v>50g</v>
      </c>
      <c r="L419" s="6">
        <f>INDEX(products!$A$1:$G$37,MATCH(orders!$D419,products!$A$1:$A$37,0),MATCH(orders!L$1,products!$A$1:$G$1,0))</f>
        <v>1.3</v>
      </c>
      <c r="M419" s="6">
        <f t="shared" ca="1" si="13"/>
        <v>59.800000000000004</v>
      </c>
      <c r="N419" t="str">
        <f>_xlfn.XLOOKUP(Orders[[#This Row],[Customer ID]],customers!$A$1:$A$1001,customers!$I$1:$I$1001,0)</f>
        <v>No</v>
      </c>
    </row>
    <row r="420" spans="1:14" x14ac:dyDescent="0.3">
      <c r="A420" s="4" t="s">
        <v>6386</v>
      </c>
      <c r="B420" s="5">
        <v>44573</v>
      </c>
      <c r="C420" t="s">
        <v>477</v>
      </c>
      <c r="D420" t="s">
        <v>6968</v>
      </c>
      <c r="E420" s="4">
        <f t="shared" ca="1" si="12"/>
        <v>49</v>
      </c>
      <c r="F420" t="str">
        <f>_xlfn.XLOOKUP(C420,customers!$A$1:$A$1001,customers!$B$1:$B$1001)</f>
        <v>Tiffany Cox</v>
      </c>
      <c r="G420" t="str">
        <f>_xlfn.XLOOKUP(C420,customers!$A$1:$A$1001,customers!$C$1:$C$1001)</f>
        <v>tiffanycox@email.com</v>
      </c>
      <c r="H420" t="str">
        <f>_xlfn.XLOOKUP(C420,customers!$A$1:$A$1001,customers!$G$1:$G$1001)</f>
        <v>Mexico</v>
      </c>
      <c r="I420" t="str">
        <f>INDEX(products!$A$1:$G$37,MATCH(orders!$D420,products!$A$1:$A$37,0),MATCH(orders!I$1,products!$A$1:$G$1,0))</f>
        <v>Milk</v>
      </c>
      <c r="J420">
        <f>INDEX(products!$A$1:$G$37,MATCH(orders!$D420,products!$A$1:$A$37,0),MATCH(orders!J$1,products!$A$1:$G$1,0))</f>
        <v>0.8</v>
      </c>
      <c r="K420" t="str">
        <f>INDEX(products!$A$1:$G$37,MATCH(orders!$D420,products!$A$1:$A$37,0),MATCH(orders!K$1,products!$A$1:$G$1,0))</f>
        <v>250g</v>
      </c>
      <c r="L420" s="6">
        <f>INDEX(products!$A$1:$G$37,MATCH(orders!$D420,products!$A$1:$A$37,0),MATCH(orders!L$1,products!$A$1:$G$1,0))</f>
        <v>3.43</v>
      </c>
      <c r="M420" s="6">
        <f t="shared" ca="1" si="13"/>
        <v>168.07000000000002</v>
      </c>
      <c r="N420" t="str">
        <f>_xlfn.XLOOKUP(Orders[[#This Row],[Customer ID]],customers!$A$1:$A$1001,customers!$I$1:$I$1001,0)</f>
        <v>No</v>
      </c>
    </row>
    <row r="421" spans="1:14" x14ac:dyDescent="0.3">
      <c r="A421" s="4" t="s">
        <v>6386</v>
      </c>
      <c r="B421" s="5">
        <v>44573</v>
      </c>
      <c r="C421" t="s">
        <v>23</v>
      </c>
      <c r="D421" t="s">
        <v>6955</v>
      </c>
      <c r="E421" s="4">
        <f t="shared" ca="1" si="12"/>
        <v>39</v>
      </c>
      <c r="F421" t="str">
        <f>_xlfn.XLOOKUP(C421,customers!$A$1:$A$1001,customers!$B$1:$B$1001)</f>
        <v>Mr. Wesley Franco</v>
      </c>
      <c r="G421" t="str">
        <f>_xlfn.XLOOKUP(C421,customers!$A$1:$A$1001,customers!$C$1:$C$1001)</f>
        <v>mr.wesleyfranco@email.com</v>
      </c>
      <c r="H421" t="str">
        <f>_xlfn.XLOOKUP(C421,customers!$A$1:$A$1001,customers!$G$1:$G$1001)</f>
        <v>Canada</v>
      </c>
      <c r="I421" t="str">
        <f>INDEX(products!$A$1:$G$37,MATCH(orders!$D421,products!$A$1:$A$37,0),MATCH(orders!I$1,products!$A$1:$G$1,0))</f>
        <v>Dark</v>
      </c>
      <c r="J421">
        <f>INDEX(products!$A$1:$G$37,MATCH(orders!$D421,products!$A$1:$A$37,0),MATCH(orders!J$1,products!$A$1:$G$1,0))</f>
        <v>0.8</v>
      </c>
      <c r="K421" t="str">
        <f>INDEX(products!$A$1:$G$37,MATCH(orders!$D421,products!$A$1:$A$37,0),MATCH(orders!K$1,products!$A$1:$G$1,0))</f>
        <v>100g</v>
      </c>
      <c r="L421" s="6">
        <f>INDEX(products!$A$1:$G$37,MATCH(orders!$D421,products!$A$1:$A$37,0),MATCH(orders!L$1,products!$A$1:$G$1,0))</f>
        <v>1.66</v>
      </c>
      <c r="M421" s="6">
        <f t="shared" ca="1" si="13"/>
        <v>64.739999999999995</v>
      </c>
      <c r="N421" t="str">
        <f>_xlfn.XLOOKUP(Orders[[#This Row],[Customer ID]],customers!$A$1:$A$1001,customers!$I$1:$I$1001,0)</f>
        <v>Yes</v>
      </c>
    </row>
    <row r="422" spans="1:14" x14ac:dyDescent="0.3">
      <c r="A422" s="4" t="s">
        <v>6387</v>
      </c>
      <c r="B422" s="5">
        <v>44181</v>
      </c>
      <c r="C422" t="s">
        <v>604</v>
      </c>
      <c r="D422" t="s">
        <v>6977</v>
      </c>
      <c r="E422" s="4">
        <f t="shared" ca="1" si="12"/>
        <v>18</v>
      </c>
      <c r="F422" t="str">
        <f>_xlfn.XLOOKUP(C422,customers!$A$1:$A$1001,customers!$B$1:$B$1001)</f>
        <v>Jeff Garcia</v>
      </c>
      <c r="G422" t="str">
        <f>_xlfn.XLOOKUP(C422,customers!$A$1:$A$1001,customers!$C$1:$C$1001)</f>
        <v>jeffgarcia@email.com</v>
      </c>
      <c r="H422" t="str">
        <f>_xlfn.XLOOKUP(C422,customers!$A$1:$A$1001,customers!$G$1:$G$1001)</f>
        <v>Canada</v>
      </c>
      <c r="I422" t="str">
        <f>INDEX(products!$A$1:$G$37,MATCH(orders!$D422,products!$A$1:$A$37,0),MATCH(orders!I$1,products!$A$1:$G$1,0))</f>
        <v>White</v>
      </c>
      <c r="J422">
        <f>INDEX(products!$A$1:$G$37,MATCH(orders!$D422,products!$A$1:$A$37,0),MATCH(orders!J$1,products!$A$1:$G$1,0))</f>
        <v>0.8</v>
      </c>
      <c r="K422" t="str">
        <f>INDEX(products!$A$1:$G$37,MATCH(orders!$D422,products!$A$1:$A$37,0),MATCH(orders!K$1,products!$A$1:$G$1,0))</f>
        <v>20g</v>
      </c>
      <c r="L422" s="6">
        <f>INDEX(products!$A$1:$G$37,MATCH(orders!$D422,products!$A$1:$A$37,0),MATCH(orders!L$1,products!$A$1:$G$1,0))</f>
        <v>0.65</v>
      </c>
      <c r="M422" s="6">
        <f t="shared" ca="1" si="13"/>
        <v>11.700000000000001</v>
      </c>
      <c r="N422" t="str">
        <f>_xlfn.XLOOKUP(Orders[[#This Row],[Customer ID]],customers!$A$1:$A$1001,customers!$I$1:$I$1001,0)</f>
        <v>No</v>
      </c>
    </row>
    <row r="423" spans="1:14" x14ac:dyDescent="0.3">
      <c r="A423" s="4" t="s">
        <v>6388</v>
      </c>
      <c r="B423" s="5">
        <v>44711</v>
      </c>
      <c r="C423" t="s">
        <v>787</v>
      </c>
      <c r="D423" t="s">
        <v>6955</v>
      </c>
      <c r="E423" s="4">
        <f t="shared" ca="1" si="12"/>
        <v>11</v>
      </c>
      <c r="F423" t="str">
        <f>_xlfn.XLOOKUP(C423,customers!$A$1:$A$1001,customers!$B$1:$B$1001)</f>
        <v>Michael Aguilar</v>
      </c>
      <c r="G423" t="str">
        <f>_xlfn.XLOOKUP(C423,customers!$A$1:$A$1001,customers!$C$1:$C$1001)</f>
        <v>michaelaguilar@email.com</v>
      </c>
      <c r="H423" t="str">
        <f>_xlfn.XLOOKUP(C423,customers!$A$1:$A$1001,customers!$G$1:$G$1001)</f>
        <v>Canada</v>
      </c>
      <c r="I423" t="str">
        <f>INDEX(products!$A$1:$G$37,MATCH(orders!$D423,products!$A$1:$A$37,0),MATCH(orders!I$1,products!$A$1:$G$1,0))</f>
        <v>Dark</v>
      </c>
      <c r="J423">
        <f>INDEX(products!$A$1:$G$37,MATCH(orders!$D423,products!$A$1:$A$37,0),MATCH(orders!J$1,products!$A$1:$G$1,0))</f>
        <v>0.8</v>
      </c>
      <c r="K423" t="str">
        <f>INDEX(products!$A$1:$G$37,MATCH(orders!$D423,products!$A$1:$A$37,0),MATCH(orders!K$1,products!$A$1:$G$1,0))</f>
        <v>100g</v>
      </c>
      <c r="L423" s="6">
        <f>INDEX(products!$A$1:$G$37,MATCH(orders!$D423,products!$A$1:$A$37,0),MATCH(orders!L$1,products!$A$1:$G$1,0))</f>
        <v>1.66</v>
      </c>
      <c r="M423" s="6">
        <f t="shared" ca="1" si="13"/>
        <v>18.259999999999998</v>
      </c>
      <c r="N423" t="str">
        <f>_xlfn.XLOOKUP(Orders[[#This Row],[Customer ID]],customers!$A$1:$A$1001,customers!$I$1:$I$1001,0)</f>
        <v>Yes</v>
      </c>
    </row>
    <row r="424" spans="1:14" x14ac:dyDescent="0.3">
      <c r="A424" s="4" t="s">
        <v>6389</v>
      </c>
      <c r="B424" s="5">
        <v>44509</v>
      </c>
      <c r="C424" t="s">
        <v>941</v>
      </c>
      <c r="D424" t="s">
        <v>6965</v>
      </c>
      <c r="E424" s="4">
        <f t="shared" ca="1" si="12"/>
        <v>41</v>
      </c>
      <c r="F424" t="str">
        <f>_xlfn.XLOOKUP(C424,customers!$A$1:$A$1001,customers!$B$1:$B$1001)</f>
        <v>Robert Martinez</v>
      </c>
      <c r="G424" t="str">
        <f>_xlfn.XLOOKUP(C424,customers!$A$1:$A$1001,customers!$C$1:$C$1001)</f>
        <v>robertmartinez@email.com</v>
      </c>
      <c r="H424" t="str">
        <f>_xlfn.XLOOKUP(C424,customers!$A$1:$A$1001,customers!$G$1:$G$1001)</f>
        <v>Mexico</v>
      </c>
      <c r="I424" t="str">
        <f>INDEX(products!$A$1:$G$37,MATCH(orders!$D424,products!$A$1:$A$37,0),MATCH(orders!I$1,products!$A$1:$G$1,0))</f>
        <v>Milk</v>
      </c>
      <c r="J424">
        <f>INDEX(products!$A$1:$G$37,MATCH(orders!$D424,products!$A$1:$A$37,0),MATCH(orders!J$1,products!$A$1:$G$1,0))</f>
        <v>0.8</v>
      </c>
      <c r="K424" t="str">
        <f>INDEX(products!$A$1:$G$37,MATCH(orders!$D424,products!$A$1:$A$37,0),MATCH(orders!K$1,products!$A$1:$G$1,0))</f>
        <v>20g</v>
      </c>
      <c r="L424" s="6">
        <f>INDEX(products!$A$1:$G$37,MATCH(orders!$D424,products!$A$1:$A$37,0),MATCH(orders!L$1,products!$A$1:$G$1,0))</f>
        <v>0.45</v>
      </c>
      <c r="M424" s="6">
        <f t="shared" ca="1" si="13"/>
        <v>18.45</v>
      </c>
      <c r="N424" t="str">
        <f>_xlfn.XLOOKUP(Orders[[#This Row],[Customer ID]],customers!$A$1:$A$1001,customers!$I$1:$I$1001,0)</f>
        <v>Yes</v>
      </c>
    </row>
    <row r="425" spans="1:14" x14ac:dyDescent="0.3">
      <c r="A425" s="4" t="s">
        <v>6390</v>
      </c>
      <c r="B425" s="5">
        <v>44659</v>
      </c>
      <c r="C425" t="s">
        <v>64</v>
      </c>
      <c r="D425" t="s">
        <v>6971</v>
      </c>
      <c r="E425" s="4">
        <f t="shared" ca="1" si="12"/>
        <v>2</v>
      </c>
      <c r="F425" t="str">
        <f>_xlfn.XLOOKUP(C425,customers!$A$1:$A$1001,customers!$B$1:$B$1001)</f>
        <v>Chad Rosario</v>
      </c>
      <c r="G425" t="str">
        <f>_xlfn.XLOOKUP(C425,customers!$A$1:$A$1001,customers!$C$1:$C$1001)</f>
        <v>chadrosario@email.com</v>
      </c>
      <c r="H425" t="str">
        <f>_xlfn.XLOOKUP(C425,customers!$A$1:$A$1001,customers!$G$1:$G$1001)</f>
        <v>Mexico</v>
      </c>
      <c r="I425" t="str">
        <f>INDEX(products!$A$1:$G$37,MATCH(orders!$D425,products!$A$1:$A$37,0),MATCH(orders!I$1,products!$A$1:$G$1,0))</f>
        <v>White</v>
      </c>
      <c r="J425">
        <f>INDEX(products!$A$1:$G$37,MATCH(orders!$D425,products!$A$1:$A$37,0),MATCH(orders!J$1,products!$A$1:$G$1,0))</f>
        <v>0.5</v>
      </c>
      <c r="K425" t="str">
        <f>INDEX(products!$A$1:$G$37,MATCH(orders!$D425,products!$A$1:$A$37,0),MATCH(orders!K$1,products!$A$1:$G$1,0))</f>
        <v>100g</v>
      </c>
      <c r="L425" s="6">
        <f>INDEX(products!$A$1:$G$37,MATCH(orders!$D425,products!$A$1:$A$37,0),MATCH(orders!L$1,products!$A$1:$G$1,0))</f>
        <v>2.64</v>
      </c>
      <c r="M425" s="6">
        <f t="shared" ca="1" si="13"/>
        <v>5.28</v>
      </c>
      <c r="N425" t="str">
        <f>_xlfn.XLOOKUP(Orders[[#This Row],[Customer ID]],customers!$A$1:$A$1001,customers!$I$1:$I$1001,0)</f>
        <v>Yes</v>
      </c>
    </row>
    <row r="426" spans="1:14" x14ac:dyDescent="0.3">
      <c r="A426" s="4" t="s">
        <v>6391</v>
      </c>
      <c r="B426" s="5">
        <v>43746</v>
      </c>
      <c r="C426" t="s">
        <v>743</v>
      </c>
      <c r="D426" t="s">
        <v>6955</v>
      </c>
      <c r="E426" s="4">
        <f t="shared" ca="1" si="12"/>
        <v>46</v>
      </c>
      <c r="F426" t="str">
        <f>_xlfn.XLOOKUP(C426,customers!$A$1:$A$1001,customers!$B$1:$B$1001)</f>
        <v>Megan Oconnor</v>
      </c>
      <c r="G426" t="str">
        <f>_xlfn.XLOOKUP(C426,customers!$A$1:$A$1001,customers!$C$1:$C$1001)</f>
        <v>meganoconnor@email.com</v>
      </c>
      <c r="H426" t="str">
        <f>_xlfn.XLOOKUP(C426,customers!$A$1:$A$1001,customers!$G$1:$G$1001)</f>
        <v>Mexico</v>
      </c>
      <c r="I426" t="str">
        <f>INDEX(products!$A$1:$G$37,MATCH(orders!$D426,products!$A$1:$A$37,0),MATCH(orders!I$1,products!$A$1:$G$1,0))</f>
        <v>Dark</v>
      </c>
      <c r="J426">
        <f>INDEX(products!$A$1:$G$37,MATCH(orders!$D426,products!$A$1:$A$37,0),MATCH(orders!J$1,products!$A$1:$G$1,0))</f>
        <v>0.8</v>
      </c>
      <c r="K426" t="str">
        <f>INDEX(products!$A$1:$G$37,MATCH(orders!$D426,products!$A$1:$A$37,0),MATCH(orders!K$1,products!$A$1:$G$1,0))</f>
        <v>100g</v>
      </c>
      <c r="L426" s="6">
        <f>INDEX(products!$A$1:$G$37,MATCH(orders!$D426,products!$A$1:$A$37,0),MATCH(orders!L$1,products!$A$1:$G$1,0))</f>
        <v>1.66</v>
      </c>
      <c r="M426" s="6">
        <f t="shared" ca="1" si="13"/>
        <v>76.36</v>
      </c>
      <c r="N426" t="str">
        <f>_xlfn.XLOOKUP(Orders[[#This Row],[Customer ID]],customers!$A$1:$A$1001,customers!$I$1:$I$1001,0)</f>
        <v>No</v>
      </c>
    </row>
    <row r="427" spans="1:14" x14ac:dyDescent="0.3">
      <c r="A427" s="4" t="s">
        <v>6392</v>
      </c>
      <c r="B427" s="5">
        <v>44451</v>
      </c>
      <c r="C427" t="s">
        <v>196</v>
      </c>
      <c r="D427" t="s">
        <v>6961</v>
      </c>
      <c r="E427" s="4">
        <f t="shared" ca="1" si="12"/>
        <v>13</v>
      </c>
      <c r="F427" t="str">
        <f>_xlfn.XLOOKUP(C427,customers!$A$1:$A$1001,customers!$B$1:$B$1001)</f>
        <v>James Flores</v>
      </c>
      <c r="G427" t="str">
        <f>_xlfn.XLOOKUP(C427,customers!$A$1:$A$1001,customers!$C$1:$C$1001)</f>
        <v>jamesflores@email.com</v>
      </c>
      <c r="H427" t="str">
        <f>_xlfn.XLOOKUP(C427,customers!$A$1:$A$1001,customers!$G$1:$G$1001)</f>
        <v>Mexico</v>
      </c>
      <c r="I427" t="str">
        <f>INDEX(products!$A$1:$G$37,MATCH(orders!$D427,products!$A$1:$A$37,0),MATCH(orders!I$1,products!$A$1:$G$1,0))</f>
        <v>Milk</v>
      </c>
      <c r="J427">
        <f>INDEX(products!$A$1:$G$37,MATCH(orders!$D427,products!$A$1:$A$37,0),MATCH(orders!J$1,products!$A$1:$G$1,0))</f>
        <v>0.65</v>
      </c>
      <c r="K427" t="str">
        <f>INDEX(products!$A$1:$G$37,MATCH(orders!$D427,products!$A$1:$A$37,0),MATCH(orders!K$1,products!$A$1:$G$1,0))</f>
        <v>20g</v>
      </c>
      <c r="L427" s="6">
        <f>INDEX(products!$A$1:$G$37,MATCH(orders!$D427,products!$A$1:$A$37,0),MATCH(orders!L$1,products!$A$1:$G$1,0))</f>
        <v>0.5</v>
      </c>
      <c r="M427" s="6">
        <f t="shared" ca="1" si="13"/>
        <v>6.5</v>
      </c>
      <c r="N427" t="str">
        <f>_xlfn.XLOOKUP(Orders[[#This Row],[Customer ID]],customers!$A$1:$A$1001,customers!$I$1:$I$1001,0)</f>
        <v>No</v>
      </c>
    </row>
    <row r="428" spans="1:14" x14ac:dyDescent="0.3">
      <c r="A428" s="4" t="s">
        <v>6393</v>
      </c>
      <c r="B428" s="5">
        <v>44770</v>
      </c>
      <c r="C428" t="s">
        <v>634</v>
      </c>
      <c r="D428" t="s">
        <v>6966</v>
      </c>
      <c r="E428" s="4">
        <f t="shared" ca="1" si="12"/>
        <v>23</v>
      </c>
      <c r="F428" t="str">
        <f>_xlfn.XLOOKUP(C428,customers!$A$1:$A$1001,customers!$B$1:$B$1001)</f>
        <v>James Waller</v>
      </c>
      <c r="G428" t="str">
        <f>_xlfn.XLOOKUP(C428,customers!$A$1:$A$1001,customers!$C$1:$C$1001)</f>
        <v>jameswaller@email.com</v>
      </c>
      <c r="H428" t="str">
        <f>_xlfn.XLOOKUP(C428,customers!$A$1:$A$1001,customers!$G$1:$G$1001)</f>
        <v>United States</v>
      </c>
      <c r="I428" t="str">
        <f>INDEX(products!$A$1:$G$37,MATCH(orders!$D428,products!$A$1:$A$37,0),MATCH(orders!I$1,products!$A$1:$G$1,0))</f>
        <v>Milk</v>
      </c>
      <c r="J428">
        <f>INDEX(products!$A$1:$G$37,MATCH(orders!$D428,products!$A$1:$A$37,0),MATCH(orders!J$1,products!$A$1:$G$1,0))</f>
        <v>0.8</v>
      </c>
      <c r="K428" t="str">
        <f>INDEX(products!$A$1:$G$37,MATCH(orders!$D428,products!$A$1:$A$37,0),MATCH(orders!K$1,products!$A$1:$G$1,0))</f>
        <v>50g</v>
      </c>
      <c r="L428" s="6">
        <f>INDEX(products!$A$1:$G$37,MATCH(orders!$D428,products!$A$1:$A$37,0),MATCH(orders!L$1,products!$A$1:$G$1,0))</f>
        <v>0.9</v>
      </c>
      <c r="M428" s="6">
        <f t="shared" ca="1" si="13"/>
        <v>20.7</v>
      </c>
      <c r="N428" t="str">
        <f>_xlfn.XLOOKUP(Orders[[#This Row],[Customer ID]],customers!$A$1:$A$1001,customers!$I$1:$I$1001,0)</f>
        <v>Yes</v>
      </c>
    </row>
    <row r="429" spans="1:14" x14ac:dyDescent="0.3">
      <c r="A429" s="4" t="s">
        <v>6394</v>
      </c>
      <c r="B429" s="5">
        <v>44012</v>
      </c>
      <c r="C429" t="s">
        <v>310</v>
      </c>
      <c r="D429" t="s">
        <v>6965</v>
      </c>
      <c r="E429" s="4">
        <f t="shared" ca="1" si="12"/>
        <v>19</v>
      </c>
      <c r="F429" t="str">
        <f>_xlfn.XLOOKUP(C429,customers!$A$1:$A$1001,customers!$B$1:$B$1001)</f>
        <v>Jennifer Harris</v>
      </c>
      <c r="G429" t="str">
        <f>_xlfn.XLOOKUP(C429,customers!$A$1:$A$1001,customers!$C$1:$C$1001)</f>
        <v>jenniferharris@email.com</v>
      </c>
      <c r="H429" t="str">
        <f>_xlfn.XLOOKUP(C429,customers!$A$1:$A$1001,customers!$G$1:$G$1001)</f>
        <v>Mexico</v>
      </c>
      <c r="I429" t="str">
        <f>INDEX(products!$A$1:$G$37,MATCH(orders!$D429,products!$A$1:$A$37,0),MATCH(orders!I$1,products!$A$1:$G$1,0))</f>
        <v>Milk</v>
      </c>
      <c r="J429">
        <f>INDEX(products!$A$1:$G$37,MATCH(orders!$D429,products!$A$1:$A$37,0),MATCH(orders!J$1,products!$A$1:$G$1,0))</f>
        <v>0.8</v>
      </c>
      <c r="K429" t="str">
        <f>INDEX(products!$A$1:$G$37,MATCH(orders!$D429,products!$A$1:$A$37,0),MATCH(orders!K$1,products!$A$1:$G$1,0))</f>
        <v>20g</v>
      </c>
      <c r="L429" s="6">
        <f>INDEX(products!$A$1:$G$37,MATCH(orders!$D429,products!$A$1:$A$37,0),MATCH(orders!L$1,products!$A$1:$G$1,0))</f>
        <v>0.45</v>
      </c>
      <c r="M429" s="6">
        <f t="shared" ca="1" si="13"/>
        <v>8.5500000000000007</v>
      </c>
      <c r="N429" t="str">
        <f>_xlfn.XLOOKUP(Orders[[#This Row],[Customer ID]],customers!$A$1:$A$1001,customers!$I$1:$I$1001,0)</f>
        <v>No</v>
      </c>
    </row>
    <row r="430" spans="1:14" x14ac:dyDescent="0.3">
      <c r="A430" s="4" t="s">
        <v>6395</v>
      </c>
      <c r="B430" s="5">
        <v>43474</v>
      </c>
      <c r="C430" t="s">
        <v>459</v>
      </c>
      <c r="D430" t="s">
        <v>6947</v>
      </c>
      <c r="E430" s="4">
        <f t="shared" ca="1" si="12"/>
        <v>50</v>
      </c>
      <c r="F430" t="str">
        <f>_xlfn.XLOOKUP(C430,customers!$A$1:$A$1001,customers!$B$1:$B$1001)</f>
        <v>Evelyn Kelley</v>
      </c>
      <c r="G430" t="str">
        <f>_xlfn.XLOOKUP(C430,customers!$A$1:$A$1001,customers!$C$1:$C$1001)</f>
        <v>evelynkelley@email.com</v>
      </c>
      <c r="H430" t="str">
        <f>_xlfn.XLOOKUP(C430,customers!$A$1:$A$1001,customers!$G$1:$G$1001)</f>
        <v>Canada</v>
      </c>
      <c r="I430" t="str">
        <f>INDEX(products!$A$1:$G$37,MATCH(orders!$D430,products!$A$1:$A$37,0),MATCH(orders!I$1,products!$A$1:$G$1,0))</f>
        <v>Dark</v>
      </c>
      <c r="J430">
        <f>INDEX(products!$A$1:$G$37,MATCH(orders!$D430,products!$A$1:$A$37,0),MATCH(orders!J$1,products!$A$1:$G$1,0))</f>
        <v>0.5</v>
      </c>
      <c r="K430" t="str">
        <f>INDEX(products!$A$1:$G$37,MATCH(orders!$D430,products!$A$1:$A$37,0),MATCH(orders!K$1,products!$A$1:$G$1,0))</f>
        <v>100g</v>
      </c>
      <c r="L430" s="6">
        <f>INDEX(products!$A$1:$G$37,MATCH(orders!$D430,products!$A$1:$A$37,0),MATCH(orders!L$1,products!$A$1:$G$1,0))</f>
        <v>2.16</v>
      </c>
      <c r="M430" s="6">
        <f t="shared" ca="1" si="13"/>
        <v>108</v>
      </c>
      <c r="N430" t="str">
        <f>_xlfn.XLOOKUP(Orders[[#This Row],[Customer ID]],customers!$A$1:$A$1001,customers!$I$1:$I$1001,0)</f>
        <v>No</v>
      </c>
    </row>
    <row r="431" spans="1:14" x14ac:dyDescent="0.3">
      <c r="A431" s="4" t="s">
        <v>6396</v>
      </c>
      <c r="B431" s="5">
        <v>44754</v>
      </c>
      <c r="C431" t="s">
        <v>377</v>
      </c>
      <c r="D431" t="s">
        <v>6975</v>
      </c>
      <c r="E431" s="4">
        <f t="shared" ca="1" si="12"/>
        <v>50</v>
      </c>
      <c r="F431" t="str">
        <f>_xlfn.XLOOKUP(C431,customers!$A$1:$A$1001,customers!$B$1:$B$1001)</f>
        <v>Nancy Frazier</v>
      </c>
      <c r="G431" t="str">
        <f>_xlfn.XLOOKUP(C431,customers!$A$1:$A$1001,customers!$C$1:$C$1001)</f>
        <v>nancyfrazier@email.com</v>
      </c>
      <c r="H431" t="str">
        <f>_xlfn.XLOOKUP(C431,customers!$A$1:$A$1001,customers!$G$1:$G$1001)</f>
        <v>United States</v>
      </c>
      <c r="I431" t="str">
        <f>INDEX(products!$A$1:$G$37,MATCH(orders!$D431,products!$A$1:$A$37,0),MATCH(orders!I$1,products!$A$1:$G$1,0))</f>
        <v>White</v>
      </c>
      <c r="J431">
        <f>INDEX(products!$A$1:$G$37,MATCH(orders!$D431,products!$A$1:$A$37,0),MATCH(orders!J$1,products!$A$1:$G$1,0))</f>
        <v>0.65</v>
      </c>
      <c r="K431" t="str">
        <f>INDEX(products!$A$1:$G$37,MATCH(orders!$D431,products!$A$1:$A$37,0),MATCH(orders!K$1,products!$A$1:$G$1,0))</f>
        <v>100g</v>
      </c>
      <c r="L431" s="6">
        <f>INDEX(products!$A$1:$G$37,MATCH(orders!$D431,products!$A$1:$A$37,0),MATCH(orders!L$1,products!$A$1:$G$1,0))</f>
        <v>2.4300000000000002</v>
      </c>
      <c r="M431" s="6">
        <f t="shared" ca="1" si="13"/>
        <v>121.50000000000001</v>
      </c>
      <c r="N431" t="str">
        <f>_xlfn.XLOOKUP(Orders[[#This Row],[Customer ID]],customers!$A$1:$A$1001,customers!$I$1:$I$1001,0)</f>
        <v>No</v>
      </c>
    </row>
    <row r="432" spans="1:14" x14ac:dyDescent="0.3">
      <c r="A432" s="4" t="s">
        <v>6397</v>
      </c>
      <c r="B432" s="5">
        <v>44165</v>
      </c>
      <c r="C432" t="s">
        <v>557</v>
      </c>
      <c r="D432" t="s">
        <v>6970</v>
      </c>
      <c r="E432" s="4">
        <f t="shared" ca="1" si="12"/>
        <v>19</v>
      </c>
      <c r="F432" t="str">
        <f>_xlfn.XLOOKUP(C432,customers!$A$1:$A$1001,customers!$B$1:$B$1001)</f>
        <v>Alvin Haynes</v>
      </c>
      <c r="G432" t="str">
        <f>_xlfn.XLOOKUP(C432,customers!$A$1:$A$1001,customers!$C$1:$C$1001)</f>
        <v>alvinhaynes@email.com</v>
      </c>
      <c r="H432" t="str">
        <f>_xlfn.XLOOKUP(C432,customers!$A$1:$A$1001,customers!$G$1:$G$1001)</f>
        <v>Canada</v>
      </c>
      <c r="I432" t="str">
        <f>INDEX(products!$A$1:$G$37,MATCH(orders!$D432,products!$A$1:$A$37,0),MATCH(orders!I$1,products!$A$1:$G$1,0))</f>
        <v>White</v>
      </c>
      <c r="J432">
        <f>INDEX(products!$A$1:$G$37,MATCH(orders!$D432,products!$A$1:$A$37,0),MATCH(orders!J$1,products!$A$1:$G$1,0))</f>
        <v>0.5</v>
      </c>
      <c r="K432" t="str">
        <f>INDEX(products!$A$1:$G$37,MATCH(orders!$D432,products!$A$1:$A$37,0),MATCH(orders!K$1,products!$A$1:$G$1,0))</f>
        <v>50g</v>
      </c>
      <c r="L432" s="6">
        <f>INDEX(products!$A$1:$G$37,MATCH(orders!$D432,products!$A$1:$A$37,0),MATCH(orders!L$1,products!$A$1:$G$1,0))</f>
        <v>1.59</v>
      </c>
      <c r="M432" s="6">
        <f t="shared" ca="1" si="13"/>
        <v>30.21</v>
      </c>
      <c r="N432" t="str">
        <f>_xlfn.XLOOKUP(Orders[[#This Row],[Customer ID]],customers!$A$1:$A$1001,customers!$I$1:$I$1001,0)</f>
        <v>No</v>
      </c>
    </row>
    <row r="433" spans="1:14" x14ac:dyDescent="0.3">
      <c r="A433" s="4" t="s">
        <v>6398</v>
      </c>
      <c r="B433" s="5">
        <v>43546</v>
      </c>
      <c r="C433" t="s">
        <v>242</v>
      </c>
      <c r="D433" t="s">
        <v>6949</v>
      </c>
      <c r="E433" s="4">
        <f t="shared" ca="1" si="12"/>
        <v>45</v>
      </c>
      <c r="F433" t="str">
        <f>_xlfn.XLOOKUP(C433,customers!$A$1:$A$1001,customers!$B$1:$B$1001)</f>
        <v>Anthony Smith</v>
      </c>
      <c r="G433" t="str">
        <f>_xlfn.XLOOKUP(C433,customers!$A$1:$A$1001,customers!$C$1:$C$1001)</f>
        <v>anthonysmith@email.com</v>
      </c>
      <c r="H433" t="str">
        <f>_xlfn.XLOOKUP(C433,customers!$A$1:$A$1001,customers!$G$1:$G$1001)</f>
        <v>Mexico</v>
      </c>
      <c r="I433" t="str">
        <f>INDEX(products!$A$1:$G$37,MATCH(orders!$D433,products!$A$1:$A$37,0),MATCH(orders!I$1,products!$A$1:$G$1,0))</f>
        <v>Dark</v>
      </c>
      <c r="J433">
        <f>INDEX(products!$A$1:$G$37,MATCH(orders!$D433,products!$A$1:$A$37,0),MATCH(orders!J$1,products!$A$1:$G$1,0))</f>
        <v>0.65</v>
      </c>
      <c r="K433" t="str">
        <f>INDEX(products!$A$1:$G$37,MATCH(orders!$D433,products!$A$1:$A$37,0),MATCH(orders!K$1,products!$A$1:$G$1,0))</f>
        <v>20g</v>
      </c>
      <c r="L433" s="6">
        <f>INDEX(products!$A$1:$G$37,MATCH(orders!$D433,products!$A$1:$A$37,0),MATCH(orders!L$1,products!$A$1:$G$1,0))</f>
        <v>0.56000000000000005</v>
      </c>
      <c r="M433" s="6">
        <f t="shared" ca="1" si="13"/>
        <v>25.200000000000003</v>
      </c>
      <c r="N433" t="str">
        <f>_xlfn.XLOOKUP(Orders[[#This Row],[Customer ID]],customers!$A$1:$A$1001,customers!$I$1:$I$1001,0)</f>
        <v>No</v>
      </c>
    </row>
    <row r="434" spans="1:14" x14ac:dyDescent="0.3">
      <c r="A434" s="4" t="s">
        <v>6399</v>
      </c>
      <c r="B434" s="5">
        <v>44607</v>
      </c>
      <c r="C434" t="s">
        <v>344</v>
      </c>
      <c r="D434" t="s">
        <v>6965</v>
      </c>
      <c r="E434" s="4">
        <f t="shared" ca="1" si="12"/>
        <v>17</v>
      </c>
      <c r="F434" t="str">
        <f>_xlfn.XLOOKUP(C434,customers!$A$1:$A$1001,customers!$B$1:$B$1001)</f>
        <v>Elizabeth Sherman</v>
      </c>
      <c r="G434" t="str">
        <f>_xlfn.XLOOKUP(C434,customers!$A$1:$A$1001,customers!$C$1:$C$1001)</f>
        <v>elizabethsherman@email.com</v>
      </c>
      <c r="H434" t="str">
        <f>_xlfn.XLOOKUP(C434,customers!$A$1:$A$1001,customers!$G$1:$G$1001)</f>
        <v>Canada</v>
      </c>
      <c r="I434" t="str">
        <f>INDEX(products!$A$1:$G$37,MATCH(orders!$D434,products!$A$1:$A$37,0),MATCH(orders!I$1,products!$A$1:$G$1,0))</f>
        <v>Milk</v>
      </c>
      <c r="J434">
        <f>INDEX(products!$A$1:$G$37,MATCH(orders!$D434,products!$A$1:$A$37,0),MATCH(orders!J$1,products!$A$1:$G$1,0))</f>
        <v>0.8</v>
      </c>
      <c r="K434" t="str">
        <f>INDEX(products!$A$1:$G$37,MATCH(orders!$D434,products!$A$1:$A$37,0),MATCH(orders!K$1,products!$A$1:$G$1,0))</f>
        <v>20g</v>
      </c>
      <c r="L434" s="6">
        <f>INDEX(products!$A$1:$G$37,MATCH(orders!$D434,products!$A$1:$A$37,0),MATCH(orders!L$1,products!$A$1:$G$1,0))</f>
        <v>0.45</v>
      </c>
      <c r="M434" s="6">
        <f t="shared" ca="1" si="13"/>
        <v>7.65</v>
      </c>
      <c r="N434" t="str">
        <f>_xlfn.XLOOKUP(Orders[[#This Row],[Customer ID]],customers!$A$1:$A$1001,customers!$I$1:$I$1001,0)</f>
        <v>No</v>
      </c>
    </row>
    <row r="435" spans="1:14" x14ac:dyDescent="0.3">
      <c r="A435" s="4" t="s">
        <v>6400</v>
      </c>
      <c r="B435" s="5">
        <v>44117</v>
      </c>
      <c r="C435" t="s">
        <v>815</v>
      </c>
      <c r="D435" t="s">
        <v>6972</v>
      </c>
      <c r="E435" s="4">
        <f t="shared" ca="1" si="12"/>
        <v>23</v>
      </c>
      <c r="F435" t="str">
        <f>_xlfn.XLOOKUP(C435,customers!$A$1:$A$1001,customers!$B$1:$B$1001)</f>
        <v>Sheryl Robinson</v>
      </c>
      <c r="G435" t="str">
        <f>_xlfn.XLOOKUP(C435,customers!$A$1:$A$1001,customers!$C$1:$C$1001)</f>
        <v>sherylrobinson@email.com</v>
      </c>
      <c r="H435" t="str">
        <f>_xlfn.XLOOKUP(C435,customers!$A$1:$A$1001,customers!$G$1:$G$1001)</f>
        <v>Canada</v>
      </c>
      <c r="I435" t="str">
        <f>INDEX(products!$A$1:$G$37,MATCH(orders!$D435,products!$A$1:$A$37,0),MATCH(orders!I$1,products!$A$1:$G$1,0))</f>
        <v>White</v>
      </c>
      <c r="J435">
        <f>INDEX(products!$A$1:$G$37,MATCH(orders!$D435,products!$A$1:$A$37,0),MATCH(orders!J$1,products!$A$1:$G$1,0))</f>
        <v>0.5</v>
      </c>
      <c r="K435" t="str">
        <f>INDEX(products!$A$1:$G$37,MATCH(orders!$D435,products!$A$1:$A$37,0),MATCH(orders!K$1,products!$A$1:$G$1,0))</f>
        <v>250g</v>
      </c>
      <c r="L435" s="6">
        <f>INDEX(products!$A$1:$G$37,MATCH(orders!$D435,products!$A$1:$A$37,0),MATCH(orders!L$1,products!$A$1:$G$1,0))</f>
        <v>6.08</v>
      </c>
      <c r="M435" s="6">
        <f t="shared" ca="1" si="13"/>
        <v>139.84</v>
      </c>
      <c r="N435" t="str">
        <f>_xlfn.XLOOKUP(Orders[[#This Row],[Customer ID]],customers!$A$1:$A$1001,customers!$I$1:$I$1001,0)</f>
        <v>No</v>
      </c>
    </row>
    <row r="436" spans="1:14" x14ac:dyDescent="0.3">
      <c r="A436" s="4" t="s">
        <v>6401</v>
      </c>
      <c r="B436" s="5">
        <v>44557</v>
      </c>
      <c r="C436" t="s">
        <v>366</v>
      </c>
      <c r="D436" t="s">
        <v>6975</v>
      </c>
      <c r="E436" s="4">
        <f t="shared" ca="1" si="12"/>
        <v>44</v>
      </c>
      <c r="F436" t="str">
        <f>_xlfn.XLOOKUP(C436,customers!$A$1:$A$1001,customers!$B$1:$B$1001)</f>
        <v>Kathryn Wheeler</v>
      </c>
      <c r="G436" t="str">
        <f>_xlfn.XLOOKUP(C436,customers!$A$1:$A$1001,customers!$C$1:$C$1001)</f>
        <v>kathrynwheeler@email.com</v>
      </c>
      <c r="H436" t="str">
        <f>_xlfn.XLOOKUP(C436,customers!$A$1:$A$1001,customers!$G$1:$G$1001)</f>
        <v>Mexico</v>
      </c>
      <c r="I436" t="str">
        <f>INDEX(products!$A$1:$G$37,MATCH(orders!$D436,products!$A$1:$A$37,0),MATCH(orders!I$1,products!$A$1:$G$1,0))</f>
        <v>White</v>
      </c>
      <c r="J436">
        <f>INDEX(products!$A$1:$G$37,MATCH(orders!$D436,products!$A$1:$A$37,0),MATCH(orders!J$1,products!$A$1:$G$1,0))</f>
        <v>0.65</v>
      </c>
      <c r="K436" t="str">
        <f>INDEX(products!$A$1:$G$37,MATCH(orders!$D436,products!$A$1:$A$37,0),MATCH(orders!K$1,products!$A$1:$G$1,0))</f>
        <v>100g</v>
      </c>
      <c r="L436" s="6">
        <f>INDEX(products!$A$1:$G$37,MATCH(orders!$D436,products!$A$1:$A$37,0),MATCH(orders!L$1,products!$A$1:$G$1,0))</f>
        <v>2.4300000000000002</v>
      </c>
      <c r="M436" s="6">
        <f t="shared" ca="1" si="13"/>
        <v>106.92</v>
      </c>
      <c r="N436" t="str">
        <f>_xlfn.XLOOKUP(Orders[[#This Row],[Customer ID]],customers!$A$1:$A$1001,customers!$I$1:$I$1001,0)</f>
        <v>No</v>
      </c>
    </row>
    <row r="437" spans="1:14" x14ac:dyDescent="0.3">
      <c r="A437" s="4" t="s">
        <v>6402</v>
      </c>
      <c r="B437" s="5">
        <v>44409</v>
      </c>
      <c r="C437" t="s">
        <v>875</v>
      </c>
      <c r="D437" t="s">
        <v>6954</v>
      </c>
      <c r="E437" s="4">
        <f t="shared" ca="1" si="12"/>
        <v>5</v>
      </c>
      <c r="F437" t="str">
        <f>_xlfn.XLOOKUP(C437,customers!$A$1:$A$1001,customers!$B$1:$B$1001)</f>
        <v>Sonya Gaines DVM</v>
      </c>
      <c r="G437" t="str">
        <f>_xlfn.XLOOKUP(C437,customers!$A$1:$A$1001,customers!$C$1:$C$1001)</f>
        <v>sonyagainesdvm@email.com</v>
      </c>
      <c r="H437" t="str">
        <f>_xlfn.XLOOKUP(C437,customers!$A$1:$A$1001,customers!$G$1:$G$1001)</f>
        <v>Canada</v>
      </c>
      <c r="I437" t="str">
        <f>INDEX(products!$A$1:$G$37,MATCH(orders!$D437,products!$A$1:$A$37,0),MATCH(orders!I$1,products!$A$1:$G$1,0))</f>
        <v>Dark</v>
      </c>
      <c r="J437">
        <f>INDEX(products!$A$1:$G$37,MATCH(orders!$D437,products!$A$1:$A$37,0),MATCH(orders!J$1,products!$A$1:$G$1,0))</f>
        <v>0.8</v>
      </c>
      <c r="K437" t="str">
        <f>INDEX(products!$A$1:$G$37,MATCH(orders!$D437,products!$A$1:$A$37,0),MATCH(orders!K$1,products!$A$1:$G$1,0))</f>
        <v>50g</v>
      </c>
      <c r="L437" s="6">
        <f>INDEX(products!$A$1:$G$37,MATCH(orders!$D437,products!$A$1:$A$37,0),MATCH(orders!L$1,products!$A$1:$G$1,0))</f>
        <v>1</v>
      </c>
      <c r="M437" s="6">
        <f t="shared" ca="1" si="13"/>
        <v>5</v>
      </c>
      <c r="N437" t="str">
        <f>_xlfn.XLOOKUP(Orders[[#This Row],[Customer ID]],customers!$A$1:$A$1001,customers!$I$1:$I$1001,0)</f>
        <v>No</v>
      </c>
    </row>
    <row r="438" spans="1:14" x14ac:dyDescent="0.3">
      <c r="A438" s="4" t="s">
        <v>6403</v>
      </c>
      <c r="B438" s="5">
        <v>44153</v>
      </c>
      <c r="C438" t="s">
        <v>322</v>
      </c>
      <c r="D438" t="s">
        <v>6969</v>
      </c>
      <c r="E438" s="4">
        <f t="shared" ca="1" si="12"/>
        <v>31</v>
      </c>
      <c r="F438" t="str">
        <f>_xlfn.XLOOKUP(C438,customers!$A$1:$A$1001,customers!$B$1:$B$1001)</f>
        <v>Stacey Miller</v>
      </c>
      <c r="G438" t="str">
        <f>_xlfn.XLOOKUP(C438,customers!$A$1:$A$1001,customers!$C$1:$C$1001)</f>
        <v>staceymiller@email.com</v>
      </c>
      <c r="H438" t="str">
        <f>_xlfn.XLOOKUP(C438,customers!$A$1:$A$1001,customers!$G$1:$G$1001)</f>
        <v>Canada</v>
      </c>
      <c r="I438" t="str">
        <f>INDEX(products!$A$1:$G$37,MATCH(orders!$D438,products!$A$1:$A$37,0),MATCH(orders!I$1,products!$A$1:$G$1,0))</f>
        <v>White</v>
      </c>
      <c r="J438">
        <f>INDEX(products!$A$1:$G$37,MATCH(orders!$D438,products!$A$1:$A$37,0),MATCH(orders!J$1,products!$A$1:$G$1,0))</f>
        <v>0.5</v>
      </c>
      <c r="K438" t="str">
        <f>INDEX(products!$A$1:$G$37,MATCH(orders!$D438,products!$A$1:$A$37,0),MATCH(orders!K$1,products!$A$1:$G$1,0))</f>
        <v>20g</v>
      </c>
      <c r="L438" s="6">
        <f>INDEX(products!$A$1:$G$37,MATCH(orders!$D438,products!$A$1:$A$37,0),MATCH(orders!L$1,products!$A$1:$G$1,0))</f>
        <v>0.79</v>
      </c>
      <c r="M438" s="6">
        <f t="shared" ca="1" si="13"/>
        <v>24.490000000000002</v>
      </c>
      <c r="N438" t="str">
        <f>_xlfn.XLOOKUP(Orders[[#This Row],[Customer ID]],customers!$A$1:$A$1001,customers!$I$1:$I$1001,0)</f>
        <v>Yes</v>
      </c>
    </row>
    <row r="439" spans="1:14" x14ac:dyDescent="0.3">
      <c r="A439" s="4" t="s">
        <v>6404</v>
      </c>
      <c r="B439" s="5">
        <v>44493</v>
      </c>
      <c r="C439" t="s">
        <v>311</v>
      </c>
      <c r="D439" t="s">
        <v>6976</v>
      </c>
      <c r="E439" s="4">
        <f t="shared" ca="1" si="12"/>
        <v>26</v>
      </c>
      <c r="F439" t="str">
        <f>_xlfn.XLOOKUP(C439,customers!$A$1:$A$1001,customers!$B$1:$B$1001)</f>
        <v>Daniel Ware</v>
      </c>
      <c r="G439" t="str">
        <f>_xlfn.XLOOKUP(C439,customers!$A$1:$A$1001,customers!$C$1:$C$1001)</f>
        <v>danielware@email.com</v>
      </c>
      <c r="H439" t="str">
        <f>_xlfn.XLOOKUP(C439,customers!$A$1:$A$1001,customers!$G$1:$G$1001)</f>
        <v>United States</v>
      </c>
      <c r="I439" t="str">
        <f>INDEX(products!$A$1:$G$37,MATCH(orders!$D439,products!$A$1:$A$37,0),MATCH(orders!I$1,products!$A$1:$G$1,0))</f>
        <v>White</v>
      </c>
      <c r="J439">
        <f>INDEX(products!$A$1:$G$37,MATCH(orders!$D439,products!$A$1:$A$37,0),MATCH(orders!J$1,products!$A$1:$G$1,0))</f>
        <v>0.65</v>
      </c>
      <c r="K439" t="str">
        <f>INDEX(products!$A$1:$G$37,MATCH(orders!$D439,products!$A$1:$A$37,0),MATCH(orders!K$1,products!$A$1:$G$1,0))</f>
        <v>250g</v>
      </c>
      <c r="L439" s="6">
        <f>INDEX(products!$A$1:$G$37,MATCH(orders!$D439,products!$A$1:$A$37,0),MATCH(orders!L$1,products!$A$1:$G$1,0))</f>
        <v>5.58</v>
      </c>
      <c r="M439" s="6">
        <f t="shared" ca="1" si="13"/>
        <v>145.08000000000001</v>
      </c>
      <c r="N439" t="str">
        <f>_xlfn.XLOOKUP(Orders[[#This Row],[Customer ID]],customers!$A$1:$A$1001,customers!$I$1:$I$1001,0)</f>
        <v>No</v>
      </c>
    </row>
    <row r="440" spans="1:14" x14ac:dyDescent="0.3">
      <c r="A440" s="4" t="s">
        <v>6404</v>
      </c>
      <c r="B440" s="5">
        <v>44493</v>
      </c>
      <c r="C440" t="s">
        <v>772</v>
      </c>
      <c r="D440" t="s">
        <v>6957</v>
      </c>
      <c r="E440" s="4">
        <f t="shared" ca="1" si="12"/>
        <v>50</v>
      </c>
      <c r="F440" t="str">
        <f>_xlfn.XLOOKUP(C440,customers!$A$1:$A$1001,customers!$B$1:$B$1001)</f>
        <v>Megan Johnson</v>
      </c>
      <c r="G440" t="str">
        <f>_xlfn.XLOOKUP(C440,customers!$A$1:$A$1001,customers!$C$1:$C$1001)</f>
        <v>meganjohnson@email.com</v>
      </c>
      <c r="H440" t="str">
        <f>_xlfn.XLOOKUP(C440,customers!$A$1:$A$1001,customers!$G$1:$G$1001)</f>
        <v>Canada</v>
      </c>
      <c r="I440" t="str">
        <f>INDEX(products!$A$1:$G$37,MATCH(orders!$D440,products!$A$1:$A$37,0),MATCH(orders!I$1,products!$A$1:$G$1,0))</f>
        <v>Milk</v>
      </c>
      <c r="J440">
        <f>INDEX(products!$A$1:$G$37,MATCH(orders!$D440,products!$A$1:$A$37,0),MATCH(orders!J$1,products!$A$1:$G$1,0))</f>
        <v>0.5</v>
      </c>
      <c r="K440" t="str">
        <f>INDEX(products!$A$1:$G$37,MATCH(orders!$D440,products!$A$1:$A$37,0),MATCH(orders!K$1,products!$A$1:$G$1,0))</f>
        <v>20g</v>
      </c>
      <c r="L440" s="6">
        <f>INDEX(products!$A$1:$G$37,MATCH(orders!$D440,products!$A$1:$A$37,0),MATCH(orders!L$1,products!$A$1:$G$1,0))</f>
        <v>0.6</v>
      </c>
      <c r="M440" s="6">
        <f t="shared" ca="1" si="13"/>
        <v>30</v>
      </c>
      <c r="N440" t="str">
        <f>_xlfn.XLOOKUP(Orders[[#This Row],[Customer ID]],customers!$A$1:$A$1001,customers!$I$1:$I$1001,0)</f>
        <v>No</v>
      </c>
    </row>
    <row r="441" spans="1:14" x14ac:dyDescent="0.3">
      <c r="A441" s="4" t="s">
        <v>6405</v>
      </c>
      <c r="B441" s="5">
        <v>43829</v>
      </c>
      <c r="C441" t="s">
        <v>660</v>
      </c>
      <c r="D441" t="s">
        <v>6959</v>
      </c>
      <c r="E441" s="4">
        <f t="shared" ca="1" si="12"/>
        <v>16</v>
      </c>
      <c r="F441" t="str">
        <f>_xlfn.XLOOKUP(C441,customers!$A$1:$A$1001,customers!$B$1:$B$1001)</f>
        <v>Michelle Berry</v>
      </c>
      <c r="G441" t="str">
        <f>_xlfn.XLOOKUP(C441,customers!$A$1:$A$1001,customers!$C$1:$C$1001)</f>
        <v>michelleberry@email.com</v>
      </c>
      <c r="H441" t="str">
        <f>_xlfn.XLOOKUP(C441,customers!$A$1:$A$1001,customers!$G$1:$G$1001)</f>
        <v>Canada</v>
      </c>
      <c r="I441" t="str">
        <f>INDEX(products!$A$1:$G$37,MATCH(orders!$D441,products!$A$1:$A$37,0),MATCH(orders!I$1,products!$A$1:$G$1,0))</f>
        <v>Milk</v>
      </c>
      <c r="J441">
        <f>INDEX(products!$A$1:$G$37,MATCH(orders!$D441,products!$A$1:$A$37,0),MATCH(orders!J$1,products!$A$1:$G$1,0))</f>
        <v>0.5</v>
      </c>
      <c r="K441" t="str">
        <f>INDEX(products!$A$1:$G$37,MATCH(orders!$D441,products!$A$1:$A$37,0),MATCH(orders!K$1,products!$A$1:$G$1,0))</f>
        <v>100g</v>
      </c>
      <c r="L441" s="6">
        <f>INDEX(products!$A$1:$G$37,MATCH(orders!$D441,products!$A$1:$A$37,0),MATCH(orders!L$1,products!$A$1:$G$1,0))</f>
        <v>1.99</v>
      </c>
      <c r="M441" s="6">
        <f t="shared" ca="1" si="13"/>
        <v>31.84</v>
      </c>
      <c r="N441" t="str">
        <f>_xlfn.XLOOKUP(Orders[[#This Row],[Customer ID]],customers!$A$1:$A$1001,customers!$I$1:$I$1001,0)</f>
        <v>No</v>
      </c>
    </row>
    <row r="442" spans="1:14" x14ac:dyDescent="0.3">
      <c r="A442" s="4" t="s">
        <v>6406</v>
      </c>
      <c r="B442" s="5">
        <v>44229</v>
      </c>
      <c r="C442" t="s">
        <v>154</v>
      </c>
      <c r="D442" t="s">
        <v>6968</v>
      </c>
      <c r="E442" s="4">
        <f t="shared" ca="1" si="12"/>
        <v>5</v>
      </c>
      <c r="F442" t="str">
        <f>_xlfn.XLOOKUP(C442,customers!$A$1:$A$1001,customers!$B$1:$B$1001)</f>
        <v>Monica Garcia</v>
      </c>
      <c r="G442" t="str">
        <f>_xlfn.XLOOKUP(C442,customers!$A$1:$A$1001,customers!$C$1:$C$1001)</f>
        <v>monicagarcia@email.com</v>
      </c>
      <c r="H442" t="str">
        <f>_xlfn.XLOOKUP(C442,customers!$A$1:$A$1001,customers!$G$1:$G$1001)</f>
        <v>United States</v>
      </c>
      <c r="I442" t="str">
        <f>INDEX(products!$A$1:$G$37,MATCH(orders!$D442,products!$A$1:$A$37,0),MATCH(orders!I$1,products!$A$1:$G$1,0))</f>
        <v>Milk</v>
      </c>
      <c r="J442">
        <f>INDEX(products!$A$1:$G$37,MATCH(orders!$D442,products!$A$1:$A$37,0),MATCH(orders!J$1,products!$A$1:$G$1,0))</f>
        <v>0.8</v>
      </c>
      <c r="K442" t="str">
        <f>INDEX(products!$A$1:$G$37,MATCH(orders!$D442,products!$A$1:$A$37,0),MATCH(orders!K$1,products!$A$1:$G$1,0))</f>
        <v>250g</v>
      </c>
      <c r="L442" s="6">
        <f>INDEX(products!$A$1:$G$37,MATCH(orders!$D442,products!$A$1:$A$37,0),MATCH(orders!L$1,products!$A$1:$G$1,0))</f>
        <v>3.43</v>
      </c>
      <c r="M442" s="6">
        <f t="shared" ca="1" si="13"/>
        <v>17.150000000000002</v>
      </c>
      <c r="N442" t="str">
        <f>_xlfn.XLOOKUP(Orders[[#This Row],[Customer ID]],customers!$A$1:$A$1001,customers!$I$1:$I$1001,0)</f>
        <v>No</v>
      </c>
    </row>
    <row r="443" spans="1:14" x14ac:dyDescent="0.3">
      <c r="A443" s="4" t="s">
        <v>6407</v>
      </c>
      <c r="B443" s="5">
        <v>44332</v>
      </c>
      <c r="C443" t="s">
        <v>403</v>
      </c>
      <c r="D443" t="s">
        <v>6958</v>
      </c>
      <c r="E443" s="4">
        <f t="shared" ca="1" si="12"/>
        <v>22</v>
      </c>
      <c r="F443" t="str">
        <f>_xlfn.XLOOKUP(C443,customers!$A$1:$A$1001,customers!$B$1:$B$1001)</f>
        <v>Jennifer Cruz</v>
      </c>
      <c r="G443" t="str">
        <f>_xlfn.XLOOKUP(C443,customers!$A$1:$A$1001,customers!$C$1:$C$1001)</f>
        <v>jennifercruz@email.com</v>
      </c>
      <c r="H443" t="str">
        <f>_xlfn.XLOOKUP(C443,customers!$A$1:$A$1001,customers!$G$1:$G$1001)</f>
        <v>Canada</v>
      </c>
      <c r="I443" t="str">
        <f>INDEX(products!$A$1:$G$37,MATCH(orders!$D443,products!$A$1:$A$37,0),MATCH(orders!I$1,products!$A$1:$G$1,0))</f>
        <v>Milk</v>
      </c>
      <c r="J443">
        <f>INDEX(products!$A$1:$G$37,MATCH(orders!$D443,products!$A$1:$A$37,0),MATCH(orders!J$1,products!$A$1:$G$1,0))</f>
        <v>0.5</v>
      </c>
      <c r="K443" t="str">
        <f>INDEX(products!$A$1:$G$37,MATCH(orders!$D443,products!$A$1:$A$37,0),MATCH(orders!K$1,products!$A$1:$G$1,0))</f>
        <v>50g</v>
      </c>
      <c r="L443" s="6">
        <f>INDEX(products!$A$1:$G$37,MATCH(orders!$D443,products!$A$1:$A$37,0),MATCH(orders!L$1,products!$A$1:$G$1,0))</f>
        <v>1.2</v>
      </c>
      <c r="M443" s="6">
        <f t="shared" ca="1" si="13"/>
        <v>26.4</v>
      </c>
      <c r="N443" t="str">
        <f>_xlfn.XLOOKUP(Orders[[#This Row],[Customer ID]],customers!$A$1:$A$1001,customers!$I$1:$I$1001,0)</f>
        <v>No</v>
      </c>
    </row>
    <row r="444" spans="1:14" x14ac:dyDescent="0.3">
      <c r="A444" s="4" t="s">
        <v>6408</v>
      </c>
      <c r="B444" s="5">
        <v>44674</v>
      </c>
      <c r="C444" t="s">
        <v>798</v>
      </c>
      <c r="D444" t="s">
        <v>6959</v>
      </c>
      <c r="E444" s="4">
        <f t="shared" ca="1" si="12"/>
        <v>32</v>
      </c>
      <c r="F444" t="str">
        <f>_xlfn.XLOOKUP(C444,customers!$A$1:$A$1001,customers!$B$1:$B$1001)</f>
        <v>Patrick Woods</v>
      </c>
      <c r="G444" t="str">
        <f>_xlfn.XLOOKUP(C444,customers!$A$1:$A$1001,customers!$C$1:$C$1001)</f>
        <v>patrickwoods@email.com</v>
      </c>
      <c r="H444" t="str">
        <f>_xlfn.XLOOKUP(C444,customers!$A$1:$A$1001,customers!$G$1:$G$1001)</f>
        <v>Canada</v>
      </c>
      <c r="I444" t="str">
        <f>INDEX(products!$A$1:$G$37,MATCH(orders!$D444,products!$A$1:$A$37,0),MATCH(orders!I$1,products!$A$1:$G$1,0))</f>
        <v>Milk</v>
      </c>
      <c r="J444">
        <f>INDEX(products!$A$1:$G$37,MATCH(orders!$D444,products!$A$1:$A$37,0),MATCH(orders!J$1,products!$A$1:$G$1,0))</f>
        <v>0.5</v>
      </c>
      <c r="K444" t="str">
        <f>INDEX(products!$A$1:$G$37,MATCH(orders!$D444,products!$A$1:$A$37,0),MATCH(orders!K$1,products!$A$1:$G$1,0))</f>
        <v>100g</v>
      </c>
      <c r="L444" s="6">
        <f>INDEX(products!$A$1:$G$37,MATCH(orders!$D444,products!$A$1:$A$37,0),MATCH(orders!L$1,products!$A$1:$G$1,0))</f>
        <v>1.99</v>
      </c>
      <c r="M444" s="6">
        <f t="shared" ca="1" si="13"/>
        <v>63.68</v>
      </c>
      <c r="N444" t="str">
        <f>_xlfn.XLOOKUP(Orders[[#This Row],[Customer ID]],customers!$A$1:$A$1001,customers!$I$1:$I$1001,0)</f>
        <v>Yes</v>
      </c>
    </row>
    <row r="445" spans="1:14" x14ac:dyDescent="0.3">
      <c r="A445" s="4" t="s">
        <v>6409</v>
      </c>
      <c r="B445" s="5">
        <v>44464</v>
      </c>
      <c r="C445" t="s">
        <v>991</v>
      </c>
      <c r="D445" t="s">
        <v>6956</v>
      </c>
      <c r="E445" s="4">
        <f t="shared" ca="1" si="12"/>
        <v>5</v>
      </c>
      <c r="F445" t="str">
        <f>_xlfn.XLOOKUP(C445,customers!$A$1:$A$1001,customers!$B$1:$B$1001)</f>
        <v>Adam Green</v>
      </c>
      <c r="G445" t="str">
        <f>_xlfn.XLOOKUP(C445,customers!$A$1:$A$1001,customers!$C$1:$C$1001)</f>
        <v>adamgreen@email.com</v>
      </c>
      <c r="H445" t="str">
        <f>_xlfn.XLOOKUP(C445,customers!$A$1:$A$1001,customers!$G$1:$G$1001)</f>
        <v>Mexico</v>
      </c>
      <c r="I445" t="str">
        <f>INDEX(products!$A$1:$G$37,MATCH(orders!$D445,products!$A$1:$A$37,0),MATCH(orders!I$1,products!$A$1:$G$1,0))</f>
        <v>Dark</v>
      </c>
      <c r="J445">
        <f>INDEX(products!$A$1:$G$37,MATCH(orders!$D445,products!$A$1:$A$37,0),MATCH(orders!J$1,products!$A$1:$G$1,0))</f>
        <v>0.8</v>
      </c>
      <c r="K445" t="str">
        <f>INDEX(products!$A$1:$G$37,MATCH(orders!$D445,products!$A$1:$A$37,0),MATCH(orders!K$1,products!$A$1:$G$1,0))</f>
        <v>250g</v>
      </c>
      <c r="L445" s="6">
        <f>INDEX(products!$A$1:$G$37,MATCH(orders!$D445,products!$A$1:$A$37,0),MATCH(orders!L$1,products!$A$1:$G$1,0))</f>
        <v>3.81</v>
      </c>
      <c r="M445" s="6">
        <f t="shared" ca="1" si="13"/>
        <v>19.05</v>
      </c>
      <c r="N445" t="str">
        <f>_xlfn.XLOOKUP(Orders[[#This Row],[Customer ID]],customers!$A$1:$A$1001,customers!$I$1:$I$1001,0)</f>
        <v>Yes</v>
      </c>
    </row>
    <row r="446" spans="1:14" x14ac:dyDescent="0.3">
      <c r="A446" s="4" t="s">
        <v>6410</v>
      </c>
      <c r="B446" s="5">
        <v>44719</v>
      </c>
      <c r="C446" t="s">
        <v>21</v>
      </c>
      <c r="D446" t="s">
        <v>6968</v>
      </c>
      <c r="E446" s="4">
        <f t="shared" ca="1" si="12"/>
        <v>43</v>
      </c>
      <c r="F446" t="str">
        <f>_xlfn.XLOOKUP(C446,customers!$A$1:$A$1001,customers!$B$1:$B$1001)</f>
        <v>Cynthia Cortez</v>
      </c>
      <c r="G446" t="str">
        <f>_xlfn.XLOOKUP(C446,customers!$A$1:$A$1001,customers!$C$1:$C$1001)</f>
        <v>cynthiacortez@email.com</v>
      </c>
      <c r="H446" t="str">
        <f>_xlfn.XLOOKUP(C446,customers!$A$1:$A$1001,customers!$G$1:$G$1001)</f>
        <v>Mexico</v>
      </c>
      <c r="I446" t="str">
        <f>INDEX(products!$A$1:$G$37,MATCH(orders!$D446,products!$A$1:$A$37,0),MATCH(orders!I$1,products!$A$1:$G$1,0))</f>
        <v>Milk</v>
      </c>
      <c r="J446">
        <f>INDEX(products!$A$1:$G$37,MATCH(orders!$D446,products!$A$1:$A$37,0),MATCH(orders!J$1,products!$A$1:$G$1,0))</f>
        <v>0.8</v>
      </c>
      <c r="K446" t="str">
        <f>INDEX(products!$A$1:$G$37,MATCH(orders!$D446,products!$A$1:$A$37,0),MATCH(orders!K$1,products!$A$1:$G$1,0))</f>
        <v>250g</v>
      </c>
      <c r="L446" s="6">
        <f>INDEX(products!$A$1:$G$37,MATCH(orders!$D446,products!$A$1:$A$37,0),MATCH(orders!L$1,products!$A$1:$G$1,0))</f>
        <v>3.43</v>
      </c>
      <c r="M446" s="6">
        <f t="shared" ca="1" si="13"/>
        <v>147.49</v>
      </c>
      <c r="N446" t="str">
        <f>_xlfn.XLOOKUP(Orders[[#This Row],[Customer ID]],customers!$A$1:$A$1001,customers!$I$1:$I$1001,0)</f>
        <v>No</v>
      </c>
    </row>
    <row r="447" spans="1:14" x14ac:dyDescent="0.3">
      <c r="A447" s="4" t="s">
        <v>6411</v>
      </c>
      <c r="B447" s="5">
        <v>44054</v>
      </c>
      <c r="C447" t="s">
        <v>690</v>
      </c>
      <c r="D447" t="s">
        <v>6962</v>
      </c>
      <c r="E447" s="4">
        <f t="shared" ca="1" si="12"/>
        <v>15</v>
      </c>
      <c r="F447" t="str">
        <f>_xlfn.XLOOKUP(C447,customers!$A$1:$A$1001,customers!$B$1:$B$1001)</f>
        <v>Monica Ortega</v>
      </c>
      <c r="G447" t="str">
        <f>_xlfn.XLOOKUP(C447,customers!$A$1:$A$1001,customers!$C$1:$C$1001)</f>
        <v>monicaortega@email.com</v>
      </c>
      <c r="H447" t="str">
        <f>_xlfn.XLOOKUP(C447,customers!$A$1:$A$1001,customers!$G$1:$G$1001)</f>
        <v>Canada</v>
      </c>
      <c r="I447" t="str">
        <f>INDEX(products!$A$1:$G$37,MATCH(orders!$D447,products!$A$1:$A$37,0),MATCH(orders!I$1,products!$A$1:$G$1,0))</f>
        <v>Milk</v>
      </c>
      <c r="J447">
        <f>INDEX(products!$A$1:$G$37,MATCH(orders!$D447,products!$A$1:$A$37,0),MATCH(orders!J$1,products!$A$1:$G$1,0))</f>
        <v>0.65</v>
      </c>
      <c r="K447" t="str">
        <f>INDEX(products!$A$1:$G$37,MATCH(orders!$D447,products!$A$1:$A$37,0),MATCH(orders!K$1,products!$A$1:$G$1,0))</f>
        <v>50g</v>
      </c>
      <c r="L447" s="6">
        <f>INDEX(products!$A$1:$G$37,MATCH(orders!$D447,products!$A$1:$A$37,0),MATCH(orders!L$1,products!$A$1:$G$1,0))</f>
        <v>1</v>
      </c>
      <c r="M447" s="6">
        <f t="shared" ca="1" si="13"/>
        <v>15</v>
      </c>
      <c r="N447" t="str">
        <f>_xlfn.XLOOKUP(Orders[[#This Row],[Customer ID]],customers!$A$1:$A$1001,customers!$I$1:$I$1001,0)</f>
        <v>No</v>
      </c>
    </row>
    <row r="448" spans="1:14" x14ac:dyDescent="0.3">
      <c r="A448" s="4" t="s">
        <v>6412</v>
      </c>
      <c r="B448" s="5">
        <v>43524</v>
      </c>
      <c r="C448" t="s">
        <v>19</v>
      </c>
      <c r="D448" t="s">
        <v>6959</v>
      </c>
      <c r="E448" s="4">
        <f t="shared" ca="1" si="12"/>
        <v>13</v>
      </c>
      <c r="F448" t="str">
        <f>_xlfn.XLOOKUP(C448,customers!$A$1:$A$1001,customers!$B$1:$B$1001)</f>
        <v>Andrea Pearson</v>
      </c>
      <c r="G448" t="str">
        <f>_xlfn.XLOOKUP(C448,customers!$A$1:$A$1001,customers!$C$1:$C$1001)</f>
        <v>andreapearson@email.com</v>
      </c>
      <c r="H448" t="str">
        <f>_xlfn.XLOOKUP(C448,customers!$A$1:$A$1001,customers!$G$1:$G$1001)</f>
        <v>Canada</v>
      </c>
      <c r="I448" t="str">
        <f>INDEX(products!$A$1:$G$37,MATCH(orders!$D448,products!$A$1:$A$37,0),MATCH(orders!I$1,products!$A$1:$G$1,0))</f>
        <v>Milk</v>
      </c>
      <c r="J448">
        <f>INDEX(products!$A$1:$G$37,MATCH(orders!$D448,products!$A$1:$A$37,0),MATCH(orders!J$1,products!$A$1:$G$1,0))</f>
        <v>0.5</v>
      </c>
      <c r="K448" t="str">
        <f>INDEX(products!$A$1:$G$37,MATCH(orders!$D448,products!$A$1:$A$37,0),MATCH(orders!K$1,products!$A$1:$G$1,0))</f>
        <v>100g</v>
      </c>
      <c r="L448" s="6">
        <f>INDEX(products!$A$1:$G$37,MATCH(orders!$D448,products!$A$1:$A$37,0),MATCH(orders!L$1,products!$A$1:$G$1,0))</f>
        <v>1.99</v>
      </c>
      <c r="M448" s="6">
        <f t="shared" ca="1" si="13"/>
        <v>25.87</v>
      </c>
      <c r="N448" t="str">
        <f>_xlfn.XLOOKUP(Orders[[#This Row],[Customer ID]],customers!$A$1:$A$1001,customers!$I$1:$I$1001,0)</f>
        <v>No</v>
      </c>
    </row>
    <row r="449" spans="1:14" x14ac:dyDescent="0.3">
      <c r="A449" s="4" t="s">
        <v>6413</v>
      </c>
      <c r="B449" s="5">
        <v>43719</v>
      </c>
      <c r="C449" t="s">
        <v>902</v>
      </c>
      <c r="D449" t="s">
        <v>6959</v>
      </c>
      <c r="E449" s="4">
        <f t="shared" ca="1" si="12"/>
        <v>38</v>
      </c>
      <c r="F449" t="str">
        <f>_xlfn.XLOOKUP(C449,customers!$A$1:$A$1001,customers!$B$1:$B$1001)</f>
        <v>Michael Brown</v>
      </c>
      <c r="G449" t="str">
        <f>_xlfn.XLOOKUP(C449,customers!$A$1:$A$1001,customers!$C$1:$C$1001)</f>
        <v>michaelbrown@email.com</v>
      </c>
      <c r="H449" t="str">
        <f>_xlfn.XLOOKUP(C449,customers!$A$1:$A$1001,customers!$G$1:$G$1001)</f>
        <v>Mexico</v>
      </c>
      <c r="I449" t="str">
        <f>INDEX(products!$A$1:$G$37,MATCH(orders!$D449,products!$A$1:$A$37,0),MATCH(orders!I$1,products!$A$1:$G$1,0))</f>
        <v>Milk</v>
      </c>
      <c r="J449">
        <f>INDEX(products!$A$1:$G$37,MATCH(orders!$D449,products!$A$1:$A$37,0),MATCH(orders!J$1,products!$A$1:$G$1,0))</f>
        <v>0.5</v>
      </c>
      <c r="K449" t="str">
        <f>INDEX(products!$A$1:$G$37,MATCH(orders!$D449,products!$A$1:$A$37,0),MATCH(orders!K$1,products!$A$1:$G$1,0))</f>
        <v>100g</v>
      </c>
      <c r="L449" s="6">
        <f>INDEX(products!$A$1:$G$37,MATCH(orders!$D449,products!$A$1:$A$37,0),MATCH(orders!L$1,products!$A$1:$G$1,0))</f>
        <v>1.99</v>
      </c>
      <c r="M449" s="6">
        <f t="shared" ca="1" si="13"/>
        <v>75.62</v>
      </c>
      <c r="N449" t="str">
        <f>_xlfn.XLOOKUP(Orders[[#This Row],[Customer ID]],customers!$A$1:$A$1001,customers!$I$1:$I$1001,0)</f>
        <v>Yes</v>
      </c>
    </row>
    <row r="450" spans="1:14" x14ac:dyDescent="0.3">
      <c r="A450" s="4" t="s">
        <v>6414</v>
      </c>
      <c r="B450" s="5">
        <v>44294</v>
      </c>
      <c r="C450" t="s">
        <v>827</v>
      </c>
      <c r="D450" t="s">
        <v>6954</v>
      </c>
      <c r="E450" s="4">
        <f t="shared" ref="E450:E513" ca="1" si="14">INT(RAND()*50)+1</f>
        <v>20</v>
      </c>
      <c r="F450" t="str">
        <f>_xlfn.XLOOKUP(C450,customers!$A$1:$A$1001,customers!$B$1:$B$1001)</f>
        <v>Katherine Dennis</v>
      </c>
      <c r="G450" t="str">
        <f>_xlfn.XLOOKUP(C450,customers!$A$1:$A$1001,customers!$C$1:$C$1001)</f>
        <v>katherinedennis@email.com</v>
      </c>
      <c r="H450" t="str">
        <f>_xlfn.XLOOKUP(C450,customers!$A$1:$A$1001,customers!$G$1:$G$1001)</f>
        <v>United States</v>
      </c>
      <c r="I450" t="str">
        <f>INDEX(products!$A$1:$G$37,MATCH(orders!$D450,products!$A$1:$A$37,0),MATCH(orders!I$1,products!$A$1:$G$1,0))</f>
        <v>Dark</v>
      </c>
      <c r="J450">
        <f>INDEX(products!$A$1:$G$37,MATCH(orders!$D450,products!$A$1:$A$37,0),MATCH(orders!J$1,products!$A$1:$G$1,0))</f>
        <v>0.8</v>
      </c>
      <c r="K450" t="str">
        <f>INDEX(products!$A$1:$G$37,MATCH(orders!$D450,products!$A$1:$A$37,0),MATCH(orders!K$1,products!$A$1:$G$1,0))</f>
        <v>50g</v>
      </c>
      <c r="L450" s="6">
        <f>INDEX(products!$A$1:$G$37,MATCH(orders!$D450,products!$A$1:$A$37,0),MATCH(orders!L$1,products!$A$1:$G$1,0))</f>
        <v>1</v>
      </c>
      <c r="M450" s="6">
        <f t="shared" ca="1" si="13"/>
        <v>20</v>
      </c>
      <c r="N450" t="str">
        <f>_xlfn.XLOOKUP(Orders[[#This Row],[Customer ID]],customers!$A$1:$A$1001,customers!$I$1:$I$1001,0)</f>
        <v>No</v>
      </c>
    </row>
    <row r="451" spans="1:14" x14ac:dyDescent="0.3">
      <c r="A451" s="4" t="s">
        <v>6415</v>
      </c>
      <c r="B451" s="5">
        <v>44445</v>
      </c>
      <c r="C451" t="s">
        <v>832</v>
      </c>
      <c r="D451" t="s">
        <v>6947</v>
      </c>
      <c r="E451" s="4">
        <f t="shared" ca="1" si="14"/>
        <v>40</v>
      </c>
      <c r="F451" t="str">
        <f>_xlfn.XLOOKUP(C451,customers!$A$1:$A$1001,customers!$B$1:$B$1001)</f>
        <v>Kimberly Sims</v>
      </c>
      <c r="G451" t="str">
        <f>_xlfn.XLOOKUP(C451,customers!$A$1:$A$1001,customers!$C$1:$C$1001)</f>
        <v>kimberlysims@email.com</v>
      </c>
      <c r="H451" t="str">
        <f>_xlfn.XLOOKUP(C451,customers!$A$1:$A$1001,customers!$G$1:$G$1001)</f>
        <v>United States</v>
      </c>
      <c r="I451" t="str">
        <f>INDEX(products!$A$1:$G$37,MATCH(orders!$D451,products!$A$1:$A$37,0),MATCH(orders!I$1,products!$A$1:$G$1,0))</f>
        <v>Dark</v>
      </c>
      <c r="J451">
        <f>INDEX(products!$A$1:$G$37,MATCH(orders!$D451,products!$A$1:$A$37,0),MATCH(orders!J$1,products!$A$1:$G$1,0))</f>
        <v>0.5</v>
      </c>
      <c r="K451" t="str">
        <f>INDEX(products!$A$1:$G$37,MATCH(orders!$D451,products!$A$1:$A$37,0),MATCH(orders!K$1,products!$A$1:$G$1,0))</f>
        <v>100g</v>
      </c>
      <c r="L451" s="6">
        <f>INDEX(products!$A$1:$G$37,MATCH(orders!$D451,products!$A$1:$A$37,0),MATCH(orders!L$1,products!$A$1:$G$1,0))</f>
        <v>2.16</v>
      </c>
      <c r="M451" s="6">
        <f t="shared" ref="M451:M514" ca="1" si="15">L451*E451</f>
        <v>86.4</v>
      </c>
      <c r="N451" t="str">
        <f>_xlfn.XLOOKUP(Orders[[#This Row],[Customer ID]],customers!$A$1:$A$1001,customers!$I$1:$I$1001,0)</f>
        <v>No</v>
      </c>
    </row>
    <row r="452" spans="1:14" x14ac:dyDescent="0.3">
      <c r="A452" s="4" t="s">
        <v>6416</v>
      </c>
      <c r="B452" s="5">
        <v>44449</v>
      </c>
      <c r="C452" t="s">
        <v>600</v>
      </c>
      <c r="D452" t="s">
        <v>6950</v>
      </c>
      <c r="E452" s="4">
        <f t="shared" ca="1" si="14"/>
        <v>1</v>
      </c>
      <c r="F452" t="str">
        <f>_xlfn.XLOOKUP(C452,customers!$A$1:$A$1001,customers!$B$1:$B$1001)</f>
        <v>Amanda Flores</v>
      </c>
      <c r="G452" t="str">
        <f>_xlfn.XLOOKUP(C452,customers!$A$1:$A$1001,customers!$C$1:$C$1001)</f>
        <v>amandaflores@email.com</v>
      </c>
      <c r="H452" t="str">
        <f>_xlfn.XLOOKUP(C452,customers!$A$1:$A$1001,customers!$G$1:$G$1001)</f>
        <v>United States</v>
      </c>
      <c r="I452" t="str">
        <f>INDEX(products!$A$1:$G$37,MATCH(orders!$D452,products!$A$1:$A$37,0),MATCH(orders!I$1,products!$A$1:$G$1,0))</f>
        <v>Dark</v>
      </c>
      <c r="J452">
        <f>INDEX(products!$A$1:$G$37,MATCH(orders!$D452,products!$A$1:$A$37,0),MATCH(orders!J$1,products!$A$1:$G$1,0))</f>
        <v>0.65</v>
      </c>
      <c r="K452" t="str">
        <f>INDEX(products!$A$1:$G$37,MATCH(orders!$D452,products!$A$1:$A$37,0),MATCH(orders!K$1,products!$A$1:$G$1,0))</f>
        <v>50g</v>
      </c>
      <c r="L452" s="6">
        <f>INDEX(products!$A$1:$G$37,MATCH(orders!$D452,products!$A$1:$A$37,0),MATCH(orders!L$1,products!$A$1:$G$1,0))</f>
        <v>1.1299999999999999</v>
      </c>
      <c r="M452" s="6">
        <f t="shared" ca="1" si="15"/>
        <v>1.1299999999999999</v>
      </c>
      <c r="N452" t="str">
        <f>_xlfn.XLOOKUP(Orders[[#This Row],[Customer ID]],customers!$A$1:$A$1001,customers!$I$1:$I$1001,0)</f>
        <v>No</v>
      </c>
    </row>
    <row r="453" spans="1:14" x14ac:dyDescent="0.3">
      <c r="A453" s="4" t="s">
        <v>6417</v>
      </c>
      <c r="B453" s="5">
        <v>44703</v>
      </c>
      <c r="C453" t="s">
        <v>983</v>
      </c>
      <c r="D453" t="s">
        <v>6955</v>
      </c>
      <c r="E453" s="4">
        <f t="shared" ca="1" si="14"/>
        <v>22</v>
      </c>
      <c r="F453" t="str">
        <f>_xlfn.XLOOKUP(C453,customers!$A$1:$A$1001,customers!$B$1:$B$1001)</f>
        <v>Brittany Mcclain</v>
      </c>
      <c r="G453" t="str">
        <f>_xlfn.XLOOKUP(C453,customers!$A$1:$A$1001,customers!$C$1:$C$1001)</f>
        <v>brittanymcclain@email.com</v>
      </c>
      <c r="H453" t="str">
        <f>_xlfn.XLOOKUP(C453,customers!$A$1:$A$1001,customers!$G$1:$G$1001)</f>
        <v>United States</v>
      </c>
      <c r="I453" t="str">
        <f>INDEX(products!$A$1:$G$37,MATCH(orders!$D453,products!$A$1:$A$37,0),MATCH(orders!I$1,products!$A$1:$G$1,0))</f>
        <v>Dark</v>
      </c>
      <c r="J453">
        <f>INDEX(products!$A$1:$G$37,MATCH(orders!$D453,products!$A$1:$A$37,0),MATCH(orders!J$1,products!$A$1:$G$1,0))</f>
        <v>0.8</v>
      </c>
      <c r="K453" t="str">
        <f>INDEX(products!$A$1:$G$37,MATCH(orders!$D453,products!$A$1:$A$37,0),MATCH(orders!K$1,products!$A$1:$G$1,0))</f>
        <v>100g</v>
      </c>
      <c r="L453" s="6">
        <f>INDEX(products!$A$1:$G$37,MATCH(orders!$D453,products!$A$1:$A$37,0),MATCH(orders!L$1,products!$A$1:$G$1,0))</f>
        <v>1.66</v>
      </c>
      <c r="M453" s="6">
        <f t="shared" ca="1" si="15"/>
        <v>36.519999999999996</v>
      </c>
      <c r="N453" t="str">
        <f>_xlfn.XLOOKUP(Orders[[#This Row],[Customer ID]],customers!$A$1:$A$1001,customers!$I$1:$I$1001,0)</f>
        <v>No</v>
      </c>
    </row>
    <row r="454" spans="1:14" x14ac:dyDescent="0.3">
      <c r="A454" s="4" t="s">
        <v>6418</v>
      </c>
      <c r="B454" s="5">
        <v>44092</v>
      </c>
      <c r="C454" t="s">
        <v>359</v>
      </c>
      <c r="D454" t="s">
        <v>6945</v>
      </c>
      <c r="E454" s="4">
        <f t="shared" ca="1" si="14"/>
        <v>2</v>
      </c>
      <c r="F454" t="str">
        <f>_xlfn.XLOOKUP(C454,customers!$A$1:$A$1001,customers!$B$1:$B$1001)</f>
        <v>April Murphy</v>
      </c>
      <c r="G454" t="str">
        <f>_xlfn.XLOOKUP(C454,customers!$A$1:$A$1001,customers!$C$1:$C$1001)</f>
        <v>aprilmurphy@email.com</v>
      </c>
      <c r="H454" t="str">
        <f>_xlfn.XLOOKUP(C454,customers!$A$1:$A$1001,customers!$G$1:$G$1001)</f>
        <v>United States</v>
      </c>
      <c r="I454" t="str">
        <f>INDEX(products!$A$1:$G$37,MATCH(orders!$D454,products!$A$1:$A$37,0),MATCH(orders!I$1,products!$A$1:$G$1,0))</f>
        <v>Dark</v>
      </c>
      <c r="J454">
        <f>INDEX(products!$A$1:$G$37,MATCH(orders!$D454,products!$A$1:$A$37,0),MATCH(orders!J$1,products!$A$1:$G$1,0))</f>
        <v>0.5</v>
      </c>
      <c r="K454" t="str">
        <f>INDEX(products!$A$1:$G$37,MATCH(orders!$D454,products!$A$1:$A$37,0),MATCH(orders!K$1,products!$A$1:$G$1,0))</f>
        <v>20g</v>
      </c>
      <c r="L454" s="6">
        <f>INDEX(products!$A$1:$G$37,MATCH(orders!$D454,products!$A$1:$A$37,0),MATCH(orders!L$1,products!$A$1:$G$1,0))</f>
        <v>0.65</v>
      </c>
      <c r="M454" s="6">
        <f t="shared" ca="1" si="15"/>
        <v>1.3</v>
      </c>
      <c r="N454" t="str">
        <f>_xlfn.XLOOKUP(Orders[[#This Row],[Customer ID]],customers!$A$1:$A$1001,customers!$I$1:$I$1001,0)</f>
        <v>No</v>
      </c>
    </row>
    <row r="455" spans="1:14" x14ac:dyDescent="0.3">
      <c r="A455" s="4" t="s">
        <v>6419</v>
      </c>
      <c r="B455" s="5">
        <v>44439</v>
      </c>
      <c r="C455" t="s">
        <v>287</v>
      </c>
      <c r="D455" t="s">
        <v>6951</v>
      </c>
      <c r="E455" s="4">
        <f t="shared" ca="1" si="14"/>
        <v>5</v>
      </c>
      <c r="F455" t="str">
        <f>_xlfn.XLOOKUP(C455,customers!$A$1:$A$1001,customers!$B$1:$B$1001)</f>
        <v>David Wilcox</v>
      </c>
      <c r="G455" t="str">
        <f>_xlfn.XLOOKUP(C455,customers!$A$1:$A$1001,customers!$C$1:$C$1001)</f>
        <v>davidwilcox@email.com</v>
      </c>
      <c r="H455" t="str">
        <f>_xlfn.XLOOKUP(C455,customers!$A$1:$A$1001,customers!$G$1:$G$1001)</f>
        <v>United States</v>
      </c>
      <c r="I455" t="str">
        <f>INDEX(products!$A$1:$G$37,MATCH(orders!$D455,products!$A$1:$A$37,0),MATCH(orders!I$1,products!$A$1:$G$1,0))</f>
        <v>Dark</v>
      </c>
      <c r="J455">
        <f>INDEX(products!$A$1:$G$37,MATCH(orders!$D455,products!$A$1:$A$37,0),MATCH(orders!J$1,products!$A$1:$G$1,0))</f>
        <v>0.65</v>
      </c>
      <c r="K455" t="str">
        <f>INDEX(products!$A$1:$G$37,MATCH(orders!$D455,products!$A$1:$A$37,0),MATCH(orders!K$1,products!$A$1:$G$1,0))</f>
        <v>100g</v>
      </c>
      <c r="L455" s="6">
        <f>INDEX(products!$A$1:$G$37,MATCH(orders!$D455,products!$A$1:$A$37,0),MATCH(orders!L$1,products!$A$1:$G$1,0))</f>
        <v>1.88</v>
      </c>
      <c r="M455" s="6">
        <f t="shared" ca="1" si="15"/>
        <v>9.3999999999999986</v>
      </c>
      <c r="N455" t="str">
        <f>_xlfn.XLOOKUP(Orders[[#This Row],[Customer ID]],customers!$A$1:$A$1001,customers!$I$1:$I$1001,0)</f>
        <v>Yes</v>
      </c>
    </row>
    <row r="456" spans="1:14" x14ac:dyDescent="0.3">
      <c r="A456" s="4" t="s">
        <v>6420</v>
      </c>
      <c r="B456" s="5">
        <v>44582</v>
      </c>
      <c r="C456" t="s">
        <v>41</v>
      </c>
      <c r="D456" t="s">
        <v>6966</v>
      </c>
      <c r="E456" s="4">
        <f t="shared" ca="1" si="14"/>
        <v>9</v>
      </c>
      <c r="F456" t="str">
        <f>_xlfn.XLOOKUP(C456,customers!$A$1:$A$1001,customers!$B$1:$B$1001)</f>
        <v>Ralph Roberts</v>
      </c>
      <c r="G456" t="str">
        <f>_xlfn.XLOOKUP(C456,customers!$A$1:$A$1001,customers!$C$1:$C$1001)</f>
        <v>ralphroberts@email.com</v>
      </c>
      <c r="H456" t="str">
        <f>_xlfn.XLOOKUP(C456,customers!$A$1:$A$1001,customers!$G$1:$G$1001)</f>
        <v>United States</v>
      </c>
      <c r="I456" t="str">
        <f>INDEX(products!$A$1:$G$37,MATCH(orders!$D456,products!$A$1:$A$37,0),MATCH(orders!I$1,products!$A$1:$G$1,0))</f>
        <v>Milk</v>
      </c>
      <c r="J456">
        <f>INDEX(products!$A$1:$G$37,MATCH(orders!$D456,products!$A$1:$A$37,0),MATCH(orders!J$1,products!$A$1:$G$1,0))</f>
        <v>0.8</v>
      </c>
      <c r="K456" t="str">
        <f>INDEX(products!$A$1:$G$37,MATCH(orders!$D456,products!$A$1:$A$37,0),MATCH(orders!K$1,products!$A$1:$G$1,0))</f>
        <v>50g</v>
      </c>
      <c r="L456" s="6">
        <f>INDEX(products!$A$1:$G$37,MATCH(orders!$D456,products!$A$1:$A$37,0),MATCH(orders!L$1,products!$A$1:$G$1,0))</f>
        <v>0.9</v>
      </c>
      <c r="M456" s="6">
        <f t="shared" ca="1" si="15"/>
        <v>8.1</v>
      </c>
      <c r="N456" t="str">
        <f>_xlfn.XLOOKUP(Orders[[#This Row],[Customer ID]],customers!$A$1:$A$1001,customers!$I$1:$I$1001,0)</f>
        <v>No</v>
      </c>
    </row>
    <row r="457" spans="1:14" x14ac:dyDescent="0.3">
      <c r="A457" s="4" t="s">
        <v>6421</v>
      </c>
      <c r="B457" s="5">
        <v>44722</v>
      </c>
      <c r="C457" t="s">
        <v>1005</v>
      </c>
      <c r="D457" t="s">
        <v>6966</v>
      </c>
      <c r="E457" s="4">
        <f t="shared" ca="1" si="14"/>
        <v>10</v>
      </c>
      <c r="F457" t="str">
        <f>_xlfn.XLOOKUP(C457,customers!$A$1:$A$1001,customers!$B$1:$B$1001)</f>
        <v>Kristin Bryant</v>
      </c>
      <c r="G457" t="str">
        <f>_xlfn.XLOOKUP(C457,customers!$A$1:$A$1001,customers!$C$1:$C$1001)</f>
        <v>kristinbryant@email.com</v>
      </c>
      <c r="H457" t="str">
        <f>_xlfn.XLOOKUP(C457,customers!$A$1:$A$1001,customers!$G$1:$G$1001)</f>
        <v>United States</v>
      </c>
      <c r="I457" t="str">
        <f>INDEX(products!$A$1:$G$37,MATCH(orders!$D457,products!$A$1:$A$37,0),MATCH(orders!I$1,products!$A$1:$G$1,0))</f>
        <v>Milk</v>
      </c>
      <c r="J457">
        <f>INDEX(products!$A$1:$G$37,MATCH(orders!$D457,products!$A$1:$A$37,0),MATCH(orders!J$1,products!$A$1:$G$1,0))</f>
        <v>0.8</v>
      </c>
      <c r="K457" t="str">
        <f>INDEX(products!$A$1:$G$37,MATCH(orders!$D457,products!$A$1:$A$37,0),MATCH(orders!K$1,products!$A$1:$G$1,0))</f>
        <v>50g</v>
      </c>
      <c r="L457" s="6">
        <f>INDEX(products!$A$1:$G$37,MATCH(orders!$D457,products!$A$1:$A$37,0),MATCH(orders!L$1,products!$A$1:$G$1,0))</f>
        <v>0.9</v>
      </c>
      <c r="M457" s="6">
        <f t="shared" ca="1" si="15"/>
        <v>9</v>
      </c>
      <c r="N457" t="str">
        <f>_xlfn.XLOOKUP(Orders[[#This Row],[Customer ID]],customers!$A$1:$A$1001,customers!$I$1:$I$1001,0)</f>
        <v>No</v>
      </c>
    </row>
    <row r="458" spans="1:14" x14ac:dyDescent="0.3">
      <c r="A458" s="4" t="s">
        <v>6422</v>
      </c>
      <c r="B458" s="5">
        <v>43582</v>
      </c>
      <c r="C458" t="s">
        <v>99</v>
      </c>
      <c r="D458" t="s">
        <v>6963</v>
      </c>
      <c r="E458" s="4">
        <f t="shared" ca="1" si="14"/>
        <v>37</v>
      </c>
      <c r="F458" t="str">
        <f>_xlfn.XLOOKUP(C458,customers!$A$1:$A$1001,customers!$B$1:$B$1001)</f>
        <v>Maria Hernandez</v>
      </c>
      <c r="G458" t="str">
        <f>_xlfn.XLOOKUP(C458,customers!$A$1:$A$1001,customers!$C$1:$C$1001)</f>
        <v>mariahernandez@email.com</v>
      </c>
      <c r="H458" t="str">
        <f>_xlfn.XLOOKUP(C458,customers!$A$1:$A$1001,customers!$G$1:$G$1001)</f>
        <v>Mexico</v>
      </c>
      <c r="I458" t="str">
        <f>INDEX(products!$A$1:$G$37,MATCH(orders!$D458,products!$A$1:$A$37,0),MATCH(orders!I$1,products!$A$1:$G$1,0))</f>
        <v>Milk</v>
      </c>
      <c r="J458">
        <f>INDEX(products!$A$1:$G$37,MATCH(orders!$D458,products!$A$1:$A$37,0),MATCH(orders!J$1,products!$A$1:$G$1,0))</f>
        <v>0.65</v>
      </c>
      <c r="K458" t="str">
        <f>INDEX(products!$A$1:$G$37,MATCH(orders!$D458,products!$A$1:$A$37,0),MATCH(orders!K$1,products!$A$1:$G$1,0))</f>
        <v>100g</v>
      </c>
      <c r="L458" s="6">
        <f>INDEX(products!$A$1:$G$37,MATCH(orders!$D458,products!$A$1:$A$37,0),MATCH(orders!L$1,products!$A$1:$G$1,0))</f>
        <v>1.66</v>
      </c>
      <c r="M458" s="6">
        <f t="shared" ca="1" si="15"/>
        <v>61.419999999999995</v>
      </c>
      <c r="N458" t="str">
        <f>_xlfn.XLOOKUP(Orders[[#This Row],[Customer ID]],customers!$A$1:$A$1001,customers!$I$1:$I$1001,0)</f>
        <v>No</v>
      </c>
    </row>
    <row r="459" spans="1:14" x14ac:dyDescent="0.3">
      <c r="A459" s="4" t="s">
        <v>6422</v>
      </c>
      <c r="B459" s="5">
        <v>43582</v>
      </c>
      <c r="C459" t="s">
        <v>995</v>
      </c>
      <c r="D459" t="s">
        <v>6954</v>
      </c>
      <c r="E459" s="4">
        <f t="shared" ca="1" si="14"/>
        <v>24</v>
      </c>
      <c r="F459" t="str">
        <f>_xlfn.XLOOKUP(C459,customers!$A$1:$A$1001,customers!$B$1:$B$1001)</f>
        <v>Daniel Davis</v>
      </c>
      <c r="G459" t="str">
        <f>_xlfn.XLOOKUP(C459,customers!$A$1:$A$1001,customers!$C$1:$C$1001)</f>
        <v>danieldavis@email.com</v>
      </c>
      <c r="H459" t="str">
        <f>_xlfn.XLOOKUP(C459,customers!$A$1:$A$1001,customers!$G$1:$G$1001)</f>
        <v>United States</v>
      </c>
      <c r="I459" t="str">
        <f>INDEX(products!$A$1:$G$37,MATCH(orders!$D459,products!$A$1:$A$37,0),MATCH(orders!I$1,products!$A$1:$G$1,0))</f>
        <v>Dark</v>
      </c>
      <c r="J459">
        <f>INDEX(products!$A$1:$G$37,MATCH(orders!$D459,products!$A$1:$A$37,0),MATCH(orders!J$1,products!$A$1:$G$1,0))</f>
        <v>0.8</v>
      </c>
      <c r="K459" t="str">
        <f>INDEX(products!$A$1:$G$37,MATCH(orders!$D459,products!$A$1:$A$37,0),MATCH(orders!K$1,products!$A$1:$G$1,0))</f>
        <v>50g</v>
      </c>
      <c r="L459" s="6">
        <f>INDEX(products!$A$1:$G$37,MATCH(orders!$D459,products!$A$1:$A$37,0),MATCH(orders!L$1,products!$A$1:$G$1,0))</f>
        <v>1</v>
      </c>
      <c r="M459" s="6">
        <f t="shared" ca="1" si="15"/>
        <v>24</v>
      </c>
      <c r="N459" t="str">
        <f>_xlfn.XLOOKUP(Orders[[#This Row],[Customer ID]],customers!$A$1:$A$1001,customers!$I$1:$I$1001,0)</f>
        <v>Yes</v>
      </c>
    </row>
    <row r="460" spans="1:14" x14ac:dyDescent="0.3">
      <c r="A460" s="4" t="s">
        <v>6422</v>
      </c>
      <c r="B460" s="5">
        <v>43582</v>
      </c>
      <c r="C460" t="s">
        <v>101</v>
      </c>
      <c r="D460" t="s">
        <v>6953</v>
      </c>
      <c r="E460" s="4">
        <f t="shared" ca="1" si="14"/>
        <v>42</v>
      </c>
      <c r="F460" t="str">
        <f>_xlfn.XLOOKUP(C460,customers!$A$1:$A$1001,customers!$B$1:$B$1001)</f>
        <v>Angel Wolf</v>
      </c>
      <c r="G460" t="str">
        <f>_xlfn.XLOOKUP(C460,customers!$A$1:$A$1001,customers!$C$1:$C$1001)</f>
        <v>angelwolf@email.com</v>
      </c>
      <c r="H460" t="str">
        <f>_xlfn.XLOOKUP(C460,customers!$A$1:$A$1001,customers!$G$1:$G$1001)</f>
        <v>United States</v>
      </c>
      <c r="I460" t="str">
        <f>INDEX(products!$A$1:$G$37,MATCH(orders!$D460,products!$A$1:$A$37,0),MATCH(orders!I$1,products!$A$1:$G$1,0))</f>
        <v>Dark</v>
      </c>
      <c r="J460">
        <f>INDEX(products!$A$1:$G$37,MATCH(orders!$D460,products!$A$1:$A$37,0),MATCH(orders!J$1,products!$A$1:$G$1,0))</f>
        <v>0.8</v>
      </c>
      <c r="K460" t="str">
        <f>INDEX(products!$A$1:$G$37,MATCH(orders!$D460,products!$A$1:$A$37,0),MATCH(orders!K$1,products!$A$1:$G$1,0))</f>
        <v>20g</v>
      </c>
      <c r="L460" s="6">
        <f>INDEX(products!$A$1:$G$37,MATCH(orders!$D460,products!$A$1:$A$37,0),MATCH(orders!L$1,products!$A$1:$G$1,0))</f>
        <v>0.5</v>
      </c>
      <c r="M460" s="6">
        <f t="shared" ca="1" si="15"/>
        <v>21</v>
      </c>
      <c r="N460" t="str">
        <f>_xlfn.XLOOKUP(Orders[[#This Row],[Customer ID]],customers!$A$1:$A$1001,customers!$I$1:$I$1001,0)</f>
        <v>No</v>
      </c>
    </row>
    <row r="461" spans="1:14" x14ac:dyDescent="0.3">
      <c r="A461" s="4" t="s">
        <v>6422</v>
      </c>
      <c r="B461" s="5">
        <v>43582</v>
      </c>
      <c r="C461" t="s">
        <v>695</v>
      </c>
      <c r="D461" t="s">
        <v>6968</v>
      </c>
      <c r="E461" s="4">
        <f t="shared" ca="1" si="14"/>
        <v>38</v>
      </c>
      <c r="F461" t="str">
        <f>_xlfn.XLOOKUP(C461,customers!$A$1:$A$1001,customers!$B$1:$B$1001)</f>
        <v>Jeanette Bailey</v>
      </c>
      <c r="G461" t="str">
        <f>_xlfn.XLOOKUP(C461,customers!$A$1:$A$1001,customers!$C$1:$C$1001)</f>
        <v>jeanettebailey@email.com</v>
      </c>
      <c r="H461" t="str">
        <f>_xlfn.XLOOKUP(C461,customers!$A$1:$A$1001,customers!$G$1:$G$1001)</f>
        <v>Mexico</v>
      </c>
      <c r="I461" t="str">
        <f>INDEX(products!$A$1:$G$37,MATCH(orders!$D461,products!$A$1:$A$37,0),MATCH(orders!I$1,products!$A$1:$G$1,0))</f>
        <v>Milk</v>
      </c>
      <c r="J461">
        <f>INDEX(products!$A$1:$G$37,MATCH(orders!$D461,products!$A$1:$A$37,0),MATCH(orders!J$1,products!$A$1:$G$1,0))</f>
        <v>0.8</v>
      </c>
      <c r="K461" t="str">
        <f>INDEX(products!$A$1:$G$37,MATCH(orders!$D461,products!$A$1:$A$37,0),MATCH(orders!K$1,products!$A$1:$G$1,0))</f>
        <v>250g</v>
      </c>
      <c r="L461" s="6">
        <f>INDEX(products!$A$1:$G$37,MATCH(orders!$D461,products!$A$1:$A$37,0),MATCH(orders!L$1,products!$A$1:$G$1,0))</f>
        <v>3.43</v>
      </c>
      <c r="M461" s="6">
        <f t="shared" ca="1" si="15"/>
        <v>130.34</v>
      </c>
      <c r="N461" t="str">
        <f>_xlfn.XLOOKUP(Orders[[#This Row],[Customer ID]],customers!$A$1:$A$1001,customers!$I$1:$I$1001,0)</f>
        <v>Yes</v>
      </c>
    </row>
    <row r="462" spans="1:14" x14ac:dyDescent="0.3">
      <c r="A462" s="4" t="s">
        <v>6423</v>
      </c>
      <c r="B462" s="5">
        <v>44598</v>
      </c>
      <c r="C462" t="s">
        <v>415</v>
      </c>
      <c r="D462" t="s">
        <v>6969</v>
      </c>
      <c r="E462" s="4">
        <f t="shared" ca="1" si="14"/>
        <v>7</v>
      </c>
      <c r="F462" t="str">
        <f>_xlfn.XLOOKUP(C462,customers!$A$1:$A$1001,customers!$B$1:$B$1001)</f>
        <v>Tiffany Mcmillan</v>
      </c>
      <c r="G462" t="str">
        <f>_xlfn.XLOOKUP(C462,customers!$A$1:$A$1001,customers!$C$1:$C$1001)</f>
        <v>tiffanymcmillan@email.com</v>
      </c>
      <c r="H462" t="str">
        <f>_xlfn.XLOOKUP(C462,customers!$A$1:$A$1001,customers!$G$1:$G$1001)</f>
        <v>United States</v>
      </c>
      <c r="I462" t="str">
        <f>INDEX(products!$A$1:$G$37,MATCH(orders!$D462,products!$A$1:$A$37,0),MATCH(orders!I$1,products!$A$1:$G$1,0))</f>
        <v>White</v>
      </c>
      <c r="J462">
        <f>INDEX(products!$A$1:$G$37,MATCH(orders!$D462,products!$A$1:$A$37,0),MATCH(orders!J$1,products!$A$1:$G$1,0))</f>
        <v>0.5</v>
      </c>
      <c r="K462" t="str">
        <f>INDEX(products!$A$1:$G$37,MATCH(orders!$D462,products!$A$1:$A$37,0),MATCH(orders!K$1,products!$A$1:$G$1,0))</f>
        <v>20g</v>
      </c>
      <c r="L462" s="6">
        <f>INDEX(products!$A$1:$G$37,MATCH(orders!$D462,products!$A$1:$A$37,0),MATCH(orders!L$1,products!$A$1:$G$1,0))</f>
        <v>0.79</v>
      </c>
      <c r="M462" s="6">
        <f t="shared" ca="1" si="15"/>
        <v>5.53</v>
      </c>
      <c r="N462" t="str">
        <f>_xlfn.XLOOKUP(Orders[[#This Row],[Customer ID]],customers!$A$1:$A$1001,customers!$I$1:$I$1001,0)</f>
        <v>Yes</v>
      </c>
    </row>
    <row r="463" spans="1:14" x14ac:dyDescent="0.3">
      <c r="A463" s="4" t="s">
        <v>6424</v>
      </c>
      <c r="B463" s="5">
        <v>44591</v>
      </c>
      <c r="C463" t="s">
        <v>806</v>
      </c>
      <c r="D463" t="s">
        <v>6947</v>
      </c>
      <c r="E463" s="4">
        <f t="shared" ca="1" si="14"/>
        <v>47</v>
      </c>
      <c r="F463" t="str">
        <f>_xlfn.XLOOKUP(C463,customers!$A$1:$A$1001,customers!$B$1:$B$1001)</f>
        <v>Cassie Scott</v>
      </c>
      <c r="G463" t="str">
        <f>_xlfn.XLOOKUP(C463,customers!$A$1:$A$1001,customers!$C$1:$C$1001)</f>
        <v>cassiescott@email.com</v>
      </c>
      <c r="H463" t="str">
        <f>_xlfn.XLOOKUP(C463,customers!$A$1:$A$1001,customers!$G$1:$G$1001)</f>
        <v>Canada</v>
      </c>
      <c r="I463" t="str">
        <f>INDEX(products!$A$1:$G$37,MATCH(orders!$D463,products!$A$1:$A$37,0),MATCH(orders!I$1,products!$A$1:$G$1,0))</f>
        <v>Dark</v>
      </c>
      <c r="J463">
        <f>INDEX(products!$A$1:$G$37,MATCH(orders!$D463,products!$A$1:$A$37,0),MATCH(orders!J$1,products!$A$1:$G$1,0))</f>
        <v>0.5</v>
      </c>
      <c r="K463" t="str">
        <f>INDEX(products!$A$1:$G$37,MATCH(orders!$D463,products!$A$1:$A$37,0),MATCH(orders!K$1,products!$A$1:$G$1,0))</f>
        <v>100g</v>
      </c>
      <c r="L463" s="6">
        <f>INDEX(products!$A$1:$G$37,MATCH(orders!$D463,products!$A$1:$A$37,0),MATCH(orders!L$1,products!$A$1:$G$1,0))</f>
        <v>2.16</v>
      </c>
      <c r="M463" s="6">
        <f t="shared" ca="1" si="15"/>
        <v>101.52000000000001</v>
      </c>
      <c r="N463" t="str">
        <f>_xlfn.XLOOKUP(Orders[[#This Row],[Customer ID]],customers!$A$1:$A$1001,customers!$I$1:$I$1001,0)</f>
        <v>Yes</v>
      </c>
    </row>
    <row r="464" spans="1:14" x14ac:dyDescent="0.3">
      <c r="A464" s="4" t="s">
        <v>6425</v>
      </c>
      <c r="B464" s="5">
        <v>44158</v>
      </c>
      <c r="C464" t="s">
        <v>971</v>
      </c>
      <c r="D464" t="s">
        <v>6960</v>
      </c>
      <c r="E464" s="4">
        <f t="shared" ca="1" si="14"/>
        <v>40</v>
      </c>
      <c r="F464" t="str">
        <f>_xlfn.XLOOKUP(C464,customers!$A$1:$A$1001,customers!$B$1:$B$1001)</f>
        <v>Amber Lee</v>
      </c>
      <c r="G464" t="str">
        <f>_xlfn.XLOOKUP(C464,customers!$A$1:$A$1001,customers!$C$1:$C$1001)</f>
        <v>amberlee@email.com</v>
      </c>
      <c r="H464" t="str">
        <f>_xlfn.XLOOKUP(C464,customers!$A$1:$A$1001,customers!$G$1:$G$1001)</f>
        <v>Canada</v>
      </c>
      <c r="I464" t="str">
        <f>INDEX(products!$A$1:$G$37,MATCH(orders!$D464,products!$A$1:$A$37,0),MATCH(orders!I$1,products!$A$1:$G$1,0))</f>
        <v>Milk</v>
      </c>
      <c r="J464">
        <f>INDEX(products!$A$1:$G$37,MATCH(orders!$D464,products!$A$1:$A$37,0),MATCH(orders!J$1,products!$A$1:$G$1,0))</f>
        <v>0.5</v>
      </c>
      <c r="K464" t="str">
        <f>INDEX(products!$A$1:$G$37,MATCH(orders!$D464,products!$A$1:$A$37,0),MATCH(orders!K$1,products!$A$1:$G$1,0))</f>
        <v>250g</v>
      </c>
      <c r="L464" s="6">
        <f>INDEX(products!$A$1:$G$37,MATCH(orders!$D464,products!$A$1:$A$37,0),MATCH(orders!L$1,products!$A$1:$G$1,0))</f>
        <v>4.58</v>
      </c>
      <c r="M464" s="6">
        <f t="shared" ca="1" si="15"/>
        <v>183.2</v>
      </c>
      <c r="N464" t="str">
        <f>_xlfn.XLOOKUP(Orders[[#This Row],[Customer ID]],customers!$A$1:$A$1001,customers!$I$1:$I$1001,0)</f>
        <v>Yes</v>
      </c>
    </row>
    <row r="465" spans="1:14" x14ac:dyDescent="0.3">
      <c r="A465" s="4" t="s">
        <v>6426</v>
      </c>
      <c r="B465" s="5">
        <v>44664</v>
      </c>
      <c r="C465" t="s">
        <v>429</v>
      </c>
      <c r="D465" t="s">
        <v>6945</v>
      </c>
      <c r="E465" s="4">
        <f t="shared" ca="1" si="14"/>
        <v>11</v>
      </c>
      <c r="F465" t="str">
        <f>_xlfn.XLOOKUP(C465,customers!$A$1:$A$1001,customers!$B$1:$B$1001)</f>
        <v>Allen Camacho</v>
      </c>
      <c r="G465" t="str">
        <f>_xlfn.XLOOKUP(C465,customers!$A$1:$A$1001,customers!$C$1:$C$1001)</f>
        <v>allencamacho@email.com</v>
      </c>
      <c r="H465" t="str">
        <f>_xlfn.XLOOKUP(C465,customers!$A$1:$A$1001,customers!$G$1:$G$1001)</f>
        <v>Canada</v>
      </c>
      <c r="I465" t="str">
        <f>INDEX(products!$A$1:$G$37,MATCH(orders!$D465,products!$A$1:$A$37,0),MATCH(orders!I$1,products!$A$1:$G$1,0))</f>
        <v>Dark</v>
      </c>
      <c r="J465">
        <f>INDEX(products!$A$1:$G$37,MATCH(orders!$D465,products!$A$1:$A$37,0),MATCH(orders!J$1,products!$A$1:$G$1,0))</f>
        <v>0.5</v>
      </c>
      <c r="K465" t="str">
        <f>INDEX(products!$A$1:$G$37,MATCH(orders!$D465,products!$A$1:$A$37,0),MATCH(orders!K$1,products!$A$1:$G$1,0))</f>
        <v>20g</v>
      </c>
      <c r="L465" s="6">
        <f>INDEX(products!$A$1:$G$37,MATCH(orders!$D465,products!$A$1:$A$37,0),MATCH(orders!L$1,products!$A$1:$G$1,0))</f>
        <v>0.65</v>
      </c>
      <c r="M465" s="6">
        <f t="shared" ca="1" si="15"/>
        <v>7.15</v>
      </c>
      <c r="N465" t="str">
        <f>_xlfn.XLOOKUP(Orders[[#This Row],[Customer ID]],customers!$A$1:$A$1001,customers!$I$1:$I$1001,0)</f>
        <v>No</v>
      </c>
    </row>
    <row r="466" spans="1:14" x14ac:dyDescent="0.3">
      <c r="A466" s="4" t="s">
        <v>6427</v>
      </c>
      <c r="B466" s="5">
        <v>44203</v>
      </c>
      <c r="C466" t="s">
        <v>820</v>
      </c>
      <c r="D466" t="s">
        <v>6975</v>
      </c>
      <c r="E466" s="4">
        <f t="shared" ca="1" si="14"/>
        <v>18</v>
      </c>
      <c r="F466" t="str">
        <f>_xlfn.XLOOKUP(C466,customers!$A$1:$A$1001,customers!$B$1:$B$1001)</f>
        <v>Kathleen Wright</v>
      </c>
      <c r="G466" t="str">
        <f>_xlfn.XLOOKUP(C466,customers!$A$1:$A$1001,customers!$C$1:$C$1001)</f>
        <v>kathleenwright@email.com</v>
      </c>
      <c r="H466" t="str">
        <f>_xlfn.XLOOKUP(C466,customers!$A$1:$A$1001,customers!$G$1:$G$1001)</f>
        <v>Mexico</v>
      </c>
      <c r="I466" t="str">
        <f>INDEX(products!$A$1:$G$37,MATCH(orders!$D466,products!$A$1:$A$37,0),MATCH(orders!I$1,products!$A$1:$G$1,0))</f>
        <v>White</v>
      </c>
      <c r="J466">
        <f>INDEX(products!$A$1:$G$37,MATCH(orders!$D466,products!$A$1:$A$37,0),MATCH(orders!J$1,products!$A$1:$G$1,0))</f>
        <v>0.65</v>
      </c>
      <c r="K466" t="str">
        <f>INDEX(products!$A$1:$G$37,MATCH(orders!$D466,products!$A$1:$A$37,0),MATCH(orders!K$1,products!$A$1:$G$1,0))</f>
        <v>100g</v>
      </c>
      <c r="L466" s="6">
        <f>INDEX(products!$A$1:$G$37,MATCH(orders!$D466,products!$A$1:$A$37,0),MATCH(orders!L$1,products!$A$1:$G$1,0))</f>
        <v>2.4300000000000002</v>
      </c>
      <c r="M466" s="6">
        <f t="shared" ca="1" si="15"/>
        <v>43.74</v>
      </c>
      <c r="N466" t="str">
        <f>_xlfn.XLOOKUP(Orders[[#This Row],[Customer ID]],customers!$A$1:$A$1001,customers!$I$1:$I$1001,0)</f>
        <v>No</v>
      </c>
    </row>
    <row r="467" spans="1:14" x14ac:dyDescent="0.3">
      <c r="A467" s="4" t="s">
        <v>6428</v>
      </c>
      <c r="B467" s="5">
        <v>43865</v>
      </c>
      <c r="C467" t="s">
        <v>543</v>
      </c>
      <c r="D467" t="s">
        <v>6980</v>
      </c>
      <c r="E467" s="4">
        <f t="shared" ca="1" si="14"/>
        <v>14</v>
      </c>
      <c r="F467" t="str">
        <f>_xlfn.XLOOKUP(C467,customers!$A$1:$A$1001,customers!$B$1:$B$1001)</f>
        <v>Daniel Ellis</v>
      </c>
      <c r="G467" t="str">
        <f>_xlfn.XLOOKUP(C467,customers!$A$1:$A$1001,customers!$C$1:$C$1001)</f>
        <v>danielellis@email.com</v>
      </c>
      <c r="H467" t="str">
        <f>_xlfn.XLOOKUP(C467,customers!$A$1:$A$1001,customers!$G$1:$G$1001)</f>
        <v>United States</v>
      </c>
      <c r="I467" t="str">
        <f>INDEX(products!$A$1:$G$37,MATCH(orders!$D467,products!$A$1:$A$37,0),MATCH(orders!I$1,products!$A$1:$G$1,0))</f>
        <v>White</v>
      </c>
      <c r="J467">
        <f>INDEX(products!$A$1:$G$37,MATCH(orders!$D467,products!$A$1:$A$37,0),MATCH(orders!J$1,products!$A$1:$G$1,0))</f>
        <v>0.8</v>
      </c>
      <c r="K467" t="str">
        <f>INDEX(products!$A$1:$G$37,MATCH(orders!$D467,products!$A$1:$A$37,0),MATCH(orders!K$1,products!$A$1:$G$1,0))</f>
        <v>250g</v>
      </c>
      <c r="L467" s="6">
        <f>INDEX(products!$A$1:$G$37,MATCH(orders!$D467,products!$A$1:$A$37,0),MATCH(orders!L$1,products!$A$1:$G$1,0))</f>
        <v>4.96</v>
      </c>
      <c r="M467" s="6">
        <f t="shared" ca="1" si="15"/>
        <v>69.44</v>
      </c>
      <c r="N467" t="str">
        <f>_xlfn.XLOOKUP(Orders[[#This Row],[Customer ID]],customers!$A$1:$A$1001,customers!$I$1:$I$1001,0)</f>
        <v>No</v>
      </c>
    </row>
    <row r="468" spans="1:14" x14ac:dyDescent="0.3">
      <c r="A468" s="4" t="s">
        <v>6429</v>
      </c>
      <c r="B468" s="5">
        <v>43724</v>
      </c>
      <c r="C468" t="s">
        <v>993</v>
      </c>
      <c r="D468" t="s">
        <v>6951</v>
      </c>
      <c r="E468" s="4">
        <f t="shared" ca="1" si="14"/>
        <v>19</v>
      </c>
      <c r="F468" t="str">
        <f>_xlfn.XLOOKUP(C468,customers!$A$1:$A$1001,customers!$B$1:$B$1001)</f>
        <v>Matthew Olson</v>
      </c>
      <c r="G468" t="str">
        <f>_xlfn.XLOOKUP(C468,customers!$A$1:$A$1001,customers!$C$1:$C$1001)</f>
        <v>matthewolson@email.com</v>
      </c>
      <c r="H468" t="str">
        <f>_xlfn.XLOOKUP(C468,customers!$A$1:$A$1001,customers!$G$1:$G$1001)</f>
        <v>Canada</v>
      </c>
      <c r="I468" t="str">
        <f>INDEX(products!$A$1:$G$37,MATCH(orders!$D468,products!$A$1:$A$37,0),MATCH(orders!I$1,products!$A$1:$G$1,0))</f>
        <v>Dark</v>
      </c>
      <c r="J468">
        <f>INDEX(products!$A$1:$G$37,MATCH(orders!$D468,products!$A$1:$A$37,0),MATCH(orders!J$1,products!$A$1:$G$1,0))</f>
        <v>0.65</v>
      </c>
      <c r="K468" t="str">
        <f>INDEX(products!$A$1:$G$37,MATCH(orders!$D468,products!$A$1:$A$37,0),MATCH(orders!K$1,products!$A$1:$G$1,0))</f>
        <v>100g</v>
      </c>
      <c r="L468" s="6">
        <f>INDEX(products!$A$1:$G$37,MATCH(orders!$D468,products!$A$1:$A$37,0),MATCH(orders!L$1,products!$A$1:$G$1,0))</f>
        <v>1.88</v>
      </c>
      <c r="M468" s="6">
        <f t="shared" ca="1" si="15"/>
        <v>35.72</v>
      </c>
      <c r="N468" t="str">
        <f>_xlfn.XLOOKUP(Orders[[#This Row],[Customer ID]],customers!$A$1:$A$1001,customers!$I$1:$I$1001,0)</f>
        <v>No</v>
      </c>
    </row>
    <row r="469" spans="1:14" x14ac:dyDescent="0.3">
      <c r="A469" s="4" t="s">
        <v>6430</v>
      </c>
      <c r="B469" s="5">
        <v>43491</v>
      </c>
      <c r="C469" t="s">
        <v>603</v>
      </c>
      <c r="D469" t="s">
        <v>6950</v>
      </c>
      <c r="E469" s="4">
        <f t="shared" ca="1" si="14"/>
        <v>29</v>
      </c>
      <c r="F469" t="str">
        <f>_xlfn.XLOOKUP(C469,customers!$A$1:$A$1001,customers!$B$1:$B$1001)</f>
        <v>Tiffany Fields</v>
      </c>
      <c r="G469" t="str">
        <f>_xlfn.XLOOKUP(C469,customers!$A$1:$A$1001,customers!$C$1:$C$1001)</f>
        <v>tiffanyfields@email.com</v>
      </c>
      <c r="H469" t="str">
        <f>_xlfn.XLOOKUP(C469,customers!$A$1:$A$1001,customers!$G$1:$G$1001)</f>
        <v>Canada</v>
      </c>
      <c r="I469" t="str">
        <f>INDEX(products!$A$1:$G$37,MATCH(orders!$D469,products!$A$1:$A$37,0),MATCH(orders!I$1,products!$A$1:$G$1,0))</f>
        <v>Dark</v>
      </c>
      <c r="J469">
        <f>INDEX(products!$A$1:$G$37,MATCH(orders!$D469,products!$A$1:$A$37,0),MATCH(orders!J$1,products!$A$1:$G$1,0))</f>
        <v>0.65</v>
      </c>
      <c r="K469" t="str">
        <f>INDEX(products!$A$1:$G$37,MATCH(orders!$D469,products!$A$1:$A$37,0),MATCH(orders!K$1,products!$A$1:$G$1,0))</f>
        <v>50g</v>
      </c>
      <c r="L469" s="6">
        <f>INDEX(products!$A$1:$G$37,MATCH(orders!$D469,products!$A$1:$A$37,0),MATCH(orders!L$1,products!$A$1:$G$1,0))</f>
        <v>1.1299999999999999</v>
      </c>
      <c r="M469" s="6">
        <f t="shared" ca="1" si="15"/>
        <v>32.769999999999996</v>
      </c>
      <c r="N469" t="str">
        <f>_xlfn.XLOOKUP(Orders[[#This Row],[Customer ID]],customers!$A$1:$A$1001,customers!$I$1:$I$1001,0)</f>
        <v>No</v>
      </c>
    </row>
    <row r="470" spans="1:14" x14ac:dyDescent="0.3">
      <c r="A470" s="4" t="s">
        <v>6431</v>
      </c>
      <c r="B470" s="5">
        <v>44246</v>
      </c>
      <c r="C470" t="s">
        <v>142</v>
      </c>
      <c r="D470" t="s">
        <v>6968</v>
      </c>
      <c r="E470" s="4">
        <f t="shared" ca="1" si="14"/>
        <v>22</v>
      </c>
      <c r="F470" t="str">
        <f>_xlfn.XLOOKUP(C470,customers!$A$1:$A$1001,customers!$B$1:$B$1001)</f>
        <v>Tina Murphy</v>
      </c>
      <c r="G470" t="str">
        <f>_xlfn.XLOOKUP(C470,customers!$A$1:$A$1001,customers!$C$1:$C$1001)</f>
        <v>tinamurphy@email.com</v>
      </c>
      <c r="H470" t="str">
        <f>_xlfn.XLOOKUP(C470,customers!$A$1:$A$1001,customers!$G$1:$G$1001)</f>
        <v>United States</v>
      </c>
      <c r="I470" t="str">
        <f>INDEX(products!$A$1:$G$37,MATCH(orders!$D470,products!$A$1:$A$37,0),MATCH(orders!I$1,products!$A$1:$G$1,0))</f>
        <v>Milk</v>
      </c>
      <c r="J470">
        <f>INDEX(products!$A$1:$G$37,MATCH(orders!$D470,products!$A$1:$A$37,0),MATCH(orders!J$1,products!$A$1:$G$1,0))</f>
        <v>0.8</v>
      </c>
      <c r="K470" t="str">
        <f>INDEX(products!$A$1:$G$37,MATCH(orders!$D470,products!$A$1:$A$37,0),MATCH(orders!K$1,products!$A$1:$G$1,0))</f>
        <v>250g</v>
      </c>
      <c r="L470" s="6">
        <f>INDEX(products!$A$1:$G$37,MATCH(orders!$D470,products!$A$1:$A$37,0),MATCH(orders!L$1,products!$A$1:$G$1,0))</f>
        <v>3.43</v>
      </c>
      <c r="M470" s="6">
        <f t="shared" ca="1" si="15"/>
        <v>75.460000000000008</v>
      </c>
      <c r="N470" t="str">
        <f>_xlfn.XLOOKUP(Orders[[#This Row],[Customer ID]],customers!$A$1:$A$1001,customers!$I$1:$I$1001,0)</f>
        <v>No</v>
      </c>
    </row>
    <row r="471" spans="1:14" x14ac:dyDescent="0.3">
      <c r="A471" s="4" t="s">
        <v>6432</v>
      </c>
      <c r="B471" s="5">
        <v>44642</v>
      </c>
      <c r="C471" t="s">
        <v>505</v>
      </c>
      <c r="D471" t="s">
        <v>6950</v>
      </c>
      <c r="E471" s="4">
        <f t="shared" ca="1" si="14"/>
        <v>50</v>
      </c>
      <c r="F471" t="str">
        <f>_xlfn.XLOOKUP(C471,customers!$A$1:$A$1001,customers!$B$1:$B$1001)</f>
        <v>Thomas Gilbert</v>
      </c>
      <c r="G471" t="str">
        <f>_xlfn.XLOOKUP(C471,customers!$A$1:$A$1001,customers!$C$1:$C$1001)</f>
        <v>thomasgilbert@email.com</v>
      </c>
      <c r="H471" t="str">
        <f>_xlfn.XLOOKUP(C471,customers!$A$1:$A$1001,customers!$G$1:$G$1001)</f>
        <v>Mexico</v>
      </c>
      <c r="I471" t="str">
        <f>INDEX(products!$A$1:$G$37,MATCH(orders!$D471,products!$A$1:$A$37,0),MATCH(orders!I$1,products!$A$1:$G$1,0))</f>
        <v>Dark</v>
      </c>
      <c r="J471">
        <f>INDEX(products!$A$1:$G$37,MATCH(orders!$D471,products!$A$1:$A$37,0),MATCH(orders!J$1,products!$A$1:$G$1,0))</f>
        <v>0.65</v>
      </c>
      <c r="K471" t="str">
        <f>INDEX(products!$A$1:$G$37,MATCH(orders!$D471,products!$A$1:$A$37,0),MATCH(orders!K$1,products!$A$1:$G$1,0))</f>
        <v>50g</v>
      </c>
      <c r="L471" s="6">
        <f>INDEX(products!$A$1:$G$37,MATCH(orders!$D471,products!$A$1:$A$37,0),MATCH(orders!L$1,products!$A$1:$G$1,0))</f>
        <v>1.1299999999999999</v>
      </c>
      <c r="M471" s="6">
        <f t="shared" ca="1" si="15"/>
        <v>56.499999999999993</v>
      </c>
      <c r="N471" t="str">
        <f>_xlfn.XLOOKUP(Orders[[#This Row],[Customer ID]],customers!$A$1:$A$1001,customers!$I$1:$I$1001,0)</f>
        <v>Yes</v>
      </c>
    </row>
    <row r="472" spans="1:14" x14ac:dyDescent="0.3">
      <c r="A472" s="4" t="s">
        <v>6433</v>
      </c>
      <c r="B472" s="5">
        <v>43649</v>
      </c>
      <c r="C472" t="s">
        <v>294</v>
      </c>
      <c r="D472" t="s">
        <v>6976</v>
      </c>
      <c r="E472" s="4">
        <f t="shared" ca="1" si="14"/>
        <v>19</v>
      </c>
      <c r="F472" t="str">
        <f>_xlfn.XLOOKUP(C472,customers!$A$1:$A$1001,customers!$B$1:$B$1001)</f>
        <v>Dawn Rivera</v>
      </c>
      <c r="G472" t="str">
        <f>_xlfn.XLOOKUP(C472,customers!$A$1:$A$1001,customers!$C$1:$C$1001)</f>
        <v>dawnrivera@email.com</v>
      </c>
      <c r="H472" t="str">
        <f>_xlfn.XLOOKUP(C472,customers!$A$1:$A$1001,customers!$G$1:$G$1001)</f>
        <v>Canada</v>
      </c>
      <c r="I472" t="str">
        <f>INDEX(products!$A$1:$G$37,MATCH(orders!$D472,products!$A$1:$A$37,0),MATCH(orders!I$1,products!$A$1:$G$1,0))</f>
        <v>White</v>
      </c>
      <c r="J472">
        <f>INDEX(products!$A$1:$G$37,MATCH(orders!$D472,products!$A$1:$A$37,0),MATCH(orders!J$1,products!$A$1:$G$1,0))</f>
        <v>0.65</v>
      </c>
      <c r="K472" t="str">
        <f>INDEX(products!$A$1:$G$37,MATCH(orders!$D472,products!$A$1:$A$37,0),MATCH(orders!K$1,products!$A$1:$G$1,0))</f>
        <v>250g</v>
      </c>
      <c r="L472" s="6">
        <f>INDEX(products!$A$1:$G$37,MATCH(orders!$D472,products!$A$1:$A$37,0),MATCH(orders!L$1,products!$A$1:$G$1,0))</f>
        <v>5.58</v>
      </c>
      <c r="M472" s="6">
        <f t="shared" ca="1" si="15"/>
        <v>106.02</v>
      </c>
      <c r="N472" t="str">
        <f>_xlfn.XLOOKUP(Orders[[#This Row],[Customer ID]],customers!$A$1:$A$1001,customers!$I$1:$I$1001,0)</f>
        <v>Yes</v>
      </c>
    </row>
    <row r="473" spans="1:14" x14ac:dyDescent="0.3">
      <c r="A473" s="4" t="s">
        <v>6434</v>
      </c>
      <c r="B473" s="5">
        <v>43729</v>
      </c>
      <c r="C473" t="s">
        <v>352</v>
      </c>
      <c r="D473" t="s">
        <v>6958</v>
      </c>
      <c r="E473" s="4">
        <f t="shared" ca="1" si="14"/>
        <v>50</v>
      </c>
      <c r="F473" t="str">
        <f>_xlfn.XLOOKUP(C473,customers!$A$1:$A$1001,customers!$B$1:$B$1001)</f>
        <v>Raven Velazquez</v>
      </c>
      <c r="G473" t="str">
        <f>_xlfn.XLOOKUP(C473,customers!$A$1:$A$1001,customers!$C$1:$C$1001)</f>
        <v>ravenvelazquez@email.com</v>
      </c>
      <c r="H473" t="str">
        <f>_xlfn.XLOOKUP(C473,customers!$A$1:$A$1001,customers!$G$1:$G$1001)</f>
        <v>Mexico</v>
      </c>
      <c r="I473" t="str">
        <f>INDEX(products!$A$1:$G$37,MATCH(orders!$D473,products!$A$1:$A$37,0),MATCH(orders!I$1,products!$A$1:$G$1,0))</f>
        <v>Milk</v>
      </c>
      <c r="J473">
        <f>INDEX(products!$A$1:$G$37,MATCH(orders!$D473,products!$A$1:$A$37,0),MATCH(orders!J$1,products!$A$1:$G$1,0))</f>
        <v>0.5</v>
      </c>
      <c r="K473" t="str">
        <f>INDEX(products!$A$1:$G$37,MATCH(orders!$D473,products!$A$1:$A$37,0),MATCH(orders!K$1,products!$A$1:$G$1,0))</f>
        <v>50g</v>
      </c>
      <c r="L473" s="6">
        <f>INDEX(products!$A$1:$G$37,MATCH(orders!$D473,products!$A$1:$A$37,0),MATCH(orders!L$1,products!$A$1:$G$1,0))</f>
        <v>1.2</v>
      </c>
      <c r="M473" s="6">
        <f t="shared" ca="1" si="15"/>
        <v>60</v>
      </c>
      <c r="N473" t="str">
        <f>_xlfn.XLOOKUP(Orders[[#This Row],[Customer ID]],customers!$A$1:$A$1001,customers!$I$1:$I$1001,0)</f>
        <v>No</v>
      </c>
    </row>
    <row r="474" spans="1:14" x14ac:dyDescent="0.3">
      <c r="A474" s="4" t="s">
        <v>6435</v>
      </c>
      <c r="B474" s="5">
        <v>43703</v>
      </c>
      <c r="C474" t="s">
        <v>567</v>
      </c>
      <c r="D474" t="s">
        <v>6947</v>
      </c>
      <c r="E474" s="4">
        <f t="shared" ca="1" si="14"/>
        <v>36</v>
      </c>
      <c r="F474" t="str">
        <f>_xlfn.XLOOKUP(C474,customers!$A$1:$A$1001,customers!$B$1:$B$1001)</f>
        <v>Lindsey Farmer</v>
      </c>
      <c r="G474" t="str">
        <f>_xlfn.XLOOKUP(C474,customers!$A$1:$A$1001,customers!$C$1:$C$1001)</f>
        <v>lindseyfarmer@email.com</v>
      </c>
      <c r="H474" t="str">
        <f>_xlfn.XLOOKUP(C474,customers!$A$1:$A$1001,customers!$G$1:$G$1001)</f>
        <v>Canada</v>
      </c>
      <c r="I474" t="str">
        <f>INDEX(products!$A$1:$G$37,MATCH(orders!$D474,products!$A$1:$A$37,0),MATCH(orders!I$1,products!$A$1:$G$1,0))</f>
        <v>Dark</v>
      </c>
      <c r="J474">
        <f>INDEX(products!$A$1:$G$37,MATCH(orders!$D474,products!$A$1:$A$37,0),MATCH(orders!J$1,products!$A$1:$G$1,0))</f>
        <v>0.5</v>
      </c>
      <c r="K474" t="str">
        <f>INDEX(products!$A$1:$G$37,MATCH(orders!$D474,products!$A$1:$A$37,0),MATCH(orders!K$1,products!$A$1:$G$1,0))</f>
        <v>100g</v>
      </c>
      <c r="L474" s="6">
        <f>INDEX(products!$A$1:$G$37,MATCH(orders!$D474,products!$A$1:$A$37,0),MATCH(orders!L$1,products!$A$1:$G$1,0))</f>
        <v>2.16</v>
      </c>
      <c r="M474" s="6">
        <f t="shared" ca="1" si="15"/>
        <v>77.760000000000005</v>
      </c>
      <c r="N474" t="str">
        <f>_xlfn.XLOOKUP(Orders[[#This Row],[Customer ID]],customers!$A$1:$A$1001,customers!$I$1:$I$1001,0)</f>
        <v>Yes</v>
      </c>
    </row>
    <row r="475" spans="1:14" x14ac:dyDescent="0.3">
      <c r="A475" s="4" t="s">
        <v>6436</v>
      </c>
      <c r="B475" s="5">
        <v>44411</v>
      </c>
      <c r="C475" t="s">
        <v>222</v>
      </c>
      <c r="D475" t="s">
        <v>6964</v>
      </c>
      <c r="E475" s="4">
        <f t="shared" ca="1" si="14"/>
        <v>45</v>
      </c>
      <c r="F475" t="str">
        <f>_xlfn.XLOOKUP(C475,customers!$A$1:$A$1001,customers!$B$1:$B$1001)</f>
        <v>John Garcia</v>
      </c>
      <c r="G475" t="str">
        <f>_xlfn.XLOOKUP(C475,customers!$A$1:$A$1001,customers!$C$1:$C$1001)</f>
        <v>johngarcia@email.com</v>
      </c>
      <c r="H475" t="str">
        <f>_xlfn.XLOOKUP(C475,customers!$A$1:$A$1001,customers!$G$1:$G$1001)</f>
        <v>Canada</v>
      </c>
      <c r="I475" t="str">
        <f>INDEX(products!$A$1:$G$37,MATCH(orders!$D475,products!$A$1:$A$37,0),MATCH(orders!I$1,products!$A$1:$G$1,0))</f>
        <v>Milk</v>
      </c>
      <c r="J475">
        <f>INDEX(products!$A$1:$G$37,MATCH(orders!$D475,products!$A$1:$A$37,0),MATCH(orders!J$1,products!$A$1:$G$1,0))</f>
        <v>0.65</v>
      </c>
      <c r="K475" t="str">
        <f>INDEX(products!$A$1:$G$37,MATCH(orders!$D475,products!$A$1:$A$37,0),MATCH(orders!K$1,products!$A$1:$G$1,0))</f>
        <v>250g</v>
      </c>
      <c r="L475" s="6">
        <f>INDEX(products!$A$1:$G$37,MATCH(orders!$D475,products!$A$1:$A$37,0),MATCH(orders!L$1,products!$A$1:$G$1,0))</f>
        <v>3.81</v>
      </c>
      <c r="M475" s="6">
        <f t="shared" ca="1" si="15"/>
        <v>171.45</v>
      </c>
      <c r="N475" t="str">
        <f>_xlfn.XLOOKUP(Orders[[#This Row],[Customer ID]],customers!$A$1:$A$1001,customers!$I$1:$I$1001,0)</f>
        <v>Yes</v>
      </c>
    </row>
    <row r="476" spans="1:14" x14ac:dyDescent="0.3">
      <c r="A476" s="4" t="s">
        <v>6437</v>
      </c>
      <c r="B476" s="5">
        <v>44493</v>
      </c>
      <c r="C476" t="s">
        <v>495</v>
      </c>
      <c r="D476" t="s">
        <v>6973</v>
      </c>
      <c r="E476" s="4">
        <f t="shared" ca="1" si="14"/>
        <v>29</v>
      </c>
      <c r="F476" t="str">
        <f>_xlfn.XLOOKUP(C476,customers!$A$1:$A$1001,customers!$B$1:$B$1001)</f>
        <v>Nicholas Humphrey</v>
      </c>
      <c r="G476" t="str">
        <f>_xlfn.XLOOKUP(C476,customers!$A$1:$A$1001,customers!$C$1:$C$1001)</f>
        <v>nicholashumphrey@email.com</v>
      </c>
      <c r="H476" t="str">
        <f>_xlfn.XLOOKUP(C476,customers!$A$1:$A$1001,customers!$G$1:$G$1001)</f>
        <v>United States</v>
      </c>
      <c r="I476" t="str">
        <f>INDEX(products!$A$1:$G$37,MATCH(orders!$D476,products!$A$1:$A$37,0),MATCH(orders!I$1,products!$A$1:$G$1,0))</f>
        <v>White</v>
      </c>
      <c r="J476">
        <f>INDEX(products!$A$1:$G$37,MATCH(orders!$D476,products!$A$1:$A$37,0),MATCH(orders!J$1,products!$A$1:$G$1,0))</f>
        <v>0.65</v>
      </c>
      <c r="K476" t="str">
        <f>INDEX(products!$A$1:$G$37,MATCH(orders!$D476,products!$A$1:$A$37,0),MATCH(orders!K$1,products!$A$1:$G$1,0))</f>
        <v>20g</v>
      </c>
      <c r="L476" s="6">
        <f>INDEX(products!$A$1:$G$37,MATCH(orders!$D476,products!$A$1:$A$37,0),MATCH(orders!L$1,products!$A$1:$G$1,0))</f>
        <v>0.73</v>
      </c>
      <c r="M476" s="6">
        <f t="shared" ca="1" si="15"/>
        <v>21.169999999999998</v>
      </c>
      <c r="N476" t="str">
        <f>_xlfn.XLOOKUP(Orders[[#This Row],[Customer ID]],customers!$A$1:$A$1001,customers!$I$1:$I$1001,0)</f>
        <v>No</v>
      </c>
    </row>
    <row r="477" spans="1:14" x14ac:dyDescent="0.3">
      <c r="A477" s="4" t="s">
        <v>6438</v>
      </c>
      <c r="B477" s="5">
        <v>43556</v>
      </c>
      <c r="C477" t="s">
        <v>170</v>
      </c>
      <c r="D477" t="s">
        <v>6950</v>
      </c>
      <c r="E477" s="4">
        <f t="shared" ca="1" si="14"/>
        <v>45</v>
      </c>
      <c r="F477" t="str">
        <f>_xlfn.XLOOKUP(C477,customers!$A$1:$A$1001,customers!$B$1:$B$1001)</f>
        <v>Jeremy Carter</v>
      </c>
      <c r="G477" t="str">
        <f>_xlfn.XLOOKUP(C477,customers!$A$1:$A$1001,customers!$C$1:$C$1001)</f>
        <v>jeremycarter@email.com</v>
      </c>
      <c r="H477" t="str">
        <f>_xlfn.XLOOKUP(C477,customers!$A$1:$A$1001,customers!$G$1:$G$1001)</f>
        <v>Mexico</v>
      </c>
      <c r="I477" t="str">
        <f>INDEX(products!$A$1:$G$37,MATCH(orders!$D477,products!$A$1:$A$37,0),MATCH(orders!I$1,products!$A$1:$G$1,0))</f>
        <v>Dark</v>
      </c>
      <c r="J477">
        <f>INDEX(products!$A$1:$G$37,MATCH(orders!$D477,products!$A$1:$A$37,0),MATCH(orders!J$1,products!$A$1:$G$1,0))</f>
        <v>0.65</v>
      </c>
      <c r="K477" t="str">
        <f>INDEX(products!$A$1:$G$37,MATCH(orders!$D477,products!$A$1:$A$37,0),MATCH(orders!K$1,products!$A$1:$G$1,0))</f>
        <v>50g</v>
      </c>
      <c r="L477" s="6">
        <f>INDEX(products!$A$1:$G$37,MATCH(orders!$D477,products!$A$1:$A$37,0),MATCH(orders!L$1,products!$A$1:$G$1,0))</f>
        <v>1.1299999999999999</v>
      </c>
      <c r="M477" s="6">
        <f t="shared" ca="1" si="15"/>
        <v>50.849999999999994</v>
      </c>
      <c r="N477" t="str">
        <f>_xlfn.XLOOKUP(Orders[[#This Row],[Customer ID]],customers!$A$1:$A$1001,customers!$I$1:$I$1001,0)</f>
        <v>Yes</v>
      </c>
    </row>
    <row r="478" spans="1:14" x14ac:dyDescent="0.3">
      <c r="A478" s="4" t="s">
        <v>6439</v>
      </c>
      <c r="B478" s="5">
        <v>44538</v>
      </c>
      <c r="C478" t="s">
        <v>117</v>
      </c>
      <c r="D478" t="s">
        <v>6964</v>
      </c>
      <c r="E478" s="4">
        <f t="shared" ca="1" si="14"/>
        <v>4</v>
      </c>
      <c r="F478" t="str">
        <f>_xlfn.XLOOKUP(C478,customers!$A$1:$A$1001,customers!$B$1:$B$1001)</f>
        <v>Diane Walker</v>
      </c>
      <c r="G478" t="str">
        <f>_xlfn.XLOOKUP(C478,customers!$A$1:$A$1001,customers!$C$1:$C$1001)</f>
        <v>dianewalker@email.com</v>
      </c>
      <c r="H478" t="str">
        <f>_xlfn.XLOOKUP(C478,customers!$A$1:$A$1001,customers!$G$1:$G$1001)</f>
        <v>United States</v>
      </c>
      <c r="I478" t="str">
        <f>INDEX(products!$A$1:$G$37,MATCH(orders!$D478,products!$A$1:$A$37,0),MATCH(orders!I$1,products!$A$1:$G$1,0))</f>
        <v>Milk</v>
      </c>
      <c r="J478">
        <f>INDEX(products!$A$1:$G$37,MATCH(orders!$D478,products!$A$1:$A$37,0),MATCH(orders!J$1,products!$A$1:$G$1,0))</f>
        <v>0.65</v>
      </c>
      <c r="K478" t="str">
        <f>INDEX(products!$A$1:$G$37,MATCH(orders!$D478,products!$A$1:$A$37,0),MATCH(orders!K$1,products!$A$1:$G$1,0))</f>
        <v>250g</v>
      </c>
      <c r="L478" s="6">
        <f>INDEX(products!$A$1:$G$37,MATCH(orders!$D478,products!$A$1:$A$37,0),MATCH(orders!L$1,products!$A$1:$G$1,0))</f>
        <v>3.81</v>
      </c>
      <c r="M478" s="6">
        <f t="shared" ca="1" si="15"/>
        <v>15.24</v>
      </c>
      <c r="N478" t="str">
        <f>_xlfn.XLOOKUP(Orders[[#This Row],[Customer ID]],customers!$A$1:$A$1001,customers!$I$1:$I$1001,0)</f>
        <v>Yes</v>
      </c>
    </row>
    <row r="479" spans="1:14" x14ac:dyDescent="0.3">
      <c r="A479" s="4" t="s">
        <v>6440</v>
      </c>
      <c r="B479" s="5">
        <v>43643</v>
      </c>
      <c r="C479" t="s">
        <v>308</v>
      </c>
      <c r="D479" t="s">
        <v>6961</v>
      </c>
      <c r="E479" s="4">
        <f t="shared" ca="1" si="14"/>
        <v>38</v>
      </c>
      <c r="F479" t="str">
        <f>_xlfn.XLOOKUP(C479,customers!$A$1:$A$1001,customers!$B$1:$B$1001)</f>
        <v>Joy Nguyen</v>
      </c>
      <c r="G479" t="str">
        <f>_xlfn.XLOOKUP(C479,customers!$A$1:$A$1001,customers!$C$1:$C$1001)</f>
        <v>joynguyen@email.com</v>
      </c>
      <c r="H479" t="str">
        <f>_xlfn.XLOOKUP(C479,customers!$A$1:$A$1001,customers!$G$1:$G$1001)</f>
        <v>United States</v>
      </c>
      <c r="I479" t="str">
        <f>INDEX(products!$A$1:$G$37,MATCH(orders!$D479,products!$A$1:$A$37,0),MATCH(orders!I$1,products!$A$1:$G$1,0))</f>
        <v>Milk</v>
      </c>
      <c r="J479">
        <f>INDEX(products!$A$1:$G$37,MATCH(orders!$D479,products!$A$1:$A$37,0),MATCH(orders!J$1,products!$A$1:$G$1,0))</f>
        <v>0.65</v>
      </c>
      <c r="K479" t="str">
        <f>INDEX(products!$A$1:$G$37,MATCH(orders!$D479,products!$A$1:$A$37,0),MATCH(orders!K$1,products!$A$1:$G$1,0))</f>
        <v>20g</v>
      </c>
      <c r="L479" s="6">
        <f>INDEX(products!$A$1:$G$37,MATCH(orders!$D479,products!$A$1:$A$37,0),MATCH(orders!L$1,products!$A$1:$G$1,0))</f>
        <v>0.5</v>
      </c>
      <c r="M479" s="6">
        <f t="shared" ca="1" si="15"/>
        <v>19</v>
      </c>
      <c r="N479" t="str">
        <f>_xlfn.XLOOKUP(Orders[[#This Row],[Customer ID]],customers!$A$1:$A$1001,customers!$I$1:$I$1001,0)</f>
        <v>No</v>
      </c>
    </row>
    <row r="480" spans="1:14" x14ac:dyDescent="0.3">
      <c r="A480" s="4" t="s">
        <v>6441</v>
      </c>
      <c r="B480" s="5">
        <v>44026</v>
      </c>
      <c r="C480" t="s">
        <v>790</v>
      </c>
      <c r="D480" t="s">
        <v>6972</v>
      </c>
      <c r="E480" s="4">
        <f t="shared" ca="1" si="14"/>
        <v>50</v>
      </c>
      <c r="F480" t="str">
        <f>_xlfn.XLOOKUP(C480,customers!$A$1:$A$1001,customers!$B$1:$B$1001)</f>
        <v>Christopher Frost</v>
      </c>
      <c r="G480" t="str">
        <f>_xlfn.XLOOKUP(C480,customers!$A$1:$A$1001,customers!$C$1:$C$1001)</f>
        <v>christopherfrost@email.com</v>
      </c>
      <c r="H480" t="str">
        <f>_xlfn.XLOOKUP(C480,customers!$A$1:$A$1001,customers!$G$1:$G$1001)</f>
        <v>United States</v>
      </c>
      <c r="I480" t="str">
        <f>INDEX(products!$A$1:$G$37,MATCH(orders!$D480,products!$A$1:$A$37,0),MATCH(orders!I$1,products!$A$1:$G$1,0))</f>
        <v>White</v>
      </c>
      <c r="J480">
        <f>INDEX(products!$A$1:$G$37,MATCH(orders!$D480,products!$A$1:$A$37,0),MATCH(orders!J$1,products!$A$1:$G$1,0))</f>
        <v>0.5</v>
      </c>
      <c r="K480" t="str">
        <f>INDEX(products!$A$1:$G$37,MATCH(orders!$D480,products!$A$1:$A$37,0),MATCH(orders!K$1,products!$A$1:$G$1,0))</f>
        <v>250g</v>
      </c>
      <c r="L480" s="6">
        <f>INDEX(products!$A$1:$G$37,MATCH(orders!$D480,products!$A$1:$A$37,0),MATCH(orders!L$1,products!$A$1:$G$1,0))</f>
        <v>6.08</v>
      </c>
      <c r="M480" s="6">
        <f t="shared" ca="1" si="15"/>
        <v>304</v>
      </c>
      <c r="N480" t="str">
        <f>_xlfn.XLOOKUP(Orders[[#This Row],[Customer ID]],customers!$A$1:$A$1001,customers!$I$1:$I$1001,0)</f>
        <v>Yes</v>
      </c>
    </row>
    <row r="481" spans="1:14" x14ac:dyDescent="0.3">
      <c r="A481" s="4" t="s">
        <v>6442</v>
      </c>
      <c r="B481" s="5">
        <v>43913</v>
      </c>
      <c r="C481" t="s">
        <v>470</v>
      </c>
      <c r="D481" t="s">
        <v>6953</v>
      </c>
      <c r="E481" s="4">
        <f t="shared" ca="1" si="14"/>
        <v>2</v>
      </c>
      <c r="F481" t="str">
        <f>_xlfn.XLOOKUP(C481,customers!$A$1:$A$1001,customers!$B$1:$B$1001)</f>
        <v>Beverly Hall DDS</v>
      </c>
      <c r="G481" t="str">
        <f>_xlfn.XLOOKUP(C481,customers!$A$1:$A$1001,customers!$C$1:$C$1001)</f>
        <v>beverlyhalldds@email.com</v>
      </c>
      <c r="H481" t="str">
        <f>_xlfn.XLOOKUP(C481,customers!$A$1:$A$1001,customers!$G$1:$G$1001)</f>
        <v>Canada</v>
      </c>
      <c r="I481" t="str">
        <f>INDEX(products!$A$1:$G$37,MATCH(orders!$D481,products!$A$1:$A$37,0),MATCH(orders!I$1,products!$A$1:$G$1,0))</f>
        <v>Dark</v>
      </c>
      <c r="J481">
        <f>INDEX(products!$A$1:$G$37,MATCH(orders!$D481,products!$A$1:$A$37,0),MATCH(orders!J$1,products!$A$1:$G$1,0))</f>
        <v>0.8</v>
      </c>
      <c r="K481" t="str">
        <f>INDEX(products!$A$1:$G$37,MATCH(orders!$D481,products!$A$1:$A$37,0),MATCH(orders!K$1,products!$A$1:$G$1,0))</f>
        <v>20g</v>
      </c>
      <c r="L481" s="6">
        <f>INDEX(products!$A$1:$G$37,MATCH(orders!$D481,products!$A$1:$A$37,0),MATCH(orders!L$1,products!$A$1:$G$1,0))</f>
        <v>0.5</v>
      </c>
      <c r="M481" s="6">
        <f t="shared" ca="1" si="15"/>
        <v>1</v>
      </c>
      <c r="N481" t="str">
        <f>_xlfn.XLOOKUP(Orders[[#This Row],[Customer ID]],customers!$A$1:$A$1001,customers!$I$1:$I$1001,0)</f>
        <v>No</v>
      </c>
    </row>
    <row r="482" spans="1:14" x14ac:dyDescent="0.3">
      <c r="A482" s="4" t="s">
        <v>6443</v>
      </c>
      <c r="B482" s="5">
        <v>43856</v>
      </c>
      <c r="C482" t="s">
        <v>880</v>
      </c>
      <c r="D482" t="s">
        <v>6945</v>
      </c>
      <c r="E482" s="4">
        <f t="shared" ca="1" si="14"/>
        <v>28</v>
      </c>
      <c r="F482" t="str">
        <f>_xlfn.XLOOKUP(C482,customers!$A$1:$A$1001,customers!$B$1:$B$1001)</f>
        <v>Sonya Sanchez</v>
      </c>
      <c r="G482" t="str">
        <f>_xlfn.XLOOKUP(C482,customers!$A$1:$A$1001,customers!$C$1:$C$1001)</f>
        <v>sonyasanchez@email.com</v>
      </c>
      <c r="H482" t="str">
        <f>_xlfn.XLOOKUP(C482,customers!$A$1:$A$1001,customers!$G$1:$G$1001)</f>
        <v>Mexico</v>
      </c>
      <c r="I482" t="str">
        <f>INDEX(products!$A$1:$G$37,MATCH(orders!$D482,products!$A$1:$A$37,0),MATCH(orders!I$1,products!$A$1:$G$1,0))</f>
        <v>Dark</v>
      </c>
      <c r="J482">
        <f>INDEX(products!$A$1:$G$37,MATCH(orders!$D482,products!$A$1:$A$37,0),MATCH(orders!J$1,products!$A$1:$G$1,0))</f>
        <v>0.5</v>
      </c>
      <c r="K482" t="str">
        <f>INDEX(products!$A$1:$G$37,MATCH(orders!$D482,products!$A$1:$A$37,0),MATCH(orders!K$1,products!$A$1:$G$1,0))</f>
        <v>20g</v>
      </c>
      <c r="L482" s="6">
        <f>INDEX(products!$A$1:$G$37,MATCH(orders!$D482,products!$A$1:$A$37,0),MATCH(orders!L$1,products!$A$1:$G$1,0))</f>
        <v>0.65</v>
      </c>
      <c r="M482" s="6">
        <f t="shared" ca="1" si="15"/>
        <v>18.2</v>
      </c>
      <c r="N482" t="str">
        <f>_xlfn.XLOOKUP(Orders[[#This Row],[Customer ID]],customers!$A$1:$A$1001,customers!$I$1:$I$1001,0)</f>
        <v>No</v>
      </c>
    </row>
    <row r="483" spans="1:14" x14ac:dyDescent="0.3">
      <c r="A483" s="4" t="s">
        <v>6444</v>
      </c>
      <c r="B483" s="5">
        <v>43982</v>
      </c>
      <c r="C483" t="s">
        <v>585</v>
      </c>
      <c r="D483" t="s">
        <v>6958</v>
      </c>
      <c r="E483" s="4">
        <f t="shared" ca="1" si="14"/>
        <v>18</v>
      </c>
      <c r="F483" t="str">
        <f>_xlfn.XLOOKUP(C483,customers!$A$1:$A$1001,customers!$B$1:$B$1001)</f>
        <v>Collin Hunt</v>
      </c>
      <c r="G483" t="str">
        <f>_xlfn.XLOOKUP(C483,customers!$A$1:$A$1001,customers!$C$1:$C$1001)</f>
        <v>collinhunt@email.com</v>
      </c>
      <c r="H483" t="str">
        <f>_xlfn.XLOOKUP(C483,customers!$A$1:$A$1001,customers!$G$1:$G$1001)</f>
        <v>Canada</v>
      </c>
      <c r="I483" t="str">
        <f>INDEX(products!$A$1:$G$37,MATCH(orders!$D483,products!$A$1:$A$37,0),MATCH(orders!I$1,products!$A$1:$G$1,0))</f>
        <v>Milk</v>
      </c>
      <c r="J483">
        <f>INDEX(products!$A$1:$G$37,MATCH(orders!$D483,products!$A$1:$A$37,0),MATCH(orders!J$1,products!$A$1:$G$1,0))</f>
        <v>0.5</v>
      </c>
      <c r="K483" t="str">
        <f>INDEX(products!$A$1:$G$37,MATCH(orders!$D483,products!$A$1:$A$37,0),MATCH(orders!K$1,products!$A$1:$G$1,0))</f>
        <v>50g</v>
      </c>
      <c r="L483" s="6">
        <f>INDEX(products!$A$1:$G$37,MATCH(orders!$D483,products!$A$1:$A$37,0),MATCH(orders!L$1,products!$A$1:$G$1,0))</f>
        <v>1.2</v>
      </c>
      <c r="M483" s="6">
        <f t="shared" ca="1" si="15"/>
        <v>21.599999999999998</v>
      </c>
      <c r="N483" t="str">
        <f>_xlfn.XLOOKUP(Orders[[#This Row],[Customer ID]],customers!$A$1:$A$1001,customers!$I$1:$I$1001,0)</f>
        <v>No</v>
      </c>
    </row>
    <row r="484" spans="1:14" x14ac:dyDescent="0.3">
      <c r="A484" s="4" t="s">
        <v>6445</v>
      </c>
      <c r="B484" s="5">
        <v>44397</v>
      </c>
      <c r="C484" t="s">
        <v>884</v>
      </c>
      <c r="D484" t="s">
        <v>6967</v>
      </c>
      <c r="E484" s="4">
        <f t="shared" ca="1" si="14"/>
        <v>43</v>
      </c>
      <c r="F484" t="str">
        <f>_xlfn.XLOOKUP(C484,customers!$A$1:$A$1001,customers!$B$1:$B$1001)</f>
        <v>Gary Freeman</v>
      </c>
      <c r="G484" t="str">
        <f>_xlfn.XLOOKUP(C484,customers!$A$1:$A$1001,customers!$C$1:$C$1001)</f>
        <v>garyfreeman@email.com</v>
      </c>
      <c r="H484" t="str">
        <f>_xlfn.XLOOKUP(C484,customers!$A$1:$A$1001,customers!$G$1:$G$1001)</f>
        <v>United States</v>
      </c>
      <c r="I484" t="str">
        <f>INDEX(products!$A$1:$G$37,MATCH(orders!$D484,products!$A$1:$A$37,0),MATCH(orders!I$1,products!$A$1:$G$1,0))</f>
        <v>Milk</v>
      </c>
      <c r="J484">
        <f>INDEX(products!$A$1:$G$37,MATCH(orders!$D484,products!$A$1:$A$37,0),MATCH(orders!J$1,products!$A$1:$G$1,0))</f>
        <v>0.8</v>
      </c>
      <c r="K484" t="str">
        <f>INDEX(products!$A$1:$G$37,MATCH(orders!$D484,products!$A$1:$A$37,0),MATCH(orders!K$1,products!$A$1:$G$1,0))</f>
        <v>100g</v>
      </c>
      <c r="L484" s="6">
        <f>INDEX(products!$A$1:$G$37,MATCH(orders!$D484,products!$A$1:$A$37,0),MATCH(orders!L$1,products!$A$1:$G$1,0))</f>
        <v>1.49</v>
      </c>
      <c r="M484" s="6">
        <f t="shared" ca="1" si="15"/>
        <v>64.069999999999993</v>
      </c>
      <c r="N484" t="str">
        <f>_xlfn.XLOOKUP(Orders[[#This Row],[Customer ID]],customers!$A$1:$A$1001,customers!$I$1:$I$1001,0)</f>
        <v>Yes</v>
      </c>
    </row>
    <row r="485" spans="1:14" x14ac:dyDescent="0.3">
      <c r="A485" s="4" t="s">
        <v>6446</v>
      </c>
      <c r="B485" s="5">
        <v>44785</v>
      </c>
      <c r="C485" t="s">
        <v>605</v>
      </c>
      <c r="D485" t="s">
        <v>6970</v>
      </c>
      <c r="E485" s="4">
        <f t="shared" ca="1" si="14"/>
        <v>13</v>
      </c>
      <c r="F485" t="str">
        <f>_xlfn.XLOOKUP(C485,customers!$A$1:$A$1001,customers!$B$1:$B$1001)</f>
        <v>Joseph Brock</v>
      </c>
      <c r="G485" t="str">
        <f>_xlfn.XLOOKUP(C485,customers!$A$1:$A$1001,customers!$C$1:$C$1001)</f>
        <v>josephbrock@email.com</v>
      </c>
      <c r="H485" t="str">
        <f>_xlfn.XLOOKUP(C485,customers!$A$1:$A$1001,customers!$G$1:$G$1001)</f>
        <v>United States</v>
      </c>
      <c r="I485" t="str">
        <f>INDEX(products!$A$1:$G$37,MATCH(orders!$D485,products!$A$1:$A$37,0),MATCH(orders!I$1,products!$A$1:$G$1,0))</f>
        <v>White</v>
      </c>
      <c r="J485">
        <f>INDEX(products!$A$1:$G$37,MATCH(orders!$D485,products!$A$1:$A$37,0),MATCH(orders!J$1,products!$A$1:$G$1,0))</f>
        <v>0.5</v>
      </c>
      <c r="K485" t="str">
        <f>INDEX(products!$A$1:$G$37,MATCH(orders!$D485,products!$A$1:$A$37,0),MATCH(orders!K$1,products!$A$1:$G$1,0))</f>
        <v>50g</v>
      </c>
      <c r="L485" s="6">
        <f>INDEX(products!$A$1:$G$37,MATCH(orders!$D485,products!$A$1:$A$37,0),MATCH(orders!L$1,products!$A$1:$G$1,0))</f>
        <v>1.59</v>
      </c>
      <c r="M485" s="6">
        <f t="shared" ca="1" si="15"/>
        <v>20.67</v>
      </c>
      <c r="N485" t="str">
        <f>_xlfn.XLOOKUP(Orders[[#This Row],[Customer ID]],customers!$A$1:$A$1001,customers!$I$1:$I$1001,0)</f>
        <v>No</v>
      </c>
    </row>
    <row r="486" spans="1:14" x14ac:dyDescent="0.3">
      <c r="A486" s="4" t="s">
        <v>6447</v>
      </c>
      <c r="B486" s="5">
        <v>43831</v>
      </c>
      <c r="C486" t="s">
        <v>735</v>
      </c>
      <c r="D486" t="s">
        <v>6960</v>
      </c>
      <c r="E486" s="4">
        <f t="shared" ca="1" si="14"/>
        <v>7</v>
      </c>
      <c r="F486" t="str">
        <f>_xlfn.XLOOKUP(C486,customers!$A$1:$A$1001,customers!$B$1:$B$1001)</f>
        <v>Catherine Carney</v>
      </c>
      <c r="G486" t="str">
        <f>_xlfn.XLOOKUP(C486,customers!$A$1:$A$1001,customers!$C$1:$C$1001)</f>
        <v>catherinecarney@email.com</v>
      </c>
      <c r="H486" t="str">
        <f>_xlfn.XLOOKUP(C486,customers!$A$1:$A$1001,customers!$G$1:$G$1001)</f>
        <v>Canada</v>
      </c>
      <c r="I486" t="str">
        <f>INDEX(products!$A$1:$G$37,MATCH(orders!$D486,products!$A$1:$A$37,0),MATCH(orders!I$1,products!$A$1:$G$1,0))</f>
        <v>Milk</v>
      </c>
      <c r="J486">
        <f>INDEX(products!$A$1:$G$37,MATCH(orders!$D486,products!$A$1:$A$37,0),MATCH(orders!J$1,products!$A$1:$G$1,0))</f>
        <v>0.5</v>
      </c>
      <c r="K486" t="str">
        <f>INDEX(products!$A$1:$G$37,MATCH(orders!$D486,products!$A$1:$A$37,0),MATCH(orders!K$1,products!$A$1:$G$1,0))</f>
        <v>250g</v>
      </c>
      <c r="L486" s="6">
        <f>INDEX(products!$A$1:$G$37,MATCH(orders!$D486,products!$A$1:$A$37,0),MATCH(orders!L$1,products!$A$1:$G$1,0))</f>
        <v>4.58</v>
      </c>
      <c r="M486" s="6">
        <f t="shared" ca="1" si="15"/>
        <v>32.06</v>
      </c>
      <c r="N486" t="str">
        <f>_xlfn.XLOOKUP(Orders[[#This Row],[Customer ID]],customers!$A$1:$A$1001,customers!$I$1:$I$1001,0)</f>
        <v>No</v>
      </c>
    </row>
    <row r="487" spans="1:14" x14ac:dyDescent="0.3">
      <c r="A487" s="4" t="s">
        <v>6448</v>
      </c>
      <c r="B487" s="5">
        <v>44214</v>
      </c>
      <c r="C487" t="s">
        <v>254</v>
      </c>
      <c r="D487" t="s">
        <v>6977</v>
      </c>
      <c r="E487" s="4">
        <f t="shared" ca="1" si="14"/>
        <v>25</v>
      </c>
      <c r="F487" t="str">
        <f>_xlfn.XLOOKUP(C487,customers!$A$1:$A$1001,customers!$B$1:$B$1001)</f>
        <v>Jimmy Sherman</v>
      </c>
      <c r="G487" t="str">
        <f>_xlfn.XLOOKUP(C487,customers!$A$1:$A$1001,customers!$C$1:$C$1001)</f>
        <v>jimmysherman@email.com</v>
      </c>
      <c r="H487" t="str">
        <f>_xlfn.XLOOKUP(C487,customers!$A$1:$A$1001,customers!$G$1:$G$1001)</f>
        <v>Mexico</v>
      </c>
      <c r="I487" t="str">
        <f>INDEX(products!$A$1:$G$37,MATCH(orders!$D487,products!$A$1:$A$37,0),MATCH(orders!I$1,products!$A$1:$G$1,0))</f>
        <v>White</v>
      </c>
      <c r="J487">
        <f>INDEX(products!$A$1:$G$37,MATCH(orders!$D487,products!$A$1:$A$37,0),MATCH(orders!J$1,products!$A$1:$G$1,0))</f>
        <v>0.8</v>
      </c>
      <c r="K487" t="str">
        <f>INDEX(products!$A$1:$G$37,MATCH(orders!$D487,products!$A$1:$A$37,0),MATCH(orders!K$1,products!$A$1:$G$1,0))</f>
        <v>20g</v>
      </c>
      <c r="L487" s="6">
        <f>INDEX(products!$A$1:$G$37,MATCH(orders!$D487,products!$A$1:$A$37,0),MATCH(orders!L$1,products!$A$1:$G$1,0))</f>
        <v>0.65</v>
      </c>
      <c r="M487" s="6">
        <f t="shared" ca="1" si="15"/>
        <v>16.25</v>
      </c>
      <c r="N487" t="str">
        <f>_xlfn.XLOOKUP(Orders[[#This Row],[Customer ID]],customers!$A$1:$A$1001,customers!$I$1:$I$1001,0)</f>
        <v>No</v>
      </c>
    </row>
    <row r="488" spans="1:14" x14ac:dyDescent="0.3">
      <c r="A488" s="4" t="s">
        <v>6449</v>
      </c>
      <c r="B488" s="5">
        <v>44561</v>
      </c>
      <c r="C488" t="s">
        <v>522</v>
      </c>
      <c r="D488" t="s">
        <v>6953</v>
      </c>
      <c r="E488" s="4">
        <f t="shared" ca="1" si="14"/>
        <v>7</v>
      </c>
      <c r="F488" t="str">
        <f>_xlfn.XLOOKUP(C488,customers!$A$1:$A$1001,customers!$B$1:$B$1001)</f>
        <v>Kyle Ware</v>
      </c>
      <c r="G488" t="str">
        <f>_xlfn.XLOOKUP(C488,customers!$A$1:$A$1001,customers!$C$1:$C$1001)</f>
        <v>kyleware@email.com</v>
      </c>
      <c r="H488" t="str">
        <f>_xlfn.XLOOKUP(C488,customers!$A$1:$A$1001,customers!$G$1:$G$1001)</f>
        <v>Canada</v>
      </c>
      <c r="I488" t="str">
        <f>INDEX(products!$A$1:$G$37,MATCH(orders!$D488,products!$A$1:$A$37,0),MATCH(orders!I$1,products!$A$1:$G$1,0))</f>
        <v>Dark</v>
      </c>
      <c r="J488">
        <f>INDEX(products!$A$1:$G$37,MATCH(orders!$D488,products!$A$1:$A$37,0),MATCH(orders!J$1,products!$A$1:$G$1,0))</f>
        <v>0.8</v>
      </c>
      <c r="K488" t="str">
        <f>INDEX(products!$A$1:$G$37,MATCH(orders!$D488,products!$A$1:$A$37,0),MATCH(orders!K$1,products!$A$1:$G$1,0))</f>
        <v>20g</v>
      </c>
      <c r="L488" s="6">
        <f>INDEX(products!$A$1:$G$37,MATCH(orders!$D488,products!$A$1:$A$37,0),MATCH(orders!L$1,products!$A$1:$G$1,0))</f>
        <v>0.5</v>
      </c>
      <c r="M488" s="6">
        <f t="shared" ca="1" si="15"/>
        <v>3.5</v>
      </c>
      <c r="N488" t="str">
        <f>_xlfn.XLOOKUP(Orders[[#This Row],[Customer ID]],customers!$A$1:$A$1001,customers!$I$1:$I$1001,0)</f>
        <v>Yes</v>
      </c>
    </row>
    <row r="489" spans="1:14" x14ac:dyDescent="0.3">
      <c r="A489" s="4" t="s">
        <v>6450</v>
      </c>
      <c r="B489" s="5">
        <v>43955</v>
      </c>
      <c r="C489" t="s">
        <v>233</v>
      </c>
      <c r="D489" t="s">
        <v>6968</v>
      </c>
      <c r="E489" s="4">
        <f t="shared" ca="1" si="14"/>
        <v>4</v>
      </c>
      <c r="F489" t="str">
        <f>_xlfn.XLOOKUP(C489,customers!$A$1:$A$1001,customers!$B$1:$B$1001)</f>
        <v>Jean Black</v>
      </c>
      <c r="G489" t="str">
        <f>_xlfn.XLOOKUP(C489,customers!$A$1:$A$1001,customers!$C$1:$C$1001)</f>
        <v>jeanblack@email.com</v>
      </c>
      <c r="H489" t="str">
        <f>_xlfn.XLOOKUP(C489,customers!$A$1:$A$1001,customers!$G$1:$G$1001)</f>
        <v>United States</v>
      </c>
      <c r="I489" t="str">
        <f>INDEX(products!$A$1:$G$37,MATCH(orders!$D489,products!$A$1:$A$37,0),MATCH(orders!I$1,products!$A$1:$G$1,0))</f>
        <v>Milk</v>
      </c>
      <c r="J489">
        <f>INDEX(products!$A$1:$G$37,MATCH(orders!$D489,products!$A$1:$A$37,0),MATCH(orders!J$1,products!$A$1:$G$1,0))</f>
        <v>0.8</v>
      </c>
      <c r="K489" t="str">
        <f>INDEX(products!$A$1:$G$37,MATCH(orders!$D489,products!$A$1:$A$37,0),MATCH(orders!K$1,products!$A$1:$G$1,0))</f>
        <v>250g</v>
      </c>
      <c r="L489" s="6">
        <f>INDEX(products!$A$1:$G$37,MATCH(orders!$D489,products!$A$1:$A$37,0),MATCH(orders!L$1,products!$A$1:$G$1,0))</f>
        <v>3.43</v>
      </c>
      <c r="M489" s="6">
        <f t="shared" ca="1" si="15"/>
        <v>13.72</v>
      </c>
      <c r="N489" t="str">
        <f>_xlfn.XLOOKUP(Orders[[#This Row],[Customer ID]],customers!$A$1:$A$1001,customers!$I$1:$I$1001,0)</f>
        <v>Yes</v>
      </c>
    </row>
    <row r="490" spans="1:14" x14ac:dyDescent="0.3">
      <c r="A490" s="4" t="s">
        <v>6451</v>
      </c>
      <c r="B490" s="5">
        <v>44247</v>
      </c>
      <c r="C490" t="s">
        <v>692</v>
      </c>
      <c r="D490" t="s">
        <v>6956</v>
      </c>
      <c r="E490" s="4">
        <f t="shared" ca="1" si="14"/>
        <v>40</v>
      </c>
      <c r="F490" t="str">
        <f>_xlfn.XLOOKUP(C490,customers!$A$1:$A$1001,customers!$B$1:$B$1001)</f>
        <v>Donald Lucero MD</v>
      </c>
      <c r="G490" t="str">
        <f>_xlfn.XLOOKUP(C490,customers!$A$1:$A$1001,customers!$C$1:$C$1001)</f>
        <v>donaldluceromd@email.com</v>
      </c>
      <c r="H490" t="str">
        <f>_xlfn.XLOOKUP(C490,customers!$A$1:$A$1001,customers!$G$1:$G$1001)</f>
        <v>Mexico</v>
      </c>
      <c r="I490" t="str">
        <f>INDEX(products!$A$1:$G$37,MATCH(orders!$D490,products!$A$1:$A$37,0),MATCH(orders!I$1,products!$A$1:$G$1,0))</f>
        <v>Dark</v>
      </c>
      <c r="J490">
        <f>INDEX(products!$A$1:$G$37,MATCH(orders!$D490,products!$A$1:$A$37,0),MATCH(orders!J$1,products!$A$1:$G$1,0))</f>
        <v>0.8</v>
      </c>
      <c r="K490" t="str">
        <f>INDEX(products!$A$1:$G$37,MATCH(orders!$D490,products!$A$1:$A$37,0),MATCH(orders!K$1,products!$A$1:$G$1,0))</f>
        <v>250g</v>
      </c>
      <c r="L490" s="6">
        <f>INDEX(products!$A$1:$G$37,MATCH(orders!$D490,products!$A$1:$A$37,0),MATCH(orders!L$1,products!$A$1:$G$1,0))</f>
        <v>3.81</v>
      </c>
      <c r="M490" s="6">
        <f t="shared" ca="1" si="15"/>
        <v>152.4</v>
      </c>
      <c r="N490" t="str">
        <f>_xlfn.XLOOKUP(Orders[[#This Row],[Customer ID]],customers!$A$1:$A$1001,customers!$I$1:$I$1001,0)</f>
        <v>No</v>
      </c>
    </row>
    <row r="491" spans="1:14" x14ac:dyDescent="0.3">
      <c r="A491" s="4" t="s">
        <v>6452</v>
      </c>
      <c r="B491" s="5">
        <v>43897</v>
      </c>
      <c r="C491" t="s">
        <v>33</v>
      </c>
      <c r="D491" t="s">
        <v>6967</v>
      </c>
      <c r="E491" s="4">
        <f t="shared" ca="1" si="14"/>
        <v>22</v>
      </c>
      <c r="F491" t="str">
        <f>_xlfn.XLOOKUP(C491,customers!$A$1:$A$1001,customers!$B$1:$B$1001)</f>
        <v>Joy Graves</v>
      </c>
      <c r="G491" t="str">
        <f>_xlfn.XLOOKUP(C491,customers!$A$1:$A$1001,customers!$C$1:$C$1001)</f>
        <v>joygraves@email.com</v>
      </c>
      <c r="H491" t="str">
        <f>_xlfn.XLOOKUP(C491,customers!$A$1:$A$1001,customers!$G$1:$G$1001)</f>
        <v>Canada</v>
      </c>
      <c r="I491" t="str">
        <f>INDEX(products!$A$1:$G$37,MATCH(orders!$D491,products!$A$1:$A$37,0),MATCH(orders!I$1,products!$A$1:$G$1,0))</f>
        <v>Milk</v>
      </c>
      <c r="J491">
        <f>INDEX(products!$A$1:$G$37,MATCH(orders!$D491,products!$A$1:$A$37,0),MATCH(orders!J$1,products!$A$1:$G$1,0))</f>
        <v>0.8</v>
      </c>
      <c r="K491" t="str">
        <f>INDEX(products!$A$1:$G$37,MATCH(orders!$D491,products!$A$1:$A$37,0),MATCH(orders!K$1,products!$A$1:$G$1,0))</f>
        <v>100g</v>
      </c>
      <c r="L491" s="6">
        <f>INDEX(products!$A$1:$G$37,MATCH(orders!$D491,products!$A$1:$A$37,0),MATCH(orders!L$1,products!$A$1:$G$1,0))</f>
        <v>1.49</v>
      </c>
      <c r="M491" s="6">
        <f t="shared" ca="1" si="15"/>
        <v>32.78</v>
      </c>
      <c r="N491" t="str">
        <f>_xlfn.XLOOKUP(Orders[[#This Row],[Customer ID]],customers!$A$1:$A$1001,customers!$I$1:$I$1001,0)</f>
        <v>No</v>
      </c>
    </row>
    <row r="492" spans="1:14" x14ac:dyDescent="0.3">
      <c r="A492" s="4" t="s">
        <v>6453</v>
      </c>
      <c r="B492" s="5">
        <v>43560</v>
      </c>
      <c r="C492" t="s">
        <v>609</v>
      </c>
      <c r="D492" t="s">
        <v>6975</v>
      </c>
      <c r="E492" s="4">
        <f t="shared" ca="1" si="14"/>
        <v>42</v>
      </c>
      <c r="F492" t="str">
        <f>_xlfn.XLOOKUP(C492,customers!$A$1:$A$1001,customers!$B$1:$B$1001)</f>
        <v>Rodney Scott</v>
      </c>
      <c r="G492" t="str">
        <f>_xlfn.XLOOKUP(C492,customers!$A$1:$A$1001,customers!$C$1:$C$1001)</f>
        <v>rodneyscott@email.com</v>
      </c>
      <c r="H492" t="str">
        <f>_xlfn.XLOOKUP(C492,customers!$A$1:$A$1001,customers!$G$1:$G$1001)</f>
        <v>United States</v>
      </c>
      <c r="I492" t="str">
        <f>INDEX(products!$A$1:$G$37,MATCH(orders!$D492,products!$A$1:$A$37,0),MATCH(orders!I$1,products!$A$1:$G$1,0))</f>
        <v>White</v>
      </c>
      <c r="J492">
        <f>INDEX(products!$A$1:$G$37,MATCH(orders!$D492,products!$A$1:$A$37,0),MATCH(orders!J$1,products!$A$1:$G$1,0))</f>
        <v>0.65</v>
      </c>
      <c r="K492" t="str">
        <f>INDEX(products!$A$1:$G$37,MATCH(orders!$D492,products!$A$1:$A$37,0),MATCH(orders!K$1,products!$A$1:$G$1,0))</f>
        <v>100g</v>
      </c>
      <c r="L492" s="6">
        <f>INDEX(products!$A$1:$G$37,MATCH(orders!$D492,products!$A$1:$A$37,0),MATCH(orders!L$1,products!$A$1:$G$1,0))</f>
        <v>2.4300000000000002</v>
      </c>
      <c r="M492" s="6">
        <f t="shared" ca="1" si="15"/>
        <v>102.06</v>
      </c>
      <c r="N492" t="str">
        <f>_xlfn.XLOOKUP(Orders[[#This Row],[Customer ID]],customers!$A$1:$A$1001,customers!$I$1:$I$1001,0)</f>
        <v>No</v>
      </c>
    </row>
    <row r="493" spans="1:14" x14ac:dyDescent="0.3">
      <c r="A493" s="4" t="s">
        <v>6454</v>
      </c>
      <c r="B493" s="5">
        <v>44718</v>
      </c>
      <c r="C493" t="s">
        <v>907</v>
      </c>
      <c r="D493" t="s">
        <v>6945</v>
      </c>
      <c r="E493" s="4">
        <f t="shared" ca="1" si="14"/>
        <v>42</v>
      </c>
      <c r="F493" t="str">
        <f>_xlfn.XLOOKUP(C493,customers!$A$1:$A$1001,customers!$B$1:$B$1001)</f>
        <v>Jesse Dickson</v>
      </c>
      <c r="G493" t="str">
        <f>_xlfn.XLOOKUP(C493,customers!$A$1:$A$1001,customers!$C$1:$C$1001)</f>
        <v>jessedickson@email.com</v>
      </c>
      <c r="H493" t="str">
        <f>_xlfn.XLOOKUP(C493,customers!$A$1:$A$1001,customers!$G$1:$G$1001)</f>
        <v>United States</v>
      </c>
      <c r="I493" t="str">
        <f>INDEX(products!$A$1:$G$37,MATCH(orders!$D493,products!$A$1:$A$37,0),MATCH(orders!I$1,products!$A$1:$G$1,0))</f>
        <v>Dark</v>
      </c>
      <c r="J493">
        <f>INDEX(products!$A$1:$G$37,MATCH(orders!$D493,products!$A$1:$A$37,0),MATCH(orders!J$1,products!$A$1:$G$1,0))</f>
        <v>0.5</v>
      </c>
      <c r="K493" t="str">
        <f>INDEX(products!$A$1:$G$37,MATCH(orders!$D493,products!$A$1:$A$37,0),MATCH(orders!K$1,products!$A$1:$G$1,0))</f>
        <v>20g</v>
      </c>
      <c r="L493" s="6">
        <f>INDEX(products!$A$1:$G$37,MATCH(orders!$D493,products!$A$1:$A$37,0),MATCH(orders!L$1,products!$A$1:$G$1,0))</f>
        <v>0.65</v>
      </c>
      <c r="M493" s="6">
        <f t="shared" ca="1" si="15"/>
        <v>27.3</v>
      </c>
      <c r="N493" t="str">
        <f>_xlfn.XLOOKUP(Orders[[#This Row],[Customer ID]],customers!$A$1:$A$1001,customers!$I$1:$I$1001,0)</f>
        <v>No</v>
      </c>
    </row>
    <row r="494" spans="1:14" x14ac:dyDescent="0.3">
      <c r="A494" s="4" t="s">
        <v>6454</v>
      </c>
      <c r="B494" s="5">
        <v>44718</v>
      </c>
      <c r="C494" t="s">
        <v>718</v>
      </c>
      <c r="D494" t="s">
        <v>6972</v>
      </c>
      <c r="E494" s="4">
        <f t="shared" ca="1" si="14"/>
        <v>34</v>
      </c>
      <c r="F494" t="str">
        <f>_xlfn.XLOOKUP(C494,customers!$A$1:$A$1001,customers!$B$1:$B$1001)</f>
        <v>Kevin Saunders</v>
      </c>
      <c r="G494" t="str">
        <f>_xlfn.XLOOKUP(C494,customers!$A$1:$A$1001,customers!$C$1:$C$1001)</f>
        <v>kevinsaunders@email.com</v>
      </c>
      <c r="H494" t="str">
        <f>_xlfn.XLOOKUP(C494,customers!$A$1:$A$1001,customers!$G$1:$G$1001)</f>
        <v>Canada</v>
      </c>
      <c r="I494" t="str">
        <f>INDEX(products!$A$1:$G$37,MATCH(orders!$D494,products!$A$1:$A$37,0),MATCH(orders!I$1,products!$A$1:$G$1,0))</f>
        <v>White</v>
      </c>
      <c r="J494">
        <f>INDEX(products!$A$1:$G$37,MATCH(orders!$D494,products!$A$1:$A$37,0),MATCH(orders!J$1,products!$A$1:$G$1,0))</f>
        <v>0.5</v>
      </c>
      <c r="K494" t="str">
        <f>INDEX(products!$A$1:$G$37,MATCH(orders!$D494,products!$A$1:$A$37,0),MATCH(orders!K$1,products!$A$1:$G$1,0))</f>
        <v>250g</v>
      </c>
      <c r="L494" s="6">
        <f>INDEX(products!$A$1:$G$37,MATCH(orders!$D494,products!$A$1:$A$37,0),MATCH(orders!L$1,products!$A$1:$G$1,0))</f>
        <v>6.08</v>
      </c>
      <c r="M494" s="6">
        <f t="shared" ca="1" si="15"/>
        <v>206.72</v>
      </c>
      <c r="N494" t="str">
        <f>_xlfn.XLOOKUP(Orders[[#This Row],[Customer ID]],customers!$A$1:$A$1001,customers!$I$1:$I$1001,0)</f>
        <v>No</v>
      </c>
    </row>
    <row r="495" spans="1:14" x14ac:dyDescent="0.3">
      <c r="A495" s="4" t="s">
        <v>6455</v>
      </c>
      <c r="B495" s="5">
        <v>44276</v>
      </c>
      <c r="C495" t="s">
        <v>973</v>
      </c>
      <c r="D495" t="s">
        <v>6955</v>
      </c>
      <c r="E495" s="4">
        <f t="shared" ca="1" si="14"/>
        <v>34</v>
      </c>
      <c r="F495" t="str">
        <f>_xlfn.XLOOKUP(C495,customers!$A$1:$A$1001,customers!$B$1:$B$1001)</f>
        <v>Todd Malone MD</v>
      </c>
      <c r="G495" t="str">
        <f>_xlfn.XLOOKUP(C495,customers!$A$1:$A$1001,customers!$C$1:$C$1001)</f>
        <v>toddmalonemd@email.com</v>
      </c>
      <c r="H495" t="str">
        <f>_xlfn.XLOOKUP(C495,customers!$A$1:$A$1001,customers!$G$1:$G$1001)</f>
        <v>Mexico</v>
      </c>
      <c r="I495" t="str">
        <f>INDEX(products!$A$1:$G$37,MATCH(orders!$D495,products!$A$1:$A$37,0),MATCH(orders!I$1,products!$A$1:$G$1,0))</f>
        <v>Dark</v>
      </c>
      <c r="J495">
        <f>INDEX(products!$A$1:$G$37,MATCH(orders!$D495,products!$A$1:$A$37,0),MATCH(orders!J$1,products!$A$1:$G$1,0))</f>
        <v>0.8</v>
      </c>
      <c r="K495" t="str">
        <f>INDEX(products!$A$1:$G$37,MATCH(orders!$D495,products!$A$1:$A$37,0),MATCH(orders!K$1,products!$A$1:$G$1,0))</f>
        <v>100g</v>
      </c>
      <c r="L495" s="6">
        <f>INDEX(products!$A$1:$G$37,MATCH(orders!$D495,products!$A$1:$A$37,0),MATCH(orders!L$1,products!$A$1:$G$1,0))</f>
        <v>1.66</v>
      </c>
      <c r="M495" s="6">
        <f t="shared" ca="1" si="15"/>
        <v>56.44</v>
      </c>
      <c r="N495" t="str">
        <f>_xlfn.XLOOKUP(Orders[[#This Row],[Customer ID]],customers!$A$1:$A$1001,customers!$I$1:$I$1001,0)</f>
        <v>Yes</v>
      </c>
    </row>
    <row r="496" spans="1:14" x14ac:dyDescent="0.3">
      <c r="A496" s="4" t="s">
        <v>6456</v>
      </c>
      <c r="B496" s="5">
        <v>44549</v>
      </c>
      <c r="C496" t="s">
        <v>927</v>
      </c>
      <c r="D496" t="s">
        <v>6953</v>
      </c>
      <c r="E496" s="4">
        <f t="shared" ca="1" si="14"/>
        <v>45</v>
      </c>
      <c r="F496" t="str">
        <f>_xlfn.XLOOKUP(C496,customers!$A$1:$A$1001,customers!$B$1:$B$1001)</f>
        <v>Stacy Lane</v>
      </c>
      <c r="G496" t="str">
        <f>_xlfn.XLOOKUP(C496,customers!$A$1:$A$1001,customers!$C$1:$C$1001)</f>
        <v>stacylane@email.com</v>
      </c>
      <c r="H496" t="str">
        <f>_xlfn.XLOOKUP(C496,customers!$A$1:$A$1001,customers!$G$1:$G$1001)</f>
        <v>United States</v>
      </c>
      <c r="I496" t="str">
        <f>INDEX(products!$A$1:$G$37,MATCH(orders!$D496,products!$A$1:$A$37,0),MATCH(orders!I$1,products!$A$1:$G$1,0))</f>
        <v>Dark</v>
      </c>
      <c r="J496">
        <f>INDEX(products!$A$1:$G$37,MATCH(orders!$D496,products!$A$1:$A$37,0),MATCH(orders!J$1,products!$A$1:$G$1,0))</f>
        <v>0.8</v>
      </c>
      <c r="K496" t="str">
        <f>INDEX(products!$A$1:$G$37,MATCH(orders!$D496,products!$A$1:$A$37,0),MATCH(orders!K$1,products!$A$1:$G$1,0))</f>
        <v>20g</v>
      </c>
      <c r="L496" s="6">
        <f>INDEX(products!$A$1:$G$37,MATCH(orders!$D496,products!$A$1:$A$37,0),MATCH(orders!L$1,products!$A$1:$G$1,0))</f>
        <v>0.5</v>
      </c>
      <c r="M496" s="6">
        <f t="shared" ca="1" si="15"/>
        <v>22.5</v>
      </c>
      <c r="N496" t="str">
        <f>_xlfn.XLOOKUP(Orders[[#This Row],[Customer ID]],customers!$A$1:$A$1001,customers!$I$1:$I$1001,0)</f>
        <v>No</v>
      </c>
    </row>
    <row r="497" spans="1:14" x14ac:dyDescent="0.3">
      <c r="A497" s="4" t="s">
        <v>6457</v>
      </c>
      <c r="B497" s="5">
        <v>44244</v>
      </c>
      <c r="C497" t="s">
        <v>722</v>
      </c>
      <c r="D497" t="s">
        <v>6962</v>
      </c>
      <c r="E497" s="4">
        <f t="shared" ca="1" si="14"/>
        <v>44</v>
      </c>
      <c r="F497" t="str">
        <f>_xlfn.XLOOKUP(C497,customers!$A$1:$A$1001,customers!$B$1:$B$1001)</f>
        <v>Rebecca Morris</v>
      </c>
      <c r="G497" t="str">
        <f>_xlfn.XLOOKUP(C497,customers!$A$1:$A$1001,customers!$C$1:$C$1001)</f>
        <v>rebeccamorris@email.com</v>
      </c>
      <c r="H497" t="str">
        <f>_xlfn.XLOOKUP(C497,customers!$A$1:$A$1001,customers!$G$1:$G$1001)</f>
        <v>United States</v>
      </c>
      <c r="I497" t="str">
        <f>INDEX(products!$A$1:$G$37,MATCH(orders!$D497,products!$A$1:$A$37,0),MATCH(orders!I$1,products!$A$1:$G$1,0))</f>
        <v>Milk</v>
      </c>
      <c r="J497">
        <f>INDEX(products!$A$1:$G$37,MATCH(orders!$D497,products!$A$1:$A$37,0),MATCH(orders!J$1,products!$A$1:$G$1,0))</f>
        <v>0.65</v>
      </c>
      <c r="K497" t="str">
        <f>INDEX(products!$A$1:$G$37,MATCH(orders!$D497,products!$A$1:$A$37,0),MATCH(orders!K$1,products!$A$1:$G$1,0))</f>
        <v>50g</v>
      </c>
      <c r="L497" s="6">
        <f>INDEX(products!$A$1:$G$37,MATCH(orders!$D497,products!$A$1:$A$37,0),MATCH(orders!L$1,products!$A$1:$G$1,0))</f>
        <v>1</v>
      </c>
      <c r="M497" s="6">
        <f t="shared" ca="1" si="15"/>
        <v>44</v>
      </c>
      <c r="N497" t="str">
        <f>_xlfn.XLOOKUP(Orders[[#This Row],[Customer ID]],customers!$A$1:$A$1001,customers!$I$1:$I$1001,0)</f>
        <v>No</v>
      </c>
    </row>
    <row r="498" spans="1:14" x14ac:dyDescent="0.3">
      <c r="A498" s="4" t="s">
        <v>6458</v>
      </c>
      <c r="B498" s="5">
        <v>43836</v>
      </c>
      <c r="C498" t="s">
        <v>742</v>
      </c>
      <c r="D498" t="s">
        <v>6972</v>
      </c>
      <c r="E498" s="4">
        <f t="shared" ca="1" si="14"/>
        <v>33</v>
      </c>
      <c r="F498" t="str">
        <f>_xlfn.XLOOKUP(C498,customers!$A$1:$A$1001,customers!$B$1:$B$1001)</f>
        <v>Evan Lyons</v>
      </c>
      <c r="G498" t="str">
        <f>_xlfn.XLOOKUP(C498,customers!$A$1:$A$1001,customers!$C$1:$C$1001)</f>
        <v>evanlyons@email.com</v>
      </c>
      <c r="H498" t="str">
        <f>_xlfn.XLOOKUP(C498,customers!$A$1:$A$1001,customers!$G$1:$G$1001)</f>
        <v>Mexico</v>
      </c>
      <c r="I498" t="str">
        <f>INDEX(products!$A$1:$G$37,MATCH(orders!$D498,products!$A$1:$A$37,0),MATCH(orders!I$1,products!$A$1:$G$1,0))</f>
        <v>White</v>
      </c>
      <c r="J498">
        <f>INDEX(products!$A$1:$G$37,MATCH(orders!$D498,products!$A$1:$A$37,0),MATCH(orders!J$1,products!$A$1:$G$1,0))</f>
        <v>0.5</v>
      </c>
      <c r="K498" t="str">
        <f>INDEX(products!$A$1:$G$37,MATCH(orders!$D498,products!$A$1:$A$37,0),MATCH(orders!K$1,products!$A$1:$G$1,0))</f>
        <v>250g</v>
      </c>
      <c r="L498" s="6">
        <f>INDEX(products!$A$1:$G$37,MATCH(orders!$D498,products!$A$1:$A$37,0),MATCH(orders!L$1,products!$A$1:$G$1,0))</f>
        <v>6.08</v>
      </c>
      <c r="M498" s="6">
        <f t="shared" ca="1" si="15"/>
        <v>200.64000000000001</v>
      </c>
      <c r="N498" t="str">
        <f>_xlfn.XLOOKUP(Orders[[#This Row],[Customer ID]],customers!$A$1:$A$1001,customers!$I$1:$I$1001,0)</f>
        <v>No</v>
      </c>
    </row>
    <row r="499" spans="1:14" x14ac:dyDescent="0.3">
      <c r="A499" s="4" t="s">
        <v>6459</v>
      </c>
      <c r="B499" s="5">
        <v>44685</v>
      </c>
      <c r="C499" t="s">
        <v>52</v>
      </c>
      <c r="D499" t="s">
        <v>6959</v>
      </c>
      <c r="E499" s="4">
        <f t="shared" ca="1" si="14"/>
        <v>47</v>
      </c>
      <c r="F499" t="str">
        <f>_xlfn.XLOOKUP(C499,customers!$A$1:$A$1001,customers!$B$1:$B$1001)</f>
        <v>Jonathan Harris</v>
      </c>
      <c r="G499" t="str">
        <f>_xlfn.XLOOKUP(C499,customers!$A$1:$A$1001,customers!$C$1:$C$1001)</f>
        <v>jonathanharris@email.com</v>
      </c>
      <c r="H499" t="str">
        <f>_xlfn.XLOOKUP(C499,customers!$A$1:$A$1001,customers!$G$1:$G$1001)</f>
        <v>Canada</v>
      </c>
      <c r="I499" t="str">
        <f>INDEX(products!$A$1:$G$37,MATCH(orders!$D499,products!$A$1:$A$37,0),MATCH(orders!I$1,products!$A$1:$G$1,0))</f>
        <v>Milk</v>
      </c>
      <c r="J499">
        <f>INDEX(products!$A$1:$G$37,MATCH(orders!$D499,products!$A$1:$A$37,0),MATCH(orders!J$1,products!$A$1:$G$1,0))</f>
        <v>0.5</v>
      </c>
      <c r="K499" t="str">
        <f>INDEX(products!$A$1:$G$37,MATCH(orders!$D499,products!$A$1:$A$37,0),MATCH(orders!K$1,products!$A$1:$G$1,0))</f>
        <v>100g</v>
      </c>
      <c r="L499" s="6">
        <f>INDEX(products!$A$1:$G$37,MATCH(orders!$D499,products!$A$1:$A$37,0),MATCH(orders!L$1,products!$A$1:$G$1,0))</f>
        <v>1.99</v>
      </c>
      <c r="M499" s="6">
        <f t="shared" ca="1" si="15"/>
        <v>93.53</v>
      </c>
      <c r="N499" t="str">
        <f>_xlfn.XLOOKUP(Orders[[#This Row],[Customer ID]],customers!$A$1:$A$1001,customers!$I$1:$I$1001,0)</f>
        <v>Yes</v>
      </c>
    </row>
    <row r="500" spans="1:14" x14ac:dyDescent="0.3">
      <c r="A500" s="4" t="s">
        <v>6460</v>
      </c>
      <c r="B500" s="5">
        <v>43749</v>
      </c>
      <c r="C500" t="s">
        <v>838</v>
      </c>
      <c r="D500" t="s">
        <v>6962</v>
      </c>
      <c r="E500" s="4">
        <f t="shared" ca="1" si="14"/>
        <v>40</v>
      </c>
      <c r="F500" t="str">
        <f>_xlfn.XLOOKUP(C500,customers!$A$1:$A$1001,customers!$B$1:$B$1001)</f>
        <v>Brian Cameron</v>
      </c>
      <c r="G500" t="str">
        <f>_xlfn.XLOOKUP(C500,customers!$A$1:$A$1001,customers!$C$1:$C$1001)</f>
        <v>briancameron@email.com</v>
      </c>
      <c r="H500" t="str">
        <f>_xlfn.XLOOKUP(C500,customers!$A$1:$A$1001,customers!$G$1:$G$1001)</f>
        <v>Canada</v>
      </c>
      <c r="I500" t="str">
        <f>INDEX(products!$A$1:$G$37,MATCH(orders!$D500,products!$A$1:$A$37,0),MATCH(orders!I$1,products!$A$1:$G$1,0))</f>
        <v>Milk</v>
      </c>
      <c r="J500">
        <f>INDEX(products!$A$1:$G$37,MATCH(orders!$D500,products!$A$1:$A$37,0),MATCH(orders!J$1,products!$A$1:$G$1,0))</f>
        <v>0.65</v>
      </c>
      <c r="K500" t="str">
        <f>INDEX(products!$A$1:$G$37,MATCH(orders!$D500,products!$A$1:$A$37,0),MATCH(orders!K$1,products!$A$1:$G$1,0))</f>
        <v>50g</v>
      </c>
      <c r="L500" s="6">
        <f>INDEX(products!$A$1:$G$37,MATCH(orders!$D500,products!$A$1:$A$37,0),MATCH(orders!L$1,products!$A$1:$G$1,0))</f>
        <v>1</v>
      </c>
      <c r="M500" s="6">
        <f t="shared" ca="1" si="15"/>
        <v>40</v>
      </c>
      <c r="N500" t="str">
        <f>_xlfn.XLOOKUP(Orders[[#This Row],[Customer ID]],customers!$A$1:$A$1001,customers!$I$1:$I$1001,0)</f>
        <v>No</v>
      </c>
    </row>
    <row r="501" spans="1:14" x14ac:dyDescent="0.3">
      <c r="A501" s="4" t="s">
        <v>6461</v>
      </c>
      <c r="B501" s="5">
        <v>44411</v>
      </c>
      <c r="C501" t="s">
        <v>699</v>
      </c>
      <c r="D501" t="s">
        <v>6953</v>
      </c>
      <c r="E501" s="4">
        <f t="shared" ca="1" si="14"/>
        <v>36</v>
      </c>
      <c r="F501" t="str">
        <f>_xlfn.XLOOKUP(C501,customers!$A$1:$A$1001,customers!$B$1:$B$1001)</f>
        <v>Julie Rush</v>
      </c>
      <c r="G501" t="str">
        <f>_xlfn.XLOOKUP(C501,customers!$A$1:$A$1001,customers!$C$1:$C$1001)</f>
        <v>julierush@email.com</v>
      </c>
      <c r="H501" t="str">
        <f>_xlfn.XLOOKUP(C501,customers!$A$1:$A$1001,customers!$G$1:$G$1001)</f>
        <v>Canada</v>
      </c>
      <c r="I501" t="str">
        <f>INDEX(products!$A$1:$G$37,MATCH(orders!$D501,products!$A$1:$A$37,0),MATCH(orders!I$1,products!$A$1:$G$1,0))</f>
        <v>Dark</v>
      </c>
      <c r="J501">
        <f>INDEX(products!$A$1:$G$37,MATCH(orders!$D501,products!$A$1:$A$37,0),MATCH(orders!J$1,products!$A$1:$G$1,0))</f>
        <v>0.8</v>
      </c>
      <c r="K501" t="str">
        <f>INDEX(products!$A$1:$G$37,MATCH(orders!$D501,products!$A$1:$A$37,0),MATCH(orders!K$1,products!$A$1:$G$1,0))</f>
        <v>20g</v>
      </c>
      <c r="L501" s="6">
        <f>INDEX(products!$A$1:$G$37,MATCH(orders!$D501,products!$A$1:$A$37,0),MATCH(orders!L$1,products!$A$1:$G$1,0))</f>
        <v>0.5</v>
      </c>
      <c r="M501" s="6">
        <f t="shared" ca="1" si="15"/>
        <v>18</v>
      </c>
      <c r="N501" t="str">
        <f>_xlfn.XLOOKUP(Orders[[#This Row],[Customer ID]],customers!$A$1:$A$1001,customers!$I$1:$I$1001,0)</f>
        <v>No</v>
      </c>
    </row>
    <row r="502" spans="1:14" x14ac:dyDescent="0.3">
      <c r="A502" s="4" t="s">
        <v>6462</v>
      </c>
      <c r="B502" s="5">
        <v>44119</v>
      </c>
      <c r="C502" t="s">
        <v>279</v>
      </c>
      <c r="D502" t="s">
        <v>6958</v>
      </c>
      <c r="E502" s="4">
        <f t="shared" ca="1" si="14"/>
        <v>22</v>
      </c>
      <c r="F502" t="str">
        <f>_xlfn.XLOOKUP(C502,customers!$A$1:$A$1001,customers!$B$1:$B$1001)</f>
        <v>James Parker</v>
      </c>
      <c r="G502" t="str">
        <f>_xlfn.XLOOKUP(C502,customers!$A$1:$A$1001,customers!$C$1:$C$1001)</f>
        <v>jamesparker@email.com</v>
      </c>
      <c r="H502" t="str">
        <f>_xlfn.XLOOKUP(C502,customers!$A$1:$A$1001,customers!$G$1:$G$1001)</f>
        <v>Canada</v>
      </c>
      <c r="I502" t="str">
        <f>INDEX(products!$A$1:$G$37,MATCH(orders!$D502,products!$A$1:$A$37,0),MATCH(orders!I$1,products!$A$1:$G$1,0))</f>
        <v>Milk</v>
      </c>
      <c r="J502">
        <f>INDEX(products!$A$1:$G$37,MATCH(orders!$D502,products!$A$1:$A$37,0),MATCH(orders!J$1,products!$A$1:$G$1,0))</f>
        <v>0.5</v>
      </c>
      <c r="K502" t="str">
        <f>INDEX(products!$A$1:$G$37,MATCH(orders!$D502,products!$A$1:$A$37,0),MATCH(orders!K$1,products!$A$1:$G$1,0))</f>
        <v>50g</v>
      </c>
      <c r="L502" s="6">
        <f>INDEX(products!$A$1:$G$37,MATCH(orders!$D502,products!$A$1:$A$37,0),MATCH(orders!L$1,products!$A$1:$G$1,0))</f>
        <v>1.2</v>
      </c>
      <c r="M502" s="6">
        <f t="shared" ca="1" si="15"/>
        <v>26.4</v>
      </c>
      <c r="N502" t="str">
        <f>_xlfn.XLOOKUP(Orders[[#This Row],[Customer ID]],customers!$A$1:$A$1001,customers!$I$1:$I$1001,0)</f>
        <v>Yes</v>
      </c>
    </row>
    <row r="503" spans="1:14" x14ac:dyDescent="0.3">
      <c r="A503" s="4" t="s">
        <v>6464</v>
      </c>
      <c r="B503" s="5">
        <v>43713</v>
      </c>
      <c r="C503" t="s">
        <v>840</v>
      </c>
      <c r="D503" t="s">
        <v>6971</v>
      </c>
      <c r="E503" s="4">
        <f t="shared" ca="1" si="14"/>
        <v>3</v>
      </c>
      <c r="F503" t="str">
        <f>_xlfn.XLOOKUP(C503,customers!$A$1:$A$1001,customers!$B$1:$B$1001)</f>
        <v>Tyler Valenzuela</v>
      </c>
      <c r="G503" t="str">
        <f>_xlfn.XLOOKUP(C503,customers!$A$1:$A$1001,customers!$C$1:$C$1001)</f>
        <v>tylervalenzuela@email.com</v>
      </c>
      <c r="H503" t="str">
        <f>_xlfn.XLOOKUP(C503,customers!$A$1:$A$1001,customers!$G$1:$G$1001)</f>
        <v>United States</v>
      </c>
      <c r="I503" t="str">
        <f>INDEX(products!$A$1:$G$37,MATCH(orders!$D503,products!$A$1:$A$37,0),MATCH(orders!I$1,products!$A$1:$G$1,0))</f>
        <v>White</v>
      </c>
      <c r="J503">
        <f>INDEX(products!$A$1:$G$37,MATCH(orders!$D503,products!$A$1:$A$37,0),MATCH(orders!J$1,products!$A$1:$G$1,0))</f>
        <v>0.5</v>
      </c>
      <c r="K503" t="str">
        <f>INDEX(products!$A$1:$G$37,MATCH(orders!$D503,products!$A$1:$A$37,0),MATCH(orders!K$1,products!$A$1:$G$1,0))</f>
        <v>100g</v>
      </c>
      <c r="L503" s="6">
        <f>INDEX(products!$A$1:$G$37,MATCH(orders!$D503,products!$A$1:$A$37,0),MATCH(orders!L$1,products!$A$1:$G$1,0))</f>
        <v>2.64</v>
      </c>
      <c r="M503" s="6">
        <f t="shared" ca="1" si="15"/>
        <v>7.92</v>
      </c>
      <c r="N503" t="str">
        <f>_xlfn.XLOOKUP(Orders[[#This Row],[Customer ID]],customers!$A$1:$A$1001,customers!$I$1:$I$1001,0)</f>
        <v>No</v>
      </c>
    </row>
    <row r="504" spans="1:14" x14ac:dyDescent="0.3">
      <c r="A504" s="4" t="s">
        <v>6464</v>
      </c>
      <c r="B504" s="5">
        <v>43713</v>
      </c>
      <c r="C504" t="s">
        <v>452</v>
      </c>
      <c r="D504" t="s">
        <v>6951</v>
      </c>
      <c r="E504" s="4">
        <f t="shared" ca="1" si="14"/>
        <v>8</v>
      </c>
      <c r="F504" t="str">
        <f>_xlfn.XLOOKUP(C504,customers!$A$1:$A$1001,customers!$B$1:$B$1001)</f>
        <v>Matthew Oneill</v>
      </c>
      <c r="G504" t="str">
        <f>_xlfn.XLOOKUP(C504,customers!$A$1:$A$1001,customers!$C$1:$C$1001)</f>
        <v>matthewoneill@email.com</v>
      </c>
      <c r="H504" t="str">
        <f>_xlfn.XLOOKUP(C504,customers!$A$1:$A$1001,customers!$G$1:$G$1001)</f>
        <v>Canada</v>
      </c>
      <c r="I504" t="str">
        <f>INDEX(products!$A$1:$G$37,MATCH(orders!$D504,products!$A$1:$A$37,0),MATCH(orders!I$1,products!$A$1:$G$1,0))</f>
        <v>Dark</v>
      </c>
      <c r="J504">
        <f>INDEX(products!$A$1:$G$37,MATCH(orders!$D504,products!$A$1:$A$37,0),MATCH(orders!J$1,products!$A$1:$G$1,0))</f>
        <v>0.65</v>
      </c>
      <c r="K504" t="str">
        <f>INDEX(products!$A$1:$G$37,MATCH(orders!$D504,products!$A$1:$A$37,0),MATCH(orders!K$1,products!$A$1:$G$1,0))</f>
        <v>100g</v>
      </c>
      <c r="L504" s="6">
        <f>INDEX(products!$A$1:$G$37,MATCH(orders!$D504,products!$A$1:$A$37,0),MATCH(orders!L$1,products!$A$1:$G$1,0))</f>
        <v>1.88</v>
      </c>
      <c r="M504" s="6">
        <f t="shared" ca="1" si="15"/>
        <v>15.04</v>
      </c>
      <c r="N504" t="str">
        <f>_xlfn.XLOOKUP(Orders[[#This Row],[Customer ID]],customers!$A$1:$A$1001,customers!$I$1:$I$1001,0)</f>
        <v>Yes</v>
      </c>
    </row>
    <row r="505" spans="1:14" x14ac:dyDescent="0.3">
      <c r="A505" s="4" t="s">
        <v>6465</v>
      </c>
      <c r="B505" s="5">
        <v>44364</v>
      </c>
      <c r="C505" t="s">
        <v>69</v>
      </c>
      <c r="D505" t="s">
        <v>6967</v>
      </c>
      <c r="E505" s="4">
        <f t="shared" ca="1" si="14"/>
        <v>39</v>
      </c>
      <c r="F505" t="str">
        <f>_xlfn.XLOOKUP(C505,customers!$A$1:$A$1001,customers!$B$1:$B$1001)</f>
        <v>Tammy Young</v>
      </c>
      <c r="G505" t="str">
        <f>_xlfn.XLOOKUP(C505,customers!$A$1:$A$1001,customers!$C$1:$C$1001)</f>
        <v>tammyyoung@email.com</v>
      </c>
      <c r="H505" t="str">
        <f>_xlfn.XLOOKUP(C505,customers!$A$1:$A$1001,customers!$G$1:$G$1001)</f>
        <v>United States</v>
      </c>
      <c r="I505" t="str">
        <f>INDEX(products!$A$1:$G$37,MATCH(orders!$D505,products!$A$1:$A$37,0),MATCH(orders!I$1,products!$A$1:$G$1,0))</f>
        <v>Milk</v>
      </c>
      <c r="J505">
        <f>INDEX(products!$A$1:$G$37,MATCH(orders!$D505,products!$A$1:$A$37,0),MATCH(orders!J$1,products!$A$1:$G$1,0))</f>
        <v>0.8</v>
      </c>
      <c r="K505" t="str">
        <f>INDEX(products!$A$1:$G$37,MATCH(orders!$D505,products!$A$1:$A$37,0),MATCH(orders!K$1,products!$A$1:$G$1,0))</f>
        <v>100g</v>
      </c>
      <c r="L505" s="6">
        <f>INDEX(products!$A$1:$G$37,MATCH(orders!$D505,products!$A$1:$A$37,0),MATCH(orders!L$1,products!$A$1:$G$1,0))</f>
        <v>1.49</v>
      </c>
      <c r="M505" s="6">
        <f t="shared" ca="1" si="15"/>
        <v>58.11</v>
      </c>
      <c r="N505" t="str">
        <f>_xlfn.XLOOKUP(Orders[[#This Row],[Customer ID]],customers!$A$1:$A$1001,customers!$I$1:$I$1001,0)</f>
        <v>No</v>
      </c>
    </row>
    <row r="506" spans="1:14" x14ac:dyDescent="0.3">
      <c r="A506" s="4" t="s">
        <v>6466</v>
      </c>
      <c r="B506" s="5">
        <v>44392</v>
      </c>
      <c r="C506" t="s">
        <v>416</v>
      </c>
      <c r="D506" t="s">
        <v>6970</v>
      </c>
      <c r="E506" s="4">
        <f t="shared" ca="1" si="14"/>
        <v>14</v>
      </c>
      <c r="F506" t="str">
        <f>_xlfn.XLOOKUP(C506,customers!$A$1:$A$1001,customers!$B$1:$B$1001)</f>
        <v>Sarah Walton</v>
      </c>
      <c r="G506" t="str">
        <f>_xlfn.XLOOKUP(C506,customers!$A$1:$A$1001,customers!$C$1:$C$1001)</f>
        <v>sarahwalton@email.com</v>
      </c>
      <c r="H506" t="str">
        <f>_xlfn.XLOOKUP(C506,customers!$A$1:$A$1001,customers!$G$1:$G$1001)</f>
        <v>United States</v>
      </c>
      <c r="I506" t="str">
        <f>INDEX(products!$A$1:$G$37,MATCH(orders!$D506,products!$A$1:$A$37,0),MATCH(orders!I$1,products!$A$1:$G$1,0))</f>
        <v>White</v>
      </c>
      <c r="J506">
        <f>INDEX(products!$A$1:$G$37,MATCH(orders!$D506,products!$A$1:$A$37,0),MATCH(orders!J$1,products!$A$1:$G$1,0))</f>
        <v>0.5</v>
      </c>
      <c r="K506" t="str">
        <f>INDEX(products!$A$1:$G$37,MATCH(orders!$D506,products!$A$1:$A$37,0),MATCH(orders!K$1,products!$A$1:$G$1,0))</f>
        <v>50g</v>
      </c>
      <c r="L506" s="6">
        <f>INDEX(products!$A$1:$G$37,MATCH(orders!$D506,products!$A$1:$A$37,0),MATCH(orders!L$1,products!$A$1:$G$1,0))</f>
        <v>1.59</v>
      </c>
      <c r="M506" s="6">
        <f t="shared" ca="1" si="15"/>
        <v>22.26</v>
      </c>
      <c r="N506" t="str">
        <f>_xlfn.XLOOKUP(Orders[[#This Row],[Customer ID]],customers!$A$1:$A$1001,customers!$I$1:$I$1001,0)</f>
        <v>Yes</v>
      </c>
    </row>
    <row r="507" spans="1:14" x14ac:dyDescent="0.3">
      <c r="A507" s="4" t="s">
        <v>6466</v>
      </c>
      <c r="B507" s="5">
        <v>44392</v>
      </c>
      <c r="C507" t="s">
        <v>982</v>
      </c>
      <c r="D507" t="s">
        <v>6958</v>
      </c>
      <c r="E507" s="4">
        <f t="shared" ca="1" si="14"/>
        <v>28</v>
      </c>
      <c r="F507" t="str">
        <f>_xlfn.XLOOKUP(C507,customers!$A$1:$A$1001,customers!$B$1:$B$1001)</f>
        <v>Amanda Bridges</v>
      </c>
      <c r="G507" t="str">
        <f>_xlfn.XLOOKUP(C507,customers!$A$1:$A$1001,customers!$C$1:$C$1001)</f>
        <v>amandabridges@email.com</v>
      </c>
      <c r="H507" t="str">
        <f>_xlfn.XLOOKUP(C507,customers!$A$1:$A$1001,customers!$G$1:$G$1001)</f>
        <v>Mexico</v>
      </c>
      <c r="I507" t="str">
        <f>INDEX(products!$A$1:$G$37,MATCH(orders!$D507,products!$A$1:$A$37,0),MATCH(orders!I$1,products!$A$1:$G$1,0))</f>
        <v>Milk</v>
      </c>
      <c r="J507">
        <f>INDEX(products!$A$1:$G$37,MATCH(orders!$D507,products!$A$1:$A$37,0),MATCH(orders!J$1,products!$A$1:$G$1,0))</f>
        <v>0.5</v>
      </c>
      <c r="K507" t="str">
        <f>INDEX(products!$A$1:$G$37,MATCH(orders!$D507,products!$A$1:$A$37,0),MATCH(orders!K$1,products!$A$1:$G$1,0))</f>
        <v>50g</v>
      </c>
      <c r="L507" s="6">
        <f>INDEX(products!$A$1:$G$37,MATCH(orders!$D507,products!$A$1:$A$37,0),MATCH(orders!L$1,products!$A$1:$G$1,0))</f>
        <v>1.2</v>
      </c>
      <c r="M507" s="6">
        <f t="shared" ca="1" si="15"/>
        <v>33.6</v>
      </c>
      <c r="N507" t="str">
        <f>_xlfn.XLOOKUP(Orders[[#This Row],[Customer ID]],customers!$A$1:$A$1001,customers!$I$1:$I$1001,0)</f>
        <v>No</v>
      </c>
    </row>
    <row r="508" spans="1:14" x14ac:dyDescent="0.3">
      <c r="A508" s="4" t="s">
        <v>6467</v>
      </c>
      <c r="B508" s="5">
        <v>44412</v>
      </c>
      <c r="C508" t="s">
        <v>917</v>
      </c>
      <c r="D508" t="s">
        <v>6954</v>
      </c>
      <c r="E508" s="4">
        <f t="shared" ca="1" si="14"/>
        <v>34</v>
      </c>
      <c r="F508" t="str">
        <f>_xlfn.XLOOKUP(C508,customers!$A$1:$A$1001,customers!$B$1:$B$1001)</f>
        <v>Rebecca Nolan</v>
      </c>
      <c r="G508" t="str">
        <f>_xlfn.XLOOKUP(C508,customers!$A$1:$A$1001,customers!$C$1:$C$1001)</f>
        <v>rebeccanolan@email.com</v>
      </c>
      <c r="H508" t="str">
        <f>_xlfn.XLOOKUP(C508,customers!$A$1:$A$1001,customers!$G$1:$G$1001)</f>
        <v>Mexico</v>
      </c>
      <c r="I508" t="str">
        <f>INDEX(products!$A$1:$G$37,MATCH(orders!$D508,products!$A$1:$A$37,0),MATCH(orders!I$1,products!$A$1:$G$1,0))</f>
        <v>Dark</v>
      </c>
      <c r="J508">
        <f>INDEX(products!$A$1:$G$37,MATCH(orders!$D508,products!$A$1:$A$37,0),MATCH(orders!J$1,products!$A$1:$G$1,0))</f>
        <v>0.8</v>
      </c>
      <c r="K508" t="str">
        <f>INDEX(products!$A$1:$G$37,MATCH(orders!$D508,products!$A$1:$A$37,0),MATCH(orders!K$1,products!$A$1:$G$1,0))</f>
        <v>50g</v>
      </c>
      <c r="L508" s="6">
        <f>INDEX(products!$A$1:$G$37,MATCH(orders!$D508,products!$A$1:$A$37,0),MATCH(orders!L$1,products!$A$1:$G$1,0))</f>
        <v>1</v>
      </c>
      <c r="M508" s="6">
        <f t="shared" ca="1" si="15"/>
        <v>34</v>
      </c>
      <c r="N508" t="str">
        <f>_xlfn.XLOOKUP(Orders[[#This Row],[Customer ID]],customers!$A$1:$A$1001,customers!$I$1:$I$1001,0)</f>
        <v>No</v>
      </c>
    </row>
    <row r="509" spans="1:14" x14ac:dyDescent="0.3">
      <c r="A509" s="4" t="s">
        <v>6468</v>
      </c>
      <c r="B509" s="5">
        <v>44582</v>
      </c>
      <c r="C509" t="s">
        <v>379</v>
      </c>
      <c r="D509" t="s">
        <v>6974</v>
      </c>
      <c r="E509" s="4">
        <f t="shared" ca="1" si="14"/>
        <v>28</v>
      </c>
      <c r="F509" t="str">
        <f>_xlfn.XLOOKUP(C509,customers!$A$1:$A$1001,customers!$B$1:$B$1001)</f>
        <v>Ronald Conner</v>
      </c>
      <c r="G509" t="str">
        <f>_xlfn.XLOOKUP(C509,customers!$A$1:$A$1001,customers!$C$1:$C$1001)</f>
        <v>ronaldconner@email.com</v>
      </c>
      <c r="H509" t="str">
        <f>_xlfn.XLOOKUP(C509,customers!$A$1:$A$1001,customers!$G$1:$G$1001)</f>
        <v>Mexico</v>
      </c>
      <c r="I509" t="str">
        <f>INDEX(products!$A$1:$G$37,MATCH(orders!$D509,products!$A$1:$A$37,0),MATCH(orders!I$1,products!$A$1:$G$1,0))</f>
        <v>White</v>
      </c>
      <c r="J509">
        <f>INDEX(products!$A$1:$G$37,MATCH(orders!$D509,products!$A$1:$A$37,0),MATCH(orders!J$1,products!$A$1:$G$1,0))</f>
        <v>0.65</v>
      </c>
      <c r="K509" t="str">
        <f>INDEX(products!$A$1:$G$37,MATCH(orders!$D509,products!$A$1:$A$37,0),MATCH(orders!K$1,products!$A$1:$G$1,0))</f>
        <v>50g</v>
      </c>
      <c r="L509" s="6">
        <f>INDEX(products!$A$1:$G$37,MATCH(orders!$D509,products!$A$1:$A$37,0),MATCH(orders!L$1,products!$A$1:$G$1,0))</f>
        <v>1.46</v>
      </c>
      <c r="M509" s="6">
        <f t="shared" ca="1" si="15"/>
        <v>40.879999999999995</v>
      </c>
      <c r="N509" t="str">
        <f>_xlfn.XLOOKUP(Orders[[#This Row],[Customer ID]],customers!$A$1:$A$1001,customers!$I$1:$I$1001,0)</f>
        <v>No</v>
      </c>
    </row>
    <row r="510" spans="1:14" x14ac:dyDescent="0.3">
      <c r="A510" s="4" t="s">
        <v>6469</v>
      </c>
      <c r="B510" s="5">
        <v>44701</v>
      </c>
      <c r="C510" t="s">
        <v>15</v>
      </c>
      <c r="D510" t="s">
        <v>6961</v>
      </c>
      <c r="E510" s="4">
        <f t="shared" ca="1" si="14"/>
        <v>13</v>
      </c>
      <c r="F510" t="str">
        <f>_xlfn.XLOOKUP(C510,customers!$A$1:$A$1001,customers!$B$1:$B$1001)</f>
        <v>Matthew Atkins</v>
      </c>
      <c r="G510" t="str">
        <f>_xlfn.XLOOKUP(C510,customers!$A$1:$A$1001,customers!$C$1:$C$1001)</f>
        <v>matthewatkins@email.com</v>
      </c>
      <c r="H510" t="str">
        <f>_xlfn.XLOOKUP(C510,customers!$A$1:$A$1001,customers!$G$1:$G$1001)</f>
        <v>United States</v>
      </c>
      <c r="I510" t="str">
        <f>INDEX(products!$A$1:$G$37,MATCH(orders!$D510,products!$A$1:$A$37,0),MATCH(orders!I$1,products!$A$1:$G$1,0))</f>
        <v>Milk</v>
      </c>
      <c r="J510">
        <f>INDEX(products!$A$1:$G$37,MATCH(orders!$D510,products!$A$1:$A$37,0),MATCH(orders!J$1,products!$A$1:$G$1,0))</f>
        <v>0.65</v>
      </c>
      <c r="K510" t="str">
        <f>INDEX(products!$A$1:$G$37,MATCH(orders!$D510,products!$A$1:$A$37,0),MATCH(orders!K$1,products!$A$1:$G$1,0))</f>
        <v>20g</v>
      </c>
      <c r="L510" s="6">
        <f>INDEX(products!$A$1:$G$37,MATCH(orders!$D510,products!$A$1:$A$37,0),MATCH(orders!L$1,products!$A$1:$G$1,0))</f>
        <v>0.5</v>
      </c>
      <c r="M510" s="6">
        <f t="shared" ca="1" si="15"/>
        <v>6.5</v>
      </c>
      <c r="N510" t="str">
        <f>_xlfn.XLOOKUP(Orders[[#This Row],[Customer ID]],customers!$A$1:$A$1001,customers!$I$1:$I$1001,0)</f>
        <v>No</v>
      </c>
    </row>
    <row r="511" spans="1:14" x14ac:dyDescent="0.3">
      <c r="A511" s="4" t="s">
        <v>6470</v>
      </c>
      <c r="B511" s="5">
        <v>43467</v>
      </c>
      <c r="C511" t="s">
        <v>174</v>
      </c>
      <c r="D511" t="s">
        <v>6956</v>
      </c>
      <c r="E511" s="4">
        <f t="shared" ca="1" si="14"/>
        <v>45</v>
      </c>
      <c r="F511" t="str">
        <f>_xlfn.XLOOKUP(C511,customers!$A$1:$A$1001,customers!$B$1:$B$1001)</f>
        <v>Brian Wright</v>
      </c>
      <c r="G511" t="str">
        <f>_xlfn.XLOOKUP(C511,customers!$A$1:$A$1001,customers!$C$1:$C$1001)</f>
        <v>brianwright@email.com</v>
      </c>
      <c r="H511" t="str">
        <f>_xlfn.XLOOKUP(C511,customers!$A$1:$A$1001,customers!$G$1:$G$1001)</f>
        <v>Mexico</v>
      </c>
      <c r="I511" t="str">
        <f>INDEX(products!$A$1:$G$37,MATCH(orders!$D511,products!$A$1:$A$37,0),MATCH(orders!I$1,products!$A$1:$G$1,0))</f>
        <v>Dark</v>
      </c>
      <c r="J511">
        <f>INDEX(products!$A$1:$G$37,MATCH(orders!$D511,products!$A$1:$A$37,0),MATCH(orders!J$1,products!$A$1:$G$1,0))</f>
        <v>0.8</v>
      </c>
      <c r="K511" t="str">
        <f>INDEX(products!$A$1:$G$37,MATCH(orders!$D511,products!$A$1:$A$37,0),MATCH(orders!K$1,products!$A$1:$G$1,0))</f>
        <v>250g</v>
      </c>
      <c r="L511" s="6">
        <f>INDEX(products!$A$1:$G$37,MATCH(orders!$D511,products!$A$1:$A$37,0),MATCH(orders!L$1,products!$A$1:$G$1,0))</f>
        <v>3.81</v>
      </c>
      <c r="M511" s="6">
        <f t="shared" ca="1" si="15"/>
        <v>171.45</v>
      </c>
      <c r="N511" t="str">
        <f>_xlfn.XLOOKUP(Orders[[#This Row],[Customer ID]],customers!$A$1:$A$1001,customers!$I$1:$I$1001,0)</f>
        <v>Yes</v>
      </c>
    </row>
    <row r="512" spans="1:14" x14ac:dyDescent="0.3">
      <c r="A512" s="4" t="s">
        <v>6471</v>
      </c>
      <c r="B512" s="5">
        <v>43713</v>
      </c>
      <c r="C512" t="s">
        <v>853</v>
      </c>
      <c r="D512" t="s">
        <v>6951</v>
      </c>
      <c r="E512" s="4">
        <f t="shared" ca="1" si="14"/>
        <v>3</v>
      </c>
      <c r="F512" t="str">
        <f>_xlfn.XLOOKUP(C512,customers!$A$1:$A$1001,customers!$B$1:$B$1001)</f>
        <v>Michael Greer</v>
      </c>
      <c r="G512" t="str">
        <f>_xlfn.XLOOKUP(C512,customers!$A$1:$A$1001,customers!$C$1:$C$1001)</f>
        <v>michaelgreer@email.com</v>
      </c>
      <c r="H512" t="str">
        <f>_xlfn.XLOOKUP(C512,customers!$A$1:$A$1001,customers!$G$1:$G$1001)</f>
        <v>Mexico</v>
      </c>
      <c r="I512" t="str">
        <f>INDEX(products!$A$1:$G$37,MATCH(orders!$D512,products!$A$1:$A$37,0),MATCH(orders!I$1,products!$A$1:$G$1,0))</f>
        <v>Dark</v>
      </c>
      <c r="J512">
        <f>INDEX(products!$A$1:$G$37,MATCH(orders!$D512,products!$A$1:$A$37,0),MATCH(orders!J$1,products!$A$1:$G$1,0))</f>
        <v>0.65</v>
      </c>
      <c r="K512" t="str">
        <f>INDEX(products!$A$1:$G$37,MATCH(orders!$D512,products!$A$1:$A$37,0),MATCH(orders!K$1,products!$A$1:$G$1,0))</f>
        <v>100g</v>
      </c>
      <c r="L512" s="6">
        <f>INDEX(products!$A$1:$G$37,MATCH(orders!$D512,products!$A$1:$A$37,0),MATCH(orders!L$1,products!$A$1:$G$1,0))</f>
        <v>1.88</v>
      </c>
      <c r="M512" s="6">
        <f t="shared" ca="1" si="15"/>
        <v>5.64</v>
      </c>
      <c r="N512" t="str">
        <f>_xlfn.XLOOKUP(Orders[[#This Row],[Customer ID]],customers!$A$1:$A$1001,customers!$I$1:$I$1001,0)</f>
        <v>No</v>
      </c>
    </row>
    <row r="513" spans="1:14" x14ac:dyDescent="0.3">
      <c r="A513" s="4" t="s">
        <v>6472</v>
      </c>
      <c r="B513" s="5">
        <v>44263</v>
      </c>
      <c r="C513" t="s">
        <v>223</v>
      </c>
      <c r="D513" t="s">
        <v>6978</v>
      </c>
      <c r="E513" s="4">
        <f t="shared" ca="1" si="14"/>
        <v>38</v>
      </c>
      <c r="F513" t="str">
        <f>_xlfn.XLOOKUP(C513,customers!$A$1:$A$1001,customers!$B$1:$B$1001)</f>
        <v>Caleb Andersen</v>
      </c>
      <c r="G513" t="str">
        <f>_xlfn.XLOOKUP(C513,customers!$A$1:$A$1001,customers!$C$1:$C$1001)</f>
        <v>calebandersen@email.com</v>
      </c>
      <c r="H513" t="str">
        <f>_xlfn.XLOOKUP(C513,customers!$A$1:$A$1001,customers!$G$1:$G$1001)</f>
        <v>United States</v>
      </c>
      <c r="I513" t="str">
        <f>INDEX(products!$A$1:$G$37,MATCH(orders!$D513,products!$A$1:$A$37,0),MATCH(orders!I$1,products!$A$1:$G$1,0))</f>
        <v>White</v>
      </c>
      <c r="J513">
        <f>INDEX(products!$A$1:$G$37,MATCH(orders!$D513,products!$A$1:$A$37,0),MATCH(orders!J$1,products!$A$1:$G$1,0))</f>
        <v>0.8</v>
      </c>
      <c r="K513" t="str">
        <f>INDEX(products!$A$1:$G$37,MATCH(orders!$D513,products!$A$1:$A$37,0),MATCH(orders!K$1,products!$A$1:$G$1,0))</f>
        <v>50g</v>
      </c>
      <c r="L513" s="6">
        <f>INDEX(products!$A$1:$G$37,MATCH(orders!$D513,products!$A$1:$A$37,0),MATCH(orders!L$1,products!$A$1:$G$1,0))</f>
        <v>1.3</v>
      </c>
      <c r="M513" s="6">
        <f t="shared" ca="1" si="15"/>
        <v>49.4</v>
      </c>
      <c r="N513" t="str">
        <f>_xlfn.XLOOKUP(Orders[[#This Row],[Customer ID]],customers!$A$1:$A$1001,customers!$I$1:$I$1001,0)</f>
        <v>No</v>
      </c>
    </row>
    <row r="514" spans="1:14" x14ac:dyDescent="0.3">
      <c r="A514" s="4" t="s">
        <v>6473</v>
      </c>
      <c r="B514" s="5">
        <v>44132</v>
      </c>
      <c r="C514" t="s">
        <v>965</v>
      </c>
      <c r="D514" t="s">
        <v>6959</v>
      </c>
      <c r="E514" s="4">
        <f t="shared" ref="E514:E577" ca="1" si="16">INT(RAND()*50)+1</f>
        <v>35</v>
      </c>
      <c r="F514" t="str">
        <f>_xlfn.XLOOKUP(C514,customers!$A$1:$A$1001,customers!$B$1:$B$1001)</f>
        <v>Rhonda Harris</v>
      </c>
      <c r="G514" t="str">
        <f>_xlfn.XLOOKUP(C514,customers!$A$1:$A$1001,customers!$C$1:$C$1001)</f>
        <v>rhondaharris@email.com</v>
      </c>
      <c r="H514" t="str">
        <f>_xlfn.XLOOKUP(C514,customers!$A$1:$A$1001,customers!$G$1:$G$1001)</f>
        <v>Canada</v>
      </c>
      <c r="I514" t="str">
        <f>INDEX(products!$A$1:$G$37,MATCH(orders!$D514,products!$A$1:$A$37,0),MATCH(orders!I$1,products!$A$1:$G$1,0))</f>
        <v>Milk</v>
      </c>
      <c r="J514">
        <f>INDEX(products!$A$1:$G$37,MATCH(orders!$D514,products!$A$1:$A$37,0),MATCH(orders!J$1,products!$A$1:$G$1,0))</f>
        <v>0.5</v>
      </c>
      <c r="K514" t="str">
        <f>INDEX(products!$A$1:$G$37,MATCH(orders!$D514,products!$A$1:$A$37,0),MATCH(orders!K$1,products!$A$1:$G$1,0))</f>
        <v>100g</v>
      </c>
      <c r="L514" s="6">
        <f>INDEX(products!$A$1:$G$37,MATCH(orders!$D514,products!$A$1:$A$37,0),MATCH(orders!L$1,products!$A$1:$G$1,0))</f>
        <v>1.99</v>
      </c>
      <c r="M514" s="6">
        <f t="shared" ca="1" si="15"/>
        <v>69.650000000000006</v>
      </c>
      <c r="N514" t="str">
        <f>_xlfn.XLOOKUP(Orders[[#This Row],[Customer ID]],customers!$A$1:$A$1001,customers!$I$1:$I$1001,0)</f>
        <v>Yes</v>
      </c>
    </row>
    <row r="515" spans="1:14" x14ac:dyDescent="0.3">
      <c r="A515" s="4" t="s">
        <v>6474</v>
      </c>
      <c r="B515" s="5">
        <v>44744</v>
      </c>
      <c r="C515" t="s">
        <v>661</v>
      </c>
      <c r="D515" t="s">
        <v>6946</v>
      </c>
      <c r="E515" s="4">
        <f t="shared" ca="1" si="16"/>
        <v>27</v>
      </c>
      <c r="F515" t="str">
        <f>_xlfn.XLOOKUP(C515,customers!$A$1:$A$1001,customers!$B$1:$B$1001)</f>
        <v>Nancy Davis</v>
      </c>
      <c r="G515" t="str">
        <f>_xlfn.XLOOKUP(C515,customers!$A$1:$A$1001,customers!$C$1:$C$1001)</f>
        <v>nancydavis@email.com</v>
      </c>
      <c r="H515" t="str">
        <f>_xlfn.XLOOKUP(C515,customers!$A$1:$A$1001,customers!$G$1:$G$1001)</f>
        <v>Mexico</v>
      </c>
      <c r="I515" t="str">
        <f>INDEX(products!$A$1:$G$37,MATCH(orders!$D515,products!$A$1:$A$37,0),MATCH(orders!I$1,products!$A$1:$G$1,0))</f>
        <v>Dark</v>
      </c>
      <c r="J515">
        <f>INDEX(products!$A$1:$G$37,MATCH(orders!$D515,products!$A$1:$A$37,0),MATCH(orders!J$1,products!$A$1:$G$1,0))</f>
        <v>0.5</v>
      </c>
      <c r="K515" t="str">
        <f>INDEX(products!$A$1:$G$37,MATCH(orders!$D515,products!$A$1:$A$37,0),MATCH(orders!K$1,products!$A$1:$G$1,0))</f>
        <v>50g</v>
      </c>
      <c r="L515" s="6">
        <f>INDEX(products!$A$1:$G$37,MATCH(orders!$D515,products!$A$1:$A$37,0),MATCH(orders!L$1,products!$A$1:$G$1,0))</f>
        <v>1.3</v>
      </c>
      <c r="M515" s="6">
        <f t="shared" ref="M515:M578" ca="1" si="17">L515*E515</f>
        <v>35.1</v>
      </c>
      <c r="N515" t="str">
        <f>_xlfn.XLOOKUP(Orders[[#This Row],[Customer ID]],customers!$A$1:$A$1001,customers!$I$1:$I$1001,0)</f>
        <v>No</v>
      </c>
    </row>
    <row r="516" spans="1:14" x14ac:dyDescent="0.3">
      <c r="A516" s="4" t="s">
        <v>6475</v>
      </c>
      <c r="B516" s="5">
        <v>43973</v>
      </c>
      <c r="C516" t="s">
        <v>103</v>
      </c>
      <c r="D516" t="s">
        <v>6973</v>
      </c>
      <c r="E516" s="4">
        <f t="shared" ca="1" si="16"/>
        <v>27</v>
      </c>
      <c r="F516" t="str">
        <f>_xlfn.XLOOKUP(C516,customers!$A$1:$A$1001,customers!$B$1:$B$1001)</f>
        <v>Scott Wilson</v>
      </c>
      <c r="G516" t="str">
        <f>_xlfn.XLOOKUP(C516,customers!$A$1:$A$1001,customers!$C$1:$C$1001)</f>
        <v>scottwilson@email.com</v>
      </c>
      <c r="H516" t="str">
        <f>_xlfn.XLOOKUP(C516,customers!$A$1:$A$1001,customers!$G$1:$G$1001)</f>
        <v>United States</v>
      </c>
      <c r="I516" t="str">
        <f>INDEX(products!$A$1:$G$37,MATCH(orders!$D516,products!$A$1:$A$37,0),MATCH(orders!I$1,products!$A$1:$G$1,0))</f>
        <v>White</v>
      </c>
      <c r="J516">
        <f>INDEX(products!$A$1:$G$37,MATCH(orders!$D516,products!$A$1:$A$37,0),MATCH(orders!J$1,products!$A$1:$G$1,0))</f>
        <v>0.65</v>
      </c>
      <c r="K516" t="str">
        <f>INDEX(products!$A$1:$G$37,MATCH(orders!$D516,products!$A$1:$A$37,0),MATCH(orders!K$1,products!$A$1:$G$1,0))</f>
        <v>20g</v>
      </c>
      <c r="L516" s="6">
        <f>INDEX(products!$A$1:$G$37,MATCH(orders!$D516,products!$A$1:$A$37,0),MATCH(orders!L$1,products!$A$1:$G$1,0))</f>
        <v>0.73</v>
      </c>
      <c r="M516" s="6">
        <f t="shared" ca="1" si="17"/>
        <v>19.71</v>
      </c>
      <c r="N516" t="str">
        <f>_xlfn.XLOOKUP(Orders[[#This Row],[Customer ID]],customers!$A$1:$A$1001,customers!$I$1:$I$1001,0)</f>
        <v>No</v>
      </c>
    </row>
    <row r="517" spans="1:14" x14ac:dyDescent="0.3">
      <c r="A517" s="4" t="s">
        <v>6476</v>
      </c>
      <c r="B517" s="5">
        <v>44656</v>
      </c>
      <c r="C517" t="s">
        <v>468</v>
      </c>
      <c r="D517" t="s">
        <v>6969</v>
      </c>
      <c r="E517" s="4">
        <f t="shared" ca="1" si="16"/>
        <v>50</v>
      </c>
      <c r="F517" t="str">
        <f>_xlfn.XLOOKUP(C517,customers!$A$1:$A$1001,customers!$B$1:$B$1001)</f>
        <v>Courtney Foster</v>
      </c>
      <c r="G517" t="str">
        <f>_xlfn.XLOOKUP(C517,customers!$A$1:$A$1001,customers!$C$1:$C$1001)</f>
        <v>courtneyfoster@email.com</v>
      </c>
      <c r="H517" t="str">
        <f>_xlfn.XLOOKUP(C517,customers!$A$1:$A$1001,customers!$G$1:$G$1001)</f>
        <v>Canada</v>
      </c>
      <c r="I517" t="str">
        <f>INDEX(products!$A$1:$G$37,MATCH(orders!$D517,products!$A$1:$A$37,0),MATCH(orders!I$1,products!$A$1:$G$1,0))</f>
        <v>White</v>
      </c>
      <c r="J517">
        <f>INDEX(products!$A$1:$G$37,MATCH(orders!$D517,products!$A$1:$A$37,0),MATCH(orders!J$1,products!$A$1:$G$1,0))</f>
        <v>0.5</v>
      </c>
      <c r="K517" t="str">
        <f>INDEX(products!$A$1:$G$37,MATCH(orders!$D517,products!$A$1:$A$37,0),MATCH(orders!K$1,products!$A$1:$G$1,0))</f>
        <v>20g</v>
      </c>
      <c r="L517" s="6">
        <f>INDEX(products!$A$1:$G$37,MATCH(orders!$D517,products!$A$1:$A$37,0),MATCH(orders!L$1,products!$A$1:$G$1,0))</f>
        <v>0.79</v>
      </c>
      <c r="M517" s="6">
        <f t="shared" ca="1" si="17"/>
        <v>39.5</v>
      </c>
      <c r="N517" t="str">
        <f>_xlfn.XLOOKUP(Orders[[#This Row],[Customer ID]],customers!$A$1:$A$1001,customers!$I$1:$I$1001,0)</f>
        <v>No</v>
      </c>
    </row>
    <row r="518" spans="1:14" x14ac:dyDescent="0.3">
      <c r="A518" s="4" t="s">
        <v>6477</v>
      </c>
      <c r="B518" s="5">
        <v>44719</v>
      </c>
      <c r="C518" t="s">
        <v>967</v>
      </c>
      <c r="D518" t="s">
        <v>6978</v>
      </c>
      <c r="E518" s="4">
        <f t="shared" ca="1" si="16"/>
        <v>19</v>
      </c>
      <c r="F518" t="str">
        <f>_xlfn.XLOOKUP(C518,customers!$A$1:$A$1001,customers!$B$1:$B$1001)</f>
        <v>Frank Washington</v>
      </c>
      <c r="G518" t="str">
        <f>_xlfn.XLOOKUP(C518,customers!$A$1:$A$1001,customers!$C$1:$C$1001)</f>
        <v>frankwashington@email.com</v>
      </c>
      <c r="H518" t="str">
        <f>_xlfn.XLOOKUP(C518,customers!$A$1:$A$1001,customers!$G$1:$G$1001)</f>
        <v>Mexico</v>
      </c>
      <c r="I518" t="str">
        <f>INDEX(products!$A$1:$G$37,MATCH(orders!$D518,products!$A$1:$A$37,0),MATCH(orders!I$1,products!$A$1:$G$1,0))</f>
        <v>White</v>
      </c>
      <c r="J518">
        <f>INDEX(products!$A$1:$G$37,MATCH(orders!$D518,products!$A$1:$A$37,0),MATCH(orders!J$1,products!$A$1:$G$1,0))</f>
        <v>0.8</v>
      </c>
      <c r="K518" t="str">
        <f>INDEX(products!$A$1:$G$37,MATCH(orders!$D518,products!$A$1:$A$37,0),MATCH(orders!K$1,products!$A$1:$G$1,0))</f>
        <v>50g</v>
      </c>
      <c r="L518" s="6">
        <f>INDEX(products!$A$1:$G$37,MATCH(orders!$D518,products!$A$1:$A$37,0),MATCH(orders!L$1,products!$A$1:$G$1,0))</f>
        <v>1.3</v>
      </c>
      <c r="M518" s="6">
        <f t="shared" ca="1" si="17"/>
        <v>24.7</v>
      </c>
      <c r="N518" t="str">
        <f>_xlfn.XLOOKUP(Orders[[#This Row],[Customer ID]],customers!$A$1:$A$1001,customers!$I$1:$I$1001,0)</f>
        <v>Yes</v>
      </c>
    </row>
    <row r="519" spans="1:14" x14ac:dyDescent="0.3">
      <c r="A519" s="4" t="s">
        <v>6478</v>
      </c>
      <c r="B519" s="5">
        <v>43544</v>
      </c>
      <c r="C519" t="s">
        <v>602</v>
      </c>
      <c r="D519" t="s">
        <v>6974</v>
      </c>
      <c r="E519" s="4">
        <f t="shared" ca="1" si="16"/>
        <v>34</v>
      </c>
      <c r="F519" t="str">
        <f>_xlfn.XLOOKUP(C519,customers!$A$1:$A$1001,customers!$B$1:$B$1001)</f>
        <v>James Meyer</v>
      </c>
      <c r="G519" t="str">
        <f>_xlfn.XLOOKUP(C519,customers!$A$1:$A$1001,customers!$C$1:$C$1001)</f>
        <v>jamesmeyer@email.com</v>
      </c>
      <c r="H519" t="str">
        <f>_xlfn.XLOOKUP(C519,customers!$A$1:$A$1001,customers!$G$1:$G$1001)</f>
        <v>United States</v>
      </c>
      <c r="I519" t="str">
        <f>INDEX(products!$A$1:$G$37,MATCH(orders!$D519,products!$A$1:$A$37,0),MATCH(orders!I$1,products!$A$1:$G$1,0))</f>
        <v>White</v>
      </c>
      <c r="J519">
        <f>INDEX(products!$A$1:$G$37,MATCH(orders!$D519,products!$A$1:$A$37,0),MATCH(orders!J$1,products!$A$1:$G$1,0))</f>
        <v>0.65</v>
      </c>
      <c r="K519" t="str">
        <f>INDEX(products!$A$1:$G$37,MATCH(orders!$D519,products!$A$1:$A$37,0),MATCH(orders!K$1,products!$A$1:$G$1,0))</f>
        <v>50g</v>
      </c>
      <c r="L519" s="6">
        <f>INDEX(products!$A$1:$G$37,MATCH(orders!$D519,products!$A$1:$A$37,0),MATCH(orders!L$1,products!$A$1:$G$1,0))</f>
        <v>1.46</v>
      </c>
      <c r="M519" s="6">
        <f t="shared" ca="1" si="17"/>
        <v>49.64</v>
      </c>
      <c r="N519" t="str">
        <f>_xlfn.XLOOKUP(Orders[[#This Row],[Customer ID]],customers!$A$1:$A$1001,customers!$I$1:$I$1001,0)</f>
        <v>No</v>
      </c>
    </row>
    <row r="520" spans="1:14" x14ac:dyDescent="0.3">
      <c r="A520" s="4" t="s">
        <v>6479</v>
      </c>
      <c r="B520" s="5">
        <v>43757</v>
      </c>
      <c r="C520" t="s">
        <v>435</v>
      </c>
      <c r="D520" t="s">
        <v>6946</v>
      </c>
      <c r="E520" s="4">
        <f t="shared" ca="1" si="16"/>
        <v>29</v>
      </c>
      <c r="F520" t="str">
        <f>_xlfn.XLOOKUP(C520,customers!$A$1:$A$1001,customers!$B$1:$B$1001)</f>
        <v>Gerald Walker</v>
      </c>
      <c r="G520" t="str">
        <f>_xlfn.XLOOKUP(C520,customers!$A$1:$A$1001,customers!$C$1:$C$1001)</f>
        <v>geraldwalker@email.com</v>
      </c>
      <c r="H520" t="str">
        <f>_xlfn.XLOOKUP(C520,customers!$A$1:$A$1001,customers!$G$1:$G$1001)</f>
        <v>Mexico</v>
      </c>
      <c r="I520" t="str">
        <f>INDEX(products!$A$1:$G$37,MATCH(orders!$D520,products!$A$1:$A$37,0),MATCH(orders!I$1,products!$A$1:$G$1,0))</f>
        <v>Dark</v>
      </c>
      <c r="J520">
        <f>INDEX(products!$A$1:$G$37,MATCH(orders!$D520,products!$A$1:$A$37,0),MATCH(orders!J$1,products!$A$1:$G$1,0))</f>
        <v>0.5</v>
      </c>
      <c r="K520" t="str">
        <f>INDEX(products!$A$1:$G$37,MATCH(orders!$D520,products!$A$1:$A$37,0),MATCH(orders!K$1,products!$A$1:$G$1,0))</f>
        <v>50g</v>
      </c>
      <c r="L520" s="6">
        <f>INDEX(products!$A$1:$G$37,MATCH(orders!$D520,products!$A$1:$A$37,0),MATCH(orders!L$1,products!$A$1:$G$1,0))</f>
        <v>1.3</v>
      </c>
      <c r="M520" s="6">
        <f t="shared" ca="1" si="17"/>
        <v>37.700000000000003</v>
      </c>
      <c r="N520" t="str">
        <f>_xlfn.XLOOKUP(Orders[[#This Row],[Customer ID]],customers!$A$1:$A$1001,customers!$I$1:$I$1001,0)</f>
        <v>Yes</v>
      </c>
    </row>
    <row r="521" spans="1:14" x14ac:dyDescent="0.3">
      <c r="A521" s="4" t="s">
        <v>6480</v>
      </c>
      <c r="B521" s="5">
        <v>43629</v>
      </c>
      <c r="C521" t="s">
        <v>537</v>
      </c>
      <c r="D521" t="s">
        <v>6945</v>
      </c>
      <c r="E521" s="4">
        <f t="shared" ca="1" si="16"/>
        <v>25</v>
      </c>
      <c r="F521" t="str">
        <f>_xlfn.XLOOKUP(C521,customers!$A$1:$A$1001,customers!$B$1:$B$1001)</f>
        <v>David Oneal</v>
      </c>
      <c r="G521" t="str">
        <f>_xlfn.XLOOKUP(C521,customers!$A$1:$A$1001,customers!$C$1:$C$1001)</f>
        <v>davidoneal@email.com</v>
      </c>
      <c r="H521" t="str">
        <f>_xlfn.XLOOKUP(C521,customers!$A$1:$A$1001,customers!$G$1:$G$1001)</f>
        <v>United States</v>
      </c>
      <c r="I521" t="str">
        <f>INDEX(products!$A$1:$G$37,MATCH(orders!$D521,products!$A$1:$A$37,0),MATCH(orders!I$1,products!$A$1:$G$1,0))</f>
        <v>Dark</v>
      </c>
      <c r="J521">
        <f>INDEX(products!$A$1:$G$37,MATCH(orders!$D521,products!$A$1:$A$37,0),MATCH(orders!J$1,products!$A$1:$G$1,0))</f>
        <v>0.5</v>
      </c>
      <c r="K521" t="str">
        <f>INDEX(products!$A$1:$G$37,MATCH(orders!$D521,products!$A$1:$A$37,0),MATCH(orders!K$1,products!$A$1:$G$1,0))</f>
        <v>20g</v>
      </c>
      <c r="L521" s="6">
        <f>INDEX(products!$A$1:$G$37,MATCH(orders!$D521,products!$A$1:$A$37,0),MATCH(orders!L$1,products!$A$1:$G$1,0))</f>
        <v>0.65</v>
      </c>
      <c r="M521" s="6">
        <f t="shared" ca="1" si="17"/>
        <v>16.25</v>
      </c>
      <c r="N521" t="str">
        <f>_xlfn.XLOOKUP(Orders[[#This Row],[Customer ID]],customers!$A$1:$A$1001,customers!$I$1:$I$1001,0)</f>
        <v>No</v>
      </c>
    </row>
    <row r="522" spans="1:14" x14ac:dyDescent="0.3">
      <c r="A522" s="4" t="s">
        <v>6481</v>
      </c>
      <c r="B522" s="5">
        <v>44169</v>
      </c>
      <c r="C522" t="s">
        <v>715</v>
      </c>
      <c r="D522" t="s">
        <v>6958</v>
      </c>
      <c r="E522" s="4">
        <f t="shared" ca="1" si="16"/>
        <v>24</v>
      </c>
      <c r="F522" t="str">
        <f>_xlfn.XLOOKUP(C522,customers!$A$1:$A$1001,customers!$B$1:$B$1001)</f>
        <v>Jennifer Parker</v>
      </c>
      <c r="G522" t="str">
        <f>_xlfn.XLOOKUP(C522,customers!$A$1:$A$1001,customers!$C$1:$C$1001)</f>
        <v>jenniferparker@email.com</v>
      </c>
      <c r="H522" t="str">
        <f>_xlfn.XLOOKUP(C522,customers!$A$1:$A$1001,customers!$G$1:$G$1001)</f>
        <v>Canada</v>
      </c>
      <c r="I522" t="str">
        <f>INDEX(products!$A$1:$G$37,MATCH(orders!$D522,products!$A$1:$A$37,0),MATCH(orders!I$1,products!$A$1:$G$1,0))</f>
        <v>Milk</v>
      </c>
      <c r="J522">
        <f>INDEX(products!$A$1:$G$37,MATCH(orders!$D522,products!$A$1:$A$37,0),MATCH(orders!J$1,products!$A$1:$G$1,0))</f>
        <v>0.5</v>
      </c>
      <c r="K522" t="str">
        <f>INDEX(products!$A$1:$G$37,MATCH(orders!$D522,products!$A$1:$A$37,0),MATCH(orders!K$1,products!$A$1:$G$1,0))</f>
        <v>50g</v>
      </c>
      <c r="L522" s="6">
        <f>INDEX(products!$A$1:$G$37,MATCH(orders!$D522,products!$A$1:$A$37,0),MATCH(orders!L$1,products!$A$1:$G$1,0))</f>
        <v>1.2</v>
      </c>
      <c r="M522" s="6">
        <f t="shared" ca="1" si="17"/>
        <v>28.799999999999997</v>
      </c>
      <c r="N522" t="str">
        <f>_xlfn.XLOOKUP(Orders[[#This Row],[Customer ID]],customers!$A$1:$A$1001,customers!$I$1:$I$1001,0)</f>
        <v>No</v>
      </c>
    </row>
    <row r="523" spans="1:14" x14ac:dyDescent="0.3">
      <c r="A523" s="4" t="s">
        <v>6481</v>
      </c>
      <c r="B523" s="5">
        <v>44169</v>
      </c>
      <c r="C523" t="s">
        <v>354</v>
      </c>
      <c r="D523" t="s">
        <v>6977</v>
      </c>
      <c r="E523" s="4">
        <f t="shared" ca="1" si="16"/>
        <v>22</v>
      </c>
      <c r="F523" t="str">
        <f>_xlfn.XLOOKUP(C523,customers!$A$1:$A$1001,customers!$B$1:$B$1001)</f>
        <v>Alice Weaver</v>
      </c>
      <c r="G523" t="str">
        <f>_xlfn.XLOOKUP(C523,customers!$A$1:$A$1001,customers!$C$1:$C$1001)</f>
        <v>aliceweaver@email.com</v>
      </c>
      <c r="H523" t="str">
        <f>_xlfn.XLOOKUP(C523,customers!$A$1:$A$1001,customers!$G$1:$G$1001)</f>
        <v>United States</v>
      </c>
      <c r="I523" t="str">
        <f>INDEX(products!$A$1:$G$37,MATCH(orders!$D523,products!$A$1:$A$37,0),MATCH(orders!I$1,products!$A$1:$G$1,0))</f>
        <v>White</v>
      </c>
      <c r="J523">
        <f>INDEX(products!$A$1:$G$37,MATCH(orders!$D523,products!$A$1:$A$37,0),MATCH(orders!J$1,products!$A$1:$G$1,0))</f>
        <v>0.8</v>
      </c>
      <c r="K523" t="str">
        <f>INDEX(products!$A$1:$G$37,MATCH(orders!$D523,products!$A$1:$A$37,0),MATCH(orders!K$1,products!$A$1:$G$1,0))</f>
        <v>20g</v>
      </c>
      <c r="L523" s="6">
        <f>INDEX(products!$A$1:$G$37,MATCH(orders!$D523,products!$A$1:$A$37,0),MATCH(orders!L$1,products!$A$1:$G$1,0))</f>
        <v>0.65</v>
      </c>
      <c r="M523" s="6">
        <f t="shared" ca="1" si="17"/>
        <v>14.3</v>
      </c>
      <c r="N523" t="str">
        <f>_xlfn.XLOOKUP(Orders[[#This Row],[Customer ID]],customers!$A$1:$A$1001,customers!$I$1:$I$1001,0)</f>
        <v>Yes</v>
      </c>
    </row>
    <row r="524" spans="1:14" x14ac:dyDescent="0.3">
      <c r="A524" s="4" t="s">
        <v>6482</v>
      </c>
      <c r="B524" s="5">
        <v>44169</v>
      </c>
      <c r="C524" t="s">
        <v>841</v>
      </c>
      <c r="D524" t="s">
        <v>6949</v>
      </c>
      <c r="E524" s="4">
        <f t="shared" ca="1" si="16"/>
        <v>38</v>
      </c>
      <c r="F524" t="str">
        <f>_xlfn.XLOOKUP(C524,customers!$A$1:$A$1001,customers!$B$1:$B$1001)</f>
        <v>Veronica Gray</v>
      </c>
      <c r="G524" t="str">
        <f>_xlfn.XLOOKUP(C524,customers!$A$1:$A$1001,customers!$C$1:$C$1001)</f>
        <v>veronicagray@email.com</v>
      </c>
      <c r="H524" t="str">
        <f>_xlfn.XLOOKUP(C524,customers!$A$1:$A$1001,customers!$G$1:$G$1001)</f>
        <v>Canada</v>
      </c>
      <c r="I524" t="str">
        <f>INDEX(products!$A$1:$G$37,MATCH(orders!$D524,products!$A$1:$A$37,0),MATCH(orders!I$1,products!$A$1:$G$1,0))</f>
        <v>Dark</v>
      </c>
      <c r="J524">
        <f>INDEX(products!$A$1:$G$37,MATCH(orders!$D524,products!$A$1:$A$37,0),MATCH(orders!J$1,products!$A$1:$G$1,0))</f>
        <v>0.65</v>
      </c>
      <c r="K524" t="str">
        <f>INDEX(products!$A$1:$G$37,MATCH(orders!$D524,products!$A$1:$A$37,0),MATCH(orders!K$1,products!$A$1:$G$1,0))</f>
        <v>20g</v>
      </c>
      <c r="L524" s="6">
        <f>INDEX(products!$A$1:$G$37,MATCH(orders!$D524,products!$A$1:$A$37,0),MATCH(orders!L$1,products!$A$1:$G$1,0))</f>
        <v>0.56000000000000005</v>
      </c>
      <c r="M524" s="6">
        <f t="shared" ca="1" si="17"/>
        <v>21.28</v>
      </c>
      <c r="N524" t="str">
        <f>_xlfn.XLOOKUP(Orders[[#This Row],[Customer ID]],customers!$A$1:$A$1001,customers!$I$1:$I$1001,0)</f>
        <v>Yes</v>
      </c>
    </row>
    <row r="525" spans="1:14" x14ac:dyDescent="0.3">
      <c r="A525" s="4" t="s">
        <v>6483</v>
      </c>
      <c r="B525" s="5">
        <v>44218</v>
      </c>
      <c r="C525" t="s">
        <v>696</v>
      </c>
      <c r="D525" t="s">
        <v>6958</v>
      </c>
      <c r="E525" s="4">
        <f t="shared" ca="1" si="16"/>
        <v>32</v>
      </c>
      <c r="F525" t="str">
        <f>_xlfn.XLOOKUP(C525,customers!$A$1:$A$1001,customers!$B$1:$B$1001)</f>
        <v>Elizabeth Jackson</v>
      </c>
      <c r="G525" t="str">
        <f>_xlfn.XLOOKUP(C525,customers!$A$1:$A$1001,customers!$C$1:$C$1001)</f>
        <v>elizabethjackson@email.com</v>
      </c>
      <c r="H525" t="str">
        <f>_xlfn.XLOOKUP(C525,customers!$A$1:$A$1001,customers!$G$1:$G$1001)</f>
        <v>Canada</v>
      </c>
      <c r="I525" t="str">
        <f>INDEX(products!$A$1:$G$37,MATCH(orders!$D525,products!$A$1:$A$37,0),MATCH(orders!I$1,products!$A$1:$G$1,0))</f>
        <v>Milk</v>
      </c>
      <c r="J525">
        <f>INDEX(products!$A$1:$G$37,MATCH(orders!$D525,products!$A$1:$A$37,0),MATCH(orders!J$1,products!$A$1:$G$1,0))</f>
        <v>0.5</v>
      </c>
      <c r="K525" t="str">
        <f>INDEX(products!$A$1:$G$37,MATCH(orders!$D525,products!$A$1:$A$37,0),MATCH(orders!K$1,products!$A$1:$G$1,0))</f>
        <v>50g</v>
      </c>
      <c r="L525" s="6">
        <f>INDEX(products!$A$1:$G$37,MATCH(orders!$D525,products!$A$1:$A$37,0),MATCH(orders!L$1,products!$A$1:$G$1,0))</f>
        <v>1.2</v>
      </c>
      <c r="M525" s="6">
        <f t="shared" ca="1" si="17"/>
        <v>38.4</v>
      </c>
      <c r="N525" t="str">
        <f>_xlfn.XLOOKUP(Orders[[#This Row],[Customer ID]],customers!$A$1:$A$1001,customers!$I$1:$I$1001,0)</f>
        <v>Yes</v>
      </c>
    </row>
    <row r="526" spans="1:14" x14ac:dyDescent="0.3">
      <c r="A526" s="4" t="s">
        <v>6484</v>
      </c>
      <c r="B526" s="5">
        <v>44603</v>
      </c>
      <c r="C526" t="s">
        <v>819</v>
      </c>
      <c r="D526" t="s">
        <v>6946</v>
      </c>
      <c r="E526" s="4">
        <f t="shared" ca="1" si="16"/>
        <v>39</v>
      </c>
      <c r="F526" t="str">
        <f>_xlfn.XLOOKUP(C526,customers!$A$1:$A$1001,customers!$B$1:$B$1001)</f>
        <v>Michele Miranda</v>
      </c>
      <c r="G526" t="str">
        <f>_xlfn.XLOOKUP(C526,customers!$A$1:$A$1001,customers!$C$1:$C$1001)</f>
        <v>michelemiranda@email.com</v>
      </c>
      <c r="H526" t="str">
        <f>_xlfn.XLOOKUP(C526,customers!$A$1:$A$1001,customers!$G$1:$G$1001)</f>
        <v>Mexico</v>
      </c>
      <c r="I526" t="str">
        <f>INDEX(products!$A$1:$G$37,MATCH(orders!$D526,products!$A$1:$A$37,0),MATCH(orders!I$1,products!$A$1:$G$1,0))</f>
        <v>Dark</v>
      </c>
      <c r="J526">
        <f>INDEX(products!$A$1:$G$37,MATCH(orders!$D526,products!$A$1:$A$37,0),MATCH(orders!J$1,products!$A$1:$G$1,0))</f>
        <v>0.5</v>
      </c>
      <c r="K526" t="str">
        <f>INDEX(products!$A$1:$G$37,MATCH(orders!$D526,products!$A$1:$A$37,0),MATCH(orders!K$1,products!$A$1:$G$1,0))</f>
        <v>50g</v>
      </c>
      <c r="L526" s="6">
        <f>INDEX(products!$A$1:$G$37,MATCH(orders!$D526,products!$A$1:$A$37,0),MATCH(orders!L$1,products!$A$1:$G$1,0))</f>
        <v>1.3</v>
      </c>
      <c r="M526" s="6">
        <f t="shared" ca="1" si="17"/>
        <v>50.7</v>
      </c>
      <c r="N526" t="str">
        <f>_xlfn.XLOOKUP(Orders[[#This Row],[Customer ID]],customers!$A$1:$A$1001,customers!$I$1:$I$1001,0)</f>
        <v>No</v>
      </c>
    </row>
    <row r="527" spans="1:14" x14ac:dyDescent="0.3">
      <c r="A527" s="4" t="s">
        <v>6485</v>
      </c>
      <c r="B527" s="5">
        <v>44454</v>
      </c>
      <c r="C527" t="s">
        <v>803</v>
      </c>
      <c r="D527" t="s">
        <v>6950</v>
      </c>
      <c r="E527" s="4">
        <f t="shared" ca="1" si="16"/>
        <v>44</v>
      </c>
      <c r="F527" t="str">
        <f>_xlfn.XLOOKUP(C527,customers!$A$1:$A$1001,customers!$B$1:$B$1001)</f>
        <v>Francis Richardson</v>
      </c>
      <c r="G527" t="str">
        <f>_xlfn.XLOOKUP(C527,customers!$A$1:$A$1001,customers!$C$1:$C$1001)</f>
        <v>francisrichardson@email.com</v>
      </c>
      <c r="H527" t="str">
        <f>_xlfn.XLOOKUP(C527,customers!$A$1:$A$1001,customers!$G$1:$G$1001)</f>
        <v>Canada</v>
      </c>
      <c r="I527" t="str">
        <f>INDEX(products!$A$1:$G$37,MATCH(orders!$D527,products!$A$1:$A$37,0),MATCH(orders!I$1,products!$A$1:$G$1,0))</f>
        <v>Dark</v>
      </c>
      <c r="J527">
        <f>INDEX(products!$A$1:$G$37,MATCH(orders!$D527,products!$A$1:$A$37,0),MATCH(orders!J$1,products!$A$1:$G$1,0))</f>
        <v>0.65</v>
      </c>
      <c r="K527" t="str">
        <f>INDEX(products!$A$1:$G$37,MATCH(orders!$D527,products!$A$1:$A$37,0),MATCH(orders!K$1,products!$A$1:$G$1,0))</f>
        <v>50g</v>
      </c>
      <c r="L527" s="6">
        <f>INDEX(products!$A$1:$G$37,MATCH(orders!$D527,products!$A$1:$A$37,0),MATCH(orders!L$1,products!$A$1:$G$1,0))</f>
        <v>1.1299999999999999</v>
      </c>
      <c r="M527" s="6">
        <f t="shared" ca="1" si="17"/>
        <v>49.72</v>
      </c>
      <c r="N527" t="str">
        <f>_xlfn.XLOOKUP(Orders[[#This Row],[Customer ID]],customers!$A$1:$A$1001,customers!$I$1:$I$1001,0)</f>
        <v>No</v>
      </c>
    </row>
    <row r="528" spans="1:14" x14ac:dyDescent="0.3">
      <c r="A528" s="4" t="s">
        <v>6486</v>
      </c>
      <c r="B528" s="5">
        <v>44128</v>
      </c>
      <c r="C528" t="s">
        <v>919</v>
      </c>
      <c r="D528" t="s">
        <v>6945</v>
      </c>
      <c r="E528" s="4">
        <f t="shared" ca="1" si="16"/>
        <v>12</v>
      </c>
      <c r="F528" t="str">
        <f>_xlfn.XLOOKUP(C528,customers!$A$1:$A$1001,customers!$B$1:$B$1001)</f>
        <v>Kelli Villa</v>
      </c>
      <c r="G528" t="str">
        <f>_xlfn.XLOOKUP(C528,customers!$A$1:$A$1001,customers!$C$1:$C$1001)</f>
        <v>kellivilla@email.com</v>
      </c>
      <c r="H528" t="str">
        <f>_xlfn.XLOOKUP(C528,customers!$A$1:$A$1001,customers!$G$1:$G$1001)</f>
        <v>Canada</v>
      </c>
      <c r="I528" t="str">
        <f>INDEX(products!$A$1:$G$37,MATCH(orders!$D528,products!$A$1:$A$37,0),MATCH(orders!I$1,products!$A$1:$G$1,0))</f>
        <v>Dark</v>
      </c>
      <c r="J528">
        <f>INDEX(products!$A$1:$G$37,MATCH(orders!$D528,products!$A$1:$A$37,0),MATCH(orders!J$1,products!$A$1:$G$1,0))</f>
        <v>0.5</v>
      </c>
      <c r="K528" t="str">
        <f>INDEX(products!$A$1:$G$37,MATCH(orders!$D528,products!$A$1:$A$37,0),MATCH(orders!K$1,products!$A$1:$G$1,0))</f>
        <v>20g</v>
      </c>
      <c r="L528" s="6">
        <f>INDEX(products!$A$1:$G$37,MATCH(orders!$D528,products!$A$1:$A$37,0),MATCH(orders!L$1,products!$A$1:$G$1,0))</f>
        <v>0.65</v>
      </c>
      <c r="M528" s="6">
        <f t="shared" ca="1" si="17"/>
        <v>7.8000000000000007</v>
      </c>
      <c r="N528" t="str">
        <f>_xlfn.XLOOKUP(Orders[[#This Row],[Customer ID]],customers!$A$1:$A$1001,customers!$I$1:$I$1001,0)</f>
        <v>Yes</v>
      </c>
    </row>
    <row r="529" spans="1:14" x14ac:dyDescent="0.3">
      <c r="A529" s="4" t="s">
        <v>6487</v>
      </c>
      <c r="B529" s="5">
        <v>43516</v>
      </c>
      <c r="C529" t="s">
        <v>330</v>
      </c>
      <c r="D529" t="s">
        <v>6975</v>
      </c>
      <c r="E529" s="4">
        <f t="shared" ca="1" si="16"/>
        <v>36</v>
      </c>
      <c r="F529" t="str">
        <f>_xlfn.XLOOKUP(C529,customers!$A$1:$A$1001,customers!$B$1:$B$1001)</f>
        <v>Brandi Ryan</v>
      </c>
      <c r="G529" t="str">
        <f>_xlfn.XLOOKUP(C529,customers!$A$1:$A$1001,customers!$C$1:$C$1001)</f>
        <v>brandiryan@email.com</v>
      </c>
      <c r="H529" t="str">
        <f>_xlfn.XLOOKUP(C529,customers!$A$1:$A$1001,customers!$G$1:$G$1001)</f>
        <v>Mexico</v>
      </c>
      <c r="I529" t="str">
        <f>INDEX(products!$A$1:$G$37,MATCH(orders!$D529,products!$A$1:$A$37,0),MATCH(orders!I$1,products!$A$1:$G$1,0))</f>
        <v>White</v>
      </c>
      <c r="J529">
        <f>INDEX(products!$A$1:$G$37,MATCH(orders!$D529,products!$A$1:$A$37,0),MATCH(orders!J$1,products!$A$1:$G$1,0))</f>
        <v>0.65</v>
      </c>
      <c r="K529" t="str">
        <f>INDEX(products!$A$1:$G$37,MATCH(orders!$D529,products!$A$1:$A$37,0),MATCH(orders!K$1,products!$A$1:$G$1,0))</f>
        <v>100g</v>
      </c>
      <c r="L529" s="6">
        <f>INDEX(products!$A$1:$G$37,MATCH(orders!$D529,products!$A$1:$A$37,0),MATCH(orders!L$1,products!$A$1:$G$1,0))</f>
        <v>2.4300000000000002</v>
      </c>
      <c r="M529" s="6">
        <f t="shared" ca="1" si="17"/>
        <v>87.48</v>
      </c>
      <c r="N529" t="str">
        <f>_xlfn.XLOOKUP(Orders[[#This Row],[Customer ID]],customers!$A$1:$A$1001,customers!$I$1:$I$1001,0)</f>
        <v>No</v>
      </c>
    </row>
    <row r="530" spans="1:14" x14ac:dyDescent="0.3">
      <c r="A530" s="4" t="s">
        <v>6488</v>
      </c>
      <c r="B530" s="5">
        <v>43746</v>
      </c>
      <c r="C530" t="s">
        <v>666</v>
      </c>
      <c r="D530" t="s">
        <v>6971</v>
      </c>
      <c r="E530" s="4">
        <f t="shared" ca="1" si="16"/>
        <v>45</v>
      </c>
      <c r="F530" t="str">
        <f>_xlfn.XLOOKUP(C530,customers!$A$1:$A$1001,customers!$B$1:$B$1001)</f>
        <v>Brad Woodward</v>
      </c>
      <c r="G530" t="str">
        <f>_xlfn.XLOOKUP(C530,customers!$A$1:$A$1001,customers!$C$1:$C$1001)</f>
        <v>bradwoodward@email.com</v>
      </c>
      <c r="H530" t="str">
        <f>_xlfn.XLOOKUP(C530,customers!$A$1:$A$1001,customers!$G$1:$G$1001)</f>
        <v>Canada</v>
      </c>
      <c r="I530" t="str">
        <f>INDEX(products!$A$1:$G$37,MATCH(orders!$D530,products!$A$1:$A$37,0),MATCH(orders!I$1,products!$A$1:$G$1,0))</f>
        <v>White</v>
      </c>
      <c r="J530">
        <f>INDEX(products!$A$1:$G$37,MATCH(orders!$D530,products!$A$1:$A$37,0),MATCH(orders!J$1,products!$A$1:$G$1,0))</f>
        <v>0.5</v>
      </c>
      <c r="K530" t="str">
        <f>INDEX(products!$A$1:$G$37,MATCH(orders!$D530,products!$A$1:$A$37,0),MATCH(orders!K$1,products!$A$1:$G$1,0))</f>
        <v>100g</v>
      </c>
      <c r="L530" s="6">
        <f>INDEX(products!$A$1:$G$37,MATCH(orders!$D530,products!$A$1:$A$37,0),MATCH(orders!L$1,products!$A$1:$G$1,0))</f>
        <v>2.64</v>
      </c>
      <c r="M530" s="6">
        <f t="shared" ca="1" si="17"/>
        <v>118.80000000000001</v>
      </c>
      <c r="N530" t="str">
        <f>_xlfn.XLOOKUP(Orders[[#This Row],[Customer ID]],customers!$A$1:$A$1001,customers!$I$1:$I$1001,0)</f>
        <v>Yes</v>
      </c>
    </row>
    <row r="531" spans="1:14" x14ac:dyDescent="0.3">
      <c r="A531" s="4" t="s">
        <v>6489</v>
      </c>
      <c r="B531" s="5">
        <v>44775</v>
      </c>
      <c r="C531" t="s">
        <v>828</v>
      </c>
      <c r="D531" t="s">
        <v>6949</v>
      </c>
      <c r="E531" s="4">
        <f t="shared" ca="1" si="16"/>
        <v>47</v>
      </c>
      <c r="F531" t="str">
        <f>_xlfn.XLOOKUP(C531,customers!$A$1:$A$1001,customers!$B$1:$B$1001)</f>
        <v>Robert Garcia</v>
      </c>
      <c r="G531" t="str">
        <f>_xlfn.XLOOKUP(C531,customers!$A$1:$A$1001,customers!$C$1:$C$1001)</f>
        <v>robertgarcia@email.com</v>
      </c>
      <c r="H531" t="str">
        <f>_xlfn.XLOOKUP(C531,customers!$A$1:$A$1001,customers!$G$1:$G$1001)</f>
        <v>Mexico</v>
      </c>
      <c r="I531" t="str">
        <f>INDEX(products!$A$1:$G$37,MATCH(orders!$D531,products!$A$1:$A$37,0),MATCH(orders!I$1,products!$A$1:$G$1,0))</f>
        <v>Dark</v>
      </c>
      <c r="J531">
        <f>INDEX(products!$A$1:$G$37,MATCH(orders!$D531,products!$A$1:$A$37,0),MATCH(orders!J$1,products!$A$1:$G$1,0))</f>
        <v>0.65</v>
      </c>
      <c r="K531" t="str">
        <f>INDEX(products!$A$1:$G$37,MATCH(orders!$D531,products!$A$1:$A$37,0),MATCH(orders!K$1,products!$A$1:$G$1,0))</f>
        <v>20g</v>
      </c>
      <c r="L531" s="6">
        <f>INDEX(products!$A$1:$G$37,MATCH(orders!$D531,products!$A$1:$A$37,0),MATCH(orders!L$1,products!$A$1:$G$1,0))</f>
        <v>0.56000000000000005</v>
      </c>
      <c r="M531" s="6">
        <f t="shared" ca="1" si="17"/>
        <v>26.320000000000004</v>
      </c>
      <c r="N531" t="str">
        <f>_xlfn.XLOOKUP(Orders[[#This Row],[Customer ID]],customers!$A$1:$A$1001,customers!$I$1:$I$1001,0)</f>
        <v>Yes</v>
      </c>
    </row>
    <row r="532" spans="1:14" x14ac:dyDescent="0.3">
      <c r="A532" s="4" t="s">
        <v>6490</v>
      </c>
      <c r="B532" s="5">
        <v>43516</v>
      </c>
      <c r="C532" t="s">
        <v>978</v>
      </c>
      <c r="D532" t="s">
        <v>6957</v>
      </c>
      <c r="E532" s="4">
        <f t="shared" ca="1" si="16"/>
        <v>17</v>
      </c>
      <c r="F532" t="str">
        <f>_xlfn.XLOOKUP(C532,customers!$A$1:$A$1001,customers!$B$1:$B$1001)</f>
        <v>Ashley Carson</v>
      </c>
      <c r="G532" t="str">
        <f>_xlfn.XLOOKUP(C532,customers!$A$1:$A$1001,customers!$C$1:$C$1001)</f>
        <v>ashleycarson@email.com</v>
      </c>
      <c r="H532" t="str">
        <f>_xlfn.XLOOKUP(C532,customers!$A$1:$A$1001,customers!$G$1:$G$1001)</f>
        <v>Canada</v>
      </c>
      <c r="I532" t="str">
        <f>INDEX(products!$A$1:$G$37,MATCH(orders!$D532,products!$A$1:$A$37,0),MATCH(orders!I$1,products!$A$1:$G$1,0))</f>
        <v>Milk</v>
      </c>
      <c r="J532">
        <f>INDEX(products!$A$1:$G$37,MATCH(orders!$D532,products!$A$1:$A$37,0),MATCH(orders!J$1,products!$A$1:$G$1,0))</f>
        <v>0.5</v>
      </c>
      <c r="K532" t="str">
        <f>INDEX(products!$A$1:$G$37,MATCH(orders!$D532,products!$A$1:$A$37,0),MATCH(orders!K$1,products!$A$1:$G$1,0))</f>
        <v>20g</v>
      </c>
      <c r="L532" s="6">
        <f>INDEX(products!$A$1:$G$37,MATCH(orders!$D532,products!$A$1:$A$37,0),MATCH(orders!L$1,products!$A$1:$G$1,0))</f>
        <v>0.6</v>
      </c>
      <c r="M532" s="6">
        <f t="shared" ca="1" si="17"/>
        <v>10.199999999999999</v>
      </c>
      <c r="N532" t="str">
        <f>_xlfn.XLOOKUP(Orders[[#This Row],[Customer ID]],customers!$A$1:$A$1001,customers!$I$1:$I$1001,0)</f>
        <v>Yes</v>
      </c>
    </row>
    <row r="533" spans="1:14" x14ac:dyDescent="0.3">
      <c r="A533" s="4" t="s">
        <v>6491</v>
      </c>
      <c r="B533" s="5">
        <v>44464</v>
      </c>
      <c r="C533" t="s">
        <v>937</v>
      </c>
      <c r="D533" t="s">
        <v>6973</v>
      </c>
      <c r="E533" s="4">
        <f t="shared" ca="1" si="16"/>
        <v>42</v>
      </c>
      <c r="F533" t="str">
        <f>_xlfn.XLOOKUP(C533,customers!$A$1:$A$1001,customers!$B$1:$B$1001)</f>
        <v>Maria Taylor</v>
      </c>
      <c r="G533" t="str">
        <f>_xlfn.XLOOKUP(C533,customers!$A$1:$A$1001,customers!$C$1:$C$1001)</f>
        <v>mariataylor@email.com</v>
      </c>
      <c r="H533" t="str">
        <f>_xlfn.XLOOKUP(C533,customers!$A$1:$A$1001,customers!$G$1:$G$1001)</f>
        <v>United States</v>
      </c>
      <c r="I533" t="str">
        <f>INDEX(products!$A$1:$G$37,MATCH(orders!$D533,products!$A$1:$A$37,0),MATCH(orders!I$1,products!$A$1:$G$1,0))</f>
        <v>White</v>
      </c>
      <c r="J533">
        <f>INDEX(products!$A$1:$G$37,MATCH(orders!$D533,products!$A$1:$A$37,0),MATCH(orders!J$1,products!$A$1:$G$1,0))</f>
        <v>0.65</v>
      </c>
      <c r="K533" t="str">
        <f>INDEX(products!$A$1:$G$37,MATCH(orders!$D533,products!$A$1:$A$37,0),MATCH(orders!K$1,products!$A$1:$G$1,0))</f>
        <v>20g</v>
      </c>
      <c r="L533" s="6">
        <f>INDEX(products!$A$1:$G$37,MATCH(orders!$D533,products!$A$1:$A$37,0),MATCH(orders!L$1,products!$A$1:$G$1,0))</f>
        <v>0.73</v>
      </c>
      <c r="M533" s="6">
        <f t="shared" ca="1" si="17"/>
        <v>30.66</v>
      </c>
      <c r="N533" t="str">
        <f>_xlfn.XLOOKUP(Orders[[#This Row],[Customer ID]],customers!$A$1:$A$1001,customers!$I$1:$I$1001,0)</f>
        <v>No</v>
      </c>
    </row>
    <row r="534" spans="1:14" x14ac:dyDescent="0.3">
      <c r="A534" s="4" t="s">
        <v>6491</v>
      </c>
      <c r="B534" s="5">
        <v>44464</v>
      </c>
      <c r="C534" t="s">
        <v>312</v>
      </c>
      <c r="D534" t="s">
        <v>6970</v>
      </c>
      <c r="E534" s="4">
        <f t="shared" ca="1" si="16"/>
        <v>21</v>
      </c>
      <c r="F534" t="str">
        <f>_xlfn.XLOOKUP(C534,customers!$A$1:$A$1001,customers!$B$1:$B$1001)</f>
        <v>Jessica Atkins</v>
      </c>
      <c r="G534" t="str">
        <f>_xlfn.XLOOKUP(C534,customers!$A$1:$A$1001,customers!$C$1:$C$1001)</f>
        <v>jessicaatkins@email.com</v>
      </c>
      <c r="H534" t="str">
        <f>_xlfn.XLOOKUP(C534,customers!$A$1:$A$1001,customers!$G$1:$G$1001)</f>
        <v>United States</v>
      </c>
      <c r="I534" t="str">
        <f>INDEX(products!$A$1:$G$37,MATCH(orders!$D534,products!$A$1:$A$37,0),MATCH(orders!I$1,products!$A$1:$G$1,0))</f>
        <v>White</v>
      </c>
      <c r="J534">
        <f>INDEX(products!$A$1:$G$37,MATCH(orders!$D534,products!$A$1:$A$37,0),MATCH(orders!J$1,products!$A$1:$G$1,0))</f>
        <v>0.5</v>
      </c>
      <c r="K534" t="str">
        <f>INDEX(products!$A$1:$G$37,MATCH(orders!$D534,products!$A$1:$A$37,0),MATCH(orders!K$1,products!$A$1:$G$1,0))</f>
        <v>50g</v>
      </c>
      <c r="L534" s="6">
        <f>INDEX(products!$A$1:$G$37,MATCH(orders!$D534,products!$A$1:$A$37,0),MATCH(orders!L$1,products!$A$1:$G$1,0))</f>
        <v>1.59</v>
      </c>
      <c r="M534" s="6">
        <f t="shared" ca="1" si="17"/>
        <v>33.39</v>
      </c>
      <c r="N534" t="str">
        <f>_xlfn.XLOOKUP(Orders[[#This Row],[Customer ID]],customers!$A$1:$A$1001,customers!$I$1:$I$1001,0)</f>
        <v>No</v>
      </c>
    </row>
    <row r="535" spans="1:14" x14ac:dyDescent="0.3">
      <c r="A535" s="4" t="s">
        <v>6491</v>
      </c>
      <c r="B535" s="5">
        <v>44464</v>
      </c>
      <c r="C535" t="s">
        <v>123</v>
      </c>
      <c r="D535" t="s">
        <v>6951</v>
      </c>
      <c r="E535" s="4">
        <f t="shared" ca="1" si="16"/>
        <v>41</v>
      </c>
      <c r="F535" t="str">
        <f>_xlfn.XLOOKUP(C535,customers!$A$1:$A$1001,customers!$B$1:$B$1001)</f>
        <v>Frank Smith</v>
      </c>
      <c r="G535" t="str">
        <f>_xlfn.XLOOKUP(C535,customers!$A$1:$A$1001,customers!$C$1:$C$1001)</f>
        <v>franksmith@email.com</v>
      </c>
      <c r="H535" t="str">
        <f>_xlfn.XLOOKUP(C535,customers!$A$1:$A$1001,customers!$G$1:$G$1001)</f>
        <v>Canada</v>
      </c>
      <c r="I535" t="str">
        <f>INDEX(products!$A$1:$G$37,MATCH(orders!$D535,products!$A$1:$A$37,0),MATCH(orders!I$1,products!$A$1:$G$1,0))</f>
        <v>Dark</v>
      </c>
      <c r="J535">
        <f>INDEX(products!$A$1:$G$37,MATCH(orders!$D535,products!$A$1:$A$37,0),MATCH(orders!J$1,products!$A$1:$G$1,0))</f>
        <v>0.65</v>
      </c>
      <c r="K535" t="str">
        <f>INDEX(products!$A$1:$G$37,MATCH(orders!$D535,products!$A$1:$A$37,0),MATCH(orders!K$1,products!$A$1:$G$1,0))</f>
        <v>100g</v>
      </c>
      <c r="L535" s="6">
        <f>INDEX(products!$A$1:$G$37,MATCH(orders!$D535,products!$A$1:$A$37,0),MATCH(orders!L$1,products!$A$1:$G$1,0))</f>
        <v>1.88</v>
      </c>
      <c r="M535" s="6">
        <f t="shared" ca="1" si="17"/>
        <v>77.08</v>
      </c>
      <c r="N535" t="str">
        <f>_xlfn.XLOOKUP(Orders[[#This Row],[Customer ID]],customers!$A$1:$A$1001,customers!$I$1:$I$1001,0)</f>
        <v>Yes</v>
      </c>
    </row>
    <row r="536" spans="1:14" x14ac:dyDescent="0.3">
      <c r="A536" s="4" t="s">
        <v>6492</v>
      </c>
      <c r="B536" s="5">
        <v>44394</v>
      </c>
      <c r="C536" t="s">
        <v>489</v>
      </c>
      <c r="D536" t="s">
        <v>6969</v>
      </c>
      <c r="E536" s="4">
        <f t="shared" ca="1" si="16"/>
        <v>48</v>
      </c>
      <c r="F536" t="str">
        <f>_xlfn.XLOOKUP(C536,customers!$A$1:$A$1001,customers!$B$1:$B$1001)</f>
        <v>Julie Nelson</v>
      </c>
      <c r="G536" t="str">
        <f>_xlfn.XLOOKUP(C536,customers!$A$1:$A$1001,customers!$C$1:$C$1001)</f>
        <v>julienelson@email.com</v>
      </c>
      <c r="H536" t="str">
        <f>_xlfn.XLOOKUP(C536,customers!$A$1:$A$1001,customers!$G$1:$G$1001)</f>
        <v>Canada</v>
      </c>
      <c r="I536" t="str">
        <f>INDEX(products!$A$1:$G$37,MATCH(orders!$D536,products!$A$1:$A$37,0),MATCH(orders!I$1,products!$A$1:$G$1,0))</f>
        <v>White</v>
      </c>
      <c r="J536">
        <f>INDEX(products!$A$1:$G$37,MATCH(orders!$D536,products!$A$1:$A$37,0),MATCH(orders!J$1,products!$A$1:$G$1,0))</f>
        <v>0.5</v>
      </c>
      <c r="K536" t="str">
        <f>INDEX(products!$A$1:$G$37,MATCH(orders!$D536,products!$A$1:$A$37,0),MATCH(orders!K$1,products!$A$1:$G$1,0))</f>
        <v>20g</v>
      </c>
      <c r="L536" s="6">
        <f>INDEX(products!$A$1:$G$37,MATCH(orders!$D536,products!$A$1:$A$37,0),MATCH(orders!L$1,products!$A$1:$G$1,0))</f>
        <v>0.79</v>
      </c>
      <c r="M536" s="6">
        <f t="shared" ca="1" si="17"/>
        <v>37.92</v>
      </c>
      <c r="N536" t="str">
        <f>_xlfn.XLOOKUP(Orders[[#This Row],[Customer ID]],customers!$A$1:$A$1001,customers!$I$1:$I$1001,0)</f>
        <v>No</v>
      </c>
    </row>
    <row r="537" spans="1:14" x14ac:dyDescent="0.3">
      <c r="A537" s="4" t="s">
        <v>6493</v>
      </c>
      <c r="B537" s="5">
        <v>44011</v>
      </c>
      <c r="C537" t="s">
        <v>384</v>
      </c>
      <c r="D537" t="s">
        <v>6974</v>
      </c>
      <c r="E537" s="4">
        <f t="shared" ca="1" si="16"/>
        <v>39</v>
      </c>
      <c r="F537" t="str">
        <f>_xlfn.XLOOKUP(C537,customers!$A$1:$A$1001,customers!$B$1:$B$1001)</f>
        <v>Christopher Meyer</v>
      </c>
      <c r="G537" t="str">
        <f>_xlfn.XLOOKUP(C537,customers!$A$1:$A$1001,customers!$C$1:$C$1001)</f>
        <v>christophermeyer@email.com</v>
      </c>
      <c r="H537" t="str">
        <f>_xlfn.XLOOKUP(C537,customers!$A$1:$A$1001,customers!$G$1:$G$1001)</f>
        <v>United States</v>
      </c>
      <c r="I537" t="str">
        <f>INDEX(products!$A$1:$G$37,MATCH(orders!$D537,products!$A$1:$A$37,0),MATCH(orders!I$1,products!$A$1:$G$1,0))</f>
        <v>White</v>
      </c>
      <c r="J537">
        <f>INDEX(products!$A$1:$G$37,MATCH(orders!$D537,products!$A$1:$A$37,0),MATCH(orders!J$1,products!$A$1:$G$1,0))</f>
        <v>0.65</v>
      </c>
      <c r="K537" t="str">
        <f>INDEX(products!$A$1:$G$37,MATCH(orders!$D537,products!$A$1:$A$37,0),MATCH(orders!K$1,products!$A$1:$G$1,0))</f>
        <v>50g</v>
      </c>
      <c r="L537" s="6">
        <f>INDEX(products!$A$1:$G$37,MATCH(orders!$D537,products!$A$1:$A$37,0),MATCH(orders!L$1,products!$A$1:$G$1,0))</f>
        <v>1.46</v>
      </c>
      <c r="M537" s="6">
        <f t="shared" ca="1" si="17"/>
        <v>56.94</v>
      </c>
      <c r="N537" t="str">
        <f>_xlfn.XLOOKUP(Orders[[#This Row],[Customer ID]],customers!$A$1:$A$1001,customers!$I$1:$I$1001,0)</f>
        <v>No</v>
      </c>
    </row>
    <row r="538" spans="1:14" x14ac:dyDescent="0.3">
      <c r="A538" s="4" t="s">
        <v>6494</v>
      </c>
      <c r="B538" s="5">
        <v>44348</v>
      </c>
      <c r="C538" t="s">
        <v>124</v>
      </c>
      <c r="D538" t="s">
        <v>6946</v>
      </c>
      <c r="E538" s="4">
        <f t="shared" ca="1" si="16"/>
        <v>7</v>
      </c>
      <c r="F538" t="str">
        <f>_xlfn.XLOOKUP(C538,customers!$A$1:$A$1001,customers!$B$1:$B$1001)</f>
        <v>Laura Yu</v>
      </c>
      <c r="G538" t="str">
        <f>_xlfn.XLOOKUP(C538,customers!$A$1:$A$1001,customers!$C$1:$C$1001)</f>
        <v>laurayu@email.com</v>
      </c>
      <c r="H538" t="str">
        <f>_xlfn.XLOOKUP(C538,customers!$A$1:$A$1001,customers!$G$1:$G$1001)</f>
        <v>Canada</v>
      </c>
      <c r="I538" t="str">
        <f>INDEX(products!$A$1:$G$37,MATCH(orders!$D538,products!$A$1:$A$37,0),MATCH(orders!I$1,products!$A$1:$G$1,0))</f>
        <v>Dark</v>
      </c>
      <c r="J538">
        <f>INDEX(products!$A$1:$G$37,MATCH(orders!$D538,products!$A$1:$A$37,0),MATCH(orders!J$1,products!$A$1:$G$1,0))</f>
        <v>0.5</v>
      </c>
      <c r="K538" t="str">
        <f>INDEX(products!$A$1:$G$37,MATCH(orders!$D538,products!$A$1:$A$37,0),MATCH(orders!K$1,products!$A$1:$G$1,0))</f>
        <v>50g</v>
      </c>
      <c r="L538" s="6">
        <f>INDEX(products!$A$1:$G$37,MATCH(orders!$D538,products!$A$1:$A$37,0),MATCH(orders!L$1,products!$A$1:$G$1,0))</f>
        <v>1.3</v>
      </c>
      <c r="M538" s="6">
        <f t="shared" ca="1" si="17"/>
        <v>9.1</v>
      </c>
      <c r="N538" t="str">
        <f>_xlfn.XLOOKUP(Orders[[#This Row],[Customer ID]],customers!$A$1:$A$1001,customers!$I$1:$I$1001,0)</f>
        <v>No</v>
      </c>
    </row>
    <row r="539" spans="1:14" x14ac:dyDescent="0.3">
      <c r="A539" s="4" t="s">
        <v>6495</v>
      </c>
      <c r="B539" s="5">
        <v>44233</v>
      </c>
      <c r="C539" t="s">
        <v>536</v>
      </c>
      <c r="D539" t="s">
        <v>6955</v>
      </c>
      <c r="E539" s="4">
        <f t="shared" ca="1" si="16"/>
        <v>38</v>
      </c>
      <c r="F539" t="str">
        <f>_xlfn.XLOOKUP(C539,customers!$A$1:$A$1001,customers!$B$1:$B$1001)</f>
        <v>Alexandra Torres</v>
      </c>
      <c r="G539" t="str">
        <f>_xlfn.XLOOKUP(C539,customers!$A$1:$A$1001,customers!$C$1:$C$1001)</f>
        <v>alexandratorres@email.com</v>
      </c>
      <c r="H539" t="str">
        <f>_xlfn.XLOOKUP(C539,customers!$A$1:$A$1001,customers!$G$1:$G$1001)</f>
        <v>Canada</v>
      </c>
      <c r="I539" t="str">
        <f>INDEX(products!$A$1:$G$37,MATCH(orders!$D539,products!$A$1:$A$37,0),MATCH(orders!I$1,products!$A$1:$G$1,0))</f>
        <v>Dark</v>
      </c>
      <c r="J539">
        <f>INDEX(products!$A$1:$G$37,MATCH(orders!$D539,products!$A$1:$A$37,0),MATCH(orders!J$1,products!$A$1:$G$1,0))</f>
        <v>0.8</v>
      </c>
      <c r="K539" t="str">
        <f>INDEX(products!$A$1:$G$37,MATCH(orders!$D539,products!$A$1:$A$37,0),MATCH(orders!K$1,products!$A$1:$G$1,0))</f>
        <v>100g</v>
      </c>
      <c r="L539" s="6">
        <f>INDEX(products!$A$1:$G$37,MATCH(orders!$D539,products!$A$1:$A$37,0),MATCH(orders!L$1,products!$A$1:$G$1,0))</f>
        <v>1.66</v>
      </c>
      <c r="M539" s="6">
        <f t="shared" ca="1" si="17"/>
        <v>63.08</v>
      </c>
      <c r="N539" t="str">
        <f>_xlfn.XLOOKUP(Orders[[#This Row],[Customer ID]],customers!$A$1:$A$1001,customers!$I$1:$I$1001,0)</f>
        <v>Yes</v>
      </c>
    </row>
    <row r="540" spans="1:14" x14ac:dyDescent="0.3">
      <c r="A540" s="4" t="s">
        <v>6496</v>
      </c>
      <c r="B540" s="5">
        <v>43580</v>
      </c>
      <c r="C540" t="s">
        <v>307</v>
      </c>
      <c r="D540" t="s">
        <v>6976</v>
      </c>
      <c r="E540" s="4">
        <f t="shared" ca="1" si="16"/>
        <v>13</v>
      </c>
      <c r="F540" t="str">
        <f>_xlfn.XLOOKUP(C540,customers!$A$1:$A$1001,customers!$B$1:$B$1001)</f>
        <v>Angelica Gross</v>
      </c>
      <c r="G540" t="str">
        <f>_xlfn.XLOOKUP(C540,customers!$A$1:$A$1001,customers!$C$1:$C$1001)</f>
        <v>angelicagross@email.com</v>
      </c>
      <c r="H540" t="str">
        <f>_xlfn.XLOOKUP(C540,customers!$A$1:$A$1001,customers!$G$1:$G$1001)</f>
        <v>Mexico</v>
      </c>
      <c r="I540" t="str">
        <f>INDEX(products!$A$1:$G$37,MATCH(orders!$D540,products!$A$1:$A$37,0),MATCH(orders!I$1,products!$A$1:$G$1,0))</f>
        <v>White</v>
      </c>
      <c r="J540">
        <f>INDEX(products!$A$1:$G$37,MATCH(orders!$D540,products!$A$1:$A$37,0),MATCH(orders!J$1,products!$A$1:$G$1,0))</f>
        <v>0.65</v>
      </c>
      <c r="K540" t="str">
        <f>INDEX(products!$A$1:$G$37,MATCH(orders!$D540,products!$A$1:$A$37,0),MATCH(orders!K$1,products!$A$1:$G$1,0))</f>
        <v>250g</v>
      </c>
      <c r="L540" s="6">
        <f>INDEX(products!$A$1:$G$37,MATCH(orders!$D540,products!$A$1:$A$37,0),MATCH(orders!L$1,products!$A$1:$G$1,0))</f>
        <v>5.58</v>
      </c>
      <c r="M540" s="6">
        <f t="shared" ca="1" si="17"/>
        <v>72.540000000000006</v>
      </c>
      <c r="N540" t="str">
        <f>_xlfn.XLOOKUP(Orders[[#This Row],[Customer ID]],customers!$A$1:$A$1001,customers!$I$1:$I$1001,0)</f>
        <v>Yes</v>
      </c>
    </row>
    <row r="541" spans="1:14" x14ac:dyDescent="0.3">
      <c r="A541" s="4" t="s">
        <v>6497</v>
      </c>
      <c r="B541" s="5">
        <v>43946</v>
      </c>
      <c r="C541" t="s">
        <v>61</v>
      </c>
      <c r="D541" t="s">
        <v>6965</v>
      </c>
      <c r="E541" s="4">
        <f t="shared" ca="1" si="16"/>
        <v>36</v>
      </c>
      <c r="F541" t="str">
        <f>_xlfn.XLOOKUP(C541,customers!$A$1:$A$1001,customers!$B$1:$B$1001)</f>
        <v>Jason Sanchez</v>
      </c>
      <c r="G541" t="str">
        <f>_xlfn.XLOOKUP(C541,customers!$A$1:$A$1001,customers!$C$1:$C$1001)</f>
        <v>jasonsanchez@email.com</v>
      </c>
      <c r="H541" t="str">
        <f>_xlfn.XLOOKUP(C541,customers!$A$1:$A$1001,customers!$G$1:$G$1001)</f>
        <v>Canada</v>
      </c>
      <c r="I541" t="str">
        <f>INDEX(products!$A$1:$G$37,MATCH(orders!$D541,products!$A$1:$A$37,0),MATCH(orders!I$1,products!$A$1:$G$1,0))</f>
        <v>Milk</v>
      </c>
      <c r="J541">
        <f>INDEX(products!$A$1:$G$37,MATCH(orders!$D541,products!$A$1:$A$37,0),MATCH(orders!J$1,products!$A$1:$G$1,0))</f>
        <v>0.8</v>
      </c>
      <c r="K541" t="str">
        <f>INDEX(products!$A$1:$G$37,MATCH(orders!$D541,products!$A$1:$A$37,0),MATCH(orders!K$1,products!$A$1:$G$1,0))</f>
        <v>20g</v>
      </c>
      <c r="L541" s="6">
        <f>INDEX(products!$A$1:$G$37,MATCH(orders!$D541,products!$A$1:$A$37,0),MATCH(orders!L$1,products!$A$1:$G$1,0))</f>
        <v>0.45</v>
      </c>
      <c r="M541" s="6">
        <f t="shared" ca="1" si="17"/>
        <v>16.2</v>
      </c>
      <c r="N541" t="str">
        <f>_xlfn.XLOOKUP(Orders[[#This Row],[Customer ID]],customers!$A$1:$A$1001,customers!$I$1:$I$1001,0)</f>
        <v>Yes</v>
      </c>
    </row>
    <row r="542" spans="1:14" x14ac:dyDescent="0.3">
      <c r="A542" s="4" t="s">
        <v>6498</v>
      </c>
      <c r="B542" s="5">
        <v>44524</v>
      </c>
      <c r="C542" t="s">
        <v>372</v>
      </c>
      <c r="D542" t="s">
        <v>6954</v>
      </c>
      <c r="E542" s="4">
        <f t="shared" ca="1" si="16"/>
        <v>10</v>
      </c>
      <c r="F542" t="str">
        <f>_xlfn.XLOOKUP(C542,customers!$A$1:$A$1001,customers!$B$1:$B$1001)</f>
        <v>Eric Andrews</v>
      </c>
      <c r="G542" t="str">
        <f>_xlfn.XLOOKUP(C542,customers!$A$1:$A$1001,customers!$C$1:$C$1001)</f>
        <v>ericandrews@email.com</v>
      </c>
      <c r="H542" t="str">
        <f>_xlfn.XLOOKUP(C542,customers!$A$1:$A$1001,customers!$G$1:$G$1001)</f>
        <v>Canada</v>
      </c>
      <c r="I542" t="str">
        <f>INDEX(products!$A$1:$G$37,MATCH(orders!$D542,products!$A$1:$A$37,0),MATCH(orders!I$1,products!$A$1:$G$1,0))</f>
        <v>Dark</v>
      </c>
      <c r="J542">
        <f>INDEX(products!$A$1:$G$37,MATCH(orders!$D542,products!$A$1:$A$37,0),MATCH(orders!J$1,products!$A$1:$G$1,0))</f>
        <v>0.8</v>
      </c>
      <c r="K542" t="str">
        <f>INDEX(products!$A$1:$G$37,MATCH(orders!$D542,products!$A$1:$A$37,0),MATCH(orders!K$1,products!$A$1:$G$1,0))</f>
        <v>50g</v>
      </c>
      <c r="L542" s="6">
        <f>INDEX(products!$A$1:$G$37,MATCH(orders!$D542,products!$A$1:$A$37,0),MATCH(orders!L$1,products!$A$1:$G$1,0))</f>
        <v>1</v>
      </c>
      <c r="M542" s="6">
        <f t="shared" ca="1" si="17"/>
        <v>10</v>
      </c>
      <c r="N542" t="str">
        <f>_xlfn.XLOOKUP(Orders[[#This Row],[Customer ID]],customers!$A$1:$A$1001,customers!$I$1:$I$1001,0)</f>
        <v>Yes</v>
      </c>
    </row>
    <row r="543" spans="1:14" x14ac:dyDescent="0.3">
      <c r="A543" s="4" t="s">
        <v>6499</v>
      </c>
      <c r="B543" s="5">
        <v>44305</v>
      </c>
      <c r="C543" t="s">
        <v>582</v>
      </c>
      <c r="D543" t="s">
        <v>6967</v>
      </c>
      <c r="E543" s="4">
        <f t="shared" ca="1" si="16"/>
        <v>43</v>
      </c>
      <c r="F543" t="str">
        <f>_xlfn.XLOOKUP(C543,customers!$A$1:$A$1001,customers!$B$1:$B$1001)</f>
        <v>Gary Page</v>
      </c>
      <c r="G543" t="str">
        <f>_xlfn.XLOOKUP(C543,customers!$A$1:$A$1001,customers!$C$1:$C$1001)</f>
        <v>garypage@email.com</v>
      </c>
      <c r="H543" t="str">
        <f>_xlfn.XLOOKUP(C543,customers!$A$1:$A$1001,customers!$G$1:$G$1001)</f>
        <v>Canada</v>
      </c>
      <c r="I543" t="str">
        <f>INDEX(products!$A$1:$G$37,MATCH(orders!$D543,products!$A$1:$A$37,0),MATCH(orders!I$1,products!$A$1:$G$1,0))</f>
        <v>Milk</v>
      </c>
      <c r="J543">
        <f>INDEX(products!$A$1:$G$37,MATCH(orders!$D543,products!$A$1:$A$37,0),MATCH(orders!J$1,products!$A$1:$G$1,0))</f>
        <v>0.8</v>
      </c>
      <c r="K543" t="str">
        <f>INDEX(products!$A$1:$G$37,MATCH(orders!$D543,products!$A$1:$A$37,0),MATCH(orders!K$1,products!$A$1:$G$1,0))</f>
        <v>100g</v>
      </c>
      <c r="L543" s="6">
        <f>INDEX(products!$A$1:$G$37,MATCH(orders!$D543,products!$A$1:$A$37,0),MATCH(orders!L$1,products!$A$1:$G$1,0))</f>
        <v>1.49</v>
      </c>
      <c r="M543" s="6">
        <f t="shared" ca="1" si="17"/>
        <v>64.069999999999993</v>
      </c>
      <c r="N543" t="str">
        <f>_xlfn.XLOOKUP(Orders[[#This Row],[Customer ID]],customers!$A$1:$A$1001,customers!$I$1:$I$1001,0)</f>
        <v>No</v>
      </c>
    </row>
    <row r="544" spans="1:14" x14ac:dyDescent="0.3">
      <c r="A544" s="4" t="s">
        <v>6500</v>
      </c>
      <c r="B544" s="5">
        <v>44749</v>
      </c>
      <c r="C544" t="s">
        <v>353</v>
      </c>
      <c r="D544" t="s">
        <v>6948</v>
      </c>
      <c r="E544" s="4">
        <f t="shared" ca="1" si="16"/>
        <v>2</v>
      </c>
      <c r="F544" t="str">
        <f>_xlfn.XLOOKUP(C544,customers!$A$1:$A$1001,customers!$B$1:$B$1001)</f>
        <v>Todd Griffith</v>
      </c>
      <c r="G544" t="str">
        <f>_xlfn.XLOOKUP(C544,customers!$A$1:$A$1001,customers!$C$1:$C$1001)</f>
        <v>toddgriffith@email.com</v>
      </c>
      <c r="H544" t="str">
        <f>_xlfn.XLOOKUP(C544,customers!$A$1:$A$1001,customers!$G$1:$G$1001)</f>
        <v>Canada</v>
      </c>
      <c r="I544" t="str">
        <f>INDEX(products!$A$1:$G$37,MATCH(orders!$D544,products!$A$1:$A$37,0),MATCH(orders!I$1,products!$A$1:$G$1,0))</f>
        <v>Dark</v>
      </c>
      <c r="J544">
        <f>INDEX(products!$A$1:$G$37,MATCH(orders!$D544,products!$A$1:$A$37,0),MATCH(orders!J$1,products!$A$1:$G$1,0))</f>
        <v>0.5</v>
      </c>
      <c r="K544" t="str">
        <f>INDEX(products!$A$1:$G$37,MATCH(orders!$D544,products!$A$1:$A$37,0),MATCH(orders!K$1,products!$A$1:$G$1,0))</f>
        <v>250g</v>
      </c>
      <c r="L544" s="6">
        <f>INDEX(products!$A$1:$G$37,MATCH(orders!$D544,products!$A$1:$A$37,0),MATCH(orders!L$1,products!$A$1:$G$1,0))</f>
        <v>4.96</v>
      </c>
      <c r="M544" s="6">
        <f t="shared" ca="1" si="17"/>
        <v>9.92</v>
      </c>
      <c r="N544" t="str">
        <f>_xlfn.XLOOKUP(Orders[[#This Row],[Customer ID]],customers!$A$1:$A$1001,customers!$I$1:$I$1001,0)</f>
        <v>Yes</v>
      </c>
    </row>
    <row r="545" spans="1:14" x14ac:dyDescent="0.3">
      <c r="A545" s="4" t="s">
        <v>6501</v>
      </c>
      <c r="B545" s="5">
        <v>43607</v>
      </c>
      <c r="C545" t="s">
        <v>643</v>
      </c>
      <c r="D545" t="s">
        <v>6970</v>
      </c>
      <c r="E545" s="4">
        <f t="shared" ca="1" si="16"/>
        <v>42</v>
      </c>
      <c r="F545" t="str">
        <f>_xlfn.XLOOKUP(C545,customers!$A$1:$A$1001,customers!$B$1:$B$1001)</f>
        <v>Richard Blevins</v>
      </c>
      <c r="G545" t="str">
        <f>_xlfn.XLOOKUP(C545,customers!$A$1:$A$1001,customers!$C$1:$C$1001)</f>
        <v>richardblevins@email.com</v>
      </c>
      <c r="H545" t="str">
        <f>_xlfn.XLOOKUP(C545,customers!$A$1:$A$1001,customers!$G$1:$G$1001)</f>
        <v>United States</v>
      </c>
      <c r="I545" t="str">
        <f>INDEX(products!$A$1:$G$37,MATCH(orders!$D545,products!$A$1:$A$37,0),MATCH(orders!I$1,products!$A$1:$G$1,0))</f>
        <v>White</v>
      </c>
      <c r="J545">
        <f>INDEX(products!$A$1:$G$37,MATCH(orders!$D545,products!$A$1:$A$37,0),MATCH(orders!J$1,products!$A$1:$G$1,0))</f>
        <v>0.5</v>
      </c>
      <c r="K545" t="str">
        <f>INDEX(products!$A$1:$G$37,MATCH(orders!$D545,products!$A$1:$A$37,0),MATCH(orders!K$1,products!$A$1:$G$1,0))</f>
        <v>50g</v>
      </c>
      <c r="L545" s="6">
        <f>INDEX(products!$A$1:$G$37,MATCH(orders!$D545,products!$A$1:$A$37,0),MATCH(orders!L$1,products!$A$1:$G$1,0))</f>
        <v>1.59</v>
      </c>
      <c r="M545" s="6">
        <f t="shared" ca="1" si="17"/>
        <v>66.78</v>
      </c>
      <c r="N545" t="str">
        <f>_xlfn.XLOOKUP(Orders[[#This Row],[Customer ID]],customers!$A$1:$A$1001,customers!$I$1:$I$1001,0)</f>
        <v>Yes</v>
      </c>
    </row>
    <row r="546" spans="1:14" x14ac:dyDescent="0.3">
      <c r="A546" s="4" t="s">
        <v>6502</v>
      </c>
      <c r="B546" s="5">
        <v>44473</v>
      </c>
      <c r="C546" t="s">
        <v>432</v>
      </c>
      <c r="D546" t="s">
        <v>6974</v>
      </c>
      <c r="E546" s="4">
        <f t="shared" ca="1" si="16"/>
        <v>15</v>
      </c>
      <c r="F546" t="str">
        <f>_xlfn.XLOOKUP(C546,customers!$A$1:$A$1001,customers!$B$1:$B$1001)</f>
        <v>Joshua Townsend</v>
      </c>
      <c r="G546" t="str">
        <f>_xlfn.XLOOKUP(C546,customers!$A$1:$A$1001,customers!$C$1:$C$1001)</f>
        <v>joshuatownsend@email.com</v>
      </c>
      <c r="H546" t="str">
        <f>_xlfn.XLOOKUP(C546,customers!$A$1:$A$1001,customers!$G$1:$G$1001)</f>
        <v>Mexico</v>
      </c>
      <c r="I546" t="str">
        <f>INDEX(products!$A$1:$G$37,MATCH(orders!$D546,products!$A$1:$A$37,0),MATCH(orders!I$1,products!$A$1:$G$1,0))</f>
        <v>White</v>
      </c>
      <c r="J546">
        <f>INDEX(products!$A$1:$G$37,MATCH(orders!$D546,products!$A$1:$A$37,0),MATCH(orders!J$1,products!$A$1:$G$1,0))</f>
        <v>0.65</v>
      </c>
      <c r="K546" t="str">
        <f>INDEX(products!$A$1:$G$37,MATCH(orders!$D546,products!$A$1:$A$37,0),MATCH(orders!K$1,products!$A$1:$G$1,0))</f>
        <v>50g</v>
      </c>
      <c r="L546" s="6">
        <f>INDEX(products!$A$1:$G$37,MATCH(orders!$D546,products!$A$1:$A$37,0),MATCH(orders!L$1,products!$A$1:$G$1,0))</f>
        <v>1.46</v>
      </c>
      <c r="M546" s="6">
        <f t="shared" ca="1" si="17"/>
        <v>21.9</v>
      </c>
      <c r="N546" t="str">
        <f>_xlfn.XLOOKUP(Orders[[#This Row],[Customer ID]],customers!$A$1:$A$1001,customers!$I$1:$I$1001,0)</f>
        <v>No</v>
      </c>
    </row>
    <row r="547" spans="1:14" x14ac:dyDescent="0.3">
      <c r="A547" s="4" t="s">
        <v>6503</v>
      </c>
      <c r="B547" s="5">
        <v>43932</v>
      </c>
      <c r="C547" t="s">
        <v>216</v>
      </c>
      <c r="D547" t="s">
        <v>6973</v>
      </c>
      <c r="E547" s="4">
        <f t="shared" ca="1" si="16"/>
        <v>30</v>
      </c>
      <c r="F547" t="str">
        <f>_xlfn.XLOOKUP(C547,customers!$A$1:$A$1001,customers!$B$1:$B$1001)</f>
        <v>Kimberly Charles</v>
      </c>
      <c r="G547" t="str">
        <f>_xlfn.XLOOKUP(C547,customers!$A$1:$A$1001,customers!$C$1:$C$1001)</f>
        <v>kimberlycharles@email.com</v>
      </c>
      <c r="H547" t="str">
        <f>_xlfn.XLOOKUP(C547,customers!$A$1:$A$1001,customers!$G$1:$G$1001)</f>
        <v>United States</v>
      </c>
      <c r="I547" t="str">
        <f>INDEX(products!$A$1:$G$37,MATCH(orders!$D547,products!$A$1:$A$37,0),MATCH(orders!I$1,products!$A$1:$G$1,0))</f>
        <v>White</v>
      </c>
      <c r="J547">
        <f>INDEX(products!$A$1:$G$37,MATCH(orders!$D547,products!$A$1:$A$37,0),MATCH(orders!J$1,products!$A$1:$G$1,0))</f>
        <v>0.65</v>
      </c>
      <c r="K547" t="str">
        <f>INDEX(products!$A$1:$G$37,MATCH(orders!$D547,products!$A$1:$A$37,0),MATCH(orders!K$1,products!$A$1:$G$1,0))</f>
        <v>20g</v>
      </c>
      <c r="L547" s="6">
        <f>INDEX(products!$A$1:$G$37,MATCH(orders!$D547,products!$A$1:$A$37,0),MATCH(orders!L$1,products!$A$1:$G$1,0))</f>
        <v>0.73</v>
      </c>
      <c r="M547" s="6">
        <f t="shared" ca="1" si="17"/>
        <v>21.9</v>
      </c>
      <c r="N547" t="str">
        <f>_xlfn.XLOOKUP(Orders[[#This Row],[Customer ID]],customers!$A$1:$A$1001,customers!$I$1:$I$1001,0)</f>
        <v>No</v>
      </c>
    </row>
    <row r="548" spans="1:14" x14ac:dyDescent="0.3">
      <c r="A548" s="4" t="s">
        <v>6504</v>
      </c>
      <c r="B548" s="5">
        <v>44592</v>
      </c>
      <c r="C548" t="s">
        <v>740</v>
      </c>
      <c r="D548" t="s">
        <v>6974</v>
      </c>
      <c r="E548" s="4">
        <f t="shared" ca="1" si="16"/>
        <v>28</v>
      </c>
      <c r="F548" t="str">
        <f>_xlfn.XLOOKUP(C548,customers!$A$1:$A$1001,customers!$B$1:$B$1001)</f>
        <v>Johnny Campbell</v>
      </c>
      <c r="G548" t="str">
        <f>_xlfn.XLOOKUP(C548,customers!$A$1:$A$1001,customers!$C$1:$C$1001)</f>
        <v>johnnycampbell@email.com</v>
      </c>
      <c r="H548" t="str">
        <f>_xlfn.XLOOKUP(C548,customers!$A$1:$A$1001,customers!$G$1:$G$1001)</f>
        <v>United States</v>
      </c>
      <c r="I548" t="str">
        <f>INDEX(products!$A$1:$G$37,MATCH(orders!$D548,products!$A$1:$A$37,0),MATCH(orders!I$1,products!$A$1:$G$1,0))</f>
        <v>White</v>
      </c>
      <c r="J548">
        <f>INDEX(products!$A$1:$G$37,MATCH(orders!$D548,products!$A$1:$A$37,0),MATCH(orders!J$1,products!$A$1:$G$1,0))</f>
        <v>0.65</v>
      </c>
      <c r="K548" t="str">
        <f>INDEX(products!$A$1:$G$37,MATCH(orders!$D548,products!$A$1:$A$37,0),MATCH(orders!K$1,products!$A$1:$G$1,0))</f>
        <v>50g</v>
      </c>
      <c r="L548" s="6">
        <f>INDEX(products!$A$1:$G$37,MATCH(orders!$D548,products!$A$1:$A$37,0),MATCH(orders!L$1,products!$A$1:$G$1,0))</f>
        <v>1.46</v>
      </c>
      <c r="M548" s="6">
        <f t="shared" ca="1" si="17"/>
        <v>40.879999999999995</v>
      </c>
      <c r="N548" t="str">
        <f>_xlfn.XLOOKUP(Orders[[#This Row],[Customer ID]],customers!$A$1:$A$1001,customers!$I$1:$I$1001,0)</f>
        <v>No</v>
      </c>
    </row>
    <row r="549" spans="1:14" x14ac:dyDescent="0.3">
      <c r="A549" s="4" t="s">
        <v>6505</v>
      </c>
      <c r="B549" s="5">
        <v>43776</v>
      </c>
      <c r="C549" t="s">
        <v>685</v>
      </c>
      <c r="D549" t="s">
        <v>6977</v>
      </c>
      <c r="E549" s="4">
        <f t="shared" ca="1" si="16"/>
        <v>43</v>
      </c>
      <c r="F549" t="str">
        <f>_xlfn.XLOOKUP(C549,customers!$A$1:$A$1001,customers!$B$1:$B$1001)</f>
        <v>Frank Rice</v>
      </c>
      <c r="G549" t="str">
        <f>_xlfn.XLOOKUP(C549,customers!$A$1:$A$1001,customers!$C$1:$C$1001)</f>
        <v>frankrice@email.com</v>
      </c>
      <c r="H549" t="str">
        <f>_xlfn.XLOOKUP(C549,customers!$A$1:$A$1001,customers!$G$1:$G$1001)</f>
        <v>Mexico</v>
      </c>
      <c r="I549" t="str">
        <f>INDEX(products!$A$1:$G$37,MATCH(orders!$D549,products!$A$1:$A$37,0),MATCH(orders!I$1,products!$A$1:$G$1,0))</f>
        <v>White</v>
      </c>
      <c r="J549">
        <f>INDEX(products!$A$1:$G$37,MATCH(orders!$D549,products!$A$1:$A$37,0),MATCH(orders!J$1,products!$A$1:$G$1,0))</f>
        <v>0.8</v>
      </c>
      <c r="K549" t="str">
        <f>INDEX(products!$A$1:$G$37,MATCH(orders!$D549,products!$A$1:$A$37,0),MATCH(orders!K$1,products!$A$1:$G$1,0))</f>
        <v>20g</v>
      </c>
      <c r="L549" s="6">
        <f>INDEX(products!$A$1:$G$37,MATCH(orders!$D549,products!$A$1:$A$37,0),MATCH(orders!L$1,products!$A$1:$G$1,0))</f>
        <v>0.65</v>
      </c>
      <c r="M549" s="6">
        <f t="shared" ca="1" si="17"/>
        <v>27.95</v>
      </c>
      <c r="N549" t="str">
        <f>_xlfn.XLOOKUP(Orders[[#This Row],[Customer ID]],customers!$A$1:$A$1001,customers!$I$1:$I$1001,0)</f>
        <v>No</v>
      </c>
    </row>
    <row r="550" spans="1:14" x14ac:dyDescent="0.3">
      <c r="A550" s="4" t="s">
        <v>6506</v>
      </c>
      <c r="B550" s="5">
        <v>43644</v>
      </c>
      <c r="C550" t="s">
        <v>299</v>
      </c>
      <c r="D550" t="s">
        <v>6950</v>
      </c>
      <c r="E550" s="4">
        <f t="shared" ca="1" si="16"/>
        <v>3</v>
      </c>
      <c r="F550" t="str">
        <f>_xlfn.XLOOKUP(C550,customers!$A$1:$A$1001,customers!$B$1:$B$1001)</f>
        <v>Nicole Schneider</v>
      </c>
      <c r="G550" t="str">
        <f>_xlfn.XLOOKUP(C550,customers!$A$1:$A$1001,customers!$C$1:$C$1001)</f>
        <v>nicoleschneider@email.com</v>
      </c>
      <c r="H550" t="str">
        <f>_xlfn.XLOOKUP(C550,customers!$A$1:$A$1001,customers!$G$1:$G$1001)</f>
        <v>United States</v>
      </c>
      <c r="I550" t="str">
        <f>INDEX(products!$A$1:$G$37,MATCH(orders!$D550,products!$A$1:$A$37,0),MATCH(orders!I$1,products!$A$1:$G$1,0))</f>
        <v>Dark</v>
      </c>
      <c r="J550">
        <f>INDEX(products!$A$1:$G$37,MATCH(orders!$D550,products!$A$1:$A$37,0),MATCH(orders!J$1,products!$A$1:$G$1,0))</f>
        <v>0.65</v>
      </c>
      <c r="K550" t="str">
        <f>INDEX(products!$A$1:$G$37,MATCH(orders!$D550,products!$A$1:$A$37,0),MATCH(orders!K$1,products!$A$1:$G$1,0))</f>
        <v>50g</v>
      </c>
      <c r="L550" s="6">
        <f>INDEX(products!$A$1:$G$37,MATCH(orders!$D550,products!$A$1:$A$37,0),MATCH(orders!L$1,products!$A$1:$G$1,0))</f>
        <v>1.1299999999999999</v>
      </c>
      <c r="M550" s="6">
        <f t="shared" ca="1" si="17"/>
        <v>3.3899999999999997</v>
      </c>
      <c r="N550" t="str">
        <f>_xlfn.XLOOKUP(Orders[[#This Row],[Customer ID]],customers!$A$1:$A$1001,customers!$I$1:$I$1001,0)</f>
        <v>No</v>
      </c>
    </row>
    <row r="551" spans="1:14" x14ac:dyDescent="0.3">
      <c r="A551" s="4" t="s">
        <v>6507</v>
      </c>
      <c r="B551" s="5">
        <v>44085</v>
      </c>
      <c r="C551" t="s">
        <v>513</v>
      </c>
      <c r="D551" t="s">
        <v>6976</v>
      </c>
      <c r="E551" s="4">
        <f t="shared" ca="1" si="16"/>
        <v>3</v>
      </c>
      <c r="F551" t="str">
        <f>_xlfn.XLOOKUP(C551,customers!$A$1:$A$1001,customers!$B$1:$B$1001)</f>
        <v>Kristina Lopez</v>
      </c>
      <c r="G551" t="str">
        <f>_xlfn.XLOOKUP(C551,customers!$A$1:$A$1001,customers!$C$1:$C$1001)</f>
        <v>kristinalopez@email.com</v>
      </c>
      <c r="H551" t="str">
        <f>_xlfn.XLOOKUP(C551,customers!$A$1:$A$1001,customers!$G$1:$G$1001)</f>
        <v>Mexico</v>
      </c>
      <c r="I551" t="str">
        <f>INDEX(products!$A$1:$G$37,MATCH(orders!$D551,products!$A$1:$A$37,0),MATCH(orders!I$1,products!$A$1:$G$1,0))</f>
        <v>White</v>
      </c>
      <c r="J551">
        <f>INDEX(products!$A$1:$G$37,MATCH(orders!$D551,products!$A$1:$A$37,0),MATCH(orders!J$1,products!$A$1:$G$1,0))</f>
        <v>0.65</v>
      </c>
      <c r="K551" t="str">
        <f>INDEX(products!$A$1:$G$37,MATCH(orders!$D551,products!$A$1:$A$37,0),MATCH(orders!K$1,products!$A$1:$G$1,0))</f>
        <v>250g</v>
      </c>
      <c r="L551" s="6">
        <f>INDEX(products!$A$1:$G$37,MATCH(orders!$D551,products!$A$1:$A$37,0),MATCH(orders!L$1,products!$A$1:$G$1,0))</f>
        <v>5.58</v>
      </c>
      <c r="M551" s="6">
        <f t="shared" ca="1" si="17"/>
        <v>16.740000000000002</v>
      </c>
      <c r="N551" t="str">
        <f>_xlfn.XLOOKUP(Orders[[#This Row],[Customer ID]],customers!$A$1:$A$1001,customers!$I$1:$I$1001,0)</f>
        <v>Yes</v>
      </c>
    </row>
    <row r="552" spans="1:14" x14ac:dyDescent="0.3">
      <c r="A552" s="4" t="s">
        <v>6508</v>
      </c>
      <c r="B552" s="5">
        <v>44790</v>
      </c>
      <c r="C552" t="s">
        <v>645</v>
      </c>
      <c r="D552" t="s">
        <v>6959</v>
      </c>
      <c r="E552" s="4">
        <f t="shared" ca="1" si="16"/>
        <v>4</v>
      </c>
      <c r="F552" t="str">
        <f>_xlfn.XLOOKUP(C552,customers!$A$1:$A$1001,customers!$B$1:$B$1001)</f>
        <v>Katherine Dunn</v>
      </c>
      <c r="G552" t="str">
        <f>_xlfn.XLOOKUP(C552,customers!$A$1:$A$1001,customers!$C$1:$C$1001)</f>
        <v>katherinedunn@email.com</v>
      </c>
      <c r="H552" t="str">
        <f>_xlfn.XLOOKUP(C552,customers!$A$1:$A$1001,customers!$G$1:$G$1001)</f>
        <v>Canada</v>
      </c>
      <c r="I552" t="str">
        <f>INDEX(products!$A$1:$G$37,MATCH(orders!$D552,products!$A$1:$A$37,0),MATCH(orders!I$1,products!$A$1:$G$1,0))</f>
        <v>Milk</v>
      </c>
      <c r="J552">
        <f>INDEX(products!$A$1:$G$37,MATCH(orders!$D552,products!$A$1:$A$37,0),MATCH(orders!J$1,products!$A$1:$G$1,0))</f>
        <v>0.5</v>
      </c>
      <c r="K552" t="str">
        <f>INDEX(products!$A$1:$G$37,MATCH(orders!$D552,products!$A$1:$A$37,0),MATCH(orders!K$1,products!$A$1:$G$1,0))</f>
        <v>100g</v>
      </c>
      <c r="L552" s="6">
        <f>INDEX(products!$A$1:$G$37,MATCH(orders!$D552,products!$A$1:$A$37,0),MATCH(orders!L$1,products!$A$1:$G$1,0))</f>
        <v>1.99</v>
      </c>
      <c r="M552" s="6">
        <f t="shared" ca="1" si="17"/>
        <v>7.96</v>
      </c>
      <c r="N552" t="str">
        <f>_xlfn.XLOOKUP(Orders[[#This Row],[Customer ID]],customers!$A$1:$A$1001,customers!$I$1:$I$1001,0)</f>
        <v>No</v>
      </c>
    </row>
    <row r="553" spans="1:14" x14ac:dyDescent="0.3">
      <c r="A553" s="4" t="s">
        <v>6509</v>
      </c>
      <c r="B553" s="5">
        <v>44792</v>
      </c>
      <c r="C553" t="s">
        <v>781</v>
      </c>
      <c r="D553" t="s">
        <v>6947</v>
      </c>
      <c r="E553" s="4">
        <f t="shared" ca="1" si="16"/>
        <v>48</v>
      </c>
      <c r="F553" t="str">
        <f>_xlfn.XLOOKUP(C553,customers!$A$1:$A$1001,customers!$B$1:$B$1001)</f>
        <v>Matthew Bates</v>
      </c>
      <c r="G553" t="str">
        <f>_xlfn.XLOOKUP(C553,customers!$A$1:$A$1001,customers!$C$1:$C$1001)</f>
        <v>matthewbates@email.com</v>
      </c>
      <c r="H553" t="str">
        <f>_xlfn.XLOOKUP(C553,customers!$A$1:$A$1001,customers!$G$1:$G$1001)</f>
        <v>United States</v>
      </c>
      <c r="I553" t="str">
        <f>INDEX(products!$A$1:$G$37,MATCH(orders!$D553,products!$A$1:$A$37,0),MATCH(orders!I$1,products!$A$1:$G$1,0))</f>
        <v>Dark</v>
      </c>
      <c r="J553">
        <f>INDEX(products!$A$1:$G$37,MATCH(orders!$D553,products!$A$1:$A$37,0),MATCH(orders!J$1,products!$A$1:$G$1,0))</f>
        <v>0.5</v>
      </c>
      <c r="K553" t="str">
        <f>INDEX(products!$A$1:$G$37,MATCH(orders!$D553,products!$A$1:$A$37,0),MATCH(orders!K$1,products!$A$1:$G$1,0))</f>
        <v>100g</v>
      </c>
      <c r="L553" s="6">
        <f>INDEX(products!$A$1:$G$37,MATCH(orders!$D553,products!$A$1:$A$37,0),MATCH(orders!L$1,products!$A$1:$G$1,0))</f>
        <v>2.16</v>
      </c>
      <c r="M553" s="6">
        <f t="shared" ca="1" si="17"/>
        <v>103.68</v>
      </c>
      <c r="N553" t="str">
        <f>_xlfn.XLOOKUP(Orders[[#This Row],[Customer ID]],customers!$A$1:$A$1001,customers!$I$1:$I$1001,0)</f>
        <v>Yes</v>
      </c>
    </row>
    <row r="554" spans="1:14" x14ac:dyDescent="0.3">
      <c r="A554" s="4" t="s">
        <v>6510</v>
      </c>
      <c r="B554" s="5">
        <v>43600</v>
      </c>
      <c r="C554" t="s">
        <v>161</v>
      </c>
      <c r="D554" t="s">
        <v>6976</v>
      </c>
      <c r="E554" s="4">
        <f t="shared" ca="1" si="16"/>
        <v>47</v>
      </c>
      <c r="F554" t="str">
        <f>_xlfn.XLOOKUP(C554,customers!$A$1:$A$1001,customers!$B$1:$B$1001)</f>
        <v>Sean Hancock</v>
      </c>
      <c r="G554" t="str">
        <f>_xlfn.XLOOKUP(C554,customers!$A$1:$A$1001,customers!$C$1:$C$1001)</f>
        <v>seanhancock@email.com</v>
      </c>
      <c r="H554" t="str">
        <f>_xlfn.XLOOKUP(C554,customers!$A$1:$A$1001,customers!$G$1:$G$1001)</f>
        <v>Canada</v>
      </c>
      <c r="I554" t="str">
        <f>INDEX(products!$A$1:$G$37,MATCH(orders!$D554,products!$A$1:$A$37,0),MATCH(orders!I$1,products!$A$1:$G$1,0))</f>
        <v>White</v>
      </c>
      <c r="J554">
        <f>INDEX(products!$A$1:$G$37,MATCH(orders!$D554,products!$A$1:$A$37,0),MATCH(orders!J$1,products!$A$1:$G$1,0))</f>
        <v>0.65</v>
      </c>
      <c r="K554" t="str">
        <f>INDEX(products!$A$1:$G$37,MATCH(orders!$D554,products!$A$1:$A$37,0),MATCH(orders!K$1,products!$A$1:$G$1,0))</f>
        <v>250g</v>
      </c>
      <c r="L554" s="6">
        <f>INDEX(products!$A$1:$G$37,MATCH(orders!$D554,products!$A$1:$A$37,0),MATCH(orders!L$1,products!$A$1:$G$1,0))</f>
        <v>5.58</v>
      </c>
      <c r="M554" s="6">
        <f t="shared" ca="1" si="17"/>
        <v>262.26</v>
      </c>
      <c r="N554" t="str">
        <f>_xlfn.XLOOKUP(Orders[[#This Row],[Customer ID]],customers!$A$1:$A$1001,customers!$I$1:$I$1001,0)</f>
        <v>No</v>
      </c>
    </row>
    <row r="555" spans="1:14" x14ac:dyDescent="0.3">
      <c r="A555" s="4" t="s">
        <v>6511</v>
      </c>
      <c r="B555" s="5">
        <v>43719</v>
      </c>
      <c r="C555" t="s">
        <v>225</v>
      </c>
      <c r="D555" t="s">
        <v>6966</v>
      </c>
      <c r="E555" s="4">
        <f t="shared" ca="1" si="16"/>
        <v>41</v>
      </c>
      <c r="F555" t="str">
        <f>_xlfn.XLOOKUP(C555,customers!$A$1:$A$1001,customers!$B$1:$B$1001)</f>
        <v>Sabrina Day</v>
      </c>
      <c r="G555" t="str">
        <f>_xlfn.XLOOKUP(C555,customers!$A$1:$A$1001,customers!$C$1:$C$1001)</f>
        <v>sabrinaday@email.com</v>
      </c>
      <c r="H555" t="str">
        <f>_xlfn.XLOOKUP(C555,customers!$A$1:$A$1001,customers!$G$1:$G$1001)</f>
        <v>Mexico</v>
      </c>
      <c r="I555" t="str">
        <f>INDEX(products!$A$1:$G$37,MATCH(orders!$D555,products!$A$1:$A$37,0),MATCH(orders!I$1,products!$A$1:$G$1,0))</f>
        <v>Milk</v>
      </c>
      <c r="J555">
        <f>INDEX(products!$A$1:$G$37,MATCH(orders!$D555,products!$A$1:$A$37,0),MATCH(orders!J$1,products!$A$1:$G$1,0))</f>
        <v>0.8</v>
      </c>
      <c r="K555" t="str">
        <f>INDEX(products!$A$1:$G$37,MATCH(orders!$D555,products!$A$1:$A$37,0),MATCH(orders!K$1,products!$A$1:$G$1,0))</f>
        <v>50g</v>
      </c>
      <c r="L555" s="6">
        <f>INDEX(products!$A$1:$G$37,MATCH(orders!$D555,products!$A$1:$A$37,0),MATCH(orders!L$1,products!$A$1:$G$1,0))</f>
        <v>0.9</v>
      </c>
      <c r="M555" s="6">
        <f t="shared" ca="1" si="17"/>
        <v>36.9</v>
      </c>
      <c r="N555" t="str">
        <f>_xlfn.XLOOKUP(Orders[[#This Row],[Customer ID]],customers!$A$1:$A$1001,customers!$I$1:$I$1001,0)</f>
        <v>No</v>
      </c>
    </row>
    <row r="556" spans="1:14" x14ac:dyDescent="0.3">
      <c r="A556" s="4" t="s">
        <v>6511</v>
      </c>
      <c r="B556" s="5">
        <v>43719</v>
      </c>
      <c r="C556" t="s">
        <v>11</v>
      </c>
      <c r="D556" t="s">
        <v>6967</v>
      </c>
      <c r="E556" s="4">
        <f t="shared" ca="1" si="16"/>
        <v>44</v>
      </c>
      <c r="F556" t="str">
        <f>_xlfn.XLOOKUP(C556,customers!$A$1:$A$1001,customers!$B$1:$B$1001)</f>
        <v>Angela Richardson</v>
      </c>
      <c r="G556" t="str">
        <f>_xlfn.XLOOKUP(C556,customers!$A$1:$A$1001,customers!$C$1:$C$1001)</f>
        <v>angelarichardson@email.com</v>
      </c>
      <c r="H556" t="str">
        <f>_xlfn.XLOOKUP(C556,customers!$A$1:$A$1001,customers!$G$1:$G$1001)</f>
        <v>United States</v>
      </c>
      <c r="I556" t="str">
        <f>INDEX(products!$A$1:$G$37,MATCH(orders!$D556,products!$A$1:$A$37,0),MATCH(orders!I$1,products!$A$1:$G$1,0))</f>
        <v>Milk</v>
      </c>
      <c r="J556">
        <f>INDEX(products!$A$1:$G$37,MATCH(orders!$D556,products!$A$1:$A$37,0),MATCH(orders!J$1,products!$A$1:$G$1,0))</f>
        <v>0.8</v>
      </c>
      <c r="K556" t="str">
        <f>INDEX(products!$A$1:$G$37,MATCH(orders!$D556,products!$A$1:$A$37,0),MATCH(orders!K$1,products!$A$1:$G$1,0))</f>
        <v>100g</v>
      </c>
      <c r="L556" s="6">
        <f>INDEX(products!$A$1:$G$37,MATCH(orders!$D556,products!$A$1:$A$37,0),MATCH(orders!L$1,products!$A$1:$G$1,0))</f>
        <v>1.49</v>
      </c>
      <c r="M556" s="6">
        <f t="shared" ca="1" si="17"/>
        <v>65.56</v>
      </c>
      <c r="N556" t="str">
        <f>_xlfn.XLOOKUP(Orders[[#This Row],[Customer ID]],customers!$A$1:$A$1001,customers!$I$1:$I$1001,0)</f>
        <v>No</v>
      </c>
    </row>
    <row r="557" spans="1:14" x14ac:dyDescent="0.3">
      <c r="A557" s="4" t="s">
        <v>6512</v>
      </c>
      <c r="B557" s="5">
        <v>44271</v>
      </c>
      <c r="C557" t="s">
        <v>388</v>
      </c>
      <c r="D557" t="s">
        <v>6954</v>
      </c>
      <c r="E557" s="4">
        <f t="shared" ca="1" si="16"/>
        <v>32</v>
      </c>
      <c r="F557" t="str">
        <f>_xlfn.XLOOKUP(C557,customers!$A$1:$A$1001,customers!$B$1:$B$1001)</f>
        <v>Dr. Emily Boyle</v>
      </c>
      <c r="G557" t="str">
        <f>_xlfn.XLOOKUP(C557,customers!$A$1:$A$1001,customers!$C$1:$C$1001)</f>
        <v>dr.emilyboyle@email.com</v>
      </c>
      <c r="H557" t="str">
        <f>_xlfn.XLOOKUP(C557,customers!$A$1:$A$1001,customers!$G$1:$G$1001)</f>
        <v>Canada</v>
      </c>
      <c r="I557" t="str">
        <f>INDEX(products!$A$1:$G$37,MATCH(orders!$D557,products!$A$1:$A$37,0),MATCH(orders!I$1,products!$A$1:$G$1,0))</f>
        <v>Dark</v>
      </c>
      <c r="J557">
        <f>INDEX(products!$A$1:$G$37,MATCH(orders!$D557,products!$A$1:$A$37,0),MATCH(orders!J$1,products!$A$1:$G$1,0))</f>
        <v>0.8</v>
      </c>
      <c r="K557" t="str">
        <f>INDEX(products!$A$1:$G$37,MATCH(orders!$D557,products!$A$1:$A$37,0),MATCH(orders!K$1,products!$A$1:$G$1,0))</f>
        <v>50g</v>
      </c>
      <c r="L557" s="6">
        <f>INDEX(products!$A$1:$G$37,MATCH(orders!$D557,products!$A$1:$A$37,0),MATCH(orders!L$1,products!$A$1:$G$1,0))</f>
        <v>1</v>
      </c>
      <c r="M557" s="6">
        <f t="shared" ca="1" si="17"/>
        <v>32</v>
      </c>
      <c r="N557" t="str">
        <f>_xlfn.XLOOKUP(Orders[[#This Row],[Customer ID]],customers!$A$1:$A$1001,customers!$I$1:$I$1001,0)</f>
        <v>Yes</v>
      </c>
    </row>
    <row r="558" spans="1:14" x14ac:dyDescent="0.3">
      <c r="A558" s="4" t="s">
        <v>6513</v>
      </c>
      <c r="B558" s="5">
        <v>44168</v>
      </c>
      <c r="C558" t="s">
        <v>163</v>
      </c>
      <c r="D558" t="s">
        <v>6966</v>
      </c>
      <c r="E558" s="4">
        <f t="shared" ca="1" si="16"/>
        <v>38</v>
      </c>
      <c r="F558" t="str">
        <f>_xlfn.XLOOKUP(C558,customers!$A$1:$A$1001,customers!$B$1:$B$1001)</f>
        <v>Michelle Bentley</v>
      </c>
      <c r="G558" t="str">
        <f>_xlfn.XLOOKUP(C558,customers!$A$1:$A$1001,customers!$C$1:$C$1001)</f>
        <v>michellebentley@email.com</v>
      </c>
      <c r="H558" t="str">
        <f>_xlfn.XLOOKUP(C558,customers!$A$1:$A$1001,customers!$G$1:$G$1001)</f>
        <v>Mexico</v>
      </c>
      <c r="I558" t="str">
        <f>INDEX(products!$A$1:$G$37,MATCH(orders!$D558,products!$A$1:$A$37,0),MATCH(orders!I$1,products!$A$1:$G$1,0))</f>
        <v>Milk</v>
      </c>
      <c r="J558">
        <f>INDEX(products!$A$1:$G$37,MATCH(orders!$D558,products!$A$1:$A$37,0),MATCH(orders!J$1,products!$A$1:$G$1,0))</f>
        <v>0.8</v>
      </c>
      <c r="K558" t="str">
        <f>INDEX(products!$A$1:$G$37,MATCH(orders!$D558,products!$A$1:$A$37,0),MATCH(orders!K$1,products!$A$1:$G$1,0))</f>
        <v>50g</v>
      </c>
      <c r="L558" s="6">
        <f>INDEX(products!$A$1:$G$37,MATCH(orders!$D558,products!$A$1:$A$37,0),MATCH(orders!L$1,products!$A$1:$G$1,0))</f>
        <v>0.9</v>
      </c>
      <c r="M558" s="6">
        <f t="shared" ca="1" si="17"/>
        <v>34.200000000000003</v>
      </c>
      <c r="N558" t="str">
        <f>_xlfn.XLOOKUP(Orders[[#This Row],[Customer ID]],customers!$A$1:$A$1001,customers!$I$1:$I$1001,0)</f>
        <v>Yes</v>
      </c>
    </row>
    <row r="559" spans="1:14" x14ac:dyDescent="0.3">
      <c r="A559" s="4" t="s">
        <v>6514</v>
      </c>
      <c r="B559" s="5">
        <v>43857</v>
      </c>
      <c r="C559" t="s">
        <v>591</v>
      </c>
      <c r="D559" t="s">
        <v>6965</v>
      </c>
      <c r="E559" s="4">
        <f t="shared" ca="1" si="16"/>
        <v>32</v>
      </c>
      <c r="F559" t="str">
        <f>_xlfn.XLOOKUP(C559,customers!$A$1:$A$1001,customers!$B$1:$B$1001)</f>
        <v>Michael Hartman</v>
      </c>
      <c r="G559" t="str">
        <f>_xlfn.XLOOKUP(C559,customers!$A$1:$A$1001,customers!$C$1:$C$1001)</f>
        <v>michaelhartman@email.com</v>
      </c>
      <c r="H559" t="str">
        <f>_xlfn.XLOOKUP(C559,customers!$A$1:$A$1001,customers!$G$1:$G$1001)</f>
        <v>Mexico</v>
      </c>
      <c r="I559" t="str">
        <f>INDEX(products!$A$1:$G$37,MATCH(orders!$D559,products!$A$1:$A$37,0),MATCH(orders!I$1,products!$A$1:$G$1,0))</f>
        <v>Milk</v>
      </c>
      <c r="J559">
        <f>INDEX(products!$A$1:$G$37,MATCH(orders!$D559,products!$A$1:$A$37,0),MATCH(orders!J$1,products!$A$1:$G$1,0))</f>
        <v>0.8</v>
      </c>
      <c r="K559" t="str">
        <f>INDEX(products!$A$1:$G$37,MATCH(orders!$D559,products!$A$1:$A$37,0),MATCH(orders!K$1,products!$A$1:$G$1,0))</f>
        <v>20g</v>
      </c>
      <c r="L559" s="6">
        <f>INDEX(products!$A$1:$G$37,MATCH(orders!$D559,products!$A$1:$A$37,0),MATCH(orders!L$1,products!$A$1:$G$1,0))</f>
        <v>0.45</v>
      </c>
      <c r="M559" s="6">
        <f t="shared" ca="1" si="17"/>
        <v>14.4</v>
      </c>
      <c r="N559" t="str">
        <f>_xlfn.XLOOKUP(Orders[[#This Row],[Customer ID]],customers!$A$1:$A$1001,customers!$I$1:$I$1001,0)</f>
        <v>No</v>
      </c>
    </row>
    <row r="560" spans="1:14" x14ac:dyDescent="0.3">
      <c r="A560" s="4" t="s">
        <v>6515</v>
      </c>
      <c r="B560" s="5">
        <v>44759</v>
      </c>
      <c r="C560" t="s">
        <v>644</v>
      </c>
      <c r="D560" t="s">
        <v>6967</v>
      </c>
      <c r="E560" s="4">
        <f t="shared" ca="1" si="16"/>
        <v>37</v>
      </c>
      <c r="F560" t="str">
        <f>_xlfn.XLOOKUP(C560,customers!$A$1:$A$1001,customers!$B$1:$B$1001)</f>
        <v>Peter George</v>
      </c>
      <c r="G560" t="str">
        <f>_xlfn.XLOOKUP(C560,customers!$A$1:$A$1001,customers!$C$1:$C$1001)</f>
        <v>petergeorge@email.com</v>
      </c>
      <c r="H560" t="str">
        <f>_xlfn.XLOOKUP(C560,customers!$A$1:$A$1001,customers!$G$1:$G$1001)</f>
        <v>Canada</v>
      </c>
      <c r="I560" t="str">
        <f>INDEX(products!$A$1:$G$37,MATCH(orders!$D560,products!$A$1:$A$37,0),MATCH(orders!I$1,products!$A$1:$G$1,0))</f>
        <v>Milk</v>
      </c>
      <c r="J560">
        <f>INDEX(products!$A$1:$G$37,MATCH(orders!$D560,products!$A$1:$A$37,0),MATCH(orders!J$1,products!$A$1:$G$1,0))</f>
        <v>0.8</v>
      </c>
      <c r="K560" t="str">
        <f>INDEX(products!$A$1:$G$37,MATCH(orders!$D560,products!$A$1:$A$37,0),MATCH(orders!K$1,products!$A$1:$G$1,0))</f>
        <v>100g</v>
      </c>
      <c r="L560" s="6">
        <f>INDEX(products!$A$1:$G$37,MATCH(orders!$D560,products!$A$1:$A$37,0),MATCH(orders!L$1,products!$A$1:$G$1,0))</f>
        <v>1.49</v>
      </c>
      <c r="M560" s="6">
        <f t="shared" ca="1" si="17"/>
        <v>55.13</v>
      </c>
      <c r="N560" t="str">
        <f>_xlfn.XLOOKUP(Orders[[#This Row],[Customer ID]],customers!$A$1:$A$1001,customers!$I$1:$I$1001,0)</f>
        <v>No</v>
      </c>
    </row>
    <row r="561" spans="1:14" x14ac:dyDescent="0.3">
      <c r="A561" s="4" t="s">
        <v>6516</v>
      </c>
      <c r="B561" s="5">
        <v>44624</v>
      </c>
      <c r="C561" t="s">
        <v>238</v>
      </c>
      <c r="D561" t="s">
        <v>6948</v>
      </c>
      <c r="E561" s="4">
        <f t="shared" ca="1" si="16"/>
        <v>8</v>
      </c>
      <c r="F561" t="str">
        <f>_xlfn.XLOOKUP(C561,customers!$A$1:$A$1001,customers!$B$1:$B$1001)</f>
        <v>George Johns</v>
      </c>
      <c r="G561" t="str">
        <f>_xlfn.XLOOKUP(C561,customers!$A$1:$A$1001,customers!$C$1:$C$1001)</f>
        <v>georgejohns@email.com</v>
      </c>
      <c r="H561" t="str">
        <f>_xlfn.XLOOKUP(C561,customers!$A$1:$A$1001,customers!$G$1:$G$1001)</f>
        <v>Mexico</v>
      </c>
      <c r="I561" t="str">
        <f>INDEX(products!$A$1:$G$37,MATCH(orders!$D561,products!$A$1:$A$37,0),MATCH(orders!I$1,products!$A$1:$G$1,0))</f>
        <v>Dark</v>
      </c>
      <c r="J561">
        <f>INDEX(products!$A$1:$G$37,MATCH(orders!$D561,products!$A$1:$A$37,0),MATCH(orders!J$1,products!$A$1:$G$1,0))</f>
        <v>0.5</v>
      </c>
      <c r="K561" t="str">
        <f>INDEX(products!$A$1:$G$37,MATCH(orders!$D561,products!$A$1:$A$37,0),MATCH(orders!K$1,products!$A$1:$G$1,0))</f>
        <v>250g</v>
      </c>
      <c r="L561" s="6">
        <f>INDEX(products!$A$1:$G$37,MATCH(orders!$D561,products!$A$1:$A$37,0),MATCH(orders!L$1,products!$A$1:$G$1,0))</f>
        <v>4.96</v>
      </c>
      <c r="M561" s="6">
        <f t="shared" ca="1" si="17"/>
        <v>39.68</v>
      </c>
      <c r="N561" t="str">
        <f>_xlfn.XLOOKUP(Orders[[#This Row],[Customer ID]],customers!$A$1:$A$1001,customers!$I$1:$I$1001,0)</f>
        <v>No</v>
      </c>
    </row>
    <row r="562" spans="1:14" x14ac:dyDescent="0.3">
      <c r="A562" s="4" t="s">
        <v>6517</v>
      </c>
      <c r="B562" s="5">
        <v>44537</v>
      </c>
      <c r="C562" t="s">
        <v>734</v>
      </c>
      <c r="D562" t="s">
        <v>6959</v>
      </c>
      <c r="E562" s="4">
        <f t="shared" ca="1" si="16"/>
        <v>34</v>
      </c>
      <c r="F562" t="str">
        <f>_xlfn.XLOOKUP(C562,customers!$A$1:$A$1001,customers!$B$1:$B$1001)</f>
        <v>Sean Heath</v>
      </c>
      <c r="G562" t="str">
        <f>_xlfn.XLOOKUP(C562,customers!$A$1:$A$1001,customers!$C$1:$C$1001)</f>
        <v>seanheath@email.com</v>
      </c>
      <c r="H562" t="str">
        <f>_xlfn.XLOOKUP(C562,customers!$A$1:$A$1001,customers!$G$1:$G$1001)</f>
        <v>Canada</v>
      </c>
      <c r="I562" t="str">
        <f>INDEX(products!$A$1:$G$37,MATCH(orders!$D562,products!$A$1:$A$37,0),MATCH(orders!I$1,products!$A$1:$G$1,0))</f>
        <v>Milk</v>
      </c>
      <c r="J562">
        <f>INDEX(products!$A$1:$G$37,MATCH(orders!$D562,products!$A$1:$A$37,0),MATCH(orders!J$1,products!$A$1:$G$1,0))</f>
        <v>0.5</v>
      </c>
      <c r="K562" t="str">
        <f>INDEX(products!$A$1:$G$37,MATCH(orders!$D562,products!$A$1:$A$37,0),MATCH(orders!K$1,products!$A$1:$G$1,0))</f>
        <v>100g</v>
      </c>
      <c r="L562" s="6">
        <f>INDEX(products!$A$1:$G$37,MATCH(orders!$D562,products!$A$1:$A$37,0),MATCH(orders!L$1,products!$A$1:$G$1,0))</f>
        <v>1.99</v>
      </c>
      <c r="M562" s="6">
        <f t="shared" ca="1" si="17"/>
        <v>67.66</v>
      </c>
      <c r="N562" t="str">
        <f>_xlfn.XLOOKUP(Orders[[#This Row],[Customer ID]],customers!$A$1:$A$1001,customers!$I$1:$I$1001,0)</f>
        <v>No</v>
      </c>
    </row>
    <row r="563" spans="1:14" x14ac:dyDescent="0.3">
      <c r="A563" s="4" t="s">
        <v>6518</v>
      </c>
      <c r="B563" s="5">
        <v>44252</v>
      </c>
      <c r="C563" t="s">
        <v>607</v>
      </c>
      <c r="D563" t="s">
        <v>6970</v>
      </c>
      <c r="E563" s="4">
        <f t="shared" ca="1" si="16"/>
        <v>20</v>
      </c>
      <c r="F563" t="str">
        <f>_xlfn.XLOOKUP(C563,customers!$A$1:$A$1001,customers!$B$1:$B$1001)</f>
        <v>Dr. Tony Dawson DVM</v>
      </c>
      <c r="G563" t="str">
        <f>_xlfn.XLOOKUP(C563,customers!$A$1:$A$1001,customers!$C$1:$C$1001)</f>
        <v>dr.tonydawsondvm@email.com</v>
      </c>
      <c r="H563" t="str">
        <f>_xlfn.XLOOKUP(C563,customers!$A$1:$A$1001,customers!$G$1:$G$1001)</f>
        <v>United States</v>
      </c>
      <c r="I563" t="str">
        <f>INDEX(products!$A$1:$G$37,MATCH(orders!$D563,products!$A$1:$A$37,0),MATCH(orders!I$1,products!$A$1:$G$1,0))</f>
        <v>White</v>
      </c>
      <c r="J563">
        <f>INDEX(products!$A$1:$G$37,MATCH(orders!$D563,products!$A$1:$A$37,0),MATCH(orders!J$1,products!$A$1:$G$1,0))</f>
        <v>0.5</v>
      </c>
      <c r="K563" t="str">
        <f>INDEX(products!$A$1:$G$37,MATCH(orders!$D563,products!$A$1:$A$37,0),MATCH(orders!K$1,products!$A$1:$G$1,0))</f>
        <v>50g</v>
      </c>
      <c r="L563" s="6">
        <f>INDEX(products!$A$1:$G$37,MATCH(orders!$D563,products!$A$1:$A$37,0),MATCH(orders!L$1,products!$A$1:$G$1,0))</f>
        <v>1.59</v>
      </c>
      <c r="M563" s="6">
        <f t="shared" ca="1" si="17"/>
        <v>31.8</v>
      </c>
      <c r="N563" t="str">
        <f>_xlfn.XLOOKUP(Orders[[#This Row],[Customer ID]],customers!$A$1:$A$1001,customers!$I$1:$I$1001,0)</f>
        <v>Yes</v>
      </c>
    </row>
    <row r="564" spans="1:14" x14ac:dyDescent="0.3">
      <c r="A564" s="4" t="s">
        <v>6519</v>
      </c>
      <c r="B564" s="5">
        <v>43521</v>
      </c>
      <c r="C564" t="s">
        <v>281</v>
      </c>
      <c r="D564" t="s">
        <v>6960</v>
      </c>
      <c r="E564" s="4">
        <f t="shared" ca="1" si="16"/>
        <v>38</v>
      </c>
      <c r="F564" t="str">
        <f>_xlfn.XLOOKUP(C564,customers!$A$1:$A$1001,customers!$B$1:$B$1001)</f>
        <v>Darryl Hernandez</v>
      </c>
      <c r="G564" t="str">
        <f>_xlfn.XLOOKUP(C564,customers!$A$1:$A$1001,customers!$C$1:$C$1001)</f>
        <v>darrylhernandez@email.com</v>
      </c>
      <c r="H564" t="str">
        <f>_xlfn.XLOOKUP(C564,customers!$A$1:$A$1001,customers!$G$1:$G$1001)</f>
        <v>Mexico</v>
      </c>
      <c r="I564" t="str">
        <f>INDEX(products!$A$1:$G$37,MATCH(orders!$D564,products!$A$1:$A$37,0),MATCH(orders!I$1,products!$A$1:$G$1,0))</f>
        <v>Milk</v>
      </c>
      <c r="J564">
        <f>INDEX(products!$A$1:$G$37,MATCH(orders!$D564,products!$A$1:$A$37,0),MATCH(orders!J$1,products!$A$1:$G$1,0))</f>
        <v>0.5</v>
      </c>
      <c r="K564" t="str">
        <f>INDEX(products!$A$1:$G$37,MATCH(orders!$D564,products!$A$1:$A$37,0),MATCH(orders!K$1,products!$A$1:$G$1,0))</f>
        <v>250g</v>
      </c>
      <c r="L564" s="6">
        <f>INDEX(products!$A$1:$G$37,MATCH(orders!$D564,products!$A$1:$A$37,0),MATCH(orders!L$1,products!$A$1:$G$1,0))</f>
        <v>4.58</v>
      </c>
      <c r="M564" s="6">
        <f t="shared" ca="1" si="17"/>
        <v>174.04</v>
      </c>
      <c r="N564" t="str">
        <f>_xlfn.XLOOKUP(Orders[[#This Row],[Customer ID]],customers!$A$1:$A$1001,customers!$I$1:$I$1001,0)</f>
        <v>No</v>
      </c>
    </row>
    <row r="565" spans="1:14" x14ac:dyDescent="0.3">
      <c r="A565" s="4" t="s">
        <v>6520</v>
      </c>
      <c r="B565" s="5">
        <v>43505</v>
      </c>
      <c r="C565" t="s">
        <v>670</v>
      </c>
      <c r="D565" t="s">
        <v>6979</v>
      </c>
      <c r="E565" s="4">
        <f t="shared" ca="1" si="16"/>
        <v>29</v>
      </c>
      <c r="F565" t="str">
        <f>_xlfn.XLOOKUP(C565,customers!$A$1:$A$1001,customers!$B$1:$B$1001)</f>
        <v>Mary Erickson</v>
      </c>
      <c r="G565" t="str">
        <f>_xlfn.XLOOKUP(C565,customers!$A$1:$A$1001,customers!$C$1:$C$1001)</f>
        <v>maryerickson@email.com</v>
      </c>
      <c r="H565" t="str">
        <f>_xlfn.XLOOKUP(C565,customers!$A$1:$A$1001,customers!$G$1:$G$1001)</f>
        <v>Canada</v>
      </c>
      <c r="I565" t="str">
        <f>INDEX(products!$A$1:$G$37,MATCH(orders!$D565,products!$A$1:$A$37,0),MATCH(orders!I$1,products!$A$1:$G$1,0))</f>
        <v>White</v>
      </c>
      <c r="J565">
        <f>INDEX(products!$A$1:$G$37,MATCH(orders!$D565,products!$A$1:$A$37,0),MATCH(orders!J$1,products!$A$1:$G$1,0))</f>
        <v>0.8</v>
      </c>
      <c r="K565" t="str">
        <f>INDEX(products!$A$1:$G$37,MATCH(orders!$D565,products!$A$1:$A$37,0),MATCH(orders!K$1,products!$A$1:$G$1,0))</f>
        <v>100g</v>
      </c>
      <c r="L565" s="6">
        <f>INDEX(products!$A$1:$G$37,MATCH(orders!$D565,products!$A$1:$A$37,0),MATCH(orders!L$1,products!$A$1:$G$1,0))</f>
        <v>2.16</v>
      </c>
      <c r="M565" s="6">
        <f t="shared" ca="1" si="17"/>
        <v>62.64</v>
      </c>
      <c r="N565" t="str">
        <f>_xlfn.XLOOKUP(Orders[[#This Row],[Customer ID]],customers!$A$1:$A$1001,customers!$I$1:$I$1001,0)</f>
        <v>Yes</v>
      </c>
    </row>
    <row r="566" spans="1:14" x14ac:dyDescent="0.3">
      <c r="A566" s="4" t="s">
        <v>6521</v>
      </c>
      <c r="B566" s="5">
        <v>43868</v>
      </c>
      <c r="C566" t="s">
        <v>519</v>
      </c>
      <c r="D566" t="s">
        <v>6963</v>
      </c>
      <c r="E566" s="4">
        <f t="shared" ca="1" si="16"/>
        <v>41</v>
      </c>
      <c r="F566" t="str">
        <f>_xlfn.XLOOKUP(C566,customers!$A$1:$A$1001,customers!$B$1:$B$1001)</f>
        <v>Michelle Costa</v>
      </c>
      <c r="G566" t="str">
        <f>_xlfn.XLOOKUP(C566,customers!$A$1:$A$1001,customers!$C$1:$C$1001)</f>
        <v>michellecosta@email.com</v>
      </c>
      <c r="H566" t="str">
        <f>_xlfn.XLOOKUP(C566,customers!$A$1:$A$1001,customers!$G$1:$G$1001)</f>
        <v>United States</v>
      </c>
      <c r="I566" t="str">
        <f>INDEX(products!$A$1:$G$37,MATCH(orders!$D566,products!$A$1:$A$37,0),MATCH(orders!I$1,products!$A$1:$G$1,0))</f>
        <v>Milk</v>
      </c>
      <c r="J566">
        <f>INDEX(products!$A$1:$G$37,MATCH(orders!$D566,products!$A$1:$A$37,0),MATCH(orders!J$1,products!$A$1:$G$1,0))</f>
        <v>0.65</v>
      </c>
      <c r="K566" t="str">
        <f>INDEX(products!$A$1:$G$37,MATCH(orders!$D566,products!$A$1:$A$37,0),MATCH(orders!K$1,products!$A$1:$G$1,0))</f>
        <v>100g</v>
      </c>
      <c r="L566" s="6">
        <f>INDEX(products!$A$1:$G$37,MATCH(orders!$D566,products!$A$1:$A$37,0),MATCH(orders!L$1,products!$A$1:$G$1,0))</f>
        <v>1.66</v>
      </c>
      <c r="M566" s="6">
        <f t="shared" ca="1" si="17"/>
        <v>68.06</v>
      </c>
      <c r="N566" t="str">
        <f>_xlfn.XLOOKUP(Orders[[#This Row],[Customer ID]],customers!$A$1:$A$1001,customers!$I$1:$I$1001,0)</f>
        <v>Yes</v>
      </c>
    </row>
    <row r="567" spans="1:14" x14ac:dyDescent="0.3">
      <c r="A567" s="4" t="s">
        <v>6522</v>
      </c>
      <c r="B567" s="5">
        <v>43913</v>
      </c>
      <c r="C567" t="s">
        <v>430</v>
      </c>
      <c r="D567" t="s">
        <v>6972</v>
      </c>
      <c r="E567" s="4">
        <f t="shared" ca="1" si="16"/>
        <v>15</v>
      </c>
      <c r="F567" t="str">
        <f>_xlfn.XLOOKUP(C567,customers!$A$1:$A$1001,customers!$B$1:$B$1001)</f>
        <v>Ashley Smith</v>
      </c>
      <c r="G567" t="str">
        <f>_xlfn.XLOOKUP(C567,customers!$A$1:$A$1001,customers!$C$1:$C$1001)</f>
        <v>ashleysmith@email.com</v>
      </c>
      <c r="H567" t="str">
        <f>_xlfn.XLOOKUP(C567,customers!$A$1:$A$1001,customers!$G$1:$G$1001)</f>
        <v>United States</v>
      </c>
      <c r="I567" t="str">
        <f>INDEX(products!$A$1:$G$37,MATCH(orders!$D567,products!$A$1:$A$37,0),MATCH(orders!I$1,products!$A$1:$G$1,0))</f>
        <v>White</v>
      </c>
      <c r="J567">
        <f>INDEX(products!$A$1:$G$37,MATCH(orders!$D567,products!$A$1:$A$37,0),MATCH(orders!J$1,products!$A$1:$G$1,0))</f>
        <v>0.5</v>
      </c>
      <c r="K567" t="str">
        <f>INDEX(products!$A$1:$G$37,MATCH(orders!$D567,products!$A$1:$A$37,0),MATCH(orders!K$1,products!$A$1:$G$1,0))</f>
        <v>250g</v>
      </c>
      <c r="L567" s="6">
        <f>INDEX(products!$A$1:$G$37,MATCH(orders!$D567,products!$A$1:$A$37,0),MATCH(orders!L$1,products!$A$1:$G$1,0))</f>
        <v>6.08</v>
      </c>
      <c r="M567" s="6">
        <f t="shared" ca="1" si="17"/>
        <v>91.2</v>
      </c>
      <c r="N567" t="str">
        <f>_xlfn.XLOOKUP(Orders[[#This Row],[Customer ID]],customers!$A$1:$A$1001,customers!$I$1:$I$1001,0)</f>
        <v>No</v>
      </c>
    </row>
    <row r="568" spans="1:14" x14ac:dyDescent="0.3">
      <c r="A568" s="4" t="s">
        <v>6523</v>
      </c>
      <c r="B568" s="5">
        <v>44626</v>
      </c>
      <c r="C568" t="s">
        <v>194</v>
      </c>
      <c r="D568" t="s">
        <v>6975</v>
      </c>
      <c r="E568" s="4">
        <f t="shared" ca="1" si="16"/>
        <v>23</v>
      </c>
      <c r="F568" t="str">
        <f>_xlfn.XLOOKUP(C568,customers!$A$1:$A$1001,customers!$B$1:$B$1001)</f>
        <v>Robin Ramirez</v>
      </c>
      <c r="G568" t="str">
        <f>_xlfn.XLOOKUP(C568,customers!$A$1:$A$1001,customers!$C$1:$C$1001)</f>
        <v>robinramirez@email.com</v>
      </c>
      <c r="H568" t="str">
        <f>_xlfn.XLOOKUP(C568,customers!$A$1:$A$1001,customers!$G$1:$G$1001)</f>
        <v>Mexico</v>
      </c>
      <c r="I568" t="str">
        <f>INDEX(products!$A$1:$G$37,MATCH(orders!$D568,products!$A$1:$A$37,0),MATCH(orders!I$1,products!$A$1:$G$1,0))</f>
        <v>White</v>
      </c>
      <c r="J568">
        <f>INDEX(products!$A$1:$G$37,MATCH(orders!$D568,products!$A$1:$A$37,0),MATCH(orders!J$1,products!$A$1:$G$1,0))</f>
        <v>0.65</v>
      </c>
      <c r="K568" t="str">
        <f>INDEX(products!$A$1:$G$37,MATCH(orders!$D568,products!$A$1:$A$37,0),MATCH(orders!K$1,products!$A$1:$G$1,0))</f>
        <v>100g</v>
      </c>
      <c r="L568" s="6">
        <f>INDEX(products!$A$1:$G$37,MATCH(orders!$D568,products!$A$1:$A$37,0),MATCH(orders!L$1,products!$A$1:$G$1,0))</f>
        <v>2.4300000000000002</v>
      </c>
      <c r="M568" s="6">
        <f t="shared" ca="1" si="17"/>
        <v>55.89</v>
      </c>
      <c r="N568" t="str">
        <f>_xlfn.XLOOKUP(Orders[[#This Row],[Customer ID]],customers!$A$1:$A$1001,customers!$I$1:$I$1001,0)</f>
        <v>No</v>
      </c>
    </row>
    <row r="569" spans="1:14" x14ac:dyDescent="0.3">
      <c r="A569" s="4" t="s">
        <v>6524</v>
      </c>
      <c r="B569" s="5">
        <v>44666</v>
      </c>
      <c r="C569" t="s">
        <v>499</v>
      </c>
      <c r="D569" t="s">
        <v>6978</v>
      </c>
      <c r="E569" s="4">
        <f t="shared" ca="1" si="16"/>
        <v>26</v>
      </c>
      <c r="F569" t="str">
        <f>_xlfn.XLOOKUP(C569,customers!$A$1:$A$1001,customers!$B$1:$B$1001)</f>
        <v>Amanda Smith</v>
      </c>
      <c r="G569" t="str">
        <f>_xlfn.XLOOKUP(C569,customers!$A$1:$A$1001,customers!$C$1:$C$1001)</f>
        <v>amandasmith@email.com</v>
      </c>
      <c r="H569" t="str">
        <f>_xlfn.XLOOKUP(C569,customers!$A$1:$A$1001,customers!$G$1:$G$1001)</f>
        <v>Mexico</v>
      </c>
      <c r="I569" t="str">
        <f>INDEX(products!$A$1:$G$37,MATCH(orders!$D569,products!$A$1:$A$37,0),MATCH(orders!I$1,products!$A$1:$G$1,0))</f>
        <v>White</v>
      </c>
      <c r="J569">
        <f>INDEX(products!$A$1:$G$37,MATCH(orders!$D569,products!$A$1:$A$37,0),MATCH(orders!J$1,products!$A$1:$G$1,0))</f>
        <v>0.8</v>
      </c>
      <c r="K569" t="str">
        <f>INDEX(products!$A$1:$G$37,MATCH(orders!$D569,products!$A$1:$A$37,0),MATCH(orders!K$1,products!$A$1:$G$1,0))</f>
        <v>50g</v>
      </c>
      <c r="L569" s="6">
        <f>INDEX(products!$A$1:$G$37,MATCH(orders!$D569,products!$A$1:$A$37,0),MATCH(orders!L$1,products!$A$1:$G$1,0))</f>
        <v>1.3</v>
      </c>
      <c r="M569" s="6">
        <f t="shared" ca="1" si="17"/>
        <v>33.800000000000004</v>
      </c>
      <c r="N569" t="str">
        <f>_xlfn.XLOOKUP(Orders[[#This Row],[Customer ID]],customers!$A$1:$A$1001,customers!$I$1:$I$1001,0)</f>
        <v>No</v>
      </c>
    </row>
    <row r="570" spans="1:14" x14ac:dyDescent="0.3">
      <c r="A570" s="4" t="s">
        <v>6525</v>
      </c>
      <c r="B570" s="5">
        <v>44519</v>
      </c>
      <c r="C570" t="s">
        <v>110</v>
      </c>
      <c r="D570" t="s">
        <v>6975</v>
      </c>
      <c r="E570" s="4">
        <f t="shared" ca="1" si="16"/>
        <v>33</v>
      </c>
      <c r="F570" t="str">
        <f>_xlfn.XLOOKUP(C570,customers!$A$1:$A$1001,customers!$B$1:$B$1001)</f>
        <v>James Parsons</v>
      </c>
      <c r="G570" t="str">
        <f>_xlfn.XLOOKUP(C570,customers!$A$1:$A$1001,customers!$C$1:$C$1001)</f>
        <v>jamesparsons@email.com</v>
      </c>
      <c r="H570" t="str">
        <f>_xlfn.XLOOKUP(C570,customers!$A$1:$A$1001,customers!$G$1:$G$1001)</f>
        <v>United States</v>
      </c>
      <c r="I570" t="str">
        <f>INDEX(products!$A$1:$G$37,MATCH(orders!$D570,products!$A$1:$A$37,0),MATCH(orders!I$1,products!$A$1:$G$1,0))</f>
        <v>White</v>
      </c>
      <c r="J570">
        <f>INDEX(products!$A$1:$G$37,MATCH(orders!$D570,products!$A$1:$A$37,0),MATCH(orders!J$1,products!$A$1:$G$1,0))</f>
        <v>0.65</v>
      </c>
      <c r="K570" t="str">
        <f>INDEX(products!$A$1:$G$37,MATCH(orders!$D570,products!$A$1:$A$37,0),MATCH(orders!K$1,products!$A$1:$G$1,0))</f>
        <v>100g</v>
      </c>
      <c r="L570" s="6">
        <f>INDEX(products!$A$1:$G$37,MATCH(orders!$D570,products!$A$1:$A$37,0),MATCH(orders!L$1,products!$A$1:$G$1,0))</f>
        <v>2.4300000000000002</v>
      </c>
      <c r="M570" s="6">
        <f t="shared" ca="1" si="17"/>
        <v>80.190000000000012</v>
      </c>
      <c r="N570" t="str">
        <f>_xlfn.XLOOKUP(Orders[[#This Row],[Customer ID]],customers!$A$1:$A$1001,customers!$I$1:$I$1001,0)</f>
        <v>No</v>
      </c>
    </row>
    <row r="571" spans="1:14" x14ac:dyDescent="0.3">
      <c r="A571" s="4" t="s">
        <v>6526</v>
      </c>
      <c r="B571" s="5">
        <v>43754</v>
      </c>
      <c r="C571" t="s">
        <v>681</v>
      </c>
      <c r="D571" t="s">
        <v>6974</v>
      </c>
      <c r="E571" s="4">
        <f t="shared" ca="1" si="16"/>
        <v>30</v>
      </c>
      <c r="F571" t="str">
        <f>_xlfn.XLOOKUP(C571,customers!$A$1:$A$1001,customers!$B$1:$B$1001)</f>
        <v>Beverly Wright</v>
      </c>
      <c r="G571" t="str">
        <f>_xlfn.XLOOKUP(C571,customers!$A$1:$A$1001,customers!$C$1:$C$1001)</f>
        <v>beverlywright@email.com</v>
      </c>
      <c r="H571" t="str">
        <f>_xlfn.XLOOKUP(C571,customers!$A$1:$A$1001,customers!$G$1:$G$1001)</f>
        <v>Canada</v>
      </c>
      <c r="I571" t="str">
        <f>INDEX(products!$A$1:$G$37,MATCH(orders!$D571,products!$A$1:$A$37,0),MATCH(orders!I$1,products!$A$1:$G$1,0))</f>
        <v>White</v>
      </c>
      <c r="J571">
        <f>INDEX(products!$A$1:$G$37,MATCH(orders!$D571,products!$A$1:$A$37,0),MATCH(orders!J$1,products!$A$1:$G$1,0))</f>
        <v>0.65</v>
      </c>
      <c r="K571" t="str">
        <f>INDEX(products!$A$1:$G$37,MATCH(orders!$D571,products!$A$1:$A$37,0),MATCH(orders!K$1,products!$A$1:$G$1,0))</f>
        <v>50g</v>
      </c>
      <c r="L571" s="6">
        <f>INDEX(products!$A$1:$G$37,MATCH(orders!$D571,products!$A$1:$A$37,0),MATCH(orders!L$1,products!$A$1:$G$1,0))</f>
        <v>1.46</v>
      </c>
      <c r="M571" s="6">
        <f t="shared" ca="1" si="17"/>
        <v>43.8</v>
      </c>
      <c r="N571" t="str">
        <f>_xlfn.XLOOKUP(Orders[[#This Row],[Customer ID]],customers!$A$1:$A$1001,customers!$I$1:$I$1001,0)</f>
        <v>No</v>
      </c>
    </row>
    <row r="572" spans="1:14" x14ac:dyDescent="0.3">
      <c r="A572" s="4" t="s">
        <v>6527</v>
      </c>
      <c r="B572" s="5">
        <v>43795</v>
      </c>
      <c r="C572" t="s">
        <v>168</v>
      </c>
      <c r="D572" t="s">
        <v>6960</v>
      </c>
      <c r="E572" s="4">
        <f t="shared" ca="1" si="16"/>
        <v>19</v>
      </c>
      <c r="F572" t="str">
        <f>_xlfn.XLOOKUP(C572,customers!$A$1:$A$1001,customers!$B$1:$B$1001)</f>
        <v>Carl Smith</v>
      </c>
      <c r="G572" t="str">
        <f>_xlfn.XLOOKUP(C572,customers!$A$1:$A$1001,customers!$C$1:$C$1001)</f>
        <v>carlsmith@email.com</v>
      </c>
      <c r="H572" t="str">
        <f>_xlfn.XLOOKUP(C572,customers!$A$1:$A$1001,customers!$G$1:$G$1001)</f>
        <v>Mexico</v>
      </c>
      <c r="I572" t="str">
        <f>INDEX(products!$A$1:$G$37,MATCH(orders!$D572,products!$A$1:$A$37,0),MATCH(orders!I$1,products!$A$1:$G$1,0))</f>
        <v>Milk</v>
      </c>
      <c r="J572">
        <f>INDEX(products!$A$1:$G$37,MATCH(orders!$D572,products!$A$1:$A$37,0),MATCH(orders!J$1,products!$A$1:$G$1,0))</f>
        <v>0.5</v>
      </c>
      <c r="K572" t="str">
        <f>INDEX(products!$A$1:$G$37,MATCH(orders!$D572,products!$A$1:$A$37,0),MATCH(orders!K$1,products!$A$1:$G$1,0))</f>
        <v>250g</v>
      </c>
      <c r="L572" s="6">
        <f>INDEX(products!$A$1:$G$37,MATCH(orders!$D572,products!$A$1:$A$37,0),MATCH(orders!L$1,products!$A$1:$G$1,0))</f>
        <v>4.58</v>
      </c>
      <c r="M572" s="6">
        <f t="shared" ca="1" si="17"/>
        <v>87.02</v>
      </c>
      <c r="N572" t="str">
        <f>_xlfn.XLOOKUP(Orders[[#This Row],[Customer ID]],customers!$A$1:$A$1001,customers!$I$1:$I$1001,0)</f>
        <v>No</v>
      </c>
    </row>
    <row r="573" spans="1:14" x14ac:dyDescent="0.3">
      <c r="A573" s="4" t="s">
        <v>6528</v>
      </c>
      <c r="B573" s="5">
        <v>43646</v>
      </c>
      <c r="C573" t="s">
        <v>126</v>
      </c>
      <c r="D573" t="s">
        <v>6945</v>
      </c>
      <c r="E573" s="4">
        <f t="shared" ca="1" si="16"/>
        <v>50</v>
      </c>
      <c r="F573" t="str">
        <f>_xlfn.XLOOKUP(C573,customers!$A$1:$A$1001,customers!$B$1:$B$1001)</f>
        <v>Ashley Ferguson</v>
      </c>
      <c r="G573" t="str">
        <f>_xlfn.XLOOKUP(C573,customers!$A$1:$A$1001,customers!$C$1:$C$1001)</f>
        <v>ashleyferguson@email.com</v>
      </c>
      <c r="H573" t="str">
        <f>_xlfn.XLOOKUP(C573,customers!$A$1:$A$1001,customers!$G$1:$G$1001)</f>
        <v>Canada</v>
      </c>
      <c r="I573" t="str">
        <f>INDEX(products!$A$1:$G$37,MATCH(orders!$D573,products!$A$1:$A$37,0),MATCH(orders!I$1,products!$A$1:$G$1,0))</f>
        <v>Dark</v>
      </c>
      <c r="J573">
        <f>INDEX(products!$A$1:$G$37,MATCH(orders!$D573,products!$A$1:$A$37,0),MATCH(orders!J$1,products!$A$1:$G$1,0))</f>
        <v>0.5</v>
      </c>
      <c r="K573" t="str">
        <f>INDEX(products!$A$1:$G$37,MATCH(orders!$D573,products!$A$1:$A$37,0),MATCH(orders!K$1,products!$A$1:$G$1,0))</f>
        <v>20g</v>
      </c>
      <c r="L573" s="6">
        <f>INDEX(products!$A$1:$G$37,MATCH(orders!$D573,products!$A$1:$A$37,0),MATCH(orders!L$1,products!$A$1:$G$1,0))</f>
        <v>0.65</v>
      </c>
      <c r="M573" s="6">
        <f t="shared" ca="1" si="17"/>
        <v>32.5</v>
      </c>
      <c r="N573" t="str">
        <f>_xlfn.XLOOKUP(Orders[[#This Row],[Customer ID]],customers!$A$1:$A$1001,customers!$I$1:$I$1001,0)</f>
        <v>No</v>
      </c>
    </row>
    <row r="574" spans="1:14" x14ac:dyDescent="0.3">
      <c r="A574" s="4" t="s">
        <v>6529</v>
      </c>
      <c r="B574" s="5">
        <v>44200</v>
      </c>
      <c r="C574" t="s">
        <v>524</v>
      </c>
      <c r="D574" t="s">
        <v>6960</v>
      </c>
      <c r="E574" s="4">
        <f t="shared" ca="1" si="16"/>
        <v>41</v>
      </c>
      <c r="F574" t="str">
        <f>_xlfn.XLOOKUP(C574,customers!$A$1:$A$1001,customers!$B$1:$B$1001)</f>
        <v>Tracy Choi</v>
      </c>
      <c r="G574" t="str">
        <f>_xlfn.XLOOKUP(C574,customers!$A$1:$A$1001,customers!$C$1:$C$1001)</f>
        <v>tracychoi@email.com</v>
      </c>
      <c r="H574" t="str">
        <f>_xlfn.XLOOKUP(C574,customers!$A$1:$A$1001,customers!$G$1:$G$1001)</f>
        <v>Mexico</v>
      </c>
      <c r="I574" t="str">
        <f>INDEX(products!$A$1:$G$37,MATCH(orders!$D574,products!$A$1:$A$37,0),MATCH(orders!I$1,products!$A$1:$G$1,0))</f>
        <v>Milk</v>
      </c>
      <c r="J574">
        <f>INDEX(products!$A$1:$G$37,MATCH(orders!$D574,products!$A$1:$A$37,0),MATCH(orders!J$1,products!$A$1:$G$1,0))</f>
        <v>0.5</v>
      </c>
      <c r="K574" t="str">
        <f>INDEX(products!$A$1:$G$37,MATCH(orders!$D574,products!$A$1:$A$37,0),MATCH(orders!K$1,products!$A$1:$G$1,0))</f>
        <v>250g</v>
      </c>
      <c r="L574" s="6">
        <f>INDEX(products!$A$1:$G$37,MATCH(orders!$D574,products!$A$1:$A$37,0),MATCH(orders!L$1,products!$A$1:$G$1,0))</f>
        <v>4.58</v>
      </c>
      <c r="M574" s="6">
        <f t="shared" ca="1" si="17"/>
        <v>187.78</v>
      </c>
      <c r="N574" t="str">
        <f>_xlfn.XLOOKUP(Orders[[#This Row],[Customer ID]],customers!$A$1:$A$1001,customers!$I$1:$I$1001,0)</f>
        <v>No</v>
      </c>
    </row>
    <row r="575" spans="1:14" x14ac:dyDescent="0.3">
      <c r="A575" s="4" t="s">
        <v>6530</v>
      </c>
      <c r="B575" s="5">
        <v>44131</v>
      </c>
      <c r="C575" t="s">
        <v>868</v>
      </c>
      <c r="D575" t="s">
        <v>6973</v>
      </c>
      <c r="E575" s="4">
        <f t="shared" ca="1" si="16"/>
        <v>9</v>
      </c>
      <c r="F575" t="str">
        <f>_xlfn.XLOOKUP(C575,customers!$A$1:$A$1001,customers!$B$1:$B$1001)</f>
        <v>James Moore</v>
      </c>
      <c r="G575" t="str">
        <f>_xlfn.XLOOKUP(C575,customers!$A$1:$A$1001,customers!$C$1:$C$1001)</f>
        <v>jamesmoore@email.com</v>
      </c>
      <c r="H575" t="str">
        <f>_xlfn.XLOOKUP(C575,customers!$A$1:$A$1001,customers!$G$1:$G$1001)</f>
        <v>United States</v>
      </c>
      <c r="I575" t="str">
        <f>INDEX(products!$A$1:$G$37,MATCH(orders!$D575,products!$A$1:$A$37,0),MATCH(orders!I$1,products!$A$1:$G$1,0))</f>
        <v>White</v>
      </c>
      <c r="J575">
        <f>INDEX(products!$A$1:$G$37,MATCH(orders!$D575,products!$A$1:$A$37,0),MATCH(orders!J$1,products!$A$1:$G$1,0))</f>
        <v>0.65</v>
      </c>
      <c r="K575" t="str">
        <f>INDEX(products!$A$1:$G$37,MATCH(orders!$D575,products!$A$1:$A$37,0),MATCH(orders!K$1,products!$A$1:$G$1,0))</f>
        <v>20g</v>
      </c>
      <c r="L575" s="6">
        <f>INDEX(products!$A$1:$G$37,MATCH(orders!$D575,products!$A$1:$A$37,0),MATCH(orders!L$1,products!$A$1:$G$1,0))</f>
        <v>0.73</v>
      </c>
      <c r="M575" s="6">
        <f t="shared" ca="1" si="17"/>
        <v>6.57</v>
      </c>
      <c r="N575" t="str">
        <f>_xlfn.XLOOKUP(Orders[[#This Row],[Customer ID]],customers!$A$1:$A$1001,customers!$I$1:$I$1001,0)</f>
        <v>Yes</v>
      </c>
    </row>
    <row r="576" spans="1:14" x14ac:dyDescent="0.3">
      <c r="A576" s="4" t="s">
        <v>6531</v>
      </c>
      <c r="B576" s="5">
        <v>44362</v>
      </c>
      <c r="C576" t="s">
        <v>713</v>
      </c>
      <c r="D576" t="s">
        <v>6958</v>
      </c>
      <c r="E576" s="4">
        <f t="shared" ca="1" si="16"/>
        <v>11</v>
      </c>
      <c r="F576" t="str">
        <f>_xlfn.XLOOKUP(C576,customers!$A$1:$A$1001,customers!$B$1:$B$1001)</f>
        <v>Barry Jarvis</v>
      </c>
      <c r="G576" t="str">
        <f>_xlfn.XLOOKUP(C576,customers!$A$1:$A$1001,customers!$C$1:$C$1001)</f>
        <v>barryjarvis@email.com</v>
      </c>
      <c r="H576" t="str">
        <f>_xlfn.XLOOKUP(C576,customers!$A$1:$A$1001,customers!$G$1:$G$1001)</f>
        <v>Canada</v>
      </c>
      <c r="I576" t="str">
        <f>INDEX(products!$A$1:$G$37,MATCH(orders!$D576,products!$A$1:$A$37,0),MATCH(orders!I$1,products!$A$1:$G$1,0))</f>
        <v>Milk</v>
      </c>
      <c r="J576">
        <f>INDEX(products!$A$1:$G$37,MATCH(orders!$D576,products!$A$1:$A$37,0),MATCH(orders!J$1,products!$A$1:$G$1,0))</f>
        <v>0.5</v>
      </c>
      <c r="K576" t="str">
        <f>INDEX(products!$A$1:$G$37,MATCH(orders!$D576,products!$A$1:$A$37,0),MATCH(orders!K$1,products!$A$1:$G$1,0))</f>
        <v>50g</v>
      </c>
      <c r="L576" s="6">
        <f>INDEX(products!$A$1:$G$37,MATCH(orders!$D576,products!$A$1:$A$37,0),MATCH(orders!L$1,products!$A$1:$G$1,0))</f>
        <v>1.2</v>
      </c>
      <c r="M576" s="6">
        <f t="shared" ca="1" si="17"/>
        <v>13.2</v>
      </c>
      <c r="N576" t="str">
        <f>_xlfn.XLOOKUP(Orders[[#This Row],[Customer ID]],customers!$A$1:$A$1001,customers!$I$1:$I$1001,0)</f>
        <v>No</v>
      </c>
    </row>
    <row r="577" spans="1:14" x14ac:dyDescent="0.3">
      <c r="A577" s="4" t="s">
        <v>6532</v>
      </c>
      <c r="B577" s="5">
        <v>44396</v>
      </c>
      <c r="C577" t="s">
        <v>770</v>
      </c>
      <c r="D577" t="s">
        <v>6950</v>
      </c>
      <c r="E577" s="4">
        <f t="shared" ca="1" si="16"/>
        <v>42</v>
      </c>
      <c r="F577" t="str">
        <f>_xlfn.XLOOKUP(C577,customers!$A$1:$A$1001,customers!$B$1:$B$1001)</f>
        <v>Janice Robinson</v>
      </c>
      <c r="G577" t="str">
        <f>_xlfn.XLOOKUP(C577,customers!$A$1:$A$1001,customers!$C$1:$C$1001)</f>
        <v>janicerobinson@email.com</v>
      </c>
      <c r="H577" t="str">
        <f>_xlfn.XLOOKUP(C577,customers!$A$1:$A$1001,customers!$G$1:$G$1001)</f>
        <v>United States</v>
      </c>
      <c r="I577" t="str">
        <f>INDEX(products!$A$1:$G$37,MATCH(orders!$D577,products!$A$1:$A$37,0),MATCH(orders!I$1,products!$A$1:$G$1,0))</f>
        <v>Dark</v>
      </c>
      <c r="J577">
        <f>INDEX(products!$A$1:$G$37,MATCH(orders!$D577,products!$A$1:$A$37,0),MATCH(orders!J$1,products!$A$1:$G$1,0))</f>
        <v>0.65</v>
      </c>
      <c r="K577" t="str">
        <f>INDEX(products!$A$1:$G$37,MATCH(orders!$D577,products!$A$1:$A$37,0),MATCH(orders!K$1,products!$A$1:$G$1,0))</f>
        <v>50g</v>
      </c>
      <c r="L577" s="6">
        <f>INDEX(products!$A$1:$G$37,MATCH(orders!$D577,products!$A$1:$A$37,0),MATCH(orders!L$1,products!$A$1:$G$1,0))</f>
        <v>1.1299999999999999</v>
      </c>
      <c r="M577" s="6">
        <f t="shared" ca="1" si="17"/>
        <v>47.459999999999994</v>
      </c>
      <c r="N577" t="str">
        <f>_xlfn.XLOOKUP(Orders[[#This Row],[Customer ID]],customers!$A$1:$A$1001,customers!$I$1:$I$1001,0)</f>
        <v>No</v>
      </c>
    </row>
    <row r="578" spans="1:14" x14ac:dyDescent="0.3">
      <c r="A578" s="4" t="s">
        <v>6533</v>
      </c>
      <c r="B578" s="5">
        <v>44400</v>
      </c>
      <c r="C578" t="s">
        <v>831</v>
      </c>
      <c r="D578" t="s">
        <v>6977</v>
      </c>
      <c r="E578" s="4">
        <f t="shared" ref="E578:E641" ca="1" si="18">INT(RAND()*50)+1</f>
        <v>42</v>
      </c>
      <c r="F578" t="str">
        <f>_xlfn.XLOOKUP(C578,customers!$A$1:$A$1001,customers!$B$1:$B$1001)</f>
        <v>April Young</v>
      </c>
      <c r="G578" t="str">
        <f>_xlfn.XLOOKUP(C578,customers!$A$1:$A$1001,customers!$C$1:$C$1001)</f>
        <v>aprilyoung@email.com</v>
      </c>
      <c r="H578" t="str">
        <f>_xlfn.XLOOKUP(C578,customers!$A$1:$A$1001,customers!$G$1:$G$1001)</f>
        <v>United States</v>
      </c>
      <c r="I578" t="str">
        <f>INDEX(products!$A$1:$G$37,MATCH(orders!$D578,products!$A$1:$A$37,0),MATCH(orders!I$1,products!$A$1:$G$1,0))</f>
        <v>White</v>
      </c>
      <c r="J578">
        <f>INDEX(products!$A$1:$G$37,MATCH(orders!$D578,products!$A$1:$A$37,0),MATCH(orders!J$1,products!$A$1:$G$1,0))</f>
        <v>0.8</v>
      </c>
      <c r="K578" t="str">
        <f>INDEX(products!$A$1:$G$37,MATCH(orders!$D578,products!$A$1:$A$37,0),MATCH(orders!K$1,products!$A$1:$G$1,0))</f>
        <v>20g</v>
      </c>
      <c r="L578" s="6">
        <f>INDEX(products!$A$1:$G$37,MATCH(orders!$D578,products!$A$1:$A$37,0),MATCH(orders!L$1,products!$A$1:$G$1,0))</f>
        <v>0.65</v>
      </c>
      <c r="M578" s="6">
        <f t="shared" ca="1" si="17"/>
        <v>27.3</v>
      </c>
      <c r="N578" t="str">
        <f>_xlfn.XLOOKUP(Orders[[#This Row],[Customer ID]],customers!$A$1:$A$1001,customers!$I$1:$I$1001,0)</f>
        <v>No</v>
      </c>
    </row>
    <row r="579" spans="1:14" x14ac:dyDescent="0.3">
      <c r="A579" s="4" t="s">
        <v>6534</v>
      </c>
      <c r="B579" s="5">
        <v>43855</v>
      </c>
      <c r="C579" t="s">
        <v>687</v>
      </c>
      <c r="D579" t="s">
        <v>6969</v>
      </c>
      <c r="E579" s="4">
        <f t="shared" ca="1" si="18"/>
        <v>28</v>
      </c>
      <c r="F579" t="str">
        <f>_xlfn.XLOOKUP(C579,customers!$A$1:$A$1001,customers!$B$1:$B$1001)</f>
        <v>Brian Harmon</v>
      </c>
      <c r="G579" t="str">
        <f>_xlfn.XLOOKUP(C579,customers!$A$1:$A$1001,customers!$C$1:$C$1001)</f>
        <v>brianharmon@email.com</v>
      </c>
      <c r="H579" t="str">
        <f>_xlfn.XLOOKUP(C579,customers!$A$1:$A$1001,customers!$G$1:$G$1001)</f>
        <v>Mexico</v>
      </c>
      <c r="I579" t="str">
        <f>INDEX(products!$A$1:$G$37,MATCH(orders!$D579,products!$A$1:$A$37,0),MATCH(orders!I$1,products!$A$1:$G$1,0))</f>
        <v>White</v>
      </c>
      <c r="J579">
        <f>INDEX(products!$A$1:$G$37,MATCH(orders!$D579,products!$A$1:$A$37,0),MATCH(orders!J$1,products!$A$1:$G$1,0))</f>
        <v>0.5</v>
      </c>
      <c r="K579" t="str">
        <f>INDEX(products!$A$1:$G$37,MATCH(orders!$D579,products!$A$1:$A$37,0),MATCH(orders!K$1,products!$A$1:$G$1,0))</f>
        <v>20g</v>
      </c>
      <c r="L579" s="6">
        <f>INDEX(products!$A$1:$G$37,MATCH(orders!$D579,products!$A$1:$A$37,0),MATCH(orders!L$1,products!$A$1:$G$1,0))</f>
        <v>0.79</v>
      </c>
      <c r="M579" s="6">
        <f t="shared" ref="M579:M642" ca="1" si="19">L579*E579</f>
        <v>22.12</v>
      </c>
      <c r="N579" t="str">
        <f>_xlfn.XLOOKUP(Orders[[#This Row],[Customer ID]],customers!$A$1:$A$1001,customers!$I$1:$I$1001,0)</f>
        <v>No</v>
      </c>
    </row>
    <row r="580" spans="1:14" x14ac:dyDescent="0.3">
      <c r="A580" s="4" t="s">
        <v>6535</v>
      </c>
      <c r="B580" s="5">
        <v>43594</v>
      </c>
      <c r="C580" t="s">
        <v>571</v>
      </c>
      <c r="D580" t="s">
        <v>6978</v>
      </c>
      <c r="E580" s="4">
        <f t="shared" ca="1" si="18"/>
        <v>13</v>
      </c>
      <c r="F580" t="str">
        <f>_xlfn.XLOOKUP(C580,customers!$A$1:$A$1001,customers!$B$1:$B$1001)</f>
        <v>Patrick Gonzalez</v>
      </c>
      <c r="G580" t="str">
        <f>_xlfn.XLOOKUP(C580,customers!$A$1:$A$1001,customers!$C$1:$C$1001)</f>
        <v>patrickgonzalez@email.com</v>
      </c>
      <c r="H580" t="str">
        <f>_xlfn.XLOOKUP(C580,customers!$A$1:$A$1001,customers!$G$1:$G$1001)</f>
        <v>United States</v>
      </c>
      <c r="I580" t="str">
        <f>INDEX(products!$A$1:$G$37,MATCH(orders!$D580,products!$A$1:$A$37,0),MATCH(orders!I$1,products!$A$1:$G$1,0))</f>
        <v>White</v>
      </c>
      <c r="J580">
        <f>INDEX(products!$A$1:$G$37,MATCH(orders!$D580,products!$A$1:$A$37,0),MATCH(orders!J$1,products!$A$1:$G$1,0))</f>
        <v>0.8</v>
      </c>
      <c r="K580" t="str">
        <f>INDEX(products!$A$1:$G$37,MATCH(orders!$D580,products!$A$1:$A$37,0),MATCH(orders!K$1,products!$A$1:$G$1,0))</f>
        <v>50g</v>
      </c>
      <c r="L580" s="6">
        <f>INDEX(products!$A$1:$G$37,MATCH(orders!$D580,products!$A$1:$A$37,0),MATCH(orders!L$1,products!$A$1:$G$1,0))</f>
        <v>1.3</v>
      </c>
      <c r="M580" s="6">
        <f t="shared" ca="1" si="19"/>
        <v>16.900000000000002</v>
      </c>
      <c r="N580" t="str">
        <f>_xlfn.XLOOKUP(Orders[[#This Row],[Customer ID]],customers!$A$1:$A$1001,customers!$I$1:$I$1001,0)</f>
        <v>No</v>
      </c>
    </row>
    <row r="581" spans="1:14" x14ac:dyDescent="0.3">
      <c r="A581" s="4" t="s">
        <v>6536</v>
      </c>
      <c r="B581" s="5">
        <v>43920</v>
      </c>
      <c r="C581" t="s">
        <v>969</v>
      </c>
      <c r="D581" t="s">
        <v>6967</v>
      </c>
      <c r="E581" s="4">
        <f t="shared" ca="1" si="18"/>
        <v>46</v>
      </c>
      <c r="F581" t="str">
        <f>_xlfn.XLOOKUP(C581,customers!$A$1:$A$1001,customers!$B$1:$B$1001)</f>
        <v>Joseph Wood</v>
      </c>
      <c r="G581" t="str">
        <f>_xlfn.XLOOKUP(C581,customers!$A$1:$A$1001,customers!$C$1:$C$1001)</f>
        <v>josephwood@email.com</v>
      </c>
      <c r="H581" t="str">
        <f>_xlfn.XLOOKUP(C581,customers!$A$1:$A$1001,customers!$G$1:$G$1001)</f>
        <v>United States</v>
      </c>
      <c r="I581" t="str">
        <f>INDEX(products!$A$1:$G$37,MATCH(orders!$D581,products!$A$1:$A$37,0),MATCH(orders!I$1,products!$A$1:$G$1,0))</f>
        <v>Milk</v>
      </c>
      <c r="J581">
        <f>INDEX(products!$A$1:$G$37,MATCH(orders!$D581,products!$A$1:$A$37,0),MATCH(orders!J$1,products!$A$1:$G$1,0))</f>
        <v>0.8</v>
      </c>
      <c r="K581" t="str">
        <f>INDEX(products!$A$1:$G$37,MATCH(orders!$D581,products!$A$1:$A$37,0),MATCH(orders!K$1,products!$A$1:$G$1,0))</f>
        <v>100g</v>
      </c>
      <c r="L581" s="6">
        <f>INDEX(products!$A$1:$G$37,MATCH(orders!$D581,products!$A$1:$A$37,0),MATCH(orders!L$1,products!$A$1:$G$1,0))</f>
        <v>1.49</v>
      </c>
      <c r="M581" s="6">
        <f t="shared" ca="1" si="19"/>
        <v>68.540000000000006</v>
      </c>
      <c r="N581" t="str">
        <f>_xlfn.XLOOKUP(Orders[[#This Row],[Customer ID]],customers!$A$1:$A$1001,customers!$I$1:$I$1001,0)</f>
        <v>No</v>
      </c>
    </row>
    <row r="582" spans="1:14" x14ac:dyDescent="0.3">
      <c r="A582" s="4" t="s">
        <v>6537</v>
      </c>
      <c r="B582" s="5">
        <v>44633</v>
      </c>
      <c r="C582" t="s">
        <v>534</v>
      </c>
      <c r="D582" t="s">
        <v>6975</v>
      </c>
      <c r="E582" s="4">
        <f t="shared" ca="1" si="18"/>
        <v>14</v>
      </c>
      <c r="F582" t="str">
        <f>_xlfn.XLOOKUP(C582,customers!$A$1:$A$1001,customers!$B$1:$B$1001)</f>
        <v>Thomas Hunter</v>
      </c>
      <c r="G582" t="str">
        <f>_xlfn.XLOOKUP(C582,customers!$A$1:$A$1001,customers!$C$1:$C$1001)</f>
        <v>thomashunter@email.com</v>
      </c>
      <c r="H582" t="str">
        <f>_xlfn.XLOOKUP(C582,customers!$A$1:$A$1001,customers!$G$1:$G$1001)</f>
        <v>Canada</v>
      </c>
      <c r="I582" t="str">
        <f>INDEX(products!$A$1:$G$37,MATCH(orders!$D582,products!$A$1:$A$37,0),MATCH(orders!I$1,products!$A$1:$G$1,0))</f>
        <v>White</v>
      </c>
      <c r="J582">
        <f>INDEX(products!$A$1:$G$37,MATCH(orders!$D582,products!$A$1:$A$37,0),MATCH(orders!J$1,products!$A$1:$G$1,0))</f>
        <v>0.65</v>
      </c>
      <c r="K582" t="str">
        <f>INDEX(products!$A$1:$G$37,MATCH(orders!$D582,products!$A$1:$A$37,0),MATCH(orders!K$1,products!$A$1:$G$1,0))</f>
        <v>100g</v>
      </c>
      <c r="L582" s="6">
        <f>INDEX(products!$A$1:$G$37,MATCH(orders!$D582,products!$A$1:$A$37,0),MATCH(orders!L$1,products!$A$1:$G$1,0))</f>
        <v>2.4300000000000002</v>
      </c>
      <c r="M582" s="6">
        <f t="shared" ca="1" si="19"/>
        <v>34.020000000000003</v>
      </c>
      <c r="N582" t="str">
        <f>_xlfn.XLOOKUP(Orders[[#This Row],[Customer ID]],customers!$A$1:$A$1001,customers!$I$1:$I$1001,0)</f>
        <v>No</v>
      </c>
    </row>
    <row r="583" spans="1:14" x14ac:dyDescent="0.3">
      <c r="A583" s="4" t="s">
        <v>6538</v>
      </c>
      <c r="B583" s="5">
        <v>43572</v>
      </c>
      <c r="C583" t="s">
        <v>879</v>
      </c>
      <c r="D583" t="s">
        <v>6967</v>
      </c>
      <c r="E583" s="4">
        <f t="shared" ca="1" si="18"/>
        <v>3</v>
      </c>
      <c r="F583" t="str">
        <f>_xlfn.XLOOKUP(C583,customers!$A$1:$A$1001,customers!$B$1:$B$1001)</f>
        <v>Duane Forbes</v>
      </c>
      <c r="G583" t="str">
        <f>_xlfn.XLOOKUP(C583,customers!$A$1:$A$1001,customers!$C$1:$C$1001)</f>
        <v>duaneforbes@email.com</v>
      </c>
      <c r="H583" t="str">
        <f>_xlfn.XLOOKUP(C583,customers!$A$1:$A$1001,customers!$G$1:$G$1001)</f>
        <v>Mexico</v>
      </c>
      <c r="I583" t="str">
        <f>INDEX(products!$A$1:$G$37,MATCH(orders!$D583,products!$A$1:$A$37,0),MATCH(orders!I$1,products!$A$1:$G$1,0))</f>
        <v>Milk</v>
      </c>
      <c r="J583">
        <f>INDEX(products!$A$1:$G$37,MATCH(orders!$D583,products!$A$1:$A$37,0),MATCH(orders!J$1,products!$A$1:$G$1,0))</f>
        <v>0.8</v>
      </c>
      <c r="K583" t="str">
        <f>INDEX(products!$A$1:$G$37,MATCH(orders!$D583,products!$A$1:$A$37,0),MATCH(orders!K$1,products!$A$1:$G$1,0))</f>
        <v>100g</v>
      </c>
      <c r="L583" s="6">
        <f>INDEX(products!$A$1:$G$37,MATCH(orders!$D583,products!$A$1:$A$37,0),MATCH(orders!L$1,products!$A$1:$G$1,0))</f>
        <v>1.49</v>
      </c>
      <c r="M583" s="6">
        <f t="shared" ca="1" si="19"/>
        <v>4.47</v>
      </c>
      <c r="N583" t="str">
        <f>_xlfn.XLOOKUP(Orders[[#This Row],[Customer ID]],customers!$A$1:$A$1001,customers!$I$1:$I$1001,0)</f>
        <v>No</v>
      </c>
    </row>
    <row r="584" spans="1:14" x14ac:dyDescent="0.3">
      <c r="A584" s="4" t="s">
        <v>6539</v>
      </c>
      <c r="B584" s="5">
        <v>43763</v>
      </c>
      <c r="C584" t="s">
        <v>657</v>
      </c>
      <c r="D584" t="s">
        <v>6967</v>
      </c>
      <c r="E584" s="4">
        <f t="shared" ca="1" si="18"/>
        <v>13</v>
      </c>
      <c r="F584" t="str">
        <f>_xlfn.XLOOKUP(C584,customers!$A$1:$A$1001,customers!$B$1:$B$1001)</f>
        <v>Anthony Flores</v>
      </c>
      <c r="G584" t="str">
        <f>_xlfn.XLOOKUP(C584,customers!$A$1:$A$1001,customers!$C$1:$C$1001)</f>
        <v>anthonyflores@email.com</v>
      </c>
      <c r="H584" t="str">
        <f>_xlfn.XLOOKUP(C584,customers!$A$1:$A$1001,customers!$G$1:$G$1001)</f>
        <v>Canada</v>
      </c>
      <c r="I584" t="str">
        <f>INDEX(products!$A$1:$G$37,MATCH(orders!$D584,products!$A$1:$A$37,0),MATCH(orders!I$1,products!$A$1:$G$1,0))</f>
        <v>Milk</v>
      </c>
      <c r="J584">
        <f>INDEX(products!$A$1:$G$37,MATCH(orders!$D584,products!$A$1:$A$37,0),MATCH(orders!J$1,products!$A$1:$G$1,0))</f>
        <v>0.8</v>
      </c>
      <c r="K584" t="str">
        <f>INDEX(products!$A$1:$G$37,MATCH(orders!$D584,products!$A$1:$A$37,0),MATCH(orders!K$1,products!$A$1:$G$1,0))</f>
        <v>100g</v>
      </c>
      <c r="L584" s="6">
        <f>INDEX(products!$A$1:$G$37,MATCH(orders!$D584,products!$A$1:$A$37,0),MATCH(orders!L$1,products!$A$1:$G$1,0))</f>
        <v>1.49</v>
      </c>
      <c r="M584" s="6">
        <f t="shared" ca="1" si="19"/>
        <v>19.37</v>
      </c>
      <c r="N584" t="str">
        <f>_xlfn.XLOOKUP(Orders[[#This Row],[Customer ID]],customers!$A$1:$A$1001,customers!$I$1:$I$1001,0)</f>
        <v>No</v>
      </c>
    </row>
    <row r="585" spans="1:14" x14ac:dyDescent="0.3">
      <c r="A585" s="4" t="s">
        <v>6540</v>
      </c>
      <c r="B585" s="5">
        <v>43721</v>
      </c>
      <c r="C585" t="s">
        <v>590</v>
      </c>
      <c r="D585" t="s">
        <v>6948</v>
      </c>
      <c r="E585" s="4">
        <f t="shared" ca="1" si="18"/>
        <v>13</v>
      </c>
      <c r="F585" t="str">
        <f>_xlfn.XLOOKUP(C585,customers!$A$1:$A$1001,customers!$B$1:$B$1001)</f>
        <v>April Espinoza</v>
      </c>
      <c r="G585" t="str">
        <f>_xlfn.XLOOKUP(C585,customers!$A$1:$A$1001,customers!$C$1:$C$1001)</f>
        <v>aprilespinoza@email.com</v>
      </c>
      <c r="H585" t="str">
        <f>_xlfn.XLOOKUP(C585,customers!$A$1:$A$1001,customers!$G$1:$G$1001)</f>
        <v>United States</v>
      </c>
      <c r="I585" t="str">
        <f>INDEX(products!$A$1:$G$37,MATCH(orders!$D585,products!$A$1:$A$37,0),MATCH(orders!I$1,products!$A$1:$G$1,0))</f>
        <v>Dark</v>
      </c>
      <c r="J585">
        <f>INDEX(products!$A$1:$G$37,MATCH(orders!$D585,products!$A$1:$A$37,0),MATCH(orders!J$1,products!$A$1:$G$1,0))</f>
        <v>0.5</v>
      </c>
      <c r="K585" t="str">
        <f>INDEX(products!$A$1:$G$37,MATCH(orders!$D585,products!$A$1:$A$37,0),MATCH(orders!K$1,products!$A$1:$G$1,0))</f>
        <v>250g</v>
      </c>
      <c r="L585" s="6">
        <f>INDEX(products!$A$1:$G$37,MATCH(orders!$D585,products!$A$1:$A$37,0),MATCH(orders!L$1,products!$A$1:$G$1,0))</f>
        <v>4.96</v>
      </c>
      <c r="M585" s="6">
        <f t="shared" ca="1" si="19"/>
        <v>64.48</v>
      </c>
      <c r="N585" t="str">
        <f>_xlfn.XLOOKUP(Orders[[#This Row],[Customer ID]],customers!$A$1:$A$1001,customers!$I$1:$I$1001,0)</f>
        <v>No</v>
      </c>
    </row>
    <row r="586" spans="1:14" x14ac:dyDescent="0.3">
      <c r="A586" s="4" t="s">
        <v>6541</v>
      </c>
      <c r="B586" s="5">
        <v>43933</v>
      </c>
      <c r="C586" t="s">
        <v>738</v>
      </c>
      <c r="D586" t="s">
        <v>6969</v>
      </c>
      <c r="E586" s="4">
        <f t="shared" ca="1" si="18"/>
        <v>38</v>
      </c>
      <c r="F586" t="str">
        <f>_xlfn.XLOOKUP(C586,customers!$A$1:$A$1001,customers!$B$1:$B$1001)</f>
        <v>Julia Hanson</v>
      </c>
      <c r="G586" t="str">
        <f>_xlfn.XLOOKUP(C586,customers!$A$1:$A$1001,customers!$C$1:$C$1001)</f>
        <v>juliahanson@email.com</v>
      </c>
      <c r="H586" t="str">
        <f>_xlfn.XLOOKUP(C586,customers!$A$1:$A$1001,customers!$G$1:$G$1001)</f>
        <v>Canada</v>
      </c>
      <c r="I586" t="str">
        <f>INDEX(products!$A$1:$G$37,MATCH(orders!$D586,products!$A$1:$A$37,0),MATCH(orders!I$1,products!$A$1:$G$1,0))</f>
        <v>White</v>
      </c>
      <c r="J586">
        <f>INDEX(products!$A$1:$G$37,MATCH(orders!$D586,products!$A$1:$A$37,0),MATCH(orders!J$1,products!$A$1:$G$1,0))</f>
        <v>0.5</v>
      </c>
      <c r="K586" t="str">
        <f>INDEX(products!$A$1:$G$37,MATCH(orders!$D586,products!$A$1:$A$37,0),MATCH(orders!K$1,products!$A$1:$G$1,0))</f>
        <v>20g</v>
      </c>
      <c r="L586" s="6">
        <f>INDEX(products!$A$1:$G$37,MATCH(orders!$D586,products!$A$1:$A$37,0),MATCH(orders!L$1,products!$A$1:$G$1,0))</f>
        <v>0.79</v>
      </c>
      <c r="M586" s="6">
        <f t="shared" ca="1" si="19"/>
        <v>30.020000000000003</v>
      </c>
      <c r="N586" t="str">
        <f>_xlfn.XLOOKUP(Orders[[#This Row],[Customer ID]],customers!$A$1:$A$1001,customers!$I$1:$I$1001,0)</f>
        <v>No</v>
      </c>
    </row>
    <row r="587" spans="1:14" x14ac:dyDescent="0.3">
      <c r="A587" s="4" t="s">
        <v>6542</v>
      </c>
      <c r="B587" s="5">
        <v>43783</v>
      </c>
      <c r="C587" t="s">
        <v>428</v>
      </c>
      <c r="D587" t="s">
        <v>6969</v>
      </c>
      <c r="E587" s="4">
        <f t="shared" ca="1" si="18"/>
        <v>20</v>
      </c>
      <c r="F587" t="str">
        <f>_xlfn.XLOOKUP(C587,customers!$A$1:$A$1001,customers!$B$1:$B$1001)</f>
        <v>Keith Clark</v>
      </c>
      <c r="G587" t="str">
        <f>_xlfn.XLOOKUP(C587,customers!$A$1:$A$1001,customers!$C$1:$C$1001)</f>
        <v>keithclark@email.com</v>
      </c>
      <c r="H587" t="str">
        <f>_xlfn.XLOOKUP(C587,customers!$A$1:$A$1001,customers!$G$1:$G$1001)</f>
        <v>Mexico</v>
      </c>
      <c r="I587" t="str">
        <f>INDEX(products!$A$1:$G$37,MATCH(orders!$D587,products!$A$1:$A$37,0),MATCH(orders!I$1,products!$A$1:$G$1,0))</f>
        <v>White</v>
      </c>
      <c r="J587">
        <f>INDEX(products!$A$1:$G$37,MATCH(orders!$D587,products!$A$1:$A$37,0),MATCH(orders!J$1,products!$A$1:$G$1,0))</f>
        <v>0.5</v>
      </c>
      <c r="K587" t="str">
        <f>INDEX(products!$A$1:$G$37,MATCH(orders!$D587,products!$A$1:$A$37,0),MATCH(orders!K$1,products!$A$1:$G$1,0))</f>
        <v>20g</v>
      </c>
      <c r="L587" s="6">
        <f>INDEX(products!$A$1:$G$37,MATCH(orders!$D587,products!$A$1:$A$37,0),MATCH(orders!L$1,products!$A$1:$G$1,0))</f>
        <v>0.79</v>
      </c>
      <c r="M587" s="6">
        <f t="shared" ca="1" si="19"/>
        <v>15.8</v>
      </c>
      <c r="N587" t="str">
        <f>_xlfn.XLOOKUP(Orders[[#This Row],[Customer ID]],customers!$A$1:$A$1001,customers!$I$1:$I$1001,0)</f>
        <v>No</v>
      </c>
    </row>
    <row r="588" spans="1:14" x14ac:dyDescent="0.3">
      <c r="A588" s="4" t="s">
        <v>6543</v>
      </c>
      <c r="B588" s="5">
        <v>43664</v>
      </c>
      <c r="C588" t="s">
        <v>963</v>
      </c>
      <c r="D588" t="s">
        <v>6947</v>
      </c>
      <c r="E588" s="4">
        <f t="shared" ca="1" si="18"/>
        <v>29</v>
      </c>
      <c r="F588" t="str">
        <f>_xlfn.XLOOKUP(C588,customers!$A$1:$A$1001,customers!$B$1:$B$1001)</f>
        <v>Ralph Smith</v>
      </c>
      <c r="G588" t="str">
        <f>_xlfn.XLOOKUP(C588,customers!$A$1:$A$1001,customers!$C$1:$C$1001)</f>
        <v>ralphsmith@email.com</v>
      </c>
      <c r="H588" t="str">
        <f>_xlfn.XLOOKUP(C588,customers!$A$1:$A$1001,customers!$G$1:$G$1001)</f>
        <v>United States</v>
      </c>
      <c r="I588" t="str">
        <f>INDEX(products!$A$1:$G$37,MATCH(orders!$D588,products!$A$1:$A$37,0),MATCH(orders!I$1,products!$A$1:$G$1,0))</f>
        <v>Dark</v>
      </c>
      <c r="J588">
        <f>INDEX(products!$A$1:$G$37,MATCH(orders!$D588,products!$A$1:$A$37,0),MATCH(orders!J$1,products!$A$1:$G$1,0))</f>
        <v>0.5</v>
      </c>
      <c r="K588" t="str">
        <f>INDEX(products!$A$1:$G$37,MATCH(orders!$D588,products!$A$1:$A$37,0),MATCH(orders!K$1,products!$A$1:$G$1,0))</f>
        <v>100g</v>
      </c>
      <c r="L588" s="6">
        <f>INDEX(products!$A$1:$G$37,MATCH(orders!$D588,products!$A$1:$A$37,0),MATCH(orders!L$1,products!$A$1:$G$1,0))</f>
        <v>2.16</v>
      </c>
      <c r="M588" s="6">
        <f t="shared" ca="1" si="19"/>
        <v>62.64</v>
      </c>
      <c r="N588" t="str">
        <f>_xlfn.XLOOKUP(Orders[[#This Row],[Customer ID]],customers!$A$1:$A$1001,customers!$I$1:$I$1001,0)</f>
        <v>No</v>
      </c>
    </row>
    <row r="589" spans="1:14" x14ac:dyDescent="0.3">
      <c r="A589" s="4" t="s">
        <v>6543</v>
      </c>
      <c r="B589" s="5">
        <v>43664</v>
      </c>
      <c r="C589" t="s">
        <v>639</v>
      </c>
      <c r="D589" t="s">
        <v>6951</v>
      </c>
      <c r="E589" s="4">
        <f t="shared" ca="1" si="18"/>
        <v>12</v>
      </c>
      <c r="F589" t="str">
        <f>_xlfn.XLOOKUP(C589,customers!$A$1:$A$1001,customers!$B$1:$B$1001)</f>
        <v>Adam Bennett MD</v>
      </c>
      <c r="G589" t="str">
        <f>_xlfn.XLOOKUP(C589,customers!$A$1:$A$1001,customers!$C$1:$C$1001)</f>
        <v>adambennettmd@email.com</v>
      </c>
      <c r="H589" t="str">
        <f>_xlfn.XLOOKUP(C589,customers!$A$1:$A$1001,customers!$G$1:$G$1001)</f>
        <v>United States</v>
      </c>
      <c r="I589" t="str">
        <f>INDEX(products!$A$1:$G$37,MATCH(orders!$D589,products!$A$1:$A$37,0),MATCH(orders!I$1,products!$A$1:$G$1,0))</f>
        <v>Dark</v>
      </c>
      <c r="J589">
        <f>INDEX(products!$A$1:$G$37,MATCH(orders!$D589,products!$A$1:$A$37,0),MATCH(orders!J$1,products!$A$1:$G$1,0))</f>
        <v>0.65</v>
      </c>
      <c r="K589" t="str">
        <f>INDEX(products!$A$1:$G$37,MATCH(orders!$D589,products!$A$1:$A$37,0),MATCH(orders!K$1,products!$A$1:$G$1,0))</f>
        <v>100g</v>
      </c>
      <c r="L589" s="6">
        <f>INDEX(products!$A$1:$G$37,MATCH(orders!$D589,products!$A$1:$A$37,0),MATCH(orders!L$1,products!$A$1:$G$1,0))</f>
        <v>1.88</v>
      </c>
      <c r="M589" s="6">
        <f t="shared" ca="1" si="19"/>
        <v>22.56</v>
      </c>
      <c r="N589" t="str">
        <f>_xlfn.XLOOKUP(Orders[[#This Row],[Customer ID]],customers!$A$1:$A$1001,customers!$I$1:$I$1001,0)</f>
        <v>Yes</v>
      </c>
    </row>
    <row r="590" spans="1:14" x14ac:dyDescent="0.3">
      <c r="A590" s="4" t="s">
        <v>6544</v>
      </c>
      <c r="B590" s="5">
        <v>44289</v>
      </c>
      <c r="C590" t="s">
        <v>137</v>
      </c>
      <c r="D590" t="s">
        <v>6951</v>
      </c>
      <c r="E590" s="4">
        <f t="shared" ca="1" si="18"/>
        <v>29</v>
      </c>
      <c r="F590" t="str">
        <f>_xlfn.XLOOKUP(C590,customers!$A$1:$A$1001,customers!$B$1:$B$1001)</f>
        <v>Lisa Orozco</v>
      </c>
      <c r="G590" t="str">
        <f>_xlfn.XLOOKUP(C590,customers!$A$1:$A$1001,customers!$C$1:$C$1001)</f>
        <v>lisaorozco@email.com</v>
      </c>
      <c r="H590" t="str">
        <f>_xlfn.XLOOKUP(C590,customers!$A$1:$A$1001,customers!$G$1:$G$1001)</f>
        <v>United States</v>
      </c>
      <c r="I590" t="str">
        <f>INDEX(products!$A$1:$G$37,MATCH(orders!$D590,products!$A$1:$A$37,0),MATCH(orders!I$1,products!$A$1:$G$1,0))</f>
        <v>Dark</v>
      </c>
      <c r="J590">
        <f>INDEX(products!$A$1:$G$37,MATCH(orders!$D590,products!$A$1:$A$37,0),MATCH(orders!J$1,products!$A$1:$G$1,0))</f>
        <v>0.65</v>
      </c>
      <c r="K590" t="str">
        <f>INDEX(products!$A$1:$G$37,MATCH(orders!$D590,products!$A$1:$A$37,0),MATCH(orders!K$1,products!$A$1:$G$1,0))</f>
        <v>100g</v>
      </c>
      <c r="L590" s="6">
        <f>INDEX(products!$A$1:$G$37,MATCH(orders!$D590,products!$A$1:$A$37,0),MATCH(orders!L$1,products!$A$1:$G$1,0))</f>
        <v>1.88</v>
      </c>
      <c r="M590" s="6">
        <f t="shared" ca="1" si="19"/>
        <v>54.519999999999996</v>
      </c>
      <c r="N590" t="str">
        <f>_xlfn.XLOOKUP(Orders[[#This Row],[Customer ID]],customers!$A$1:$A$1001,customers!$I$1:$I$1001,0)</f>
        <v>No</v>
      </c>
    </row>
    <row r="591" spans="1:14" x14ac:dyDescent="0.3">
      <c r="A591" s="4" t="s">
        <v>6545</v>
      </c>
      <c r="B591" s="5">
        <v>44284</v>
      </c>
      <c r="C591" t="s">
        <v>533</v>
      </c>
      <c r="D591" t="s">
        <v>6971</v>
      </c>
      <c r="E591" s="4">
        <f t="shared" ca="1" si="18"/>
        <v>46</v>
      </c>
      <c r="F591" t="str">
        <f>_xlfn.XLOOKUP(C591,customers!$A$1:$A$1001,customers!$B$1:$B$1001)</f>
        <v>Tim Lester</v>
      </c>
      <c r="G591" t="str">
        <f>_xlfn.XLOOKUP(C591,customers!$A$1:$A$1001,customers!$C$1:$C$1001)</f>
        <v>timlester@email.com</v>
      </c>
      <c r="H591" t="str">
        <f>_xlfn.XLOOKUP(C591,customers!$A$1:$A$1001,customers!$G$1:$G$1001)</f>
        <v>Mexico</v>
      </c>
      <c r="I591" t="str">
        <f>INDEX(products!$A$1:$G$37,MATCH(orders!$D591,products!$A$1:$A$37,0),MATCH(orders!I$1,products!$A$1:$G$1,0))</f>
        <v>White</v>
      </c>
      <c r="J591">
        <f>INDEX(products!$A$1:$G$37,MATCH(orders!$D591,products!$A$1:$A$37,0),MATCH(orders!J$1,products!$A$1:$G$1,0))</f>
        <v>0.5</v>
      </c>
      <c r="K591" t="str">
        <f>INDEX(products!$A$1:$G$37,MATCH(orders!$D591,products!$A$1:$A$37,0),MATCH(orders!K$1,products!$A$1:$G$1,0))</f>
        <v>100g</v>
      </c>
      <c r="L591" s="6">
        <f>INDEX(products!$A$1:$G$37,MATCH(orders!$D591,products!$A$1:$A$37,0),MATCH(orders!L$1,products!$A$1:$G$1,0))</f>
        <v>2.64</v>
      </c>
      <c r="M591" s="6">
        <f t="shared" ca="1" si="19"/>
        <v>121.44000000000001</v>
      </c>
      <c r="N591" t="str">
        <f>_xlfn.XLOOKUP(Orders[[#This Row],[Customer ID]],customers!$A$1:$A$1001,customers!$I$1:$I$1001,0)</f>
        <v>No</v>
      </c>
    </row>
    <row r="592" spans="1:14" x14ac:dyDescent="0.3">
      <c r="A592" s="4" t="s">
        <v>6546</v>
      </c>
      <c r="B592" s="5">
        <v>44545</v>
      </c>
      <c r="C592" t="s">
        <v>160</v>
      </c>
      <c r="D592" t="s">
        <v>6945</v>
      </c>
      <c r="E592" s="4">
        <f t="shared" ca="1" si="18"/>
        <v>29</v>
      </c>
      <c r="F592" t="str">
        <f>_xlfn.XLOOKUP(C592,customers!$A$1:$A$1001,customers!$B$1:$B$1001)</f>
        <v>Daniel Olsen</v>
      </c>
      <c r="G592" t="str">
        <f>_xlfn.XLOOKUP(C592,customers!$A$1:$A$1001,customers!$C$1:$C$1001)</f>
        <v>danielolsen@email.com</v>
      </c>
      <c r="H592" t="str">
        <f>_xlfn.XLOOKUP(C592,customers!$A$1:$A$1001,customers!$G$1:$G$1001)</f>
        <v>Mexico</v>
      </c>
      <c r="I592" t="str">
        <f>INDEX(products!$A$1:$G$37,MATCH(orders!$D592,products!$A$1:$A$37,0),MATCH(orders!I$1,products!$A$1:$G$1,0))</f>
        <v>Dark</v>
      </c>
      <c r="J592">
        <f>INDEX(products!$A$1:$G$37,MATCH(orders!$D592,products!$A$1:$A$37,0),MATCH(orders!J$1,products!$A$1:$G$1,0))</f>
        <v>0.5</v>
      </c>
      <c r="K592" t="str">
        <f>INDEX(products!$A$1:$G$37,MATCH(orders!$D592,products!$A$1:$A$37,0),MATCH(orders!K$1,products!$A$1:$G$1,0))</f>
        <v>20g</v>
      </c>
      <c r="L592" s="6">
        <f>INDEX(products!$A$1:$G$37,MATCH(orders!$D592,products!$A$1:$A$37,0),MATCH(orders!L$1,products!$A$1:$G$1,0))</f>
        <v>0.65</v>
      </c>
      <c r="M592" s="6">
        <f t="shared" ca="1" si="19"/>
        <v>18.850000000000001</v>
      </c>
      <c r="N592" t="str">
        <f>_xlfn.XLOOKUP(Orders[[#This Row],[Customer ID]],customers!$A$1:$A$1001,customers!$I$1:$I$1001,0)</f>
        <v>No</v>
      </c>
    </row>
    <row r="593" spans="1:14" x14ac:dyDescent="0.3">
      <c r="A593" s="4" t="s">
        <v>6547</v>
      </c>
      <c r="B593" s="5">
        <v>43971</v>
      </c>
      <c r="C593" t="s">
        <v>244</v>
      </c>
      <c r="D593" t="s">
        <v>6962</v>
      </c>
      <c r="E593" s="4">
        <f t="shared" ca="1" si="18"/>
        <v>25</v>
      </c>
      <c r="F593" t="str">
        <f>_xlfn.XLOOKUP(C593,customers!$A$1:$A$1001,customers!$B$1:$B$1001)</f>
        <v>Nathan Sheppard</v>
      </c>
      <c r="G593" t="str">
        <f>_xlfn.XLOOKUP(C593,customers!$A$1:$A$1001,customers!$C$1:$C$1001)</f>
        <v>nathansheppard@email.com</v>
      </c>
      <c r="H593" t="str">
        <f>_xlfn.XLOOKUP(C593,customers!$A$1:$A$1001,customers!$G$1:$G$1001)</f>
        <v>Mexico</v>
      </c>
      <c r="I593" t="str">
        <f>INDEX(products!$A$1:$G$37,MATCH(orders!$D593,products!$A$1:$A$37,0),MATCH(orders!I$1,products!$A$1:$G$1,0))</f>
        <v>Milk</v>
      </c>
      <c r="J593">
        <f>INDEX(products!$A$1:$G$37,MATCH(orders!$D593,products!$A$1:$A$37,0),MATCH(orders!J$1,products!$A$1:$G$1,0))</f>
        <v>0.65</v>
      </c>
      <c r="K593" t="str">
        <f>INDEX(products!$A$1:$G$37,MATCH(orders!$D593,products!$A$1:$A$37,0),MATCH(orders!K$1,products!$A$1:$G$1,0))</f>
        <v>50g</v>
      </c>
      <c r="L593" s="6">
        <f>INDEX(products!$A$1:$G$37,MATCH(orders!$D593,products!$A$1:$A$37,0),MATCH(orders!L$1,products!$A$1:$G$1,0))</f>
        <v>1</v>
      </c>
      <c r="M593" s="6">
        <f t="shared" ca="1" si="19"/>
        <v>25</v>
      </c>
      <c r="N593" t="str">
        <f>_xlfn.XLOOKUP(Orders[[#This Row],[Customer ID]],customers!$A$1:$A$1001,customers!$I$1:$I$1001,0)</f>
        <v>No</v>
      </c>
    </row>
    <row r="594" spans="1:14" x14ac:dyDescent="0.3">
      <c r="A594" s="4" t="s">
        <v>6548</v>
      </c>
      <c r="B594" s="5">
        <v>44137</v>
      </c>
      <c r="C594" t="s">
        <v>894</v>
      </c>
      <c r="D594" t="s">
        <v>6959</v>
      </c>
      <c r="E594" s="4">
        <f t="shared" ca="1" si="18"/>
        <v>38</v>
      </c>
      <c r="F594" t="str">
        <f>_xlfn.XLOOKUP(C594,customers!$A$1:$A$1001,customers!$B$1:$B$1001)</f>
        <v>Robert Koch</v>
      </c>
      <c r="G594" t="str">
        <f>_xlfn.XLOOKUP(C594,customers!$A$1:$A$1001,customers!$C$1:$C$1001)</f>
        <v>robertkoch@email.com</v>
      </c>
      <c r="H594" t="str">
        <f>_xlfn.XLOOKUP(C594,customers!$A$1:$A$1001,customers!$G$1:$G$1001)</f>
        <v>Mexico</v>
      </c>
      <c r="I594" t="str">
        <f>INDEX(products!$A$1:$G$37,MATCH(orders!$D594,products!$A$1:$A$37,0),MATCH(orders!I$1,products!$A$1:$G$1,0))</f>
        <v>Milk</v>
      </c>
      <c r="J594">
        <f>INDEX(products!$A$1:$G$37,MATCH(orders!$D594,products!$A$1:$A$37,0),MATCH(orders!J$1,products!$A$1:$G$1,0))</f>
        <v>0.5</v>
      </c>
      <c r="K594" t="str">
        <f>INDEX(products!$A$1:$G$37,MATCH(orders!$D594,products!$A$1:$A$37,0),MATCH(orders!K$1,products!$A$1:$G$1,0))</f>
        <v>100g</v>
      </c>
      <c r="L594" s="6">
        <f>INDEX(products!$A$1:$G$37,MATCH(orders!$D594,products!$A$1:$A$37,0),MATCH(orders!L$1,products!$A$1:$G$1,0))</f>
        <v>1.99</v>
      </c>
      <c r="M594" s="6">
        <f t="shared" ca="1" si="19"/>
        <v>75.62</v>
      </c>
      <c r="N594" t="str">
        <f>_xlfn.XLOOKUP(Orders[[#This Row],[Customer ID]],customers!$A$1:$A$1001,customers!$I$1:$I$1001,0)</f>
        <v>No</v>
      </c>
    </row>
    <row r="595" spans="1:14" x14ac:dyDescent="0.3">
      <c r="A595" s="4" t="s">
        <v>6549</v>
      </c>
      <c r="B595" s="5">
        <v>44037</v>
      </c>
      <c r="C595" t="s">
        <v>229</v>
      </c>
      <c r="D595" t="s">
        <v>6961</v>
      </c>
      <c r="E595" s="4">
        <f t="shared" ca="1" si="18"/>
        <v>21</v>
      </c>
      <c r="F595" t="str">
        <f>_xlfn.XLOOKUP(C595,customers!$A$1:$A$1001,customers!$B$1:$B$1001)</f>
        <v>Daniel Brown</v>
      </c>
      <c r="G595" t="str">
        <f>_xlfn.XLOOKUP(C595,customers!$A$1:$A$1001,customers!$C$1:$C$1001)</f>
        <v>danielbrown@email.com</v>
      </c>
      <c r="H595" t="str">
        <f>_xlfn.XLOOKUP(C595,customers!$A$1:$A$1001,customers!$G$1:$G$1001)</f>
        <v>United States</v>
      </c>
      <c r="I595" t="str">
        <f>INDEX(products!$A$1:$G$37,MATCH(orders!$D595,products!$A$1:$A$37,0),MATCH(orders!I$1,products!$A$1:$G$1,0))</f>
        <v>Milk</v>
      </c>
      <c r="J595">
        <f>INDEX(products!$A$1:$G$37,MATCH(orders!$D595,products!$A$1:$A$37,0),MATCH(orders!J$1,products!$A$1:$G$1,0))</f>
        <v>0.65</v>
      </c>
      <c r="K595" t="str">
        <f>INDEX(products!$A$1:$G$37,MATCH(orders!$D595,products!$A$1:$A$37,0),MATCH(orders!K$1,products!$A$1:$G$1,0))</f>
        <v>20g</v>
      </c>
      <c r="L595" s="6">
        <f>INDEX(products!$A$1:$G$37,MATCH(orders!$D595,products!$A$1:$A$37,0),MATCH(orders!L$1,products!$A$1:$G$1,0))</f>
        <v>0.5</v>
      </c>
      <c r="M595" s="6">
        <f t="shared" ca="1" si="19"/>
        <v>10.5</v>
      </c>
      <c r="N595" t="str">
        <f>_xlfn.XLOOKUP(Orders[[#This Row],[Customer ID]],customers!$A$1:$A$1001,customers!$I$1:$I$1001,0)</f>
        <v>No</v>
      </c>
    </row>
    <row r="596" spans="1:14" x14ac:dyDescent="0.3">
      <c r="A596" s="4" t="s">
        <v>6550</v>
      </c>
      <c r="B596" s="5">
        <v>43538</v>
      </c>
      <c r="C596" t="s">
        <v>221</v>
      </c>
      <c r="D596" t="s">
        <v>6971</v>
      </c>
      <c r="E596" s="4">
        <f t="shared" ca="1" si="18"/>
        <v>44</v>
      </c>
      <c r="F596" t="str">
        <f>_xlfn.XLOOKUP(C596,customers!$A$1:$A$1001,customers!$B$1:$B$1001)</f>
        <v>Megan Conley</v>
      </c>
      <c r="G596" t="str">
        <f>_xlfn.XLOOKUP(C596,customers!$A$1:$A$1001,customers!$C$1:$C$1001)</f>
        <v>meganconley@email.com</v>
      </c>
      <c r="H596" t="str">
        <f>_xlfn.XLOOKUP(C596,customers!$A$1:$A$1001,customers!$G$1:$G$1001)</f>
        <v>United States</v>
      </c>
      <c r="I596" t="str">
        <f>INDEX(products!$A$1:$G$37,MATCH(orders!$D596,products!$A$1:$A$37,0),MATCH(orders!I$1,products!$A$1:$G$1,0))</f>
        <v>White</v>
      </c>
      <c r="J596">
        <f>INDEX(products!$A$1:$G$37,MATCH(orders!$D596,products!$A$1:$A$37,0),MATCH(orders!J$1,products!$A$1:$G$1,0))</f>
        <v>0.5</v>
      </c>
      <c r="K596" t="str">
        <f>INDEX(products!$A$1:$G$37,MATCH(orders!$D596,products!$A$1:$A$37,0),MATCH(orders!K$1,products!$A$1:$G$1,0))</f>
        <v>100g</v>
      </c>
      <c r="L596" s="6">
        <f>INDEX(products!$A$1:$G$37,MATCH(orders!$D596,products!$A$1:$A$37,0),MATCH(orders!L$1,products!$A$1:$G$1,0))</f>
        <v>2.64</v>
      </c>
      <c r="M596" s="6">
        <f t="shared" ca="1" si="19"/>
        <v>116.16000000000001</v>
      </c>
      <c r="N596" t="str">
        <f>_xlfn.XLOOKUP(Orders[[#This Row],[Customer ID]],customers!$A$1:$A$1001,customers!$I$1:$I$1001,0)</f>
        <v>No</v>
      </c>
    </row>
    <row r="597" spans="1:14" x14ac:dyDescent="0.3">
      <c r="A597" s="4" t="s">
        <v>6551</v>
      </c>
      <c r="B597" s="5">
        <v>44014</v>
      </c>
      <c r="C597" t="s">
        <v>990</v>
      </c>
      <c r="D597" t="s">
        <v>6971</v>
      </c>
      <c r="E597" s="4">
        <f t="shared" ca="1" si="18"/>
        <v>46</v>
      </c>
      <c r="F597" t="str">
        <f>_xlfn.XLOOKUP(C597,customers!$A$1:$A$1001,customers!$B$1:$B$1001)</f>
        <v>Michael Gentry</v>
      </c>
      <c r="G597" t="str">
        <f>_xlfn.XLOOKUP(C597,customers!$A$1:$A$1001,customers!$C$1:$C$1001)</f>
        <v>michaelgentry@email.com</v>
      </c>
      <c r="H597" t="str">
        <f>_xlfn.XLOOKUP(C597,customers!$A$1:$A$1001,customers!$G$1:$G$1001)</f>
        <v>United States</v>
      </c>
      <c r="I597" t="str">
        <f>INDEX(products!$A$1:$G$37,MATCH(orders!$D597,products!$A$1:$A$37,0),MATCH(orders!I$1,products!$A$1:$G$1,0))</f>
        <v>White</v>
      </c>
      <c r="J597">
        <f>INDEX(products!$A$1:$G$37,MATCH(orders!$D597,products!$A$1:$A$37,0),MATCH(orders!J$1,products!$A$1:$G$1,0))</f>
        <v>0.5</v>
      </c>
      <c r="K597" t="str">
        <f>INDEX(products!$A$1:$G$37,MATCH(orders!$D597,products!$A$1:$A$37,0),MATCH(orders!K$1,products!$A$1:$G$1,0))</f>
        <v>100g</v>
      </c>
      <c r="L597" s="6">
        <f>INDEX(products!$A$1:$G$37,MATCH(orders!$D597,products!$A$1:$A$37,0),MATCH(orders!L$1,products!$A$1:$G$1,0))</f>
        <v>2.64</v>
      </c>
      <c r="M597" s="6">
        <f t="shared" ca="1" si="19"/>
        <v>121.44000000000001</v>
      </c>
      <c r="N597" t="str">
        <f>_xlfn.XLOOKUP(Orders[[#This Row],[Customer ID]],customers!$A$1:$A$1001,customers!$I$1:$I$1001,0)</f>
        <v>Yes</v>
      </c>
    </row>
    <row r="598" spans="1:14" x14ac:dyDescent="0.3">
      <c r="A598" s="4" t="s">
        <v>6552</v>
      </c>
      <c r="B598" s="5">
        <v>43816</v>
      </c>
      <c r="C598" t="s">
        <v>303</v>
      </c>
      <c r="D598" t="s">
        <v>6979</v>
      </c>
      <c r="E598" s="4">
        <f t="shared" ca="1" si="18"/>
        <v>49</v>
      </c>
      <c r="F598" t="str">
        <f>_xlfn.XLOOKUP(C598,customers!$A$1:$A$1001,customers!$B$1:$B$1001)</f>
        <v>James Berry</v>
      </c>
      <c r="G598" t="str">
        <f>_xlfn.XLOOKUP(C598,customers!$A$1:$A$1001,customers!$C$1:$C$1001)</f>
        <v>jamesberry@email.com</v>
      </c>
      <c r="H598" t="str">
        <f>_xlfn.XLOOKUP(C598,customers!$A$1:$A$1001,customers!$G$1:$G$1001)</f>
        <v>United States</v>
      </c>
      <c r="I598" t="str">
        <f>INDEX(products!$A$1:$G$37,MATCH(orders!$D598,products!$A$1:$A$37,0),MATCH(orders!I$1,products!$A$1:$G$1,0))</f>
        <v>White</v>
      </c>
      <c r="J598">
        <f>INDEX(products!$A$1:$G$37,MATCH(orders!$D598,products!$A$1:$A$37,0),MATCH(orders!J$1,products!$A$1:$G$1,0))</f>
        <v>0.8</v>
      </c>
      <c r="K598" t="str">
        <f>INDEX(products!$A$1:$G$37,MATCH(orders!$D598,products!$A$1:$A$37,0),MATCH(orders!K$1,products!$A$1:$G$1,0))</f>
        <v>100g</v>
      </c>
      <c r="L598" s="6">
        <f>INDEX(products!$A$1:$G$37,MATCH(orders!$D598,products!$A$1:$A$37,0),MATCH(orders!L$1,products!$A$1:$G$1,0))</f>
        <v>2.16</v>
      </c>
      <c r="M598" s="6">
        <f t="shared" ca="1" si="19"/>
        <v>105.84</v>
      </c>
      <c r="N598" t="str">
        <f>_xlfn.XLOOKUP(Orders[[#This Row],[Customer ID]],customers!$A$1:$A$1001,customers!$I$1:$I$1001,0)</f>
        <v>Yes</v>
      </c>
    </row>
    <row r="599" spans="1:14" x14ac:dyDescent="0.3">
      <c r="A599" s="4" t="s">
        <v>6553</v>
      </c>
      <c r="B599" s="5">
        <v>44171</v>
      </c>
      <c r="C599" t="s">
        <v>38</v>
      </c>
      <c r="D599" t="s">
        <v>6969</v>
      </c>
      <c r="E599" s="4">
        <f t="shared" ca="1" si="18"/>
        <v>34</v>
      </c>
      <c r="F599" t="str">
        <f>_xlfn.XLOOKUP(C599,customers!$A$1:$A$1001,customers!$B$1:$B$1001)</f>
        <v>Mary Henderson</v>
      </c>
      <c r="G599" t="str">
        <f>_xlfn.XLOOKUP(C599,customers!$A$1:$A$1001,customers!$C$1:$C$1001)</f>
        <v>maryhenderson@email.com</v>
      </c>
      <c r="H599" t="str">
        <f>_xlfn.XLOOKUP(C599,customers!$A$1:$A$1001,customers!$G$1:$G$1001)</f>
        <v>Mexico</v>
      </c>
      <c r="I599" t="str">
        <f>INDEX(products!$A$1:$G$37,MATCH(orders!$D599,products!$A$1:$A$37,0),MATCH(orders!I$1,products!$A$1:$G$1,0))</f>
        <v>White</v>
      </c>
      <c r="J599">
        <f>INDEX(products!$A$1:$G$37,MATCH(orders!$D599,products!$A$1:$A$37,0),MATCH(orders!J$1,products!$A$1:$G$1,0))</f>
        <v>0.5</v>
      </c>
      <c r="K599" t="str">
        <f>INDEX(products!$A$1:$G$37,MATCH(orders!$D599,products!$A$1:$A$37,0),MATCH(orders!K$1,products!$A$1:$G$1,0))</f>
        <v>20g</v>
      </c>
      <c r="L599" s="6">
        <f>INDEX(products!$A$1:$G$37,MATCH(orders!$D599,products!$A$1:$A$37,0),MATCH(orders!L$1,products!$A$1:$G$1,0))</f>
        <v>0.79</v>
      </c>
      <c r="M599" s="6">
        <f t="shared" ca="1" si="19"/>
        <v>26.86</v>
      </c>
      <c r="N599" t="str">
        <f>_xlfn.XLOOKUP(Orders[[#This Row],[Customer ID]],customers!$A$1:$A$1001,customers!$I$1:$I$1001,0)</f>
        <v>No</v>
      </c>
    </row>
    <row r="600" spans="1:14" x14ac:dyDescent="0.3">
      <c r="A600" s="4" t="s">
        <v>6554</v>
      </c>
      <c r="B600" s="5">
        <v>44259</v>
      </c>
      <c r="C600" t="s">
        <v>309</v>
      </c>
      <c r="D600" t="s">
        <v>6974</v>
      </c>
      <c r="E600" s="4">
        <f t="shared" ca="1" si="18"/>
        <v>38</v>
      </c>
      <c r="F600" t="str">
        <f>_xlfn.XLOOKUP(C600,customers!$A$1:$A$1001,customers!$B$1:$B$1001)</f>
        <v>Stephen Gomez</v>
      </c>
      <c r="G600" t="str">
        <f>_xlfn.XLOOKUP(C600,customers!$A$1:$A$1001,customers!$C$1:$C$1001)</f>
        <v>stephengomez@email.com</v>
      </c>
      <c r="H600" t="str">
        <f>_xlfn.XLOOKUP(C600,customers!$A$1:$A$1001,customers!$G$1:$G$1001)</f>
        <v>United States</v>
      </c>
      <c r="I600" t="str">
        <f>INDEX(products!$A$1:$G$37,MATCH(orders!$D600,products!$A$1:$A$37,0),MATCH(orders!I$1,products!$A$1:$G$1,0))</f>
        <v>White</v>
      </c>
      <c r="J600">
        <f>INDEX(products!$A$1:$G$37,MATCH(orders!$D600,products!$A$1:$A$37,0),MATCH(orders!J$1,products!$A$1:$G$1,0))</f>
        <v>0.65</v>
      </c>
      <c r="K600" t="str">
        <f>INDEX(products!$A$1:$G$37,MATCH(orders!$D600,products!$A$1:$A$37,0),MATCH(orders!K$1,products!$A$1:$G$1,0))</f>
        <v>50g</v>
      </c>
      <c r="L600" s="6">
        <f>INDEX(products!$A$1:$G$37,MATCH(orders!$D600,products!$A$1:$A$37,0),MATCH(orders!L$1,products!$A$1:$G$1,0))</f>
        <v>1.46</v>
      </c>
      <c r="M600" s="6">
        <f t="shared" ca="1" si="19"/>
        <v>55.48</v>
      </c>
      <c r="N600" t="str">
        <f>_xlfn.XLOOKUP(Orders[[#This Row],[Customer ID]],customers!$A$1:$A$1001,customers!$I$1:$I$1001,0)</f>
        <v>No</v>
      </c>
    </row>
    <row r="601" spans="1:14" x14ac:dyDescent="0.3">
      <c r="A601" s="4" t="s">
        <v>6555</v>
      </c>
      <c r="B601" s="5">
        <v>44394</v>
      </c>
      <c r="C601" t="s">
        <v>424</v>
      </c>
      <c r="D601" t="s">
        <v>6975</v>
      </c>
      <c r="E601" s="4">
        <f t="shared" ca="1" si="18"/>
        <v>23</v>
      </c>
      <c r="F601" t="str">
        <f>_xlfn.XLOOKUP(C601,customers!$A$1:$A$1001,customers!$B$1:$B$1001)</f>
        <v>Mr. Dylan Edwards</v>
      </c>
      <c r="G601" t="str">
        <f>_xlfn.XLOOKUP(C601,customers!$A$1:$A$1001,customers!$C$1:$C$1001)</f>
        <v>mr.dylanedwards@email.com</v>
      </c>
      <c r="H601" t="str">
        <f>_xlfn.XLOOKUP(C601,customers!$A$1:$A$1001,customers!$G$1:$G$1001)</f>
        <v>United States</v>
      </c>
      <c r="I601" t="str">
        <f>INDEX(products!$A$1:$G$37,MATCH(orders!$D601,products!$A$1:$A$37,0),MATCH(orders!I$1,products!$A$1:$G$1,0))</f>
        <v>White</v>
      </c>
      <c r="J601">
        <f>INDEX(products!$A$1:$G$37,MATCH(orders!$D601,products!$A$1:$A$37,0),MATCH(orders!J$1,products!$A$1:$G$1,0))</f>
        <v>0.65</v>
      </c>
      <c r="K601" t="str">
        <f>INDEX(products!$A$1:$G$37,MATCH(orders!$D601,products!$A$1:$A$37,0),MATCH(orders!K$1,products!$A$1:$G$1,0))</f>
        <v>100g</v>
      </c>
      <c r="L601" s="6">
        <f>INDEX(products!$A$1:$G$37,MATCH(orders!$D601,products!$A$1:$A$37,0),MATCH(orders!L$1,products!$A$1:$G$1,0))</f>
        <v>2.4300000000000002</v>
      </c>
      <c r="M601" s="6">
        <f t="shared" ca="1" si="19"/>
        <v>55.89</v>
      </c>
      <c r="N601" t="str">
        <f>_xlfn.XLOOKUP(Orders[[#This Row],[Customer ID]],customers!$A$1:$A$1001,customers!$I$1:$I$1001,0)</f>
        <v>Yes</v>
      </c>
    </row>
    <row r="602" spans="1:14" x14ac:dyDescent="0.3">
      <c r="A602" s="4" t="s">
        <v>6556</v>
      </c>
      <c r="B602" s="5">
        <v>44139</v>
      </c>
      <c r="C602" t="s">
        <v>564</v>
      </c>
      <c r="D602" t="s">
        <v>6948</v>
      </c>
      <c r="E602" s="4">
        <f t="shared" ca="1" si="18"/>
        <v>19</v>
      </c>
      <c r="F602" t="str">
        <f>_xlfn.XLOOKUP(C602,customers!$A$1:$A$1001,customers!$B$1:$B$1001)</f>
        <v>Denise Ortega</v>
      </c>
      <c r="G602" t="str">
        <f>_xlfn.XLOOKUP(C602,customers!$A$1:$A$1001,customers!$C$1:$C$1001)</f>
        <v>deniseortega@email.com</v>
      </c>
      <c r="H602" t="str">
        <f>_xlfn.XLOOKUP(C602,customers!$A$1:$A$1001,customers!$G$1:$G$1001)</f>
        <v>Mexico</v>
      </c>
      <c r="I602" t="str">
        <f>INDEX(products!$A$1:$G$37,MATCH(orders!$D602,products!$A$1:$A$37,0),MATCH(orders!I$1,products!$A$1:$G$1,0))</f>
        <v>Dark</v>
      </c>
      <c r="J602">
        <f>INDEX(products!$A$1:$G$37,MATCH(orders!$D602,products!$A$1:$A$37,0),MATCH(orders!J$1,products!$A$1:$G$1,0))</f>
        <v>0.5</v>
      </c>
      <c r="K602" t="str">
        <f>INDEX(products!$A$1:$G$37,MATCH(orders!$D602,products!$A$1:$A$37,0),MATCH(orders!K$1,products!$A$1:$G$1,0))</f>
        <v>250g</v>
      </c>
      <c r="L602" s="6">
        <f>INDEX(products!$A$1:$G$37,MATCH(orders!$D602,products!$A$1:$A$37,0),MATCH(orders!L$1,products!$A$1:$G$1,0))</f>
        <v>4.96</v>
      </c>
      <c r="M602" s="6">
        <f t="shared" ca="1" si="19"/>
        <v>94.24</v>
      </c>
      <c r="N602" t="str">
        <f>_xlfn.XLOOKUP(Orders[[#This Row],[Customer ID]],customers!$A$1:$A$1001,customers!$I$1:$I$1001,0)</f>
        <v>Yes</v>
      </c>
    </row>
    <row r="603" spans="1:14" x14ac:dyDescent="0.3">
      <c r="A603" s="4" t="s">
        <v>6557</v>
      </c>
      <c r="B603" s="5">
        <v>44291</v>
      </c>
      <c r="C603" t="s">
        <v>86</v>
      </c>
      <c r="D603" t="s">
        <v>6950</v>
      </c>
      <c r="E603" s="4">
        <f t="shared" ca="1" si="18"/>
        <v>34</v>
      </c>
      <c r="F603" t="str">
        <f>_xlfn.XLOOKUP(C603,customers!$A$1:$A$1001,customers!$B$1:$B$1001)</f>
        <v>Dana Bender</v>
      </c>
      <c r="G603" t="str">
        <f>_xlfn.XLOOKUP(C603,customers!$A$1:$A$1001,customers!$C$1:$C$1001)</f>
        <v>danabender@email.com</v>
      </c>
      <c r="H603" t="str">
        <f>_xlfn.XLOOKUP(C603,customers!$A$1:$A$1001,customers!$G$1:$G$1001)</f>
        <v>United States</v>
      </c>
      <c r="I603" t="str">
        <f>INDEX(products!$A$1:$G$37,MATCH(orders!$D603,products!$A$1:$A$37,0),MATCH(orders!I$1,products!$A$1:$G$1,0))</f>
        <v>Dark</v>
      </c>
      <c r="J603">
        <f>INDEX(products!$A$1:$G$37,MATCH(orders!$D603,products!$A$1:$A$37,0),MATCH(orders!J$1,products!$A$1:$G$1,0))</f>
        <v>0.65</v>
      </c>
      <c r="K603" t="str">
        <f>INDEX(products!$A$1:$G$37,MATCH(orders!$D603,products!$A$1:$A$37,0),MATCH(orders!K$1,products!$A$1:$G$1,0))</f>
        <v>50g</v>
      </c>
      <c r="L603" s="6">
        <f>INDEX(products!$A$1:$G$37,MATCH(orders!$D603,products!$A$1:$A$37,0),MATCH(orders!L$1,products!$A$1:$G$1,0))</f>
        <v>1.1299999999999999</v>
      </c>
      <c r="M603" s="6">
        <f t="shared" ca="1" si="19"/>
        <v>38.419999999999995</v>
      </c>
      <c r="N603" t="str">
        <f>_xlfn.XLOOKUP(Orders[[#This Row],[Customer ID]],customers!$A$1:$A$1001,customers!$I$1:$I$1001,0)</f>
        <v>Yes</v>
      </c>
    </row>
    <row r="604" spans="1:14" x14ac:dyDescent="0.3">
      <c r="A604" s="4" t="s">
        <v>6558</v>
      </c>
      <c r="B604" s="5">
        <v>43891</v>
      </c>
      <c r="C604" t="s">
        <v>649</v>
      </c>
      <c r="D604" t="s">
        <v>6958</v>
      </c>
      <c r="E604" s="4">
        <f t="shared" ca="1" si="18"/>
        <v>45</v>
      </c>
      <c r="F604" t="str">
        <f>_xlfn.XLOOKUP(C604,customers!$A$1:$A$1001,customers!$B$1:$B$1001)</f>
        <v>Rebecca Jacobs</v>
      </c>
      <c r="G604" t="str">
        <f>_xlfn.XLOOKUP(C604,customers!$A$1:$A$1001,customers!$C$1:$C$1001)</f>
        <v>rebeccajacobs@email.com</v>
      </c>
      <c r="H604" t="str">
        <f>_xlfn.XLOOKUP(C604,customers!$A$1:$A$1001,customers!$G$1:$G$1001)</f>
        <v>Canada</v>
      </c>
      <c r="I604" t="str">
        <f>INDEX(products!$A$1:$G$37,MATCH(orders!$D604,products!$A$1:$A$37,0),MATCH(orders!I$1,products!$A$1:$G$1,0))</f>
        <v>Milk</v>
      </c>
      <c r="J604">
        <f>INDEX(products!$A$1:$G$37,MATCH(orders!$D604,products!$A$1:$A$37,0),MATCH(orders!J$1,products!$A$1:$G$1,0))</f>
        <v>0.5</v>
      </c>
      <c r="K604" t="str">
        <f>INDEX(products!$A$1:$G$37,MATCH(orders!$D604,products!$A$1:$A$37,0),MATCH(orders!K$1,products!$A$1:$G$1,0))</f>
        <v>50g</v>
      </c>
      <c r="L604" s="6">
        <f>INDEX(products!$A$1:$G$37,MATCH(orders!$D604,products!$A$1:$A$37,0),MATCH(orders!L$1,products!$A$1:$G$1,0))</f>
        <v>1.2</v>
      </c>
      <c r="M604" s="6">
        <f t="shared" ca="1" si="19"/>
        <v>54</v>
      </c>
      <c r="N604" t="str">
        <f>_xlfn.XLOOKUP(Orders[[#This Row],[Customer ID]],customers!$A$1:$A$1001,customers!$I$1:$I$1001,0)</f>
        <v>Yes</v>
      </c>
    </row>
    <row r="605" spans="1:14" x14ac:dyDescent="0.3">
      <c r="A605" s="4" t="s">
        <v>6559</v>
      </c>
      <c r="B605" s="5">
        <v>44488</v>
      </c>
      <c r="C605" t="s">
        <v>576</v>
      </c>
      <c r="D605" t="s">
        <v>6955</v>
      </c>
      <c r="E605" s="4">
        <f t="shared" ca="1" si="18"/>
        <v>44</v>
      </c>
      <c r="F605" t="str">
        <f>_xlfn.XLOOKUP(C605,customers!$A$1:$A$1001,customers!$B$1:$B$1001)</f>
        <v>Hannah Fields</v>
      </c>
      <c r="G605" t="str">
        <f>_xlfn.XLOOKUP(C605,customers!$A$1:$A$1001,customers!$C$1:$C$1001)</f>
        <v>hannahfields@email.com</v>
      </c>
      <c r="H605" t="str">
        <f>_xlfn.XLOOKUP(C605,customers!$A$1:$A$1001,customers!$G$1:$G$1001)</f>
        <v>United States</v>
      </c>
      <c r="I605" t="str">
        <f>INDEX(products!$A$1:$G$37,MATCH(orders!$D605,products!$A$1:$A$37,0),MATCH(orders!I$1,products!$A$1:$G$1,0))</f>
        <v>Dark</v>
      </c>
      <c r="J605">
        <f>INDEX(products!$A$1:$G$37,MATCH(orders!$D605,products!$A$1:$A$37,0),MATCH(orders!J$1,products!$A$1:$G$1,0))</f>
        <v>0.8</v>
      </c>
      <c r="K605" t="str">
        <f>INDEX(products!$A$1:$G$37,MATCH(orders!$D605,products!$A$1:$A$37,0),MATCH(orders!K$1,products!$A$1:$G$1,0))</f>
        <v>100g</v>
      </c>
      <c r="L605" s="6">
        <f>INDEX(products!$A$1:$G$37,MATCH(orders!$D605,products!$A$1:$A$37,0),MATCH(orders!L$1,products!$A$1:$G$1,0))</f>
        <v>1.66</v>
      </c>
      <c r="M605" s="6">
        <f t="shared" ca="1" si="19"/>
        <v>73.039999999999992</v>
      </c>
      <c r="N605" t="str">
        <f>_xlfn.XLOOKUP(Orders[[#This Row],[Customer ID]],customers!$A$1:$A$1001,customers!$I$1:$I$1001,0)</f>
        <v>No</v>
      </c>
    </row>
    <row r="606" spans="1:14" x14ac:dyDescent="0.3">
      <c r="A606" s="4" t="s">
        <v>6560</v>
      </c>
      <c r="B606" s="5">
        <v>44750</v>
      </c>
      <c r="C606" t="s">
        <v>714</v>
      </c>
      <c r="D606" t="s">
        <v>6976</v>
      </c>
      <c r="E606" s="4">
        <f t="shared" ca="1" si="18"/>
        <v>47</v>
      </c>
      <c r="F606" t="str">
        <f>_xlfn.XLOOKUP(C606,customers!$A$1:$A$1001,customers!$B$1:$B$1001)</f>
        <v>Kristina Hale</v>
      </c>
      <c r="G606" t="str">
        <f>_xlfn.XLOOKUP(C606,customers!$A$1:$A$1001,customers!$C$1:$C$1001)</f>
        <v>kristinahale@email.com</v>
      </c>
      <c r="H606" t="str">
        <f>_xlfn.XLOOKUP(C606,customers!$A$1:$A$1001,customers!$G$1:$G$1001)</f>
        <v>Canada</v>
      </c>
      <c r="I606" t="str">
        <f>INDEX(products!$A$1:$G$37,MATCH(orders!$D606,products!$A$1:$A$37,0),MATCH(orders!I$1,products!$A$1:$G$1,0))</f>
        <v>White</v>
      </c>
      <c r="J606">
        <f>INDEX(products!$A$1:$G$37,MATCH(orders!$D606,products!$A$1:$A$37,0),MATCH(orders!J$1,products!$A$1:$G$1,0))</f>
        <v>0.65</v>
      </c>
      <c r="K606" t="str">
        <f>INDEX(products!$A$1:$G$37,MATCH(orders!$D606,products!$A$1:$A$37,0),MATCH(orders!K$1,products!$A$1:$G$1,0))</f>
        <v>250g</v>
      </c>
      <c r="L606" s="6">
        <f>INDEX(products!$A$1:$G$37,MATCH(orders!$D606,products!$A$1:$A$37,0),MATCH(orders!L$1,products!$A$1:$G$1,0))</f>
        <v>5.58</v>
      </c>
      <c r="M606" s="6">
        <f t="shared" ca="1" si="19"/>
        <v>262.26</v>
      </c>
      <c r="N606" t="str">
        <f>_xlfn.XLOOKUP(Orders[[#This Row],[Customer ID]],customers!$A$1:$A$1001,customers!$I$1:$I$1001,0)</f>
        <v>No</v>
      </c>
    </row>
    <row r="607" spans="1:14" x14ac:dyDescent="0.3">
      <c r="A607" s="4" t="s">
        <v>6561</v>
      </c>
      <c r="B607" s="5">
        <v>43694</v>
      </c>
      <c r="C607" t="s">
        <v>100</v>
      </c>
      <c r="D607" t="s">
        <v>6967</v>
      </c>
      <c r="E607" s="4">
        <f t="shared" ca="1" si="18"/>
        <v>21</v>
      </c>
      <c r="F607" t="str">
        <f>_xlfn.XLOOKUP(C607,customers!$A$1:$A$1001,customers!$B$1:$B$1001)</f>
        <v>Steven Howell</v>
      </c>
      <c r="G607" t="str">
        <f>_xlfn.XLOOKUP(C607,customers!$A$1:$A$1001,customers!$C$1:$C$1001)</f>
        <v>stevenhowell@email.com</v>
      </c>
      <c r="H607" t="str">
        <f>_xlfn.XLOOKUP(C607,customers!$A$1:$A$1001,customers!$G$1:$G$1001)</f>
        <v>Canada</v>
      </c>
      <c r="I607" t="str">
        <f>INDEX(products!$A$1:$G$37,MATCH(orders!$D607,products!$A$1:$A$37,0),MATCH(orders!I$1,products!$A$1:$G$1,0))</f>
        <v>Milk</v>
      </c>
      <c r="J607">
        <f>INDEX(products!$A$1:$G$37,MATCH(orders!$D607,products!$A$1:$A$37,0),MATCH(orders!J$1,products!$A$1:$G$1,0))</f>
        <v>0.8</v>
      </c>
      <c r="K607" t="str">
        <f>INDEX(products!$A$1:$G$37,MATCH(orders!$D607,products!$A$1:$A$37,0),MATCH(orders!K$1,products!$A$1:$G$1,0))</f>
        <v>100g</v>
      </c>
      <c r="L607" s="6">
        <f>INDEX(products!$A$1:$G$37,MATCH(orders!$D607,products!$A$1:$A$37,0),MATCH(orders!L$1,products!$A$1:$G$1,0))</f>
        <v>1.49</v>
      </c>
      <c r="M607" s="6">
        <f t="shared" ca="1" si="19"/>
        <v>31.29</v>
      </c>
      <c r="N607" t="str">
        <f>_xlfn.XLOOKUP(Orders[[#This Row],[Customer ID]],customers!$A$1:$A$1001,customers!$I$1:$I$1001,0)</f>
        <v>No</v>
      </c>
    </row>
    <row r="608" spans="1:14" x14ac:dyDescent="0.3">
      <c r="A608" s="4" t="s">
        <v>6562</v>
      </c>
      <c r="B608" s="5">
        <v>43982</v>
      </c>
      <c r="C608" t="s">
        <v>601</v>
      </c>
      <c r="D608" t="s">
        <v>6952</v>
      </c>
      <c r="E608" s="4">
        <f t="shared" ca="1" si="18"/>
        <v>32</v>
      </c>
      <c r="F608" t="str">
        <f>_xlfn.XLOOKUP(C608,customers!$A$1:$A$1001,customers!$B$1:$B$1001)</f>
        <v>Mark Turner</v>
      </c>
      <c r="G608" t="str">
        <f>_xlfn.XLOOKUP(C608,customers!$A$1:$A$1001,customers!$C$1:$C$1001)</f>
        <v>markturner@email.com</v>
      </c>
      <c r="H608" t="str">
        <f>_xlfn.XLOOKUP(C608,customers!$A$1:$A$1001,customers!$G$1:$G$1001)</f>
        <v>United States</v>
      </c>
      <c r="I608" t="str">
        <f>INDEX(products!$A$1:$G$37,MATCH(orders!$D608,products!$A$1:$A$37,0),MATCH(orders!I$1,products!$A$1:$G$1,0))</f>
        <v>Dark</v>
      </c>
      <c r="J608">
        <f>INDEX(products!$A$1:$G$37,MATCH(orders!$D608,products!$A$1:$A$37,0),MATCH(orders!J$1,products!$A$1:$G$1,0))</f>
        <v>0.65</v>
      </c>
      <c r="K608" t="str">
        <f>INDEX(products!$A$1:$G$37,MATCH(orders!$D608,products!$A$1:$A$37,0),MATCH(orders!K$1,products!$A$1:$G$1,0))</f>
        <v>250g</v>
      </c>
      <c r="L608" s="6">
        <f>INDEX(products!$A$1:$G$37,MATCH(orders!$D608,products!$A$1:$A$37,0),MATCH(orders!L$1,products!$A$1:$G$1,0))</f>
        <v>4.3099999999999996</v>
      </c>
      <c r="M608" s="6">
        <f t="shared" ca="1" si="19"/>
        <v>137.91999999999999</v>
      </c>
      <c r="N608" t="str">
        <f>_xlfn.XLOOKUP(Orders[[#This Row],[Customer ID]],customers!$A$1:$A$1001,customers!$I$1:$I$1001,0)</f>
        <v>No</v>
      </c>
    </row>
    <row r="609" spans="1:14" x14ac:dyDescent="0.3">
      <c r="A609" s="4" t="s">
        <v>6563</v>
      </c>
      <c r="B609" s="5">
        <v>43956</v>
      </c>
      <c r="C609" t="s">
        <v>905</v>
      </c>
      <c r="D609" t="s">
        <v>6968</v>
      </c>
      <c r="E609" s="4">
        <f t="shared" ca="1" si="18"/>
        <v>31</v>
      </c>
      <c r="F609" t="str">
        <f>_xlfn.XLOOKUP(C609,customers!$A$1:$A$1001,customers!$B$1:$B$1001)</f>
        <v>Pamela Jensen</v>
      </c>
      <c r="G609" t="str">
        <f>_xlfn.XLOOKUP(C609,customers!$A$1:$A$1001,customers!$C$1:$C$1001)</f>
        <v>pamelajensen@email.com</v>
      </c>
      <c r="H609" t="str">
        <f>_xlfn.XLOOKUP(C609,customers!$A$1:$A$1001,customers!$G$1:$G$1001)</f>
        <v>Canada</v>
      </c>
      <c r="I609" t="str">
        <f>INDEX(products!$A$1:$G$37,MATCH(orders!$D609,products!$A$1:$A$37,0),MATCH(orders!I$1,products!$A$1:$G$1,0))</f>
        <v>Milk</v>
      </c>
      <c r="J609">
        <f>INDEX(products!$A$1:$G$37,MATCH(orders!$D609,products!$A$1:$A$37,0),MATCH(orders!J$1,products!$A$1:$G$1,0))</f>
        <v>0.8</v>
      </c>
      <c r="K609" t="str">
        <f>INDEX(products!$A$1:$G$37,MATCH(orders!$D609,products!$A$1:$A$37,0),MATCH(orders!K$1,products!$A$1:$G$1,0))</f>
        <v>250g</v>
      </c>
      <c r="L609" s="6">
        <f>INDEX(products!$A$1:$G$37,MATCH(orders!$D609,products!$A$1:$A$37,0),MATCH(orders!L$1,products!$A$1:$G$1,0))</f>
        <v>3.43</v>
      </c>
      <c r="M609" s="6">
        <f t="shared" ca="1" si="19"/>
        <v>106.33</v>
      </c>
      <c r="N609" t="str">
        <f>_xlfn.XLOOKUP(Orders[[#This Row],[Customer ID]],customers!$A$1:$A$1001,customers!$I$1:$I$1001,0)</f>
        <v>Yes</v>
      </c>
    </row>
    <row r="610" spans="1:14" x14ac:dyDescent="0.3">
      <c r="A610" s="4" t="s">
        <v>6564</v>
      </c>
      <c r="B610" s="5">
        <v>43569</v>
      </c>
      <c r="C610" t="s">
        <v>230</v>
      </c>
      <c r="D610" t="s">
        <v>6978</v>
      </c>
      <c r="E610" s="4">
        <f t="shared" ca="1" si="18"/>
        <v>4</v>
      </c>
      <c r="F610" t="str">
        <f>_xlfn.XLOOKUP(C610,customers!$A$1:$A$1001,customers!$B$1:$B$1001)</f>
        <v>Jamie Kerr</v>
      </c>
      <c r="G610" t="str">
        <f>_xlfn.XLOOKUP(C610,customers!$A$1:$A$1001,customers!$C$1:$C$1001)</f>
        <v>jamiekerr@email.com</v>
      </c>
      <c r="H610" t="str">
        <f>_xlfn.XLOOKUP(C610,customers!$A$1:$A$1001,customers!$G$1:$G$1001)</f>
        <v>United States</v>
      </c>
      <c r="I610" t="str">
        <f>INDEX(products!$A$1:$G$37,MATCH(orders!$D610,products!$A$1:$A$37,0),MATCH(orders!I$1,products!$A$1:$G$1,0))</f>
        <v>White</v>
      </c>
      <c r="J610">
        <f>INDEX(products!$A$1:$G$37,MATCH(orders!$D610,products!$A$1:$A$37,0),MATCH(orders!J$1,products!$A$1:$G$1,0))</f>
        <v>0.8</v>
      </c>
      <c r="K610" t="str">
        <f>INDEX(products!$A$1:$G$37,MATCH(orders!$D610,products!$A$1:$A$37,0),MATCH(orders!K$1,products!$A$1:$G$1,0))</f>
        <v>50g</v>
      </c>
      <c r="L610" s="6">
        <f>INDEX(products!$A$1:$G$37,MATCH(orders!$D610,products!$A$1:$A$37,0),MATCH(orders!L$1,products!$A$1:$G$1,0))</f>
        <v>1.3</v>
      </c>
      <c r="M610" s="6">
        <f t="shared" ca="1" si="19"/>
        <v>5.2</v>
      </c>
      <c r="N610" t="str">
        <f>_xlfn.XLOOKUP(Orders[[#This Row],[Customer ID]],customers!$A$1:$A$1001,customers!$I$1:$I$1001,0)</f>
        <v>No</v>
      </c>
    </row>
    <row r="611" spans="1:14" x14ac:dyDescent="0.3">
      <c r="A611" s="4" t="s">
        <v>6565</v>
      </c>
      <c r="B611" s="5">
        <v>44041</v>
      </c>
      <c r="C611" t="s">
        <v>863</v>
      </c>
      <c r="D611" t="s">
        <v>6968</v>
      </c>
      <c r="E611" s="4">
        <f t="shared" ca="1" si="18"/>
        <v>15</v>
      </c>
      <c r="F611" t="str">
        <f>_xlfn.XLOOKUP(C611,customers!$A$1:$A$1001,customers!$B$1:$B$1001)</f>
        <v>Melissa Patterson</v>
      </c>
      <c r="G611" t="str">
        <f>_xlfn.XLOOKUP(C611,customers!$A$1:$A$1001,customers!$C$1:$C$1001)</f>
        <v>melissapatterson@email.com</v>
      </c>
      <c r="H611" t="str">
        <f>_xlfn.XLOOKUP(C611,customers!$A$1:$A$1001,customers!$G$1:$G$1001)</f>
        <v>Mexico</v>
      </c>
      <c r="I611" t="str">
        <f>INDEX(products!$A$1:$G$37,MATCH(orders!$D611,products!$A$1:$A$37,0),MATCH(orders!I$1,products!$A$1:$G$1,0))</f>
        <v>Milk</v>
      </c>
      <c r="J611">
        <f>INDEX(products!$A$1:$G$37,MATCH(orders!$D611,products!$A$1:$A$37,0),MATCH(orders!J$1,products!$A$1:$G$1,0))</f>
        <v>0.8</v>
      </c>
      <c r="K611" t="str">
        <f>INDEX(products!$A$1:$G$37,MATCH(orders!$D611,products!$A$1:$A$37,0),MATCH(orders!K$1,products!$A$1:$G$1,0))</f>
        <v>250g</v>
      </c>
      <c r="L611" s="6">
        <f>INDEX(products!$A$1:$G$37,MATCH(orders!$D611,products!$A$1:$A$37,0),MATCH(orders!L$1,products!$A$1:$G$1,0))</f>
        <v>3.43</v>
      </c>
      <c r="M611" s="6">
        <f t="shared" ca="1" si="19"/>
        <v>51.45</v>
      </c>
      <c r="N611" t="str">
        <f>_xlfn.XLOOKUP(Orders[[#This Row],[Customer ID]],customers!$A$1:$A$1001,customers!$I$1:$I$1001,0)</f>
        <v>Yes</v>
      </c>
    </row>
    <row r="612" spans="1:14" x14ac:dyDescent="0.3">
      <c r="A612" s="4" t="s">
        <v>6566</v>
      </c>
      <c r="B612" s="5">
        <v>43811</v>
      </c>
      <c r="C612" t="s">
        <v>218</v>
      </c>
      <c r="D612" t="s">
        <v>6960</v>
      </c>
      <c r="E612" s="4">
        <f t="shared" ca="1" si="18"/>
        <v>24</v>
      </c>
      <c r="F612" t="str">
        <f>_xlfn.XLOOKUP(C612,customers!$A$1:$A$1001,customers!$B$1:$B$1001)</f>
        <v>Jesus Davis</v>
      </c>
      <c r="G612" t="str">
        <f>_xlfn.XLOOKUP(C612,customers!$A$1:$A$1001,customers!$C$1:$C$1001)</f>
        <v>jesusdavis@email.com</v>
      </c>
      <c r="H612" t="str">
        <f>_xlfn.XLOOKUP(C612,customers!$A$1:$A$1001,customers!$G$1:$G$1001)</f>
        <v>United States</v>
      </c>
      <c r="I612" t="str">
        <f>INDEX(products!$A$1:$G$37,MATCH(orders!$D612,products!$A$1:$A$37,0),MATCH(orders!I$1,products!$A$1:$G$1,0))</f>
        <v>Milk</v>
      </c>
      <c r="J612">
        <f>INDEX(products!$A$1:$G$37,MATCH(orders!$D612,products!$A$1:$A$37,0),MATCH(orders!J$1,products!$A$1:$G$1,0))</f>
        <v>0.5</v>
      </c>
      <c r="K612" t="str">
        <f>INDEX(products!$A$1:$G$37,MATCH(orders!$D612,products!$A$1:$A$37,0),MATCH(orders!K$1,products!$A$1:$G$1,0))</f>
        <v>250g</v>
      </c>
      <c r="L612" s="6">
        <f>INDEX(products!$A$1:$G$37,MATCH(orders!$D612,products!$A$1:$A$37,0),MATCH(orders!L$1,products!$A$1:$G$1,0))</f>
        <v>4.58</v>
      </c>
      <c r="M612" s="6">
        <f t="shared" ca="1" si="19"/>
        <v>109.92</v>
      </c>
      <c r="N612" t="str">
        <f>_xlfn.XLOOKUP(Orders[[#This Row],[Customer ID]],customers!$A$1:$A$1001,customers!$I$1:$I$1001,0)</f>
        <v>No</v>
      </c>
    </row>
    <row r="613" spans="1:14" x14ac:dyDescent="0.3">
      <c r="A613" s="4" t="s">
        <v>6567</v>
      </c>
      <c r="B613" s="5">
        <v>44727</v>
      </c>
      <c r="C613" t="s">
        <v>788</v>
      </c>
      <c r="D613" t="s">
        <v>6955</v>
      </c>
      <c r="E613" s="4">
        <f t="shared" ca="1" si="18"/>
        <v>35</v>
      </c>
      <c r="F613" t="str">
        <f>_xlfn.XLOOKUP(C613,customers!$A$1:$A$1001,customers!$B$1:$B$1001)</f>
        <v>Emily Barron</v>
      </c>
      <c r="G613" t="str">
        <f>_xlfn.XLOOKUP(C613,customers!$A$1:$A$1001,customers!$C$1:$C$1001)</f>
        <v>emilybarron@email.com</v>
      </c>
      <c r="H613" t="str">
        <f>_xlfn.XLOOKUP(C613,customers!$A$1:$A$1001,customers!$G$1:$G$1001)</f>
        <v>Canada</v>
      </c>
      <c r="I613" t="str">
        <f>INDEX(products!$A$1:$G$37,MATCH(orders!$D613,products!$A$1:$A$37,0),MATCH(orders!I$1,products!$A$1:$G$1,0))</f>
        <v>Dark</v>
      </c>
      <c r="J613">
        <f>INDEX(products!$A$1:$G$37,MATCH(orders!$D613,products!$A$1:$A$37,0),MATCH(orders!J$1,products!$A$1:$G$1,0))</f>
        <v>0.8</v>
      </c>
      <c r="K613" t="str">
        <f>INDEX(products!$A$1:$G$37,MATCH(orders!$D613,products!$A$1:$A$37,0),MATCH(orders!K$1,products!$A$1:$G$1,0))</f>
        <v>100g</v>
      </c>
      <c r="L613" s="6">
        <f>INDEX(products!$A$1:$G$37,MATCH(orders!$D613,products!$A$1:$A$37,0),MATCH(orders!L$1,products!$A$1:$G$1,0))</f>
        <v>1.66</v>
      </c>
      <c r="M613" s="6">
        <f t="shared" ca="1" si="19"/>
        <v>58.099999999999994</v>
      </c>
      <c r="N613" t="str">
        <f>_xlfn.XLOOKUP(Orders[[#This Row],[Customer ID]],customers!$A$1:$A$1001,customers!$I$1:$I$1001,0)</f>
        <v>No</v>
      </c>
    </row>
    <row r="614" spans="1:14" x14ac:dyDescent="0.3">
      <c r="A614" s="4" t="s">
        <v>6568</v>
      </c>
      <c r="B614" s="5">
        <v>43642</v>
      </c>
      <c r="C614" t="s">
        <v>24</v>
      </c>
      <c r="D614" t="s">
        <v>6962</v>
      </c>
      <c r="E614" s="4">
        <f t="shared" ca="1" si="18"/>
        <v>18</v>
      </c>
      <c r="F614" t="str">
        <f>_xlfn.XLOOKUP(C614,customers!$A$1:$A$1001,customers!$B$1:$B$1001)</f>
        <v>Matthew King</v>
      </c>
      <c r="G614" t="str">
        <f>_xlfn.XLOOKUP(C614,customers!$A$1:$A$1001,customers!$C$1:$C$1001)</f>
        <v>matthewking@email.com</v>
      </c>
      <c r="H614" t="str">
        <f>_xlfn.XLOOKUP(C614,customers!$A$1:$A$1001,customers!$G$1:$G$1001)</f>
        <v>Mexico</v>
      </c>
      <c r="I614" t="str">
        <f>INDEX(products!$A$1:$G$37,MATCH(orders!$D614,products!$A$1:$A$37,0),MATCH(orders!I$1,products!$A$1:$G$1,0))</f>
        <v>Milk</v>
      </c>
      <c r="J614">
        <f>INDEX(products!$A$1:$G$37,MATCH(orders!$D614,products!$A$1:$A$37,0),MATCH(orders!J$1,products!$A$1:$G$1,0))</f>
        <v>0.65</v>
      </c>
      <c r="K614" t="str">
        <f>INDEX(products!$A$1:$G$37,MATCH(orders!$D614,products!$A$1:$A$37,0),MATCH(orders!K$1,products!$A$1:$G$1,0))</f>
        <v>50g</v>
      </c>
      <c r="L614" s="6">
        <f>INDEX(products!$A$1:$G$37,MATCH(orders!$D614,products!$A$1:$A$37,0),MATCH(orders!L$1,products!$A$1:$G$1,0))</f>
        <v>1</v>
      </c>
      <c r="M614" s="6">
        <f t="shared" ca="1" si="19"/>
        <v>18</v>
      </c>
      <c r="N614" t="str">
        <f>_xlfn.XLOOKUP(Orders[[#This Row],[Customer ID]],customers!$A$1:$A$1001,customers!$I$1:$I$1001,0)</f>
        <v>No</v>
      </c>
    </row>
    <row r="615" spans="1:14" x14ac:dyDescent="0.3">
      <c r="A615" s="4" t="s">
        <v>6569</v>
      </c>
      <c r="B615" s="5">
        <v>44481</v>
      </c>
      <c r="C615" t="s">
        <v>794</v>
      </c>
      <c r="D615" t="s">
        <v>6971</v>
      </c>
      <c r="E615" s="4">
        <f t="shared" ca="1" si="18"/>
        <v>43</v>
      </c>
      <c r="F615" t="str">
        <f>_xlfn.XLOOKUP(C615,customers!$A$1:$A$1001,customers!$B$1:$B$1001)</f>
        <v>Mark Brown</v>
      </c>
      <c r="G615" t="str">
        <f>_xlfn.XLOOKUP(C615,customers!$A$1:$A$1001,customers!$C$1:$C$1001)</f>
        <v>markbrown@email.com</v>
      </c>
      <c r="H615" t="str">
        <f>_xlfn.XLOOKUP(C615,customers!$A$1:$A$1001,customers!$G$1:$G$1001)</f>
        <v>Canada</v>
      </c>
      <c r="I615" t="str">
        <f>INDEX(products!$A$1:$G$37,MATCH(orders!$D615,products!$A$1:$A$37,0),MATCH(orders!I$1,products!$A$1:$G$1,0))</f>
        <v>White</v>
      </c>
      <c r="J615">
        <f>INDEX(products!$A$1:$G$37,MATCH(orders!$D615,products!$A$1:$A$37,0),MATCH(orders!J$1,products!$A$1:$G$1,0))</f>
        <v>0.5</v>
      </c>
      <c r="K615" t="str">
        <f>INDEX(products!$A$1:$G$37,MATCH(orders!$D615,products!$A$1:$A$37,0),MATCH(orders!K$1,products!$A$1:$G$1,0))</f>
        <v>100g</v>
      </c>
      <c r="L615" s="6">
        <f>INDEX(products!$A$1:$G$37,MATCH(orders!$D615,products!$A$1:$A$37,0),MATCH(orders!L$1,products!$A$1:$G$1,0))</f>
        <v>2.64</v>
      </c>
      <c r="M615" s="6">
        <f t="shared" ca="1" si="19"/>
        <v>113.52000000000001</v>
      </c>
      <c r="N615" t="str">
        <f>_xlfn.XLOOKUP(Orders[[#This Row],[Customer ID]],customers!$A$1:$A$1001,customers!$I$1:$I$1001,0)</f>
        <v>Yes</v>
      </c>
    </row>
    <row r="616" spans="1:14" x14ac:dyDescent="0.3">
      <c r="A616" s="4" t="s">
        <v>6570</v>
      </c>
      <c r="B616" s="5">
        <v>43556</v>
      </c>
      <c r="C616" t="s">
        <v>181</v>
      </c>
      <c r="D616" t="s">
        <v>6964</v>
      </c>
      <c r="E616" s="4">
        <f t="shared" ca="1" si="18"/>
        <v>45</v>
      </c>
      <c r="F616" t="str">
        <f>_xlfn.XLOOKUP(C616,customers!$A$1:$A$1001,customers!$B$1:$B$1001)</f>
        <v>Alexander Spence</v>
      </c>
      <c r="G616" t="str">
        <f>_xlfn.XLOOKUP(C616,customers!$A$1:$A$1001,customers!$C$1:$C$1001)</f>
        <v>alexanderspence@email.com</v>
      </c>
      <c r="H616" t="str">
        <f>_xlfn.XLOOKUP(C616,customers!$A$1:$A$1001,customers!$G$1:$G$1001)</f>
        <v>United States</v>
      </c>
      <c r="I616" t="str">
        <f>INDEX(products!$A$1:$G$37,MATCH(orders!$D616,products!$A$1:$A$37,0),MATCH(orders!I$1,products!$A$1:$G$1,0))</f>
        <v>Milk</v>
      </c>
      <c r="J616">
        <f>INDEX(products!$A$1:$G$37,MATCH(orders!$D616,products!$A$1:$A$37,0),MATCH(orders!J$1,products!$A$1:$G$1,0))</f>
        <v>0.65</v>
      </c>
      <c r="K616" t="str">
        <f>INDEX(products!$A$1:$G$37,MATCH(orders!$D616,products!$A$1:$A$37,0),MATCH(orders!K$1,products!$A$1:$G$1,0))</f>
        <v>250g</v>
      </c>
      <c r="L616" s="6">
        <f>INDEX(products!$A$1:$G$37,MATCH(orders!$D616,products!$A$1:$A$37,0),MATCH(orders!L$1,products!$A$1:$G$1,0))</f>
        <v>3.81</v>
      </c>
      <c r="M616" s="6">
        <f t="shared" ca="1" si="19"/>
        <v>171.45</v>
      </c>
      <c r="N616" t="str">
        <f>_xlfn.XLOOKUP(Orders[[#This Row],[Customer ID]],customers!$A$1:$A$1001,customers!$I$1:$I$1001,0)</f>
        <v>No</v>
      </c>
    </row>
    <row r="617" spans="1:14" x14ac:dyDescent="0.3">
      <c r="A617" s="4" t="s">
        <v>6571</v>
      </c>
      <c r="B617" s="5">
        <v>44265</v>
      </c>
      <c r="C617" t="s">
        <v>545</v>
      </c>
      <c r="D617" t="s">
        <v>6975</v>
      </c>
      <c r="E617" s="4">
        <f t="shared" ca="1" si="18"/>
        <v>44</v>
      </c>
      <c r="F617" t="str">
        <f>_xlfn.XLOOKUP(C617,customers!$A$1:$A$1001,customers!$B$1:$B$1001)</f>
        <v>Ricky Lee Jr.</v>
      </c>
      <c r="G617" t="str">
        <f>_xlfn.XLOOKUP(C617,customers!$A$1:$A$1001,customers!$C$1:$C$1001)</f>
        <v>rickyleejr.@email.com</v>
      </c>
      <c r="H617" t="str">
        <f>_xlfn.XLOOKUP(C617,customers!$A$1:$A$1001,customers!$G$1:$G$1001)</f>
        <v>Canada</v>
      </c>
      <c r="I617" t="str">
        <f>INDEX(products!$A$1:$G$37,MATCH(orders!$D617,products!$A$1:$A$37,0),MATCH(orders!I$1,products!$A$1:$G$1,0))</f>
        <v>White</v>
      </c>
      <c r="J617">
        <f>INDEX(products!$A$1:$G$37,MATCH(orders!$D617,products!$A$1:$A$37,0),MATCH(orders!J$1,products!$A$1:$G$1,0))</f>
        <v>0.65</v>
      </c>
      <c r="K617" t="str">
        <f>INDEX(products!$A$1:$G$37,MATCH(orders!$D617,products!$A$1:$A$37,0),MATCH(orders!K$1,products!$A$1:$G$1,0))</f>
        <v>100g</v>
      </c>
      <c r="L617" s="6">
        <f>INDEX(products!$A$1:$G$37,MATCH(orders!$D617,products!$A$1:$A$37,0),MATCH(orders!L$1,products!$A$1:$G$1,0))</f>
        <v>2.4300000000000002</v>
      </c>
      <c r="M617" s="6">
        <f t="shared" ca="1" si="19"/>
        <v>106.92</v>
      </c>
      <c r="N617" t="str">
        <f>_xlfn.XLOOKUP(Orders[[#This Row],[Customer ID]],customers!$A$1:$A$1001,customers!$I$1:$I$1001,0)</f>
        <v>No</v>
      </c>
    </row>
    <row r="618" spans="1:14" x14ac:dyDescent="0.3">
      <c r="A618" s="4" t="s">
        <v>6572</v>
      </c>
      <c r="B618" s="5">
        <v>43693</v>
      </c>
      <c r="C618" t="s">
        <v>364</v>
      </c>
      <c r="D618" t="s">
        <v>6953</v>
      </c>
      <c r="E618" s="4">
        <f t="shared" ca="1" si="18"/>
        <v>45</v>
      </c>
      <c r="F618" t="str">
        <f>_xlfn.XLOOKUP(C618,customers!$A$1:$A$1001,customers!$B$1:$B$1001)</f>
        <v>James Wells</v>
      </c>
      <c r="G618" t="str">
        <f>_xlfn.XLOOKUP(C618,customers!$A$1:$A$1001,customers!$C$1:$C$1001)</f>
        <v>jameswells@email.com</v>
      </c>
      <c r="H618" t="str">
        <f>_xlfn.XLOOKUP(C618,customers!$A$1:$A$1001,customers!$G$1:$G$1001)</f>
        <v>Canada</v>
      </c>
      <c r="I618" t="str">
        <f>INDEX(products!$A$1:$G$37,MATCH(orders!$D618,products!$A$1:$A$37,0),MATCH(orders!I$1,products!$A$1:$G$1,0))</f>
        <v>Dark</v>
      </c>
      <c r="J618">
        <f>INDEX(products!$A$1:$G$37,MATCH(orders!$D618,products!$A$1:$A$37,0),MATCH(orders!J$1,products!$A$1:$G$1,0))</f>
        <v>0.8</v>
      </c>
      <c r="K618" t="str">
        <f>INDEX(products!$A$1:$G$37,MATCH(orders!$D618,products!$A$1:$A$37,0),MATCH(orders!K$1,products!$A$1:$G$1,0))</f>
        <v>20g</v>
      </c>
      <c r="L618" s="6">
        <f>INDEX(products!$A$1:$G$37,MATCH(orders!$D618,products!$A$1:$A$37,0),MATCH(orders!L$1,products!$A$1:$G$1,0))</f>
        <v>0.5</v>
      </c>
      <c r="M618" s="6">
        <f t="shared" ca="1" si="19"/>
        <v>22.5</v>
      </c>
      <c r="N618" t="str">
        <f>_xlfn.XLOOKUP(Orders[[#This Row],[Customer ID]],customers!$A$1:$A$1001,customers!$I$1:$I$1001,0)</f>
        <v>No</v>
      </c>
    </row>
    <row r="619" spans="1:14" x14ac:dyDescent="0.3">
      <c r="A619" s="4" t="s">
        <v>6573</v>
      </c>
      <c r="B619" s="5">
        <v>44054</v>
      </c>
      <c r="C619" t="s">
        <v>517</v>
      </c>
      <c r="D619" t="s">
        <v>6975</v>
      </c>
      <c r="E619" s="4">
        <f t="shared" ca="1" si="18"/>
        <v>4</v>
      </c>
      <c r="F619" t="str">
        <f>_xlfn.XLOOKUP(C619,customers!$A$1:$A$1001,customers!$B$1:$B$1001)</f>
        <v>Nancy Macdonald</v>
      </c>
      <c r="G619" t="str">
        <f>_xlfn.XLOOKUP(C619,customers!$A$1:$A$1001,customers!$C$1:$C$1001)</f>
        <v>nancymacdonald@email.com</v>
      </c>
      <c r="H619" t="str">
        <f>_xlfn.XLOOKUP(C619,customers!$A$1:$A$1001,customers!$G$1:$G$1001)</f>
        <v>Canada</v>
      </c>
      <c r="I619" t="str">
        <f>INDEX(products!$A$1:$G$37,MATCH(orders!$D619,products!$A$1:$A$37,0),MATCH(orders!I$1,products!$A$1:$G$1,0))</f>
        <v>White</v>
      </c>
      <c r="J619">
        <f>INDEX(products!$A$1:$G$37,MATCH(orders!$D619,products!$A$1:$A$37,0),MATCH(orders!J$1,products!$A$1:$G$1,0))</f>
        <v>0.65</v>
      </c>
      <c r="K619" t="str">
        <f>INDEX(products!$A$1:$G$37,MATCH(orders!$D619,products!$A$1:$A$37,0),MATCH(orders!K$1,products!$A$1:$G$1,0))</f>
        <v>100g</v>
      </c>
      <c r="L619" s="6">
        <f>INDEX(products!$A$1:$G$37,MATCH(orders!$D619,products!$A$1:$A$37,0),MATCH(orders!L$1,products!$A$1:$G$1,0))</f>
        <v>2.4300000000000002</v>
      </c>
      <c r="M619" s="6">
        <f t="shared" ca="1" si="19"/>
        <v>9.7200000000000006</v>
      </c>
      <c r="N619" t="str">
        <f>_xlfn.XLOOKUP(Orders[[#This Row],[Customer ID]],customers!$A$1:$A$1001,customers!$I$1:$I$1001,0)</f>
        <v>No</v>
      </c>
    </row>
    <row r="620" spans="1:14" x14ac:dyDescent="0.3">
      <c r="A620" s="4" t="s">
        <v>6574</v>
      </c>
      <c r="B620" s="5">
        <v>44656</v>
      </c>
      <c r="C620" t="s">
        <v>693</v>
      </c>
      <c r="D620" t="s">
        <v>6954</v>
      </c>
      <c r="E620" s="4">
        <f t="shared" ca="1" si="18"/>
        <v>40</v>
      </c>
      <c r="F620" t="str">
        <f>_xlfn.XLOOKUP(C620,customers!$A$1:$A$1001,customers!$B$1:$B$1001)</f>
        <v>Eric Coffey</v>
      </c>
      <c r="G620" t="str">
        <f>_xlfn.XLOOKUP(C620,customers!$A$1:$A$1001,customers!$C$1:$C$1001)</f>
        <v>ericcoffey@email.com</v>
      </c>
      <c r="H620" t="str">
        <f>_xlfn.XLOOKUP(C620,customers!$A$1:$A$1001,customers!$G$1:$G$1001)</f>
        <v>Mexico</v>
      </c>
      <c r="I620" t="str">
        <f>INDEX(products!$A$1:$G$37,MATCH(orders!$D620,products!$A$1:$A$37,0),MATCH(orders!I$1,products!$A$1:$G$1,0))</f>
        <v>Dark</v>
      </c>
      <c r="J620">
        <f>INDEX(products!$A$1:$G$37,MATCH(orders!$D620,products!$A$1:$A$37,0),MATCH(orders!J$1,products!$A$1:$G$1,0))</f>
        <v>0.8</v>
      </c>
      <c r="K620" t="str">
        <f>INDEX(products!$A$1:$G$37,MATCH(orders!$D620,products!$A$1:$A$37,0),MATCH(orders!K$1,products!$A$1:$G$1,0))</f>
        <v>50g</v>
      </c>
      <c r="L620" s="6">
        <f>INDEX(products!$A$1:$G$37,MATCH(orders!$D620,products!$A$1:$A$37,0),MATCH(orders!L$1,products!$A$1:$G$1,0))</f>
        <v>1</v>
      </c>
      <c r="M620" s="6">
        <f t="shared" ca="1" si="19"/>
        <v>40</v>
      </c>
      <c r="N620" t="str">
        <f>_xlfn.XLOOKUP(Orders[[#This Row],[Customer ID]],customers!$A$1:$A$1001,customers!$I$1:$I$1001,0)</f>
        <v>Yes</v>
      </c>
    </row>
    <row r="621" spans="1:14" x14ac:dyDescent="0.3">
      <c r="A621" s="4" t="s">
        <v>6575</v>
      </c>
      <c r="B621" s="5">
        <v>43760</v>
      </c>
      <c r="C621" t="s">
        <v>783</v>
      </c>
      <c r="D621" t="s">
        <v>6972</v>
      </c>
      <c r="E621" s="4">
        <f t="shared" ca="1" si="18"/>
        <v>35</v>
      </c>
      <c r="F621" t="str">
        <f>_xlfn.XLOOKUP(C621,customers!$A$1:$A$1001,customers!$B$1:$B$1001)</f>
        <v>Olivia Allen</v>
      </c>
      <c r="G621" t="str">
        <f>_xlfn.XLOOKUP(C621,customers!$A$1:$A$1001,customers!$C$1:$C$1001)</f>
        <v>oliviaallen@email.com</v>
      </c>
      <c r="H621" t="str">
        <f>_xlfn.XLOOKUP(C621,customers!$A$1:$A$1001,customers!$G$1:$G$1001)</f>
        <v>Canada</v>
      </c>
      <c r="I621" t="str">
        <f>INDEX(products!$A$1:$G$37,MATCH(orders!$D621,products!$A$1:$A$37,0),MATCH(orders!I$1,products!$A$1:$G$1,0))</f>
        <v>White</v>
      </c>
      <c r="J621">
        <f>INDEX(products!$A$1:$G$37,MATCH(orders!$D621,products!$A$1:$A$37,0),MATCH(orders!J$1,products!$A$1:$G$1,0))</f>
        <v>0.5</v>
      </c>
      <c r="K621" t="str">
        <f>INDEX(products!$A$1:$G$37,MATCH(orders!$D621,products!$A$1:$A$37,0),MATCH(orders!K$1,products!$A$1:$G$1,0))</f>
        <v>250g</v>
      </c>
      <c r="L621" s="6">
        <f>INDEX(products!$A$1:$G$37,MATCH(orders!$D621,products!$A$1:$A$37,0),MATCH(orders!L$1,products!$A$1:$G$1,0))</f>
        <v>6.08</v>
      </c>
      <c r="M621" s="6">
        <f t="shared" ca="1" si="19"/>
        <v>212.8</v>
      </c>
      <c r="N621" t="str">
        <f>_xlfn.XLOOKUP(Orders[[#This Row],[Customer ID]],customers!$A$1:$A$1001,customers!$I$1:$I$1001,0)</f>
        <v>No</v>
      </c>
    </row>
    <row r="622" spans="1:14" x14ac:dyDescent="0.3">
      <c r="A622" s="4" t="s">
        <v>6576</v>
      </c>
      <c r="B622" s="5">
        <v>44471</v>
      </c>
      <c r="C622" t="s">
        <v>59</v>
      </c>
      <c r="D622" t="s">
        <v>6969</v>
      </c>
      <c r="E622" s="4">
        <f t="shared" ca="1" si="18"/>
        <v>39</v>
      </c>
      <c r="F622" t="str">
        <f>_xlfn.XLOOKUP(C622,customers!$A$1:$A$1001,customers!$B$1:$B$1001)</f>
        <v>Wanda Johnson</v>
      </c>
      <c r="G622" t="str">
        <f>_xlfn.XLOOKUP(C622,customers!$A$1:$A$1001,customers!$C$1:$C$1001)</f>
        <v>wandajohnson@email.com</v>
      </c>
      <c r="H622" t="str">
        <f>_xlfn.XLOOKUP(C622,customers!$A$1:$A$1001,customers!$G$1:$G$1001)</f>
        <v>United States</v>
      </c>
      <c r="I622" t="str">
        <f>INDEX(products!$A$1:$G$37,MATCH(orders!$D622,products!$A$1:$A$37,0),MATCH(orders!I$1,products!$A$1:$G$1,0))</f>
        <v>White</v>
      </c>
      <c r="J622">
        <f>INDEX(products!$A$1:$G$37,MATCH(orders!$D622,products!$A$1:$A$37,0),MATCH(orders!J$1,products!$A$1:$G$1,0))</f>
        <v>0.5</v>
      </c>
      <c r="K622" t="str">
        <f>INDEX(products!$A$1:$G$37,MATCH(orders!$D622,products!$A$1:$A$37,0),MATCH(orders!K$1,products!$A$1:$G$1,0))</f>
        <v>20g</v>
      </c>
      <c r="L622" s="6">
        <f>INDEX(products!$A$1:$G$37,MATCH(orders!$D622,products!$A$1:$A$37,0),MATCH(orders!L$1,products!$A$1:$G$1,0))</f>
        <v>0.79</v>
      </c>
      <c r="M622" s="6">
        <f t="shared" ca="1" si="19"/>
        <v>30.810000000000002</v>
      </c>
      <c r="N622" t="str">
        <f>_xlfn.XLOOKUP(Orders[[#This Row],[Customer ID]],customers!$A$1:$A$1001,customers!$I$1:$I$1001,0)</f>
        <v>No</v>
      </c>
    </row>
    <row r="623" spans="1:14" x14ac:dyDescent="0.3">
      <c r="A623" s="4" t="s">
        <v>6576</v>
      </c>
      <c r="B623" s="5">
        <v>44471</v>
      </c>
      <c r="C623" t="s">
        <v>716</v>
      </c>
      <c r="D623" t="s">
        <v>6948</v>
      </c>
      <c r="E623" s="4">
        <f t="shared" ca="1" si="18"/>
        <v>20</v>
      </c>
      <c r="F623" t="str">
        <f>_xlfn.XLOOKUP(C623,customers!$A$1:$A$1001,customers!$B$1:$B$1001)</f>
        <v>Shirley Owen</v>
      </c>
      <c r="G623" t="str">
        <f>_xlfn.XLOOKUP(C623,customers!$A$1:$A$1001,customers!$C$1:$C$1001)</f>
        <v>shirleyowen@email.com</v>
      </c>
      <c r="H623" t="str">
        <f>_xlfn.XLOOKUP(C623,customers!$A$1:$A$1001,customers!$G$1:$G$1001)</f>
        <v>United States</v>
      </c>
      <c r="I623" t="str">
        <f>INDEX(products!$A$1:$G$37,MATCH(orders!$D623,products!$A$1:$A$37,0),MATCH(orders!I$1,products!$A$1:$G$1,0))</f>
        <v>Dark</v>
      </c>
      <c r="J623">
        <f>INDEX(products!$A$1:$G$37,MATCH(orders!$D623,products!$A$1:$A$37,0),MATCH(orders!J$1,products!$A$1:$G$1,0))</f>
        <v>0.5</v>
      </c>
      <c r="K623" t="str">
        <f>INDEX(products!$A$1:$G$37,MATCH(orders!$D623,products!$A$1:$A$37,0),MATCH(orders!K$1,products!$A$1:$G$1,0))</f>
        <v>250g</v>
      </c>
      <c r="L623" s="6">
        <f>INDEX(products!$A$1:$G$37,MATCH(orders!$D623,products!$A$1:$A$37,0),MATCH(orders!L$1,products!$A$1:$G$1,0))</f>
        <v>4.96</v>
      </c>
      <c r="M623" s="6">
        <f t="shared" ca="1" si="19"/>
        <v>99.2</v>
      </c>
      <c r="N623" t="str">
        <f>_xlfn.XLOOKUP(Orders[[#This Row],[Customer ID]],customers!$A$1:$A$1001,customers!$I$1:$I$1001,0)</f>
        <v>No</v>
      </c>
    </row>
    <row r="624" spans="1:14" x14ac:dyDescent="0.3">
      <c r="A624" s="4" t="s">
        <v>6576</v>
      </c>
      <c r="B624" s="5">
        <v>44471</v>
      </c>
      <c r="C624" t="s">
        <v>81</v>
      </c>
      <c r="D624" t="s">
        <v>6977</v>
      </c>
      <c r="E624" s="4">
        <f t="shared" ca="1" si="18"/>
        <v>9</v>
      </c>
      <c r="F624" t="str">
        <f>_xlfn.XLOOKUP(C624,customers!$A$1:$A$1001,customers!$B$1:$B$1001)</f>
        <v>Glenda Rice</v>
      </c>
      <c r="G624" t="str">
        <f>_xlfn.XLOOKUP(C624,customers!$A$1:$A$1001,customers!$C$1:$C$1001)</f>
        <v>glendarice@email.com</v>
      </c>
      <c r="H624" t="str">
        <f>_xlfn.XLOOKUP(C624,customers!$A$1:$A$1001,customers!$G$1:$G$1001)</f>
        <v>Mexico</v>
      </c>
      <c r="I624" t="str">
        <f>INDEX(products!$A$1:$G$37,MATCH(orders!$D624,products!$A$1:$A$37,0),MATCH(orders!I$1,products!$A$1:$G$1,0))</f>
        <v>White</v>
      </c>
      <c r="J624">
        <f>INDEX(products!$A$1:$G$37,MATCH(orders!$D624,products!$A$1:$A$37,0),MATCH(orders!J$1,products!$A$1:$G$1,0))</f>
        <v>0.8</v>
      </c>
      <c r="K624" t="str">
        <f>INDEX(products!$A$1:$G$37,MATCH(orders!$D624,products!$A$1:$A$37,0),MATCH(orders!K$1,products!$A$1:$G$1,0))</f>
        <v>20g</v>
      </c>
      <c r="L624" s="6">
        <f>INDEX(products!$A$1:$G$37,MATCH(orders!$D624,products!$A$1:$A$37,0),MATCH(orders!L$1,products!$A$1:$G$1,0))</f>
        <v>0.65</v>
      </c>
      <c r="M624" s="6">
        <f t="shared" ca="1" si="19"/>
        <v>5.8500000000000005</v>
      </c>
      <c r="N624" t="str">
        <f>_xlfn.XLOOKUP(Orders[[#This Row],[Customer ID]],customers!$A$1:$A$1001,customers!$I$1:$I$1001,0)</f>
        <v>No</v>
      </c>
    </row>
    <row r="625" spans="1:14" x14ac:dyDescent="0.3">
      <c r="A625" s="4" t="s">
        <v>6577</v>
      </c>
      <c r="B625" s="5">
        <v>44268</v>
      </c>
      <c r="C625" t="s">
        <v>237</v>
      </c>
      <c r="D625" t="s">
        <v>6970</v>
      </c>
      <c r="E625" s="4">
        <f t="shared" ca="1" si="18"/>
        <v>44</v>
      </c>
      <c r="F625" t="str">
        <f>_xlfn.XLOOKUP(C625,customers!$A$1:$A$1001,customers!$B$1:$B$1001)</f>
        <v>Tiffany Taylor</v>
      </c>
      <c r="G625" t="str">
        <f>_xlfn.XLOOKUP(C625,customers!$A$1:$A$1001,customers!$C$1:$C$1001)</f>
        <v>tiffanytaylor@email.com</v>
      </c>
      <c r="H625" t="str">
        <f>_xlfn.XLOOKUP(C625,customers!$A$1:$A$1001,customers!$G$1:$G$1001)</f>
        <v>United States</v>
      </c>
      <c r="I625" t="str">
        <f>INDEX(products!$A$1:$G$37,MATCH(orders!$D625,products!$A$1:$A$37,0),MATCH(orders!I$1,products!$A$1:$G$1,0))</f>
        <v>White</v>
      </c>
      <c r="J625">
        <f>INDEX(products!$A$1:$G$37,MATCH(orders!$D625,products!$A$1:$A$37,0),MATCH(orders!J$1,products!$A$1:$G$1,0))</f>
        <v>0.5</v>
      </c>
      <c r="K625" t="str">
        <f>INDEX(products!$A$1:$G$37,MATCH(orders!$D625,products!$A$1:$A$37,0),MATCH(orders!K$1,products!$A$1:$G$1,0))</f>
        <v>50g</v>
      </c>
      <c r="L625" s="6">
        <f>INDEX(products!$A$1:$G$37,MATCH(orders!$D625,products!$A$1:$A$37,0),MATCH(orders!L$1,products!$A$1:$G$1,0))</f>
        <v>1.59</v>
      </c>
      <c r="M625" s="6">
        <f t="shared" ca="1" si="19"/>
        <v>69.960000000000008</v>
      </c>
      <c r="N625" t="str">
        <f>_xlfn.XLOOKUP(Orders[[#This Row],[Customer ID]],customers!$A$1:$A$1001,customers!$I$1:$I$1001,0)</f>
        <v>Yes</v>
      </c>
    </row>
    <row r="626" spans="1:14" x14ac:dyDescent="0.3">
      <c r="A626" s="4" t="s">
        <v>6578</v>
      </c>
      <c r="B626" s="5">
        <v>44724</v>
      </c>
      <c r="C626" t="s">
        <v>709</v>
      </c>
      <c r="D626" t="s">
        <v>6969</v>
      </c>
      <c r="E626" s="4">
        <f t="shared" ca="1" si="18"/>
        <v>46</v>
      </c>
      <c r="F626" t="str">
        <f>_xlfn.XLOOKUP(C626,customers!$A$1:$A$1001,customers!$B$1:$B$1001)</f>
        <v>Christine Jones</v>
      </c>
      <c r="G626" t="str">
        <f>_xlfn.XLOOKUP(C626,customers!$A$1:$A$1001,customers!$C$1:$C$1001)</f>
        <v>christinejones@email.com</v>
      </c>
      <c r="H626" t="str">
        <f>_xlfn.XLOOKUP(C626,customers!$A$1:$A$1001,customers!$G$1:$G$1001)</f>
        <v>United States</v>
      </c>
      <c r="I626" t="str">
        <f>INDEX(products!$A$1:$G$37,MATCH(orders!$D626,products!$A$1:$A$37,0),MATCH(orders!I$1,products!$A$1:$G$1,0))</f>
        <v>White</v>
      </c>
      <c r="J626">
        <f>INDEX(products!$A$1:$G$37,MATCH(orders!$D626,products!$A$1:$A$37,0),MATCH(orders!J$1,products!$A$1:$G$1,0))</f>
        <v>0.5</v>
      </c>
      <c r="K626" t="str">
        <f>INDEX(products!$A$1:$G$37,MATCH(orders!$D626,products!$A$1:$A$37,0),MATCH(orders!K$1,products!$A$1:$G$1,0))</f>
        <v>20g</v>
      </c>
      <c r="L626" s="6">
        <f>INDEX(products!$A$1:$G$37,MATCH(orders!$D626,products!$A$1:$A$37,0),MATCH(orders!L$1,products!$A$1:$G$1,0))</f>
        <v>0.79</v>
      </c>
      <c r="M626" s="6">
        <f t="shared" ca="1" si="19"/>
        <v>36.340000000000003</v>
      </c>
      <c r="N626" t="str">
        <f>_xlfn.XLOOKUP(Orders[[#This Row],[Customer ID]],customers!$A$1:$A$1001,customers!$I$1:$I$1001,0)</f>
        <v>Yes</v>
      </c>
    </row>
    <row r="627" spans="1:14" x14ac:dyDescent="0.3">
      <c r="A627" s="4" t="s">
        <v>6579</v>
      </c>
      <c r="B627" s="5">
        <v>43582</v>
      </c>
      <c r="C627" t="s">
        <v>848</v>
      </c>
      <c r="D627" t="s">
        <v>6978</v>
      </c>
      <c r="E627" s="4">
        <f t="shared" ca="1" si="18"/>
        <v>25</v>
      </c>
      <c r="F627" t="str">
        <f>_xlfn.XLOOKUP(C627,customers!$A$1:$A$1001,customers!$B$1:$B$1001)</f>
        <v>Danielle Montgomery</v>
      </c>
      <c r="G627" t="str">
        <f>_xlfn.XLOOKUP(C627,customers!$A$1:$A$1001,customers!$C$1:$C$1001)</f>
        <v>daniellemontgomery@email.com</v>
      </c>
      <c r="H627" t="str">
        <f>_xlfn.XLOOKUP(C627,customers!$A$1:$A$1001,customers!$G$1:$G$1001)</f>
        <v>Mexico</v>
      </c>
      <c r="I627" t="str">
        <f>INDEX(products!$A$1:$G$37,MATCH(orders!$D627,products!$A$1:$A$37,0),MATCH(orders!I$1,products!$A$1:$G$1,0))</f>
        <v>White</v>
      </c>
      <c r="J627">
        <f>INDEX(products!$A$1:$G$37,MATCH(orders!$D627,products!$A$1:$A$37,0),MATCH(orders!J$1,products!$A$1:$G$1,0))</f>
        <v>0.8</v>
      </c>
      <c r="K627" t="str">
        <f>INDEX(products!$A$1:$G$37,MATCH(orders!$D627,products!$A$1:$A$37,0),MATCH(orders!K$1,products!$A$1:$G$1,0))</f>
        <v>50g</v>
      </c>
      <c r="L627" s="6">
        <f>INDEX(products!$A$1:$G$37,MATCH(orders!$D627,products!$A$1:$A$37,0),MATCH(orders!L$1,products!$A$1:$G$1,0))</f>
        <v>1.3</v>
      </c>
      <c r="M627" s="6">
        <f t="shared" ca="1" si="19"/>
        <v>32.5</v>
      </c>
      <c r="N627" t="str">
        <f>_xlfn.XLOOKUP(Orders[[#This Row],[Customer ID]],customers!$A$1:$A$1001,customers!$I$1:$I$1001,0)</f>
        <v>Yes</v>
      </c>
    </row>
    <row r="628" spans="1:14" x14ac:dyDescent="0.3">
      <c r="A628" s="4" t="s">
        <v>6580</v>
      </c>
      <c r="B628" s="5">
        <v>43608</v>
      </c>
      <c r="C628" t="s">
        <v>20</v>
      </c>
      <c r="D628" t="s">
        <v>6962</v>
      </c>
      <c r="E628" s="4">
        <f t="shared" ca="1" si="18"/>
        <v>37</v>
      </c>
      <c r="F628" t="str">
        <f>_xlfn.XLOOKUP(C628,customers!$A$1:$A$1001,customers!$B$1:$B$1001)</f>
        <v>Robert Fisher</v>
      </c>
      <c r="G628" t="str">
        <f>_xlfn.XLOOKUP(C628,customers!$A$1:$A$1001,customers!$C$1:$C$1001)</f>
        <v>robertfisher@email.com</v>
      </c>
      <c r="H628" t="str">
        <f>_xlfn.XLOOKUP(C628,customers!$A$1:$A$1001,customers!$G$1:$G$1001)</f>
        <v>United States</v>
      </c>
      <c r="I628" t="str">
        <f>INDEX(products!$A$1:$G$37,MATCH(orders!$D628,products!$A$1:$A$37,0),MATCH(orders!I$1,products!$A$1:$G$1,0))</f>
        <v>Milk</v>
      </c>
      <c r="J628">
        <f>INDEX(products!$A$1:$G$37,MATCH(orders!$D628,products!$A$1:$A$37,0),MATCH(orders!J$1,products!$A$1:$G$1,0))</f>
        <v>0.65</v>
      </c>
      <c r="K628" t="str">
        <f>INDEX(products!$A$1:$G$37,MATCH(orders!$D628,products!$A$1:$A$37,0),MATCH(orders!K$1,products!$A$1:$G$1,0))</f>
        <v>50g</v>
      </c>
      <c r="L628" s="6">
        <f>INDEX(products!$A$1:$G$37,MATCH(orders!$D628,products!$A$1:$A$37,0),MATCH(orders!L$1,products!$A$1:$G$1,0))</f>
        <v>1</v>
      </c>
      <c r="M628" s="6">
        <f t="shared" ca="1" si="19"/>
        <v>37</v>
      </c>
      <c r="N628" t="str">
        <f>_xlfn.XLOOKUP(Orders[[#This Row],[Customer ID]],customers!$A$1:$A$1001,customers!$I$1:$I$1001,0)</f>
        <v>No</v>
      </c>
    </row>
    <row r="629" spans="1:14" x14ac:dyDescent="0.3">
      <c r="A629" s="4" t="s">
        <v>6581</v>
      </c>
      <c r="B629" s="5">
        <v>44026</v>
      </c>
      <c r="C629" t="s">
        <v>791</v>
      </c>
      <c r="D629" t="s">
        <v>6968</v>
      </c>
      <c r="E629" s="4">
        <f t="shared" ca="1" si="18"/>
        <v>6</v>
      </c>
      <c r="F629" t="str">
        <f>_xlfn.XLOOKUP(C629,customers!$A$1:$A$1001,customers!$B$1:$B$1001)</f>
        <v>Joseph Kaiser</v>
      </c>
      <c r="G629" t="str">
        <f>_xlfn.XLOOKUP(C629,customers!$A$1:$A$1001,customers!$C$1:$C$1001)</f>
        <v>josephkaiser@email.com</v>
      </c>
      <c r="H629" t="str">
        <f>_xlfn.XLOOKUP(C629,customers!$A$1:$A$1001,customers!$G$1:$G$1001)</f>
        <v>United States</v>
      </c>
      <c r="I629" t="str">
        <f>INDEX(products!$A$1:$G$37,MATCH(orders!$D629,products!$A$1:$A$37,0),MATCH(orders!I$1,products!$A$1:$G$1,0))</f>
        <v>Milk</v>
      </c>
      <c r="J629">
        <f>INDEX(products!$A$1:$G$37,MATCH(orders!$D629,products!$A$1:$A$37,0),MATCH(orders!J$1,products!$A$1:$G$1,0))</f>
        <v>0.8</v>
      </c>
      <c r="K629" t="str">
        <f>INDEX(products!$A$1:$G$37,MATCH(orders!$D629,products!$A$1:$A$37,0),MATCH(orders!K$1,products!$A$1:$G$1,0))</f>
        <v>250g</v>
      </c>
      <c r="L629" s="6">
        <f>INDEX(products!$A$1:$G$37,MATCH(orders!$D629,products!$A$1:$A$37,0),MATCH(orders!L$1,products!$A$1:$G$1,0))</f>
        <v>3.43</v>
      </c>
      <c r="M629" s="6">
        <f t="shared" ca="1" si="19"/>
        <v>20.580000000000002</v>
      </c>
      <c r="N629" t="str">
        <f>_xlfn.XLOOKUP(Orders[[#This Row],[Customer ID]],customers!$A$1:$A$1001,customers!$I$1:$I$1001,0)</f>
        <v>Yes</v>
      </c>
    </row>
    <row r="630" spans="1:14" x14ac:dyDescent="0.3">
      <c r="A630" s="4" t="s">
        <v>6582</v>
      </c>
      <c r="B630" s="5">
        <v>44510</v>
      </c>
      <c r="C630" t="s">
        <v>893</v>
      </c>
      <c r="D630" t="s">
        <v>6960</v>
      </c>
      <c r="E630" s="4">
        <f t="shared" ca="1" si="18"/>
        <v>20</v>
      </c>
      <c r="F630" t="str">
        <f>_xlfn.XLOOKUP(C630,customers!$A$1:$A$1001,customers!$B$1:$B$1001)</f>
        <v>Brittany Evans</v>
      </c>
      <c r="G630" t="str">
        <f>_xlfn.XLOOKUP(C630,customers!$A$1:$A$1001,customers!$C$1:$C$1001)</f>
        <v>brittanyevans@email.com</v>
      </c>
      <c r="H630" t="str">
        <f>_xlfn.XLOOKUP(C630,customers!$A$1:$A$1001,customers!$G$1:$G$1001)</f>
        <v>Mexico</v>
      </c>
      <c r="I630" t="str">
        <f>INDEX(products!$A$1:$G$37,MATCH(orders!$D630,products!$A$1:$A$37,0),MATCH(orders!I$1,products!$A$1:$G$1,0))</f>
        <v>Milk</v>
      </c>
      <c r="J630">
        <f>INDEX(products!$A$1:$G$37,MATCH(orders!$D630,products!$A$1:$A$37,0),MATCH(orders!J$1,products!$A$1:$G$1,0))</f>
        <v>0.5</v>
      </c>
      <c r="K630" t="str">
        <f>INDEX(products!$A$1:$G$37,MATCH(orders!$D630,products!$A$1:$A$37,0),MATCH(orders!K$1,products!$A$1:$G$1,0))</f>
        <v>250g</v>
      </c>
      <c r="L630" s="6">
        <f>INDEX(products!$A$1:$G$37,MATCH(orders!$D630,products!$A$1:$A$37,0),MATCH(orders!L$1,products!$A$1:$G$1,0))</f>
        <v>4.58</v>
      </c>
      <c r="M630" s="6">
        <f t="shared" ca="1" si="19"/>
        <v>91.6</v>
      </c>
      <c r="N630" t="str">
        <f>_xlfn.XLOOKUP(Orders[[#This Row],[Customer ID]],customers!$A$1:$A$1001,customers!$I$1:$I$1001,0)</f>
        <v>No</v>
      </c>
    </row>
    <row r="631" spans="1:14" x14ac:dyDescent="0.3">
      <c r="A631" s="4" t="s">
        <v>6583</v>
      </c>
      <c r="B631" s="5">
        <v>44439</v>
      </c>
      <c r="C631" t="s">
        <v>449</v>
      </c>
      <c r="D631" t="s">
        <v>6974</v>
      </c>
      <c r="E631" s="4">
        <f t="shared" ca="1" si="18"/>
        <v>16</v>
      </c>
      <c r="F631" t="str">
        <f>_xlfn.XLOOKUP(C631,customers!$A$1:$A$1001,customers!$B$1:$B$1001)</f>
        <v>Brenda Allen</v>
      </c>
      <c r="G631" t="str">
        <f>_xlfn.XLOOKUP(C631,customers!$A$1:$A$1001,customers!$C$1:$C$1001)</f>
        <v>brendaallen@email.com</v>
      </c>
      <c r="H631" t="str">
        <f>_xlfn.XLOOKUP(C631,customers!$A$1:$A$1001,customers!$G$1:$G$1001)</f>
        <v>United States</v>
      </c>
      <c r="I631" t="str">
        <f>INDEX(products!$A$1:$G$37,MATCH(orders!$D631,products!$A$1:$A$37,0),MATCH(orders!I$1,products!$A$1:$G$1,0))</f>
        <v>White</v>
      </c>
      <c r="J631">
        <f>INDEX(products!$A$1:$G$37,MATCH(orders!$D631,products!$A$1:$A$37,0),MATCH(orders!J$1,products!$A$1:$G$1,0))</f>
        <v>0.65</v>
      </c>
      <c r="K631" t="str">
        <f>INDEX(products!$A$1:$G$37,MATCH(orders!$D631,products!$A$1:$A$37,0),MATCH(orders!K$1,products!$A$1:$G$1,0))</f>
        <v>50g</v>
      </c>
      <c r="L631" s="6">
        <f>INDEX(products!$A$1:$G$37,MATCH(orders!$D631,products!$A$1:$A$37,0),MATCH(orders!L$1,products!$A$1:$G$1,0))</f>
        <v>1.46</v>
      </c>
      <c r="M631" s="6">
        <f t="shared" ca="1" si="19"/>
        <v>23.36</v>
      </c>
      <c r="N631" t="str">
        <f>_xlfn.XLOOKUP(Orders[[#This Row],[Customer ID]],customers!$A$1:$A$1001,customers!$I$1:$I$1001,0)</f>
        <v>Yes</v>
      </c>
    </row>
    <row r="632" spans="1:14" x14ac:dyDescent="0.3">
      <c r="A632" s="4" t="s">
        <v>6584</v>
      </c>
      <c r="B632" s="5">
        <v>43652</v>
      </c>
      <c r="C632" t="s">
        <v>326</v>
      </c>
      <c r="D632" t="s">
        <v>6978</v>
      </c>
      <c r="E632" s="4">
        <f t="shared" ca="1" si="18"/>
        <v>8</v>
      </c>
      <c r="F632" t="str">
        <f>_xlfn.XLOOKUP(C632,customers!$A$1:$A$1001,customers!$B$1:$B$1001)</f>
        <v>Tyler Robinson</v>
      </c>
      <c r="G632" t="str">
        <f>_xlfn.XLOOKUP(C632,customers!$A$1:$A$1001,customers!$C$1:$C$1001)</f>
        <v>tylerrobinson@email.com</v>
      </c>
      <c r="H632" t="str">
        <f>_xlfn.XLOOKUP(C632,customers!$A$1:$A$1001,customers!$G$1:$G$1001)</f>
        <v>Mexico</v>
      </c>
      <c r="I632" t="str">
        <f>INDEX(products!$A$1:$G$37,MATCH(orders!$D632,products!$A$1:$A$37,0),MATCH(orders!I$1,products!$A$1:$G$1,0))</f>
        <v>White</v>
      </c>
      <c r="J632">
        <f>INDEX(products!$A$1:$G$37,MATCH(orders!$D632,products!$A$1:$A$37,0),MATCH(orders!J$1,products!$A$1:$G$1,0))</f>
        <v>0.8</v>
      </c>
      <c r="K632" t="str">
        <f>INDEX(products!$A$1:$G$37,MATCH(orders!$D632,products!$A$1:$A$37,0),MATCH(orders!K$1,products!$A$1:$G$1,0))</f>
        <v>50g</v>
      </c>
      <c r="L632" s="6">
        <f>INDEX(products!$A$1:$G$37,MATCH(orders!$D632,products!$A$1:$A$37,0),MATCH(orders!L$1,products!$A$1:$G$1,0))</f>
        <v>1.3</v>
      </c>
      <c r="M632" s="6">
        <f t="shared" ca="1" si="19"/>
        <v>10.4</v>
      </c>
      <c r="N632" t="str">
        <f>_xlfn.XLOOKUP(Orders[[#This Row],[Customer ID]],customers!$A$1:$A$1001,customers!$I$1:$I$1001,0)</f>
        <v>Yes</v>
      </c>
    </row>
    <row r="633" spans="1:14" x14ac:dyDescent="0.3">
      <c r="A633" s="4" t="s">
        <v>6585</v>
      </c>
      <c r="B633" s="5">
        <v>44624</v>
      </c>
      <c r="C633" t="s">
        <v>111</v>
      </c>
      <c r="D633" t="s">
        <v>6955</v>
      </c>
      <c r="E633" s="4">
        <f t="shared" ca="1" si="18"/>
        <v>32</v>
      </c>
      <c r="F633" t="str">
        <f>_xlfn.XLOOKUP(C633,customers!$A$1:$A$1001,customers!$B$1:$B$1001)</f>
        <v>Thomas Robinson</v>
      </c>
      <c r="G633" t="str">
        <f>_xlfn.XLOOKUP(C633,customers!$A$1:$A$1001,customers!$C$1:$C$1001)</f>
        <v>thomasrobinson@email.com</v>
      </c>
      <c r="H633" t="str">
        <f>_xlfn.XLOOKUP(C633,customers!$A$1:$A$1001,customers!$G$1:$G$1001)</f>
        <v>Mexico</v>
      </c>
      <c r="I633" t="str">
        <f>INDEX(products!$A$1:$G$37,MATCH(orders!$D633,products!$A$1:$A$37,0),MATCH(orders!I$1,products!$A$1:$G$1,0))</f>
        <v>Dark</v>
      </c>
      <c r="J633">
        <f>INDEX(products!$A$1:$G$37,MATCH(orders!$D633,products!$A$1:$A$37,0),MATCH(orders!J$1,products!$A$1:$G$1,0))</f>
        <v>0.8</v>
      </c>
      <c r="K633" t="str">
        <f>INDEX(products!$A$1:$G$37,MATCH(orders!$D633,products!$A$1:$A$37,0),MATCH(orders!K$1,products!$A$1:$G$1,0))</f>
        <v>100g</v>
      </c>
      <c r="L633" s="6">
        <f>INDEX(products!$A$1:$G$37,MATCH(orders!$D633,products!$A$1:$A$37,0),MATCH(orders!L$1,products!$A$1:$G$1,0))</f>
        <v>1.66</v>
      </c>
      <c r="M633" s="6">
        <f t="shared" ca="1" si="19"/>
        <v>53.12</v>
      </c>
      <c r="N633" t="str">
        <f>_xlfn.XLOOKUP(Orders[[#This Row],[Customer ID]],customers!$A$1:$A$1001,customers!$I$1:$I$1001,0)</f>
        <v>Yes</v>
      </c>
    </row>
    <row r="634" spans="1:14" x14ac:dyDescent="0.3">
      <c r="A634" s="4" t="s">
        <v>6586</v>
      </c>
      <c r="B634" s="5">
        <v>44196</v>
      </c>
      <c r="C634" t="s">
        <v>178</v>
      </c>
      <c r="D634" t="s">
        <v>6970</v>
      </c>
      <c r="E634" s="4">
        <f t="shared" ca="1" si="18"/>
        <v>36</v>
      </c>
      <c r="F634" t="str">
        <f>_xlfn.XLOOKUP(C634,customers!$A$1:$A$1001,customers!$B$1:$B$1001)</f>
        <v>Randy Cameron</v>
      </c>
      <c r="G634" t="str">
        <f>_xlfn.XLOOKUP(C634,customers!$A$1:$A$1001,customers!$C$1:$C$1001)</f>
        <v>randycameron@email.com</v>
      </c>
      <c r="H634" t="str">
        <f>_xlfn.XLOOKUP(C634,customers!$A$1:$A$1001,customers!$G$1:$G$1001)</f>
        <v>United States</v>
      </c>
      <c r="I634" t="str">
        <f>INDEX(products!$A$1:$G$37,MATCH(orders!$D634,products!$A$1:$A$37,0),MATCH(orders!I$1,products!$A$1:$G$1,0))</f>
        <v>White</v>
      </c>
      <c r="J634">
        <f>INDEX(products!$A$1:$G$37,MATCH(orders!$D634,products!$A$1:$A$37,0),MATCH(orders!J$1,products!$A$1:$G$1,0))</f>
        <v>0.5</v>
      </c>
      <c r="K634" t="str">
        <f>INDEX(products!$A$1:$G$37,MATCH(orders!$D634,products!$A$1:$A$37,0),MATCH(orders!K$1,products!$A$1:$G$1,0))</f>
        <v>50g</v>
      </c>
      <c r="L634" s="6">
        <f>INDEX(products!$A$1:$G$37,MATCH(orders!$D634,products!$A$1:$A$37,0),MATCH(orders!L$1,products!$A$1:$G$1,0))</f>
        <v>1.59</v>
      </c>
      <c r="M634" s="6">
        <f t="shared" ca="1" si="19"/>
        <v>57.24</v>
      </c>
      <c r="N634" t="str">
        <f>_xlfn.XLOOKUP(Orders[[#This Row],[Customer ID]],customers!$A$1:$A$1001,customers!$I$1:$I$1001,0)</f>
        <v>Yes</v>
      </c>
    </row>
    <row r="635" spans="1:14" x14ac:dyDescent="0.3">
      <c r="A635" s="4" t="s">
        <v>6587</v>
      </c>
      <c r="B635" s="5">
        <v>44043</v>
      </c>
      <c r="C635" t="s">
        <v>920</v>
      </c>
      <c r="D635" t="s">
        <v>6975</v>
      </c>
      <c r="E635" s="4">
        <f t="shared" ca="1" si="18"/>
        <v>13</v>
      </c>
      <c r="F635" t="str">
        <f>_xlfn.XLOOKUP(C635,customers!$A$1:$A$1001,customers!$B$1:$B$1001)</f>
        <v>Gregory Hamilton</v>
      </c>
      <c r="G635" t="str">
        <f>_xlfn.XLOOKUP(C635,customers!$A$1:$A$1001,customers!$C$1:$C$1001)</f>
        <v>gregoryhamilton@email.com</v>
      </c>
      <c r="H635" t="str">
        <f>_xlfn.XLOOKUP(C635,customers!$A$1:$A$1001,customers!$G$1:$G$1001)</f>
        <v>United States</v>
      </c>
      <c r="I635" t="str">
        <f>INDEX(products!$A$1:$G$37,MATCH(orders!$D635,products!$A$1:$A$37,0),MATCH(orders!I$1,products!$A$1:$G$1,0))</f>
        <v>White</v>
      </c>
      <c r="J635">
        <f>INDEX(products!$A$1:$G$37,MATCH(orders!$D635,products!$A$1:$A$37,0),MATCH(orders!J$1,products!$A$1:$G$1,0))</f>
        <v>0.65</v>
      </c>
      <c r="K635" t="str">
        <f>INDEX(products!$A$1:$G$37,MATCH(orders!$D635,products!$A$1:$A$37,0),MATCH(orders!K$1,products!$A$1:$G$1,0))</f>
        <v>100g</v>
      </c>
      <c r="L635" s="6">
        <f>INDEX(products!$A$1:$G$37,MATCH(orders!$D635,products!$A$1:$A$37,0),MATCH(orders!L$1,products!$A$1:$G$1,0))</f>
        <v>2.4300000000000002</v>
      </c>
      <c r="M635" s="6">
        <f t="shared" ca="1" si="19"/>
        <v>31.590000000000003</v>
      </c>
      <c r="N635" t="str">
        <f>_xlfn.XLOOKUP(Orders[[#This Row],[Customer ID]],customers!$A$1:$A$1001,customers!$I$1:$I$1001,0)</f>
        <v>No</v>
      </c>
    </row>
    <row r="636" spans="1:14" x14ac:dyDescent="0.3">
      <c r="A636" s="4" t="s">
        <v>6588</v>
      </c>
      <c r="B636" s="5">
        <v>44340</v>
      </c>
      <c r="C636" t="s">
        <v>16</v>
      </c>
      <c r="D636" t="s">
        <v>6977</v>
      </c>
      <c r="E636" s="4">
        <f t="shared" ca="1" si="18"/>
        <v>31</v>
      </c>
      <c r="F636" t="str">
        <f>_xlfn.XLOOKUP(C636,customers!$A$1:$A$1001,customers!$B$1:$B$1001)</f>
        <v>Samuel Gray</v>
      </c>
      <c r="G636" t="str">
        <f>_xlfn.XLOOKUP(C636,customers!$A$1:$A$1001,customers!$C$1:$C$1001)</f>
        <v>samuelgray@email.com</v>
      </c>
      <c r="H636" t="str">
        <f>_xlfn.XLOOKUP(C636,customers!$A$1:$A$1001,customers!$G$1:$G$1001)</f>
        <v>Mexico</v>
      </c>
      <c r="I636" t="str">
        <f>INDEX(products!$A$1:$G$37,MATCH(orders!$D636,products!$A$1:$A$37,0),MATCH(orders!I$1,products!$A$1:$G$1,0))</f>
        <v>White</v>
      </c>
      <c r="J636">
        <f>INDEX(products!$A$1:$G$37,MATCH(orders!$D636,products!$A$1:$A$37,0),MATCH(orders!J$1,products!$A$1:$G$1,0))</f>
        <v>0.8</v>
      </c>
      <c r="K636" t="str">
        <f>INDEX(products!$A$1:$G$37,MATCH(orders!$D636,products!$A$1:$A$37,0),MATCH(orders!K$1,products!$A$1:$G$1,0))</f>
        <v>20g</v>
      </c>
      <c r="L636" s="6">
        <f>INDEX(products!$A$1:$G$37,MATCH(orders!$D636,products!$A$1:$A$37,0),MATCH(orders!L$1,products!$A$1:$G$1,0))</f>
        <v>0.65</v>
      </c>
      <c r="M636" s="6">
        <f t="shared" ca="1" si="19"/>
        <v>20.150000000000002</v>
      </c>
      <c r="N636" t="str">
        <f>_xlfn.XLOOKUP(Orders[[#This Row],[Customer ID]],customers!$A$1:$A$1001,customers!$I$1:$I$1001,0)</f>
        <v>No</v>
      </c>
    </row>
    <row r="637" spans="1:14" x14ac:dyDescent="0.3">
      <c r="A637" s="4" t="s">
        <v>6589</v>
      </c>
      <c r="B637" s="5">
        <v>44758</v>
      </c>
      <c r="C637" t="s">
        <v>504</v>
      </c>
      <c r="D637" t="s">
        <v>6959</v>
      </c>
      <c r="E637" s="4">
        <f t="shared" ca="1" si="18"/>
        <v>16</v>
      </c>
      <c r="F637" t="str">
        <f>_xlfn.XLOOKUP(C637,customers!$A$1:$A$1001,customers!$B$1:$B$1001)</f>
        <v>Christopher Burnett</v>
      </c>
      <c r="G637" t="str">
        <f>_xlfn.XLOOKUP(C637,customers!$A$1:$A$1001,customers!$C$1:$C$1001)</f>
        <v>christopherburnett@email.com</v>
      </c>
      <c r="H637" t="str">
        <f>_xlfn.XLOOKUP(C637,customers!$A$1:$A$1001,customers!$G$1:$G$1001)</f>
        <v>Canada</v>
      </c>
      <c r="I637" t="str">
        <f>INDEX(products!$A$1:$G$37,MATCH(orders!$D637,products!$A$1:$A$37,0),MATCH(orders!I$1,products!$A$1:$G$1,0))</f>
        <v>Milk</v>
      </c>
      <c r="J637">
        <f>INDEX(products!$A$1:$G$37,MATCH(orders!$D637,products!$A$1:$A$37,0),MATCH(orders!J$1,products!$A$1:$G$1,0))</f>
        <v>0.5</v>
      </c>
      <c r="K637" t="str">
        <f>INDEX(products!$A$1:$G$37,MATCH(orders!$D637,products!$A$1:$A$37,0),MATCH(orders!K$1,products!$A$1:$G$1,0))</f>
        <v>100g</v>
      </c>
      <c r="L637" s="6">
        <f>INDEX(products!$A$1:$G$37,MATCH(orders!$D637,products!$A$1:$A$37,0),MATCH(orders!L$1,products!$A$1:$G$1,0))</f>
        <v>1.99</v>
      </c>
      <c r="M637" s="6">
        <f t="shared" ca="1" si="19"/>
        <v>31.84</v>
      </c>
      <c r="N637" t="str">
        <f>_xlfn.XLOOKUP(Orders[[#This Row],[Customer ID]],customers!$A$1:$A$1001,customers!$I$1:$I$1001,0)</f>
        <v>Yes</v>
      </c>
    </row>
    <row r="638" spans="1:14" x14ac:dyDescent="0.3">
      <c r="A638" s="4" t="s">
        <v>6590</v>
      </c>
      <c r="B638" s="5">
        <v>44232</v>
      </c>
      <c r="C638" t="s">
        <v>186</v>
      </c>
      <c r="D638" t="s">
        <v>6970</v>
      </c>
      <c r="E638" s="4">
        <f t="shared" ca="1" si="18"/>
        <v>34</v>
      </c>
      <c r="F638" t="str">
        <f>_xlfn.XLOOKUP(C638,customers!$A$1:$A$1001,customers!$B$1:$B$1001)</f>
        <v>Sonia Mejia</v>
      </c>
      <c r="G638" t="str">
        <f>_xlfn.XLOOKUP(C638,customers!$A$1:$A$1001,customers!$C$1:$C$1001)</f>
        <v>soniamejia@email.com</v>
      </c>
      <c r="H638" t="str">
        <f>_xlfn.XLOOKUP(C638,customers!$A$1:$A$1001,customers!$G$1:$G$1001)</f>
        <v>United States</v>
      </c>
      <c r="I638" t="str">
        <f>INDEX(products!$A$1:$G$37,MATCH(orders!$D638,products!$A$1:$A$37,0),MATCH(orders!I$1,products!$A$1:$G$1,0))</f>
        <v>White</v>
      </c>
      <c r="J638">
        <f>INDEX(products!$A$1:$G$37,MATCH(orders!$D638,products!$A$1:$A$37,0),MATCH(orders!J$1,products!$A$1:$G$1,0))</f>
        <v>0.5</v>
      </c>
      <c r="K638" t="str">
        <f>INDEX(products!$A$1:$G$37,MATCH(orders!$D638,products!$A$1:$A$37,0),MATCH(orders!K$1,products!$A$1:$G$1,0))</f>
        <v>50g</v>
      </c>
      <c r="L638" s="6">
        <f>INDEX(products!$A$1:$G$37,MATCH(orders!$D638,products!$A$1:$A$37,0),MATCH(orders!L$1,products!$A$1:$G$1,0))</f>
        <v>1.59</v>
      </c>
      <c r="M638" s="6">
        <f t="shared" ca="1" si="19"/>
        <v>54.06</v>
      </c>
      <c r="N638" t="str">
        <f>_xlfn.XLOOKUP(Orders[[#This Row],[Customer ID]],customers!$A$1:$A$1001,customers!$I$1:$I$1001,0)</f>
        <v>No</v>
      </c>
    </row>
    <row r="639" spans="1:14" x14ac:dyDescent="0.3">
      <c r="A639" s="4" t="s">
        <v>6591</v>
      </c>
      <c r="B639" s="5">
        <v>44406</v>
      </c>
      <c r="C639" t="s">
        <v>655</v>
      </c>
      <c r="D639" t="s">
        <v>6963</v>
      </c>
      <c r="E639" s="4">
        <f t="shared" ca="1" si="18"/>
        <v>44</v>
      </c>
      <c r="F639" t="str">
        <f>_xlfn.XLOOKUP(C639,customers!$A$1:$A$1001,customers!$B$1:$B$1001)</f>
        <v>Steve Campos</v>
      </c>
      <c r="G639" t="str">
        <f>_xlfn.XLOOKUP(C639,customers!$A$1:$A$1001,customers!$C$1:$C$1001)</f>
        <v>stevecampos@email.com</v>
      </c>
      <c r="H639" t="str">
        <f>_xlfn.XLOOKUP(C639,customers!$A$1:$A$1001,customers!$G$1:$G$1001)</f>
        <v>Canada</v>
      </c>
      <c r="I639" t="str">
        <f>INDEX(products!$A$1:$G$37,MATCH(orders!$D639,products!$A$1:$A$37,0),MATCH(orders!I$1,products!$A$1:$G$1,0))</f>
        <v>Milk</v>
      </c>
      <c r="J639">
        <f>INDEX(products!$A$1:$G$37,MATCH(orders!$D639,products!$A$1:$A$37,0),MATCH(orders!J$1,products!$A$1:$G$1,0))</f>
        <v>0.65</v>
      </c>
      <c r="K639" t="str">
        <f>INDEX(products!$A$1:$G$37,MATCH(orders!$D639,products!$A$1:$A$37,0),MATCH(orders!K$1,products!$A$1:$G$1,0))</f>
        <v>100g</v>
      </c>
      <c r="L639" s="6">
        <f>INDEX(products!$A$1:$G$37,MATCH(orders!$D639,products!$A$1:$A$37,0),MATCH(orders!L$1,products!$A$1:$G$1,0))</f>
        <v>1.66</v>
      </c>
      <c r="M639" s="6">
        <f t="shared" ca="1" si="19"/>
        <v>73.039999999999992</v>
      </c>
      <c r="N639" t="str">
        <f>_xlfn.XLOOKUP(Orders[[#This Row],[Customer ID]],customers!$A$1:$A$1001,customers!$I$1:$I$1001,0)</f>
        <v>No</v>
      </c>
    </row>
    <row r="640" spans="1:14" x14ac:dyDescent="0.3">
      <c r="A640" s="4" t="s">
        <v>6592</v>
      </c>
      <c r="B640" s="5">
        <v>44637</v>
      </c>
      <c r="C640" t="s">
        <v>702</v>
      </c>
      <c r="D640" t="s">
        <v>6951</v>
      </c>
      <c r="E640" s="4">
        <f t="shared" ca="1" si="18"/>
        <v>37</v>
      </c>
      <c r="F640" t="str">
        <f>_xlfn.XLOOKUP(C640,customers!$A$1:$A$1001,customers!$B$1:$B$1001)</f>
        <v>James Jones</v>
      </c>
      <c r="G640" t="str">
        <f>_xlfn.XLOOKUP(C640,customers!$A$1:$A$1001,customers!$C$1:$C$1001)</f>
        <v>jamesjones@email.com</v>
      </c>
      <c r="H640" t="str">
        <f>_xlfn.XLOOKUP(C640,customers!$A$1:$A$1001,customers!$G$1:$G$1001)</f>
        <v>Canada</v>
      </c>
      <c r="I640" t="str">
        <f>INDEX(products!$A$1:$G$37,MATCH(orders!$D640,products!$A$1:$A$37,0),MATCH(orders!I$1,products!$A$1:$G$1,0))</f>
        <v>Dark</v>
      </c>
      <c r="J640">
        <f>INDEX(products!$A$1:$G$37,MATCH(orders!$D640,products!$A$1:$A$37,0),MATCH(orders!J$1,products!$A$1:$G$1,0))</f>
        <v>0.65</v>
      </c>
      <c r="K640" t="str">
        <f>INDEX(products!$A$1:$G$37,MATCH(orders!$D640,products!$A$1:$A$37,0),MATCH(orders!K$1,products!$A$1:$G$1,0))</f>
        <v>100g</v>
      </c>
      <c r="L640" s="6">
        <f>INDEX(products!$A$1:$G$37,MATCH(orders!$D640,products!$A$1:$A$37,0),MATCH(orders!L$1,products!$A$1:$G$1,0))</f>
        <v>1.88</v>
      </c>
      <c r="M640" s="6">
        <f t="shared" ca="1" si="19"/>
        <v>69.56</v>
      </c>
      <c r="N640" t="str">
        <f>_xlfn.XLOOKUP(Orders[[#This Row],[Customer ID]],customers!$A$1:$A$1001,customers!$I$1:$I$1001,0)</f>
        <v>No</v>
      </c>
    </row>
    <row r="641" spans="1:14" x14ac:dyDescent="0.3">
      <c r="A641" s="4" t="s">
        <v>6593</v>
      </c>
      <c r="B641" s="5">
        <v>44238</v>
      </c>
      <c r="C641" t="s">
        <v>628</v>
      </c>
      <c r="D641" t="s">
        <v>6952</v>
      </c>
      <c r="E641" s="4">
        <f t="shared" ca="1" si="18"/>
        <v>4</v>
      </c>
      <c r="F641" t="str">
        <f>_xlfn.XLOOKUP(C641,customers!$A$1:$A$1001,customers!$B$1:$B$1001)</f>
        <v>Pamela Davis</v>
      </c>
      <c r="G641" t="str">
        <f>_xlfn.XLOOKUP(C641,customers!$A$1:$A$1001,customers!$C$1:$C$1001)</f>
        <v>pameladavis@email.com</v>
      </c>
      <c r="H641" t="str">
        <f>_xlfn.XLOOKUP(C641,customers!$A$1:$A$1001,customers!$G$1:$G$1001)</f>
        <v>Mexico</v>
      </c>
      <c r="I641" t="str">
        <f>INDEX(products!$A$1:$G$37,MATCH(orders!$D641,products!$A$1:$A$37,0),MATCH(orders!I$1,products!$A$1:$G$1,0))</f>
        <v>Dark</v>
      </c>
      <c r="J641">
        <f>INDEX(products!$A$1:$G$37,MATCH(orders!$D641,products!$A$1:$A$37,0),MATCH(orders!J$1,products!$A$1:$G$1,0))</f>
        <v>0.65</v>
      </c>
      <c r="K641" t="str">
        <f>INDEX(products!$A$1:$G$37,MATCH(orders!$D641,products!$A$1:$A$37,0),MATCH(orders!K$1,products!$A$1:$G$1,0))</f>
        <v>250g</v>
      </c>
      <c r="L641" s="6">
        <f>INDEX(products!$A$1:$G$37,MATCH(orders!$D641,products!$A$1:$A$37,0),MATCH(orders!L$1,products!$A$1:$G$1,0))</f>
        <v>4.3099999999999996</v>
      </c>
      <c r="M641" s="6">
        <f t="shared" ca="1" si="19"/>
        <v>17.239999999999998</v>
      </c>
      <c r="N641" t="str">
        <f>_xlfn.XLOOKUP(Orders[[#This Row],[Customer ID]],customers!$A$1:$A$1001,customers!$I$1:$I$1001,0)</f>
        <v>No</v>
      </c>
    </row>
    <row r="642" spans="1:14" x14ac:dyDescent="0.3">
      <c r="A642" s="4" t="s">
        <v>6594</v>
      </c>
      <c r="B642" s="5">
        <v>43509</v>
      </c>
      <c r="C642" t="s">
        <v>17</v>
      </c>
      <c r="D642" t="s">
        <v>6976</v>
      </c>
      <c r="E642" s="4">
        <f t="shared" ref="E642:E705" ca="1" si="20">INT(RAND()*50)+1</f>
        <v>50</v>
      </c>
      <c r="F642" t="str">
        <f>_xlfn.XLOOKUP(C642,customers!$A$1:$A$1001,customers!$B$1:$B$1001)</f>
        <v>Matthew Lee</v>
      </c>
      <c r="G642" t="str">
        <f>_xlfn.XLOOKUP(C642,customers!$A$1:$A$1001,customers!$C$1:$C$1001)</f>
        <v>matthewlee@email.com</v>
      </c>
      <c r="H642" t="str">
        <f>_xlfn.XLOOKUP(C642,customers!$A$1:$A$1001,customers!$G$1:$G$1001)</f>
        <v>United States</v>
      </c>
      <c r="I642" t="str">
        <f>INDEX(products!$A$1:$G$37,MATCH(orders!$D642,products!$A$1:$A$37,0),MATCH(orders!I$1,products!$A$1:$G$1,0))</f>
        <v>White</v>
      </c>
      <c r="J642">
        <f>INDEX(products!$A$1:$G$37,MATCH(orders!$D642,products!$A$1:$A$37,0),MATCH(orders!J$1,products!$A$1:$G$1,0))</f>
        <v>0.65</v>
      </c>
      <c r="K642" t="str">
        <f>INDEX(products!$A$1:$G$37,MATCH(orders!$D642,products!$A$1:$A$37,0),MATCH(orders!K$1,products!$A$1:$G$1,0))</f>
        <v>250g</v>
      </c>
      <c r="L642" s="6">
        <f>INDEX(products!$A$1:$G$37,MATCH(orders!$D642,products!$A$1:$A$37,0),MATCH(orders!L$1,products!$A$1:$G$1,0))</f>
        <v>5.58</v>
      </c>
      <c r="M642" s="6">
        <f t="shared" ca="1" si="19"/>
        <v>279</v>
      </c>
      <c r="N642" t="str">
        <f>_xlfn.XLOOKUP(Orders[[#This Row],[Customer ID]],customers!$A$1:$A$1001,customers!$I$1:$I$1001,0)</f>
        <v>No</v>
      </c>
    </row>
    <row r="643" spans="1:14" x14ac:dyDescent="0.3">
      <c r="A643" s="4" t="s">
        <v>6595</v>
      </c>
      <c r="B643" s="5">
        <v>44694</v>
      </c>
      <c r="C643" t="s">
        <v>737</v>
      </c>
      <c r="D643" t="s">
        <v>6945</v>
      </c>
      <c r="E643" s="4">
        <f t="shared" ca="1" si="20"/>
        <v>50</v>
      </c>
      <c r="F643" t="str">
        <f>_xlfn.XLOOKUP(C643,customers!$A$1:$A$1001,customers!$B$1:$B$1001)</f>
        <v>Justin Schultz</v>
      </c>
      <c r="G643" t="str">
        <f>_xlfn.XLOOKUP(C643,customers!$A$1:$A$1001,customers!$C$1:$C$1001)</f>
        <v>justinschultz@email.com</v>
      </c>
      <c r="H643" t="str">
        <f>_xlfn.XLOOKUP(C643,customers!$A$1:$A$1001,customers!$G$1:$G$1001)</f>
        <v>Mexico</v>
      </c>
      <c r="I643" t="str">
        <f>INDEX(products!$A$1:$G$37,MATCH(orders!$D643,products!$A$1:$A$37,0),MATCH(orders!I$1,products!$A$1:$G$1,0))</f>
        <v>Dark</v>
      </c>
      <c r="J643">
        <f>INDEX(products!$A$1:$G$37,MATCH(orders!$D643,products!$A$1:$A$37,0),MATCH(orders!J$1,products!$A$1:$G$1,0))</f>
        <v>0.5</v>
      </c>
      <c r="K643" t="str">
        <f>INDEX(products!$A$1:$G$37,MATCH(orders!$D643,products!$A$1:$A$37,0),MATCH(orders!K$1,products!$A$1:$G$1,0))</f>
        <v>20g</v>
      </c>
      <c r="L643" s="6">
        <f>INDEX(products!$A$1:$G$37,MATCH(orders!$D643,products!$A$1:$A$37,0),MATCH(orders!L$1,products!$A$1:$G$1,0))</f>
        <v>0.65</v>
      </c>
      <c r="M643" s="6">
        <f t="shared" ref="M643:M706" ca="1" si="21">L643*E643</f>
        <v>32.5</v>
      </c>
      <c r="N643" t="str">
        <f>_xlfn.XLOOKUP(Orders[[#This Row],[Customer ID]],customers!$A$1:$A$1001,customers!$I$1:$I$1001,0)</f>
        <v>No</v>
      </c>
    </row>
    <row r="644" spans="1:14" x14ac:dyDescent="0.3">
      <c r="A644" s="4" t="s">
        <v>6596</v>
      </c>
      <c r="B644" s="5">
        <v>43970</v>
      </c>
      <c r="C644" t="s">
        <v>676</v>
      </c>
      <c r="D644" t="s">
        <v>6956</v>
      </c>
      <c r="E644" s="4">
        <f t="shared" ca="1" si="20"/>
        <v>12</v>
      </c>
      <c r="F644" t="str">
        <f>_xlfn.XLOOKUP(C644,customers!$A$1:$A$1001,customers!$B$1:$B$1001)</f>
        <v>John Mclean</v>
      </c>
      <c r="G644" t="str">
        <f>_xlfn.XLOOKUP(C644,customers!$A$1:$A$1001,customers!$C$1:$C$1001)</f>
        <v>johnmclean@email.com</v>
      </c>
      <c r="H644" t="str">
        <f>_xlfn.XLOOKUP(C644,customers!$A$1:$A$1001,customers!$G$1:$G$1001)</f>
        <v>Canada</v>
      </c>
      <c r="I644" t="str">
        <f>INDEX(products!$A$1:$G$37,MATCH(orders!$D644,products!$A$1:$A$37,0),MATCH(orders!I$1,products!$A$1:$G$1,0))</f>
        <v>Dark</v>
      </c>
      <c r="J644">
        <f>INDEX(products!$A$1:$G$37,MATCH(orders!$D644,products!$A$1:$A$37,0),MATCH(orders!J$1,products!$A$1:$G$1,0))</f>
        <v>0.8</v>
      </c>
      <c r="K644" t="str">
        <f>INDEX(products!$A$1:$G$37,MATCH(orders!$D644,products!$A$1:$A$37,0),MATCH(orders!K$1,products!$A$1:$G$1,0))</f>
        <v>250g</v>
      </c>
      <c r="L644" s="6">
        <f>INDEX(products!$A$1:$G$37,MATCH(orders!$D644,products!$A$1:$A$37,0),MATCH(orders!L$1,products!$A$1:$G$1,0))</f>
        <v>3.81</v>
      </c>
      <c r="M644" s="6">
        <f t="shared" ca="1" si="21"/>
        <v>45.72</v>
      </c>
      <c r="N644" t="str">
        <f>_xlfn.XLOOKUP(Orders[[#This Row],[Customer ID]],customers!$A$1:$A$1001,customers!$I$1:$I$1001,0)</f>
        <v>No</v>
      </c>
    </row>
    <row r="645" spans="1:14" x14ac:dyDescent="0.3">
      <c r="A645" s="4" t="s">
        <v>6597</v>
      </c>
      <c r="B645" s="5">
        <v>44678</v>
      </c>
      <c r="C645" t="s">
        <v>155</v>
      </c>
      <c r="D645" t="s">
        <v>6978</v>
      </c>
      <c r="E645" s="4">
        <f t="shared" ca="1" si="20"/>
        <v>35</v>
      </c>
      <c r="F645" t="str">
        <f>_xlfn.XLOOKUP(C645,customers!$A$1:$A$1001,customers!$B$1:$B$1001)</f>
        <v>James Dickson</v>
      </c>
      <c r="G645" t="str">
        <f>_xlfn.XLOOKUP(C645,customers!$A$1:$A$1001,customers!$C$1:$C$1001)</f>
        <v>jamesdickson@email.com</v>
      </c>
      <c r="H645" t="str">
        <f>_xlfn.XLOOKUP(C645,customers!$A$1:$A$1001,customers!$G$1:$G$1001)</f>
        <v>Canada</v>
      </c>
      <c r="I645" t="str">
        <f>INDEX(products!$A$1:$G$37,MATCH(orders!$D645,products!$A$1:$A$37,0),MATCH(orders!I$1,products!$A$1:$G$1,0))</f>
        <v>White</v>
      </c>
      <c r="J645">
        <f>INDEX(products!$A$1:$G$37,MATCH(orders!$D645,products!$A$1:$A$37,0),MATCH(orders!J$1,products!$A$1:$G$1,0))</f>
        <v>0.8</v>
      </c>
      <c r="K645" t="str">
        <f>INDEX(products!$A$1:$G$37,MATCH(orders!$D645,products!$A$1:$A$37,0),MATCH(orders!K$1,products!$A$1:$G$1,0))</f>
        <v>50g</v>
      </c>
      <c r="L645" s="6">
        <f>INDEX(products!$A$1:$G$37,MATCH(orders!$D645,products!$A$1:$A$37,0),MATCH(orders!L$1,products!$A$1:$G$1,0))</f>
        <v>1.3</v>
      </c>
      <c r="M645" s="6">
        <f t="shared" ca="1" si="21"/>
        <v>45.5</v>
      </c>
      <c r="N645" t="str">
        <f>_xlfn.XLOOKUP(Orders[[#This Row],[Customer ID]],customers!$A$1:$A$1001,customers!$I$1:$I$1001,0)</f>
        <v>No</v>
      </c>
    </row>
    <row r="646" spans="1:14" x14ac:dyDescent="0.3">
      <c r="A646" s="4" t="s">
        <v>6598</v>
      </c>
      <c r="B646" s="5">
        <v>44083</v>
      </c>
      <c r="C646" t="s">
        <v>711</v>
      </c>
      <c r="D646" t="s">
        <v>6973</v>
      </c>
      <c r="E646" s="4">
        <f t="shared" ca="1" si="20"/>
        <v>31</v>
      </c>
      <c r="F646" t="str">
        <f>_xlfn.XLOOKUP(C646,customers!$A$1:$A$1001,customers!$B$1:$B$1001)</f>
        <v>Joshua Lewis</v>
      </c>
      <c r="G646" t="str">
        <f>_xlfn.XLOOKUP(C646,customers!$A$1:$A$1001,customers!$C$1:$C$1001)</f>
        <v>joshualewis@email.com</v>
      </c>
      <c r="H646" t="str">
        <f>_xlfn.XLOOKUP(C646,customers!$A$1:$A$1001,customers!$G$1:$G$1001)</f>
        <v>Mexico</v>
      </c>
      <c r="I646" t="str">
        <f>INDEX(products!$A$1:$G$37,MATCH(orders!$D646,products!$A$1:$A$37,0),MATCH(orders!I$1,products!$A$1:$G$1,0))</f>
        <v>White</v>
      </c>
      <c r="J646">
        <f>INDEX(products!$A$1:$G$37,MATCH(orders!$D646,products!$A$1:$A$37,0),MATCH(orders!J$1,products!$A$1:$G$1,0))</f>
        <v>0.65</v>
      </c>
      <c r="K646" t="str">
        <f>INDEX(products!$A$1:$G$37,MATCH(orders!$D646,products!$A$1:$A$37,0),MATCH(orders!K$1,products!$A$1:$G$1,0))</f>
        <v>20g</v>
      </c>
      <c r="L646" s="6">
        <f>INDEX(products!$A$1:$G$37,MATCH(orders!$D646,products!$A$1:$A$37,0),MATCH(orders!L$1,products!$A$1:$G$1,0))</f>
        <v>0.73</v>
      </c>
      <c r="M646" s="6">
        <f t="shared" ca="1" si="21"/>
        <v>22.63</v>
      </c>
      <c r="N646" t="str">
        <f>_xlfn.XLOOKUP(Orders[[#This Row],[Customer ID]],customers!$A$1:$A$1001,customers!$I$1:$I$1001,0)</f>
        <v>Yes</v>
      </c>
    </row>
    <row r="647" spans="1:14" x14ac:dyDescent="0.3">
      <c r="A647" s="4" t="s">
        <v>6599</v>
      </c>
      <c r="B647" s="5">
        <v>44265</v>
      </c>
      <c r="C647" t="s">
        <v>122</v>
      </c>
      <c r="D647" t="s">
        <v>6967</v>
      </c>
      <c r="E647" s="4">
        <f t="shared" ca="1" si="20"/>
        <v>37</v>
      </c>
      <c r="F647" t="str">
        <f>_xlfn.XLOOKUP(C647,customers!$A$1:$A$1001,customers!$B$1:$B$1001)</f>
        <v>Mr. Thomas Tanner</v>
      </c>
      <c r="G647" t="str">
        <f>_xlfn.XLOOKUP(C647,customers!$A$1:$A$1001,customers!$C$1:$C$1001)</f>
        <v>mr.thomastanner@email.com</v>
      </c>
      <c r="H647" t="str">
        <f>_xlfn.XLOOKUP(C647,customers!$A$1:$A$1001,customers!$G$1:$G$1001)</f>
        <v>Canada</v>
      </c>
      <c r="I647" t="str">
        <f>INDEX(products!$A$1:$G$37,MATCH(orders!$D647,products!$A$1:$A$37,0),MATCH(orders!I$1,products!$A$1:$G$1,0))</f>
        <v>Milk</v>
      </c>
      <c r="J647">
        <f>INDEX(products!$A$1:$G$37,MATCH(orders!$D647,products!$A$1:$A$37,0),MATCH(orders!J$1,products!$A$1:$G$1,0))</f>
        <v>0.8</v>
      </c>
      <c r="K647" t="str">
        <f>INDEX(products!$A$1:$G$37,MATCH(orders!$D647,products!$A$1:$A$37,0),MATCH(orders!K$1,products!$A$1:$G$1,0))</f>
        <v>100g</v>
      </c>
      <c r="L647" s="6">
        <f>INDEX(products!$A$1:$G$37,MATCH(orders!$D647,products!$A$1:$A$37,0),MATCH(orders!L$1,products!$A$1:$G$1,0))</f>
        <v>1.49</v>
      </c>
      <c r="M647" s="6">
        <f t="shared" ca="1" si="21"/>
        <v>55.13</v>
      </c>
      <c r="N647" t="str">
        <f>_xlfn.XLOOKUP(Orders[[#This Row],[Customer ID]],customers!$A$1:$A$1001,customers!$I$1:$I$1001,0)</f>
        <v>Yes</v>
      </c>
    </row>
    <row r="648" spans="1:14" x14ac:dyDescent="0.3">
      <c r="A648" s="4" t="s">
        <v>6600</v>
      </c>
      <c r="B648" s="5">
        <v>43562</v>
      </c>
      <c r="C648" t="s">
        <v>785</v>
      </c>
      <c r="D648" t="s">
        <v>6959</v>
      </c>
      <c r="E648" s="4">
        <f t="shared" ca="1" si="20"/>
        <v>29</v>
      </c>
      <c r="F648" t="str">
        <f>_xlfn.XLOOKUP(C648,customers!$A$1:$A$1001,customers!$B$1:$B$1001)</f>
        <v>Sarah Arroyo</v>
      </c>
      <c r="G648" t="str">
        <f>_xlfn.XLOOKUP(C648,customers!$A$1:$A$1001,customers!$C$1:$C$1001)</f>
        <v>saraharroyo@email.com</v>
      </c>
      <c r="H648" t="str">
        <f>_xlfn.XLOOKUP(C648,customers!$A$1:$A$1001,customers!$G$1:$G$1001)</f>
        <v>Canada</v>
      </c>
      <c r="I648" t="str">
        <f>INDEX(products!$A$1:$G$37,MATCH(orders!$D648,products!$A$1:$A$37,0),MATCH(orders!I$1,products!$A$1:$G$1,0))</f>
        <v>Milk</v>
      </c>
      <c r="J648">
        <f>INDEX(products!$A$1:$G$37,MATCH(orders!$D648,products!$A$1:$A$37,0),MATCH(orders!J$1,products!$A$1:$G$1,0))</f>
        <v>0.5</v>
      </c>
      <c r="K648" t="str">
        <f>INDEX(products!$A$1:$G$37,MATCH(orders!$D648,products!$A$1:$A$37,0),MATCH(orders!K$1,products!$A$1:$G$1,0))</f>
        <v>100g</v>
      </c>
      <c r="L648" s="6">
        <f>INDEX(products!$A$1:$G$37,MATCH(orders!$D648,products!$A$1:$A$37,0),MATCH(orders!L$1,products!$A$1:$G$1,0))</f>
        <v>1.99</v>
      </c>
      <c r="M648" s="6">
        <f t="shared" ca="1" si="21"/>
        <v>57.71</v>
      </c>
      <c r="N648" t="str">
        <f>_xlfn.XLOOKUP(Orders[[#This Row],[Customer ID]],customers!$A$1:$A$1001,customers!$I$1:$I$1001,0)</f>
        <v>No</v>
      </c>
    </row>
    <row r="649" spans="1:14" x14ac:dyDescent="0.3">
      <c r="A649" s="4" t="s">
        <v>6601</v>
      </c>
      <c r="B649" s="5">
        <v>44024</v>
      </c>
      <c r="C649" t="s">
        <v>673</v>
      </c>
      <c r="D649" t="s">
        <v>6954</v>
      </c>
      <c r="E649" s="4">
        <f t="shared" ca="1" si="20"/>
        <v>16</v>
      </c>
      <c r="F649" t="str">
        <f>_xlfn.XLOOKUP(C649,customers!$A$1:$A$1001,customers!$B$1:$B$1001)</f>
        <v>Debra White</v>
      </c>
      <c r="G649" t="str">
        <f>_xlfn.XLOOKUP(C649,customers!$A$1:$A$1001,customers!$C$1:$C$1001)</f>
        <v>debrawhite@email.com</v>
      </c>
      <c r="H649" t="str">
        <f>_xlfn.XLOOKUP(C649,customers!$A$1:$A$1001,customers!$G$1:$G$1001)</f>
        <v>United States</v>
      </c>
      <c r="I649" t="str">
        <f>INDEX(products!$A$1:$G$37,MATCH(orders!$D649,products!$A$1:$A$37,0),MATCH(orders!I$1,products!$A$1:$G$1,0))</f>
        <v>Dark</v>
      </c>
      <c r="J649">
        <f>INDEX(products!$A$1:$G$37,MATCH(orders!$D649,products!$A$1:$A$37,0),MATCH(orders!J$1,products!$A$1:$G$1,0))</f>
        <v>0.8</v>
      </c>
      <c r="K649" t="str">
        <f>INDEX(products!$A$1:$G$37,MATCH(orders!$D649,products!$A$1:$A$37,0),MATCH(orders!K$1,products!$A$1:$G$1,0))</f>
        <v>50g</v>
      </c>
      <c r="L649" s="6">
        <f>INDEX(products!$A$1:$G$37,MATCH(orders!$D649,products!$A$1:$A$37,0),MATCH(orders!L$1,products!$A$1:$G$1,0))</f>
        <v>1</v>
      </c>
      <c r="M649" s="6">
        <f t="shared" ca="1" si="21"/>
        <v>16</v>
      </c>
      <c r="N649" t="str">
        <f>_xlfn.XLOOKUP(Orders[[#This Row],[Customer ID]],customers!$A$1:$A$1001,customers!$I$1:$I$1001,0)</f>
        <v>No</v>
      </c>
    </row>
    <row r="650" spans="1:14" x14ac:dyDescent="0.3">
      <c r="A650" s="4" t="s">
        <v>6601</v>
      </c>
      <c r="B650" s="5">
        <v>44024</v>
      </c>
      <c r="C650" t="s">
        <v>1002</v>
      </c>
      <c r="D650" t="s">
        <v>6979</v>
      </c>
      <c r="E650" s="4">
        <f t="shared" ca="1" si="20"/>
        <v>34</v>
      </c>
      <c r="F650" t="str">
        <f>_xlfn.XLOOKUP(C650,customers!$A$1:$A$1001,customers!$B$1:$B$1001)</f>
        <v>Robert Clark</v>
      </c>
      <c r="G650" t="str">
        <f>_xlfn.XLOOKUP(C650,customers!$A$1:$A$1001,customers!$C$1:$C$1001)</f>
        <v>robertclark@email.com</v>
      </c>
      <c r="H650" t="str">
        <f>_xlfn.XLOOKUP(C650,customers!$A$1:$A$1001,customers!$G$1:$G$1001)</f>
        <v>Mexico</v>
      </c>
      <c r="I650" t="str">
        <f>INDEX(products!$A$1:$G$37,MATCH(orders!$D650,products!$A$1:$A$37,0),MATCH(orders!I$1,products!$A$1:$G$1,0))</f>
        <v>White</v>
      </c>
      <c r="J650">
        <f>INDEX(products!$A$1:$G$37,MATCH(orders!$D650,products!$A$1:$A$37,0),MATCH(orders!J$1,products!$A$1:$G$1,0))</f>
        <v>0.8</v>
      </c>
      <c r="K650" t="str">
        <f>INDEX(products!$A$1:$G$37,MATCH(orders!$D650,products!$A$1:$A$37,0),MATCH(orders!K$1,products!$A$1:$G$1,0))</f>
        <v>100g</v>
      </c>
      <c r="L650" s="6">
        <f>INDEX(products!$A$1:$G$37,MATCH(orders!$D650,products!$A$1:$A$37,0),MATCH(orders!L$1,products!$A$1:$G$1,0))</f>
        <v>2.16</v>
      </c>
      <c r="M650" s="6">
        <f t="shared" ca="1" si="21"/>
        <v>73.44</v>
      </c>
      <c r="N650" t="str">
        <f>_xlfn.XLOOKUP(Orders[[#This Row],[Customer ID]],customers!$A$1:$A$1001,customers!$I$1:$I$1001,0)</f>
        <v>No</v>
      </c>
    </row>
    <row r="651" spans="1:14" x14ac:dyDescent="0.3">
      <c r="A651" s="4" t="s">
        <v>6602</v>
      </c>
      <c r="B651" s="5">
        <v>44551</v>
      </c>
      <c r="C651" t="s">
        <v>804</v>
      </c>
      <c r="D651" t="s">
        <v>6950</v>
      </c>
      <c r="E651" s="4">
        <f t="shared" ca="1" si="20"/>
        <v>9</v>
      </c>
      <c r="F651" t="str">
        <f>_xlfn.XLOOKUP(C651,customers!$A$1:$A$1001,customers!$B$1:$B$1001)</f>
        <v>Dominique Bolton</v>
      </c>
      <c r="G651" t="str">
        <f>_xlfn.XLOOKUP(C651,customers!$A$1:$A$1001,customers!$C$1:$C$1001)</f>
        <v>dominiquebolton@email.com</v>
      </c>
      <c r="H651" t="str">
        <f>_xlfn.XLOOKUP(C651,customers!$A$1:$A$1001,customers!$G$1:$G$1001)</f>
        <v>United States</v>
      </c>
      <c r="I651" t="str">
        <f>INDEX(products!$A$1:$G$37,MATCH(orders!$D651,products!$A$1:$A$37,0),MATCH(orders!I$1,products!$A$1:$G$1,0))</f>
        <v>Dark</v>
      </c>
      <c r="J651">
        <f>INDEX(products!$A$1:$G$37,MATCH(orders!$D651,products!$A$1:$A$37,0),MATCH(orders!J$1,products!$A$1:$G$1,0))</f>
        <v>0.65</v>
      </c>
      <c r="K651" t="str">
        <f>INDEX(products!$A$1:$G$37,MATCH(orders!$D651,products!$A$1:$A$37,0),MATCH(orders!K$1,products!$A$1:$G$1,0))</f>
        <v>50g</v>
      </c>
      <c r="L651" s="6">
        <f>INDEX(products!$A$1:$G$37,MATCH(orders!$D651,products!$A$1:$A$37,0),MATCH(orders!L$1,products!$A$1:$G$1,0))</f>
        <v>1.1299999999999999</v>
      </c>
      <c r="M651" s="6">
        <f t="shared" ca="1" si="21"/>
        <v>10.169999999999998</v>
      </c>
      <c r="N651" t="str">
        <f>_xlfn.XLOOKUP(Orders[[#This Row],[Customer ID]],customers!$A$1:$A$1001,customers!$I$1:$I$1001,0)</f>
        <v>Yes</v>
      </c>
    </row>
    <row r="652" spans="1:14" x14ac:dyDescent="0.3">
      <c r="A652" s="4" t="s">
        <v>6603</v>
      </c>
      <c r="B652" s="5">
        <v>44108</v>
      </c>
      <c r="C652" t="s">
        <v>842</v>
      </c>
      <c r="D652" t="s">
        <v>6971</v>
      </c>
      <c r="E652" s="4">
        <f t="shared" ca="1" si="20"/>
        <v>40</v>
      </c>
      <c r="F652" t="str">
        <f>_xlfn.XLOOKUP(C652,customers!$A$1:$A$1001,customers!$B$1:$B$1001)</f>
        <v>Wesley Williams</v>
      </c>
      <c r="G652" t="str">
        <f>_xlfn.XLOOKUP(C652,customers!$A$1:$A$1001,customers!$C$1:$C$1001)</f>
        <v>wesleywilliams@email.com</v>
      </c>
      <c r="H652" t="str">
        <f>_xlfn.XLOOKUP(C652,customers!$A$1:$A$1001,customers!$G$1:$G$1001)</f>
        <v>Mexico</v>
      </c>
      <c r="I652" t="str">
        <f>INDEX(products!$A$1:$G$37,MATCH(orders!$D652,products!$A$1:$A$37,0),MATCH(orders!I$1,products!$A$1:$G$1,0))</f>
        <v>White</v>
      </c>
      <c r="J652">
        <f>INDEX(products!$A$1:$G$37,MATCH(orders!$D652,products!$A$1:$A$37,0),MATCH(orders!J$1,products!$A$1:$G$1,0))</f>
        <v>0.5</v>
      </c>
      <c r="K652" t="str">
        <f>INDEX(products!$A$1:$G$37,MATCH(orders!$D652,products!$A$1:$A$37,0),MATCH(orders!K$1,products!$A$1:$G$1,0))</f>
        <v>100g</v>
      </c>
      <c r="L652" s="6">
        <f>INDEX(products!$A$1:$G$37,MATCH(orders!$D652,products!$A$1:$A$37,0),MATCH(orders!L$1,products!$A$1:$G$1,0))</f>
        <v>2.64</v>
      </c>
      <c r="M652" s="6">
        <f t="shared" ca="1" si="21"/>
        <v>105.60000000000001</v>
      </c>
      <c r="N652" t="str">
        <f>_xlfn.XLOOKUP(Orders[[#This Row],[Customer ID]],customers!$A$1:$A$1001,customers!$I$1:$I$1001,0)</f>
        <v>No</v>
      </c>
    </row>
    <row r="653" spans="1:14" x14ac:dyDescent="0.3">
      <c r="A653" s="4" t="s">
        <v>6604</v>
      </c>
      <c r="B653" s="5">
        <v>44051</v>
      </c>
      <c r="C653" t="s">
        <v>335</v>
      </c>
      <c r="D653" t="s">
        <v>6957</v>
      </c>
      <c r="E653" s="4">
        <f t="shared" ca="1" si="20"/>
        <v>27</v>
      </c>
      <c r="F653" t="str">
        <f>_xlfn.XLOOKUP(C653,customers!$A$1:$A$1001,customers!$B$1:$B$1001)</f>
        <v>John Nelson</v>
      </c>
      <c r="G653" t="str">
        <f>_xlfn.XLOOKUP(C653,customers!$A$1:$A$1001,customers!$C$1:$C$1001)</f>
        <v>johnnelson@email.com</v>
      </c>
      <c r="H653" t="str">
        <f>_xlfn.XLOOKUP(C653,customers!$A$1:$A$1001,customers!$G$1:$G$1001)</f>
        <v>United States</v>
      </c>
      <c r="I653" t="str">
        <f>INDEX(products!$A$1:$G$37,MATCH(orders!$D653,products!$A$1:$A$37,0),MATCH(orders!I$1,products!$A$1:$G$1,0))</f>
        <v>Milk</v>
      </c>
      <c r="J653">
        <f>INDEX(products!$A$1:$G$37,MATCH(orders!$D653,products!$A$1:$A$37,0),MATCH(orders!J$1,products!$A$1:$G$1,0))</f>
        <v>0.5</v>
      </c>
      <c r="K653" t="str">
        <f>INDEX(products!$A$1:$G$37,MATCH(orders!$D653,products!$A$1:$A$37,0),MATCH(orders!K$1,products!$A$1:$G$1,0))</f>
        <v>20g</v>
      </c>
      <c r="L653" s="6">
        <f>INDEX(products!$A$1:$G$37,MATCH(orders!$D653,products!$A$1:$A$37,0),MATCH(orders!L$1,products!$A$1:$G$1,0))</f>
        <v>0.6</v>
      </c>
      <c r="M653" s="6">
        <f t="shared" ca="1" si="21"/>
        <v>16.2</v>
      </c>
      <c r="N653" t="str">
        <f>_xlfn.XLOOKUP(Orders[[#This Row],[Customer ID]],customers!$A$1:$A$1001,customers!$I$1:$I$1001,0)</f>
        <v>Yes</v>
      </c>
    </row>
    <row r="654" spans="1:14" x14ac:dyDescent="0.3">
      <c r="A654" s="4" t="s">
        <v>6605</v>
      </c>
      <c r="B654" s="5">
        <v>44115</v>
      </c>
      <c r="C654" t="s">
        <v>494</v>
      </c>
      <c r="D654" t="s">
        <v>6959</v>
      </c>
      <c r="E654" s="4">
        <f t="shared" ca="1" si="20"/>
        <v>5</v>
      </c>
      <c r="F654" t="str">
        <f>_xlfn.XLOOKUP(C654,customers!$A$1:$A$1001,customers!$B$1:$B$1001)</f>
        <v>Melissa Franklin</v>
      </c>
      <c r="G654" t="str">
        <f>_xlfn.XLOOKUP(C654,customers!$A$1:$A$1001,customers!$C$1:$C$1001)</f>
        <v>melissafranklin@email.com</v>
      </c>
      <c r="H654" t="str">
        <f>_xlfn.XLOOKUP(C654,customers!$A$1:$A$1001,customers!$G$1:$G$1001)</f>
        <v>Canada</v>
      </c>
      <c r="I654" t="str">
        <f>INDEX(products!$A$1:$G$37,MATCH(orders!$D654,products!$A$1:$A$37,0),MATCH(orders!I$1,products!$A$1:$G$1,0))</f>
        <v>Milk</v>
      </c>
      <c r="J654">
        <f>INDEX(products!$A$1:$G$37,MATCH(orders!$D654,products!$A$1:$A$37,0),MATCH(orders!J$1,products!$A$1:$G$1,0))</f>
        <v>0.5</v>
      </c>
      <c r="K654" t="str">
        <f>INDEX(products!$A$1:$G$37,MATCH(orders!$D654,products!$A$1:$A$37,0),MATCH(orders!K$1,products!$A$1:$G$1,0))</f>
        <v>100g</v>
      </c>
      <c r="L654" s="6">
        <f>INDEX(products!$A$1:$G$37,MATCH(orders!$D654,products!$A$1:$A$37,0),MATCH(orders!L$1,products!$A$1:$G$1,0))</f>
        <v>1.99</v>
      </c>
      <c r="M654" s="6">
        <f t="shared" ca="1" si="21"/>
        <v>9.9499999999999993</v>
      </c>
      <c r="N654" t="str">
        <f>_xlfn.XLOOKUP(Orders[[#This Row],[Customer ID]],customers!$A$1:$A$1001,customers!$I$1:$I$1001,0)</f>
        <v>No</v>
      </c>
    </row>
    <row r="655" spans="1:14" x14ac:dyDescent="0.3">
      <c r="A655" s="4" t="s">
        <v>6606</v>
      </c>
      <c r="B655" s="5">
        <v>44510</v>
      </c>
      <c r="C655" t="s">
        <v>292</v>
      </c>
      <c r="D655" t="s">
        <v>6973</v>
      </c>
      <c r="E655" s="4">
        <f t="shared" ca="1" si="20"/>
        <v>45</v>
      </c>
      <c r="F655" t="str">
        <f>_xlfn.XLOOKUP(C655,customers!$A$1:$A$1001,customers!$B$1:$B$1001)</f>
        <v>Alicia Hubbard</v>
      </c>
      <c r="G655" t="str">
        <f>_xlfn.XLOOKUP(C655,customers!$A$1:$A$1001,customers!$C$1:$C$1001)</f>
        <v>aliciahubbard@email.com</v>
      </c>
      <c r="H655" t="str">
        <f>_xlfn.XLOOKUP(C655,customers!$A$1:$A$1001,customers!$G$1:$G$1001)</f>
        <v>Canada</v>
      </c>
      <c r="I655" t="str">
        <f>INDEX(products!$A$1:$G$37,MATCH(orders!$D655,products!$A$1:$A$37,0),MATCH(orders!I$1,products!$A$1:$G$1,0))</f>
        <v>White</v>
      </c>
      <c r="J655">
        <f>INDEX(products!$A$1:$G$37,MATCH(orders!$D655,products!$A$1:$A$37,0),MATCH(orders!J$1,products!$A$1:$G$1,0))</f>
        <v>0.65</v>
      </c>
      <c r="K655" t="str">
        <f>INDEX(products!$A$1:$G$37,MATCH(orders!$D655,products!$A$1:$A$37,0),MATCH(orders!K$1,products!$A$1:$G$1,0))</f>
        <v>20g</v>
      </c>
      <c r="L655" s="6">
        <f>INDEX(products!$A$1:$G$37,MATCH(orders!$D655,products!$A$1:$A$37,0),MATCH(orders!L$1,products!$A$1:$G$1,0))</f>
        <v>0.73</v>
      </c>
      <c r="M655" s="6">
        <f t="shared" ca="1" si="21"/>
        <v>32.85</v>
      </c>
      <c r="N655" t="str">
        <f>_xlfn.XLOOKUP(Orders[[#This Row],[Customer ID]],customers!$A$1:$A$1001,customers!$I$1:$I$1001,0)</f>
        <v>Yes</v>
      </c>
    </row>
    <row r="656" spans="1:14" x14ac:dyDescent="0.3">
      <c r="A656" s="4" t="s">
        <v>6607</v>
      </c>
      <c r="B656" s="5">
        <v>44367</v>
      </c>
      <c r="C656" t="s">
        <v>720</v>
      </c>
      <c r="D656" t="s">
        <v>6978</v>
      </c>
      <c r="E656" s="4">
        <f t="shared" ca="1" si="20"/>
        <v>27</v>
      </c>
      <c r="F656" t="str">
        <f>_xlfn.XLOOKUP(C656,customers!$A$1:$A$1001,customers!$B$1:$B$1001)</f>
        <v>Michael Hatfield</v>
      </c>
      <c r="G656" t="str">
        <f>_xlfn.XLOOKUP(C656,customers!$A$1:$A$1001,customers!$C$1:$C$1001)</f>
        <v>michaelhatfield@email.com</v>
      </c>
      <c r="H656" t="str">
        <f>_xlfn.XLOOKUP(C656,customers!$A$1:$A$1001,customers!$G$1:$G$1001)</f>
        <v>United States</v>
      </c>
      <c r="I656" t="str">
        <f>INDEX(products!$A$1:$G$37,MATCH(orders!$D656,products!$A$1:$A$37,0),MATCH(orders!I$1,products!$A$1:$G$1,0))</f>
        <v>White</v>
      </c>
      <c r="J656">
        <f>INDEX(products!$A$1:$G$37,MATCH(orders!$D656,products!$A$1:$A$37,0),MATCH(orders!J$1,products!$A$1:$G$1,0))</f>
        <v>0.8</v>
      </c>
      <c r="K656" t="str">
        <f>INDEX(products!$A$1:$G$37,MATCH(orders!$D656,products!$A$1:$A$37,0),MATCH(orders!K$1,products!$A$1:$G$1,0))</f>
        <v>50g</v>
      </c>
      <c r="L656" s="6">
        <f>INDEX(products!$A$1:$G$37,MATCH(orders!$D656,products!$A$1:$A$37,0),MATCH(orders!L$1,products!$A$1:$G$1,0))</f>
        <v>1.3</v>
      </c>
      <c r="M656" s="6">
        <f t="shared" ca="1" si="21"/>
        <v>35.1</v>
      </c>
      <c r="N656" t="str">
        <f>_xlfn.XLOOKUP(Orders[[#This Row],[Customer ID]],customers!$A$1:$A$1001,customers!$I$1:$I$1001,0)</f>
        <v>Yes</v>
      </c>
    </row>
    <row r="657" spans="1:14" x14ac:dyDescent="0.3">
      <c r="A657" s="4" t="s">
        <v>6608</v>
      </c>
      <c r="B657" s="5">
        <v>44473</v>
      </c>
      <c r="C657" t="s">
        <v>336</v>
      </c>
      <c r="D657" t="s">
        <v>6970</v>
      </c>
      <c r="E657" s="4">
        <f t="shared" ca="1" si="20"/>
        <v>28</v>
      </c>
      <c r="F657" t="str">
        <f>_xlfn.XLOOKUP(C657,customers!$A$1:$A$1001,customers!$B$1:$B$1001)</f>
        <v>Joshua Kim</v>
      </c>
      <c r="G657" t="str">
        <f>_xlfn.XLOOKUP(C657,customers!$A$1:$A$1001,customers!$C$1:$C$1001)</f>
        <v>joshuakim@email.com</v>
      </c>
      <c r="H657" t="str">
        <f>_xlfn.XLOOKUP(C657,customers!$A$1:$A$1001,customers!$G$1:$G$1001)</f>
        <v>Mexico</v>
      </c>
      <c r="I657" t="str">
        <f>INDEX(products!$A$1:$G$37,MATCH(orders!$D657,products!$A$1:$A$37,0),MATCH(orders!I$1,products!$A$1:$G$1,0))</f>
        <v>White</v>
      </c>
      <c r="J657">
        <f>INDEX(products!$A$1:$G$37,MATCH(orders!$D657,products!$A$1:$A$37,0),MATCH(orders!J$1,products!$A$1:$G$1,0))</f>
        <v>0.5</v>
      </c>
      <c r="K657" t="str">
        <f>INDEX(products!$A$1:$G$37,MATCH(orders!$D657,products!$A$1:$A$37,0),MATCH(orders!K$1,products!$A$1:$G$1,0))</f>
        <v>50g</v>
      </c>
      <c r="L657" s="6">
        <f>INDEX(products!$A$1:$G$37,MATCH(orders!$D657,products!$A$1:$A$37,0),MATCH(orders!L$1,products!$A$1:$G$1,0))</f>
        <v>1.59</v>
      </c>
      <c r="M657" s="6">
        <f t="shared" ca="1" si="21"/>
        <v>44.52</v>
      </c>
      <c r="N657" t="str">
        <f>_xlfn.XLOOKUP(Orders[[#This Row],[Customer ID]],customers!$A$1:$A$1001,customers!$I$1:$I$1001,0)</f>
        <v>Yes</v>
      </c>
    </row>
    <row r="658" spans="1:14" x14ac:dyDescent="0.3">
      <c r="A658" s="4" t="s">
        <v>6609</v>
      </c>
      <c r="B658" s="5">
        <v>43640</v>
      </c>
      <c r="C658" t="s">
        <v>727</v>
      </c>
      <c r="D658" t="s">
        <v>6966</v>
      </c>
      <c r="E658" s="4">
        <f t="shared" ca="1" si="20"/>
        <v>10</v>
      </c>
      <c r="F658" t="str">
        <f>_xlfn.XLOOKUP(C658,customers!$A$1:$A$1001,customers!$B$1:$B$1001)</f>
        <v>Jacob Lawrence</v>
      </c>
      <c r="G658" t="str">
        <f>_xlfn.XLOOKUP(C658,customers!$A$1:$A$1001,customers!$C$1:$C$1001)</f>
        <v>jacoblawrence@email.com</v>
      </c>
      <c r="H658" t="str">
        <f>_xlfn.XLOOKUP(C658,customers!$A$1:$A$1001,customers!$G$1:$G$1001)</f>
        <v>United States</v>
      </c>
      <c r="I658" t="str">
        <f>INDEX(products!$A$1:$G$37,MATCH(orders!$D658,products!$A$1:$A$37,0),MATCH(orders!I$1,products!$A$1:$G$1,0))</f>
        <v>Milk</v>
      </c>
      <c r="J658">
        <f>INDEX(products!$A$1:$G$37,MATCH(orders!$D658,products!$A$1:$A$37,0),MATCH(orders!J$1,products!$A$1:$G$1,0))</f>
        <v>0.8</v>
      </c>
      <c r="K658" t="str">
        <f>INDEX(products!$A$1:$G$37,MATCH(orders!$D658,products!$A$1:$A$37,0),MATCH(orders!K$1,products!$A$1:$G$1,0))</f>
        <v>50g</v>
      </c>
      <c r="L658" s="6">
        <f>INDEX(products!$A$1:$G$37,MATCH(orders!$D658,products!$A$1:$A$37,0),MATCH(orders!L$1,products!$A$1:$G$1,0))</f>
        <v>0.9</v>
      </c>
      <c r="M658" s="6">
        <f t="shared" ca="1" si="21"/>
        <v>9</v>
      </c>
      <c r="N658" t="str">
        <f>_xlfn.XLOOKUP(Orders[[#This Row],[Customer ID]],customers!$A$1:$A$1001,customers!$I$1:$I$1001,0)</f>
        <v>No</v>
      </c>
    </row>
    <row r="659" spans="1:14" x14ac:dyDescent="0.3">
      <c r="A659" s="4" t="s">
        <v>6610</v>
      </c>
      <c r="B659" s="5">
        <v>43764</v>
      </c>
      <c r="C659" t="s">
        <v>684</v>
      </c>
      <c r="D659" t="s">
        <v>6962</v>
      </c>
      <c r="E659" s="4">
        <f t="shared" ca="1" si="20"/>
        <v>23</v>
      </c>
      <c r="F659" t="str">
        <f>_xlfn.XLOOKUP(C659,customers!$A$1:$A$1001,customers!$B$1:$B$1001)</f>
        <v>Alexandra Smith</v>
      </c>
      <c r="G659" t="str">
        <f>_xlfn.XLOOKUP(C659,customers!$A$1:$A$1001,customers!$C$1:$C$1001)</f>
        <v>alexandrasmith@email.com</v>
      </c>
      <c r="H659" t="str">
        <f>_xlfn.XLOOKUP(C659,customers!$A$1:$A$1001,customers!$G$1:$G$1001)</f>
        <v>Mexico</v>
      </c>
      <c r="I659" t="str">
        <f>INDEX(products!$A$1:$G$37,MATCH(orders!$D659,products!$A$1:$A$37,0),MATCH(orders!I$1,products!$A$1:$G$1,0))</f>
        <v>Milk</v>
      </c>
      <c r="J659">
        <f>INDEX(products!$A$1:$G$37,MATCH(orders!$D659,products!$A$1:$A$37,0),MATCH(orders!J$1,products!$A$1:$G$1,0))</f>
        <v>0.65</v>
      </c>
      <c r="K659" t="str">
        <f>INDEX(products!$A$1:$G$37,MATCH(orders!$D659,products!$A$1:$A$37,0),MATCH(orders!K$1,products!$A$1:$G$1,0))</f>
        <v>50g</v>
      </c>
      <c r="L659" s="6">
        <f>INDEX(products!$A$1:$G$37,MATCH(orders!$D659,products!$A$1:$A$37,0),MATCH(orders!L$1,products!$A$1:$G$1,0))</f>
        <v>1</v>
      </c>
      <c r="M659" s="6">
        <f t="shared" ca="1" si="21"/>
        <v>23</v>
      </c>
      <c r="N659" t="str">
        <f>_xlfn.XLOOKUP(Orders[[#This Row],[Customer ID]],customers!$A$1:$A$1001,customers!$I$1:$I$1001,0)</f>
        <v>No</v>
      </c>
    </row>
    <row r="660" spans="1:14" x14ac:dyDescent="0.3">
      <c r="A660" s="4" t="s">
        <v>6611</v>
      </c>
      <c r="B660" s="5">
        <v>44374</v>
      </c>
      <c r="C660" t="s">
        <v>975</v>
      </c>
      <c r="D660" t="s">
        <v>6964</v>
      </c>
      <c r="E660" s="4">
        <f t="shared" ca="1" si="20"/>
        <v>35</v>
      </c>
      <c r="F660" t="str">
        <f>_xlfn.XLOOKUP(C660,customers!$A$1:$A$1001,customers!$B$1:$B$1001)</f>
        <v>Danielle Rose</v>
      </c>
      <c r="G660" t="str">
        <f>_xlfn.XLOOKUP(C660,customers!$A$1:$A$1001,customers!$C$1:$C$1001)</f>
        <v>daniellerose@email.com</v>
      </c>
      <c r="H660" t="str">
        <f>_xlfn.XLOOKUP(C660,customers!$A$1:$A$1001,customers!$G$1:$G$1001)</f>
        <v>Canada</v>
      </c>
      <c r="I660" t="str">
        <f>INDEX(products!$A$1:$G$37,MATCH(orders!$D660,products!$A$1:$A$37,0),MATCH(orders!I$1,products!$A$1:$G$1,0))</f>
        <v>Milk</v>
      </c>
      <c r="J660">
        <f>INDEX(products!$A$1:$G$37,MATCH(orders!$D660,products!$A$1:$A$37,0),MATCH(orders!J$1,products!$A$1:$G$1,0))</f>
        <v>0.65</v>
      </c>
      <c r="K660" t="str">
        <f>INDEX(products!$A$1:$G$37,MATCH(orders!$D660,products!$A$1:$A$37,0),MATCH(orders!K$1,products!$A$1:$G$1,0))</f>
        <v>250g</v>
      </c>
      <c r="L660" s="6">
        <f>INDEX(products!$A$1:$G$37,MATCH(orders!$D660,products!$A$1:$A$37,0),MATCH(orders!L$1,products!$A$1:$G$1,0))</f>
        <v>3.81</v>
      </c>
      <c r="M660" s="6">
        <f t="shared" ca="1" si="21"/>
        <v>133.35</v>
      </c>
      <c r="N660" t="str">
        <f>_xlfn.XLOOKUP(Orders[[#This Row],[Customer ID]],customers!$A$1:$A$1001,customers!$I$1:$I$1001,0)</f>
        <v>No</v>
      </c>
    </row>
    <row r="661" spans="1:14" x14ac:dyDescent="0.3">
      <c r="A661" s="4" t="s">
        <v>6612</v>
      </c>
      <c r="B661" s="5">
        <v>43714</v>
      </c>
      <c r="C661" t="s">
        <v>1008</v>
      </c>
      <c r="D661" t="s">
        <v>6979</v>
      </c>
      <c r="E661" s="4">
        <f t="shared" ca="1" si="20"/>
        <v>22</v>
      </c>
      <c r="F661" t="str">
        <f>_xlfn.XLOOKUP(C661,customers!$A$1:$A$1001,customers!$B$1:$B$1001)</f>
        <v>Gregory Willis</v>
      </c>
      <c r="G661" t="str">
        <f>_xlfn.XLOOKUP(C661,customers!$A$1:$A$1001,customers!$C$1:$C$1001)</f>
        <v>gregorywillis@email.com</v>
      </c>
      <c r="H661" t="str">
        <f>_xlfn.XLOOKUP(C661,customers!$A$1:$A$1001,customers!$G$1:$G$1001)</f>
        <v>Canada</v>
      </c>
      <c r="I661" t="str">
        <f>INDEX(products!$A$1:$G$37,MATCH(orders!$D661,products!$A$1:$A$37,0),MATCH(orders!I$1,products!$A$1:$G$1,0))</f>
        <v>White</v>
      </c>
      <c r="J661">
        <f>INDEX(products!$A$1:$G$37,MATCH(orders!$D661,products!$A$1:$A$37,0),MATCH(orders!J$1,products!$A$1:$G$1,0))</f>
        <v>0.8</v>
      </c>
      <c r="K661" t="str">
        <f>INDEX(products!$A$1:$G$37,MATCH(orders!$D661,products!$A$1:$A$37,0),MATCH(orders!K$1,products!$A$1:$G$1,0))</f>
        <v>100g</v>
      </c>
      <c r="L661" s="6">
        <f>INDEX(products!$A$1:$G$37,MATCH(orders!$D661,products!$A$1:$A$37,0),MATCH(orders!L$1,products!$A$1:$G$1,0))</f>
        <v>2.16</v>
      </c>
      <c r="M661" s="6">
        <f t="shared" ca="1" si="21"/>
        <v>47.52</v>
      </c>
      <c r="N661" t="str">
        <f>_xlfn.XLOOKUP(Orders[[#This Row],[Customer ID]],customers!$A$1:$A$1001,customers!$I$1:$I$1001,0)</f>
        <v>No</v>
      </c>
    </row>
    <row r="662" spans="1:14" x14ac:dyDescent="0.3">
      <c r="A662" s="4" t="s">
        <v>6613</v>
      </c>
      <c r="B662" s="5">
        <v>44316</v>
      </c>
      <c r="C662" t="s">
        <v>116</v>
      </c>
      <c r="D662" t="s">
        <v>6947</v>
      </c>
      <c r="E662" s="4">
        <f t="shared" ca="1" si="20"/>
        <v>32</v>
      </c>
      <c r="F662" t="str">
        <f>_xlfn.XLOOKUP(C662,customers!$A$1:$A$1001,customers!$B$1:$B$1001)</f>
        <v>Lisa Martin</v>
      </c>
      <c r="G662" t="str">
        <f>_xlfn.XLOOKUP(C662,customers!$A$1:$A$1001,customers!$C$1:$C$1001)</f>
        <v>lisamartin@email.com</v>
      </c>
      <c r="H662" t="str">
        <f>_xlfn.XLOOKUP(C662,customers!$A$1:$A$1001,customers!$G$1:$G$1001)</f>
        <v>Canada</v>
      </c>
      <c r="I662" t="str">
        <f>INDEX(products!$A$1:$G$37,MATCH(orders!$D662,products!$A$1:$A$37,0),MATCH(orders!I$1,products!$A$1:$G$1,0))</f>
        <v>Dark</v>
      </c>
      <c r="J662">
        <f>INDEX(products!$A$1:$G$37,MATCH(orders!$D662,products!$A$1:$A$37,0),MATCH(orders!J$1,products!$A$1:$G$1,0))</f>
        <v>0.5</v>
      </c>
      <c r="K662" t="str">
        <f>INDEX(products!$A$1:$G$37,MATCH(orders!$D662,products!$A$1:$A$37,0),MATCH(orders!K$1,products!$A$1:$G$1,0))</f>
        <v>100g</v>
      </c>
      <c r="L662" s="6">
        <f>INDEX(products!$A$1:$G$37,MATCH(orders!$D662,products!$A$1:$A$37,0),MATCH(orders!L$1,products!$A$1:$G$1,0))</f>
        <v>2.16</v>
      </c>
      <c r="M662" s="6">
        <f t="shared" ca="1" si="21"/>
        <v>69.12</v>
      </c>
      <c r="N662" t="str">
        <f>_xlfn.XLOOKUP(Orders[[#This Row],[Customer ID]],customers!$A$1:$A$1001,customers!$I$1:$I$1001,0)</f>
        <v>No</v>
      </c>
    </row>
    <row r="663" spans="1:14" x14ac:dyDescent="0.3">
      <c r="A663" s="4" t="s">
        <v>6614</v>
      </c>
      <c r="B663" s="5">
        <v>43837</v>
      </c>
      <c r="C663" t="s">
        <v>193</v>
      </c>
      <c r="D663" t="s">
        <v>6980</v>
      </c>
      <c r="E663" s="4">
        <f t="shared" ca="1" si="20"/>
        <v>37</v>
      </c>
      <c r="F663" t="str">
        <f>_xlfn.XLOOKUP(C663,customers!$A$1:$A$1001,customers!$B$1:$B$1001)</f>
        <v>Patrick Rodriguez</v>
      </c>
      <c r="G663" t="str">
        <f>_xlfn.XLOOKUP(C663,customers!$A$1:$A$1001,customers!$C$1:$C$1001)</f>
        <v>patrickrodriguez@email.com</v>
      </c>
      <c r="H663" t="str">
        <f>_xlfn.XLOOKUP(C663,customers!$A$1:$A$1001,customers!$G$1:$G$1001)</f>
        <v>United States</v>
      </c>
      <c r="I663" t="str">
        <f>INDEX(products!$A$1:$G$37,MATCH(orders!$D663,products!$A$1:$A$37,0),MATCH(orders!I$1,products!$A$1:$G$1,0))</f>
        <v>White</v>
      </c>
      <c r="J663">
        <f>INDEX(products!$A$1:$G$37,MATCH(orders!$D663,products!$A$1:$A$37,0),MATCH(orders!J$1,products!$A$1:$G$1,0))</f>
        <v>0.8</v>
      </c>
      <c r="K663" t="str">
        <f>INDEX(products!$A$1:$G$37,MATCH(orders!$D663,products!$A$1:$A$37,0),MATCH(orders!K$1,products!$A$1:$G$1,0))</f>
        <v>250g</v>
      </c>
      <c r="L663" s="6">
        <f>INDEX(products!$A$1:$G$37,MATCH(orders!$D663,products!$A$1:$A$37,0),MATCH(orders!L$1,products!$A$1:$G$1,0))</f>
        <v>4.96</v>
      </c>
      <c r="M663" s="6">
        <f t="shared" ca="1" si="21"/>
        <v>183.52</v>
      </c>
      <c r="N663" t="str">
        <f>_xlfn.XLOOKUP(Orders[[#This Row],[Customer ID]],customers!$A$1:$A$1001,customers!$I$1:$I$1001,0)</f>
        <v>No</v>
      </c>
    </row>
    <row r="664" spans="1:14" x14ac:dyDescent="0.3">
      <c r="A664" s="4" t="s">
        <v>6615</v>
      </c>
      <c r="B664" s="5">
        <v>44207</v>
      </c>
      <c r="C664" t="s">
        <v>169</v>
      </c>
      <c r="D664" t="s">
        <v>6958</v>
      </c>
      <c r="E664" s="4">
        <f t="shared" ca="1" si="20"/>
        <v>34</v>
      </c>
      <c r="F664" t="str">
        <f>_xlfn.XLOOKUP(C664,customers!$A$1:$A$1001,customers!$B$1:$B$1001)</f>
        <v>Paula Duncan</v>
      </c>
      <c r="G664" t="str">
        <f>_xlfn.XLOOKUP(C664,customers!$A$1:$A$1001,customers!$C$1:$C$1001)</f>
        <v>pauladuncan@email.com</v>
      </c>
      <c r="H664" t="str">
        <f>_xlfn.XLOOKUP(C664,customers!$A$1:$A$1001,customers!$G$1:$G$1001)</f>
        <v>United States</v>
      </c>
      <c r="I664" t="str">
        <f>INDEX(products!$A$1:$G$37,MATCH(orders!$D664,products!$A$1:$A$37,0),MATCH(orders!I$1,products!$A$1:$G$1,0))</f>
        <v>Milk</v>
      </c>
      <c r="J664">
        <f>INDEX(products!$A$1:$G$37,MATCH(orders!$D664,products!$A$1:$A$37,0),MATCH(orders!J$1,products!$A$1:$G$1,0))</f>
        <v>0.5</v>
      </c>
      <c r="K664" t="str">
        <f>INDEX(products!$A$1:$G$37,MATCH(orders!$D664,products!$A$1:$A$37,0),MATCH(orders!K$1,products!$A$1:$G$1,0))</f>
        <v>50g</v>
      </c>
      <c r="L664" s="6">
        <f>INDEX(products!$A$1:$G$37,MATCH(orders!$D664,products!$A$1:$A$37,0),MATCH(orders!L$1,products!$A$1:$G$1,0))</f>
        <v>1.2</v>
      </c>
      <c r="M664" s="6">
        <f t="shared" ca="1" si="21"/>
        <v>40.799999999999997</v>
      </c>
      <c r="N664" t="str">
        <f>_xlfn.XLOOKUP(Orders[[#This Row],[Customer ID]],customers!$A$1:$A$1001,customers!$I$1:$I$1001,0)</f>
        <v>No</v>
      </c>
    </row>
    <row r="665" spans="1:14" x14ac:dyDescent="0.3">
      <c r="A665" s="4" t="s">
        <v>6616</v>
      </c>
      <c r="B665" s="5">
        <v>44515</v>
      </c>
      <c r="C665" t="s">
        <v>51</v>
      </c>
      <c r="D665" t="s">
        <v>6965</v>
      </c>
      <c r="E665" s="4">
        <f t="shared" ca="1" si="20"/>
        <v>4</v>
      </c>
      <c r="F665" t="str">
        <f>_xlfn.XLOOKUP(C665,customers!$A$1:$A$1001,customers!$B$1:$B$1001)</f>
        <v>Steven Kelly</v>
      </c>
      <c r="G665" t="str">
        <f>_xlfn.XLOOKUP(C665,customers!$A$1:$A$1001,customers!$C$1:$C$1001)</f>
        <v>stevenkelly@email.com</v>
      </c>
      <c r="H665" t="str">
        <f>_xlfn.XLOOKUP(C665,customers!$A$1:$A$1001,customers!$G$1:$G$1001)</f>
        <v>Canada</v>
      </c>
      <c r="I665" t="str">
        <f>INDEX(products!$A$1:$G$37,MATCH(orders!$D665,products!$A$1:$A$37,0),MATCH(orders!I$1,products!$A$1:$G$1,0))</f>
        <v>Milk</v>
      </c>
      <c r="J665">
        <f>INDEX(products!$A$1:$G$37,MATCH(orders!$D665,products!$A$1:$A$37,0),MATCH(orders!J$1,products!$A$1:$G$1,0))</f>
        <v>0.8</v>
      </c>
      <c r="K665" t="str">
        <f>INDEX(products!$A$1:$G$37,MATCH(orders!$D665,products!$A$1:$A$37,0),MATCH(orders!K$1,products!$A$1:$G$1,0))</f>
        <v>20g</v>
      </c>
      <c r="L665" s="6">
        <f>INDEX(products!$A$1:$G$37,MATCH(orders!$D665,products!$A$1:$A$37,0),MATCH(orders!L$1,products!$A$1:$G$1,0))</f>
        <v>0.45</v>
      </c>
      <c r="M665" s="6">
        <f t="shared" ca="1" si="21"/>
        <v>1.8</v>
      </c>
      <c r="N665" t="str">
        <f>_xlfn.XLOOKUP(Orders[[#This Row],[Customer ID]],customers!$A$1:$A$1001,customers!$I$1:$I$1001,0)</f>
        <v>Yes</v>
      </c>
    </row>
    <row r="666" spans="1:14" x14ac:dyDescent="0.3">
      <c r="A666" s="4" t="s">
        <v>6617</v>
      </c>
      <c r="B666" s="5">
        <v>43619</v>
      </c>
      <c r="C666" t="s">
        <v>410</v>
      </c>
      <c r="D666" t="s">
        <v>6959</v>
      </c>
      <c r="E666" s="4">
        <f t="shared" ca="1" si="20"/>
        <v>9</v>
      </c>
      <c r="F666" t="str">
        <f>_xlfn.XLOOKUP(C666,customers!$A$1:$A$1001,customers!$B$1:$B$1001)</f>
        <v>Patrick Carpenter</v>
      </c>
      <c r="G666" t="str">
        <f>_xlfn.XLOOKUP(C666,customers!$A$1:$A$1001,customers!$C$1:$C$1001)</f>
        <v>patrickcarpenter@email.com</v>
      </c>
      <c r="H666" t="str">
        <f>_xlfn.XLOOKUP(C666,customers!$A$1:$A$1001,customers!$G$1:$G$1001)</f>
        <v>Canada</v>
      </c>
      <c r="I666" t="str">
        <f>INDEX(products!$A$1:$G$37,MATCH(orders!$D666,products!$A$1:$A$37,0),MATCH(orders!I$1,products!$A$1:$G$1,0))</f>
        <v>Milk</v>
      </c>
      <c r="J666">
        <f>INDEX(products!$A$1:$G$37,MATCH(orders!$D666,products!$A$1:$A$37,0),MATCH(orders!J$1,products!$A$1:$G$1,0))</f>
        <v>0.5</v>
      </c>
      <c r="K666" t="str">
        <f>INDEX(products!$A$1:$G$37,MATCH(orders!$D666,products!$A$1:$A$37,0),MATCH(orders!K$1,products!$A$1:$G$1,0))</f>
        <v>100g</v>
      </c>
      <c r="L666" s="6">
        <f>INDEX(products!$A$1:$G$37,MATCH(orders!$D666,products!$A$1:$A$37,0),MATCH(orders!L$1,products!$A$1:$G$1,0))</f>
        <v>1.99</v>
      </c>
      <c r="M666" s="6">
        <f t="shared" ca="1" si="21"/>
        <v>17.91</v>
      </c>
      <c r="N666" t="str">
        <f>_xlfn.XLOOKUP(Orders[[#This Row],[Customer ID]],customers!$A$1:$A$1001,customers!$I$1:$I$1001,0)</f>
        <v>No</v>
      </c>
    </row>
    <row r="667" spans="1:14" x14ac:dyDescent="0.3">
      <c r="A667" s="4" t="s">
        <v>6618</v>
      </c>
      <c r="B667" s="5">
        <v>44182</v>
      </c>
      <c r="C667" t="s">
        <v>906</v>
      </c>
      <c r="D667" t="s">
        <v>6969</v>
      </c>
      <c r="E667" s="4">
        <f t="shared" ca="1" si="20"/>
        <v>32</v>
      </c>
      <c r="F667" t="str">
        <f>_xlfn.XLOOKUP(C667,customers!$A$1:$A$1001,customers!$B$1:$B$1001)</f>
        <v>Rodney Henson</v>
      </c>
      <c r="G667" t="str">
        <f>_xlfn.XLOOKUP(C667,customers!$A$1:$A$1001,customers!$C$1:$C$1001)</f>
        <v>rodneyhenson@email.com</v>
      </c>
      <c r="H667" t="str">
        <f>_xlfn.XLOOKUP(C667,customers!$A$1:$A$1001,customers!$G$1:$G$1001)</f>
        <v>Mexico</v>
      </c>
      <c r="I667" t="str">
        <f>INDEX(products!$A$1:$G$37,MATCH(orders!$D667,products!$A$1:$A$37,0),MATCH(orders!I$1,products!$A$1:$G$1,0))</f>
        <v>White</v>
      </c>
      <c r="J667">
        <f>INDEX(products!$A$1:$G$37,MATCH(orders!$D667,products!$A$1:$A$37,0),MATCH(orders!J$1,products!$A$1:$G$1,0))</f>
        <v>0.5</v>
      </c>
      <c r="K667" t="str">
        <f>INDEX(products!$A$1:$G$37,MATCH(orders!$D667,products!$A$1:$A$37,0),MATCH(orders!K$1,products!$A$1:$G$1,0))</f>
        <v>20g</v>
      </c>
      <c r="L667" s="6">
        <f>INDEX(products!$A$1:$G$37,MATCH(orders!$D667,products!$A$1:$A$37,0),MATCH(orders!L$1,products!$A$1:$G$1,0))</f>
        <v>0.79</v>
      </c>
      <c r="M667" s="6">
        <f t="shared" ca="1" si="21"/>
        <v>25.28</v>
      </c>
      <c r="N667" t="str">
        <f>_xlfn.XLOOKUP(Orders[[#This Row],[Customer ID]],customers!$A$1:$A$1001,customers!$I$1:$I$1001,0)</f>
        <v>Yes</v>
      </c>
    </row>
    <row r="668" spans="1:14" x14ac:dyDescent="0.3">
      <c r="A668" s="4" t="s">
        <v>6619</v>
      </c>
      <c r="B668" s="5">
        <v>44234</v>
      </c>
      <c r="C668" t="s">
        <v>74</v>
      </c>
      <c r="D668" t="s">
        <v>6976</v>
      </c>
      <c r="E668" s="4">
        <f t="shared" ca="1" si="20"/>
        <v>24</v>
      </c>
      <c r="F668" t="str">
        <f>_xlfn.XLOOKUP(C668,customers!$A$1:$A$1001,customers!$B$1:$B$1001)</f>
        <v>Jonathan Thompson</v>
      </c>
      <c r="G668" t="str">
        <f>_xlfn.XLOOKUP(C668,customers!$A$1:$A$1001,customers!$C$1:$C$1001)</f>
        <v>jonathanthompson@email.com</v>
      </c>
      <c r="H668" t="str">
        <f>_xlfn.XLOOKUP(C668,customers!$A$1:$A$1001,customers!$G$1:$G$1001)</f>
        <v>Mexico</v>
      </c>
      <c r="I668" t="str">
        <f>INDEX(products!$A$1:$G$37,MATCH(orders!$D668,products!$A$1:$A$37,0),MATCH(orders!I$1,products!$A$1:$G$1,0))</f>
        <v>White</v>
      </c>
      <c r="J668">
        <f>INDEX(products!$A$1:$G$37,MATCH(orders!$D668,products!$A$1:$A$37,0),MATCH(orders!J$1,products!$A$1:$G$1,0))</f>
        <v>0.65</v>
      </c>
      <c r="K668" t="str">
        <f>INDEX(products!$A$1:$G$37,MATCH(orders!$D668,products!$A$1:$A$37,0),MATCH(orders!K$1,products!$A$1:$G$1,0))</f>
        <v>250g</v>
      </c>
      <c r="L668" s="6">
        <f>INDEX(products!$A$1:$G$37,MATCH(orders!$D668,products!$A$1:$A$37,0),MATCH(orders!L$1,products!$A$1:$G$1,0))</f>
        <v>5.58</v>
      </c>
      <c r="M668" s="6">
        <f t="shared" ca="1" si="21"/>
        <v>133.92000000000002</v>
      </c>
      <c r="N668" t="str">
        <f>_xlfn.XLOOKUP(Orders[[#This Row],[Customer ID]],customers!$A$1:$A$1001,customers!$I$1:$I$1001,0)</f>
        <v>Yes</v>
      </c>
    </row>
    <row r="669" spans="1:14" x14ac:dyDescent="0.3">
      <c r="A669" s="4" t="s">
        <v>6620</v>
      </c>
      <c r="B669" s="5">
        <v>44270</v>
      </c>
      <c r="C669" t="s">
        <v>212</v>
      </c>
      <c r="D669" t="s">
        <v>6949</v>
      </c>
      <c r="E669" s="4">
        <f t="shared" ca="1" si="20"/>
        <v>36</v>
      </c>
      <c r="F669" t="str">
        <f>_xlfn.XLOOKUP(C669,customers!$A$1:$A$1001,customers!$B$1:$B$1001)</f>
        <v>Krystal Scott</v>
      </c>
      <c r="G669" t="str">
        <f>_xlfn.XLOOKUP(C669,customers!$A$1:$A$1001,customers!$C$1:$C$1001)</f>
        <v>krystalscott@email.com</v>
      </c>
      <c r="H669" t="str">
        <f>_xlfn.XLOOKUP(C669,customers!$A$1:$A$1001,customers!$G$1:$G$1001)</f>
        <v>Mexico</v>
      </c>
      <c r="I669" t="str">
        <f>INDEX(products!$A$1:$G$37,MATCH(orders!$D669,products!$A$1:$A$37,0),MATCH(orders!I$1,products!$A$1:$G$1,0))</f>
        <v>Dark</v>
      </c>
      <c r="J669">
        <f>INDEX(products!$A$1:$G$37,MATCH(orders!$D669,products!$A$1:$A$37,0),MATCH(orders!J$1,products!$A$1:$G$1,0))</f>
        <v>0.65</v>
      </c>
      <c r="K669" t="str">
        <f>INDEX(products!$A$1:$G$37,MATCH(orders!$D669,products!$A$1:$A$37,0),MATCH(orders!K$1,products!$A$1:$G$1,0))</f>
        <v>20g</v>
      </c>
      <c r="L669" s="6">
        <f>INDEX(products!$A$1:$G$37,MATCH(orders!$D669,products!$A$1:$A$37,0),MATCH(orders!L$1,products!$A$1:$G$1,0))</f>
        <v>0.56000000000000005</v>
      </c>
      <c r="M669" s="6">
        <f t="shared" ca="1" si="21"/>
        <v>20.160000000000004</v>
      </c>
      <c r="N669" t="str">
        <f>_xlfn.XLOOKUP(Orders[[#This Row],[Customer ID]],customers!$A$1:$A$1001,customers!$I$1:$I$1001,0)</f>
        <v>Yes</v>
      </c>
    </row>
    <row r="670" spans="1:14" x14ac:dyDescent="0.3">
      <c r="A670" s="4" t="s">
        <v>6621</v>
      </c>
      <c r="B670" s="5">
        <v>44777</v>
      </c>
      <c r="C670" t="s">
        <v>753</v>
      </c>
      <c r="D670" t="s">
        <v>6956</v>
      </c>
      <c r="E670" s="4">
        <f t="shared" ca="1" si="20"/>
        <v>32</v>
      </c>
      <c r="F670" t="str">
        <f>_xlfn.XLOOKUP(C670,customers!$A$1:$A$1001,customers!$B$1:$B$1001)</f>
        <v>Michael Hunter</v>
      </c>
      <c r="G670" t="str">
        <f>_xlfn.XLOOKUP(C670,customers!$A$1:$A$1001,customers!$C$1:$C$1001)</f>
        <v>michaelhunter@email.com</v>
      </c>
      <c r="H670" t="str">
        <f>_xlfn.XLOOKUP(C670,customers!$A$1:$A$1001,customers!$G$1:$G$1001)</f>
        <v>Mexico</v>
      </c>
      <c r="I670" t="str">
        <f>INDEX(products!$A$1:$G$37,MATCH(orders!$D670,products!$A$1:$A$37,0),MATCH(orders!I$1,products!$A$1:$G$1,0))</f>
        <v>Dark</v>
      </c>
      <c r="J670">
        <f>INDEX(products!$A$1:$G$37,MATCH(orders!$D670,products!$A$1:$A$37,0),MATCH(orders!J$1,products!$A$1:$G$1,0))</f>
        <v>0.8</v>
      </c>
      <c r="K670" t="str">
        <f>INDEX(products!$A$1:$G$37,MATCH(orders!$D670,products!$A$1:$A$37,0),MATCH(orders!K$1,products!$A$1:$G$1,0))</f>
        <v>250g</v>
      </c>
      <c r="L670" s="6">
        <f>INDEX(products!$A$1:$G$37,MATCH(orders!$D670,products!$A$1:$A$37,0),MATCH(orders!L$1,products!$A$1:$G$1,0))</f>
        <v>3.81</v>
      </c>
      <c r="M670" s="6">
        <f t="shared" ca="1" si="21"/>
        <v>121.92</v>
      </c>
      <c r="N670" t="str">
        <f>_xlfn.XLOOKUP(Orders[[#This Row],[Customer ID]],customers!$A$1:$A$1001,customers!$I$1:$I$1001,0)</f>
        <v>Yes</v>
      </c>
    </row>
    <row r="671" spans="1:14" x14ac:dyDescent="0.3">
      <c r="A671" s="4" t="s">
        <v>6622</v>
      </c>
      <c r="B671" s="5">
        <v>43484</v>
      </c>
      <c r="C671" t="s">
        <v>420</v>
      </c>
      <c r="D671" t="s">
        <v>6958</v>
      </c>
      <c r="E671" s="4">
        <f t="shared" ca="1" si="20"/>
        <v>46</v>
      </c>
      <c r="F671" t="str">
        <f>_xlfn.XLOOKUP(C671,customers!$A$1:$A$1001,customers!$B$1:$B$1001)</f>
        <v>Ricardo Glenn MD</v>
      </c>
      <c r="G671" t="str">
        <f>_xlfn.XLOOKUP(C671,customers!$A$1:$A$1001,customers!$C$1:$C$1001)</f>
        <v>ricardoglennmd@email.com</v>
      </c>
      <c r="H671" t="str">
        <f>_xlfn.XLOOKUP(C671,customers!$A$1:$A$1001,customers!$G$1:$G$1001)</f>
        <v>United States</v>
      </c>
      <c r="I671" t="str">
        <f>INDEX(products!$A$1:$G$37,MATCH(orders!$D671,products!$A$1:$A$37,0),MATCH(orders!I$1,products!$A$1:$G$1,0))</f>
        <v>Milk</v>
      </c>
      <c r="J671">
        <f>INDEX(products!$A$1:$G$37,MATCH(orders!$D671,products!$A$1:$A$37,0),MATCH(orders!J$1,products!$A$1:$G$1,0))</f>
        <v>0.5</v>
      </c>
      <c r="K671" t="str">
        <f>INDEX(products!$A$1:$G$37,MATCH(orders!$D671,products!$A$1:$A$37,0),MATCH(orders!K$1,products!$A$1:$G$1,0))</f>
        <v>50g</v>
      </c>
      <c r="L671" s="6">
        <f>INDEX(products!$A$1:$G$37,MATCH(orders!$D671,products!$A$1:$A$37,0),MATCH(orders!L$1,products!$A$1:$G$1,0))</f>
        <v>1.2</v>
      </c>
      <c r="M671" s="6">
        <f t="shared" ca="1" si="21"/>
        <v>55.199999999999996</v>
      </c>
      <c r="N671" t="str">
        <f>_xlfn.XLOOKUP(Orders[[#This Row],[Customer ID]],customers!$A$1:$A$1001,customers!$I$1:$I$1001,0)</f>
        <v>Yes</v>
      </c>
    </row>
    <row r="672" spans="1:14" x14ac:dyDescent="0.3">
      <c r="A672" s="4" t="s">
        <v>6623</v>
      </c>
      <c r="B672" s="5">
        <v>44643</v>
      </c>
      <c r="C672" t="s">
        <v>502</v>
      </c>
      <c r="D672" t="s">
        <v>6950</v>
      </c>
      <c r="E672" s="4">
        <f t="shared" ca="1" si="20"/>
        <v>17</v>
      </c>
      <c r="F672" t="str">
        <f>_xlfn.XLOOKUP(C672,customers!$A$1:$A$1001,customers!$B$1:$B$1001)</f>
        <v>Christopher Bailey</v>
      </c>
      <c r="G672" t="str">
        <f>_xlfn.XLOOKUP(C672,customers!$A$1:$A$1001,customers!$C$1:$C$1001)</f>
        <v>christopherbailey@email.com</v>
      </c>
      <c r="H672" t="str">
        <f>_xlfn.XLOOKUP(C672,customers!$A$1:$A$1001,customers!$G$1:$G$1001)</f>
        <v>Mexico</v>
      </c>
      <c r="I672" t="str">
        <f>INDEX(products!$A$1:$G$37,MATCH(orders!$D672,products!$A$1:$A$37,0),MATCH(orders!I$1,products!$A$1:$G$1,0))</f>
        <v>Dark</v>
      </c>
      <c r="J672">
        <f>INDEX(products!$A$1:$G$37,MATCH(orders!$D672,products!$A$1:$A$37,0),MATCH(orders!J$1,products!$A$1:$G$1,0))</f>
        <v>0.65</v>
      </c>
      <c r="K672" t="str">
        <f>INDEX(products!$A$1:$G$37,MATCH(orders!$D672,products!$A$1:$A$37,0),MATCH(orders!K$1,products!$A$1:$G$1,0))</f>
        <v>50g</v>
      </c>
      <c r="L672" s="6">
        <f>INDEX(products!$A$1:$G$37,MATCH(orders!$D672,products!$A$1:$A$37,0),MATCH(orders!L$1,products!$A$1:$G$1,0))</f>
        <v>1.1299999999999999</v>
      </c>
      <c r="M672" s="6">
        <f t="shared" ca="1" si="21"/>
        <v>19.209999999999997</v>
      </c>
      <c r="N672" t="str">
        <f>_xlfn.XLOOKUP(Orders[[#This Row],[Customer ID]],customers!$A$1:$A$1001,customers!$I$1:$I$1001,0)</f>
        <v>Yes</v>
      </c>
    </row>
    <row r="673" spans="1:14" x14ac:dyDescent="0.3">
      <c r="A673" s="4" t="s">
        <v>6624</v>
      </c>
      <c r="B673" s="5">
        <v>44476</v>
      </c>
      <c r="C673" t="s">
        <v>50</v>
      </c>
      <c r="D673" t="s">
        <v>6954</v>
      </c>
      <c r="E673" s="4">
        <f t="shared" ca="1" si="20"/>
        <v>31</v>
      </c>
      <c r="F673" t="str">
        <f>_xlfn.XLOOKUP(C673,customers!$A$1:$A$1001,customers!$B$1:$B$1001)</f>
        <v>Trevor Mccormick</v>
      </c>
      <c r="G673" t="str">
        <f>_xlfn.XLOOKUP(C673,customers!$A$1:$A$1001,customers!$C$1:$C$1001)</f>
        <v>trevormccormick@email.com</v>
      </c>
      <c r="H673" t="str">
        <f>_xlfn.XLOOKUP(C673,customers!$A$1:$A$1001,customers!$G$1:$G$1001)</f>
        <v>United States</v>
      </c>
      <c r="I673" t="str">
        <f>INDEX(products!$A$1:$G$37,MATCH(orders!$D673,products!$A$1:$A$37,0),MATCH(orders!I$1,products!$A$1:$G$1,0))</f>
        <v>Dark</v>
      </c>
      <c r="J673">
        <f>INDEX(products!$A$1:$G$37,MATCH(orders!$D673,products!$A$1:$A$37,0),MATCH(orders!J$1,products!$A$1:$G$1,0))</f>
        <v>0.8</v>
      </c>
      <c r="K673" t="str">
        <f>INDEX(products!$A$1:$G$37,MATCH(orders!$D673,products!$A$1:$A$37,0),MATCH(orders!K$1,products!$A$1:$G$1,0))</f>
        <v>50g</v>
      </c>
      <c r="L673" s="6">
        <f>INDEX(products!$A$1:$G$37,MATCH(orders!$D673,products!$A$1:$A$37,0),MATCH(orders!L$1,products!$A$1:$G$1,0))</f>
        <v>1</v>
      </c>
      <c r="M673" s="6">
        <f t="shared" ca="1" si="21"/>
        <v>31</v>
      </c>
      <c r="N673" t="str">
        <f>_xlfn.XLOOKUP(Orders[[#This Row],[Customer ID]],customers!$A$1:$A$1001,customers!$I$1:$I$1001,0)</f>
        <v>No</v>
      </c>
    </row>
    <row r="674" spans="1:14" x14ac:dyDescent="0.3">
      <c r="A674" s="4" t="s">
        <v>6625</v>
      </c>
      <c r="B674" s="5">
        <v>43544</v>
      </c>
      <c r="C674" t="s">
        <v>288</v>
      </c>
      <c r="D674" t="s">
        <v>6955</v>
      </c>
      <c r="E674" s="4">
        <f t="shared" ca="1" si="20"/>
        <v>17</v>
      </c>
      <c r="F674" t="str">
        <f>_xlfn.XLOOKUP(C674,customers!$A$1:$A$1001,customers!$B$1:$B$1001)</f>
        <v>Thomas Woods</v>
      </c>
      <c r="G674" t="str">
        <f>_xlfn.XLOOKUP(C674,customers!$A$1:$A$1001,customers!$C$1:$C$1001)</f>
        <v>thomaswoods@email.com</v>
      </c>
      <c r="H674" t="str">
        <f>_xlfn.XLOOKUP(C674,customers!$A$1:$A$1001,customers!$G$1:$G$1001)</f>
        <v>Mexico</v>
      </c>
      <c r="I674" t="str">
        <f>INDEX(products!$A$1:$G$37,MATCH(orders!$D674,products!$A$1:$A$37,0),MATCH(orders!I$1,products!$A$1:$G$1,0))</f>
        <v>Dark</v>
      </c>
      <c r="J674">
        <f>INDEX(products!$A$1:$G$37,MATCH(orders!$D674,products!$A$1:$A$37,0),MATCH(orders!J$1,products!$A$1:$G$1,0))</f>
        <v>0.8</v>
      </c>
      <c r="K674" t="str">
        <f>INDEX(products!$A$1:$G$37,MATCH(orders!$D674,products!$A$1:$A$37,0),MATCH(orders!K$1,products!$A$1:$G$1,0))</f>
        <v>100g</v>
      </c>
      <c r="L674" s="6">
        <f>INDEX(products!$A$1:$G$37,MATCH(orders!$D674,products!$A$1:$A$37,0),MATCH(orders!L$1,products!$A$1:$G$1,0))</f>
        <v>1.66</v>
      </c>
      <c r="M674" s="6">
        <f t="shared" ca="1" si="21"/>
        <v>28.22</v>
      </c>
      <c r="N674" t="str">
        <f>_xlfn.XLOOKUP(Orders[[#This Row],[Customer ID]],customers!$A$1:$A$1001,customers!$I$1:$I$1001,0)</f>
        <v>No</v>
      </c>
    </row>
    <row r="675" spans="1:14" x14ac:dyDescent="0.3">
      <c r="A675" s="4" t="s">
        <v>6626</v>
      </c>
      <c r="B675" s="5">
        <v>44545</v>
      </c>
      <c r="C675" t="s">
        <v>811</v>
      </c>
      <c r="D675" t="s">
        <v>6963</v>
      </c>
      <c r="E675" s="4">
        <f t="shared" ca="1" si="20"/>
        <v>34</v>
      </c>
      <c r="F675" t="str">
        <f>_xlfn.XLOOKUP(C675,customers!$A$1:$A$1001,customers!$B$1:$B$1001)</f>
        <v>Tina Graham</v>
      </c>
      <c r="G675" t="str">
        <f>_xlfn.XLOOKUP(C675,customers!$A$1:$A$1001,customers!$C$1:$C$1001)</f>
        <v>tinagraham@email.com</v>
      </c>
      <c r="H675" t="str">
        <f>_xlfn.XLOOKUP(C675,customers!$A$1:$A$1001,customers!$G$1:$G$1001)</f>
        <v>Mexico</v>
      </c>
      <c r="I675" t="str">
        <f>INDEX(products!$A$1:$G$37,MATCH(orders!$D675,products!$A$1:$A$37,0),MATCH(orders!I$1,products!$A$1:$G$1,0))</f>
        <v>Milk</v>
      </c>
      <c r="J675">
        <f>INDEX(products!$A$1:$G$37,MATCH(orders!$D675,products!$A$1:$A$37,0),MATCH(orders!J$1,products!$A$1:$G$1,0))</f>
        <v>0.65</v>
      </c>
      <c r="K675" t="str">
        <f>INDEX(products!$A$1:$G$37,MATCH(orders!$D675,products!$A$1:$A$37,0),MATCH(orders!K$1,products!$A$1:$G$1,0))</f>
        <v>100g</v>
      </c>
      <c r="L675" s="6">
        <f>INDEX(products!$A$1:$G$37,MATCH(orders!$D675,products!$A$1:$A$37,0),MATCH(orders!L$1,products!$A$1:$G$1,0))</f>
        <v>1.66</v>
      </c>
      <c r="M675" s="6">
        <f t="shared" ca="1" si="21"/>
        <v>56.44</v>
      </c>
      <c r="N675" t="str">
        <f>_xlfn.XLOOKUP(Orders[[#This Row],[Customer ID]],customers!$A$1:$A$1001,customers!$I$1:$I$1001,0)</f>
        <v>No</v>
      </c>
    </row>
    <row r="676" spans="1:14" x14ac:dyDescent="0.3">
      <c r="A676" s="4" t="s">
        <v>6627</v>
      </c>
      <c r="B676" s="5">
        <v>44720</v>
      </c>
      <c r="C676" t="s">
        <v>342</v>
      </c>
      <c r="D676" t="s">
        <v>6960</v>
      </c>
      <c r="E676" s="4">
        <f t="shared" ca="1" si="20"/>
        <v>39</v>
      </c>
      <c r="F676" t="str">
        <f>_xlfn.XLOOKUP(C676,customers!$A$1:$A$1001,customers!$B$1:$B$1001)</f>
        <v>Richard Willis</v>
      </c>
      <c r="G676" t="str">
        <f>_xlfn.XLOOKUP(C676,customers!$A$1:$A$1001,customers!$C$1:$C$1001)</f>
        <v>richardwillis@email.com</v>
      </c>
      <c r="H676" t="str">
        <f>_xlfn.XLOOKUP(C676,customers!$A$1:$A$1001,customers!$G$1:$G$1001)</f>
        <v>Canada</v>
      </c>
      <c r="I676" t="str">
        <f>INDEX(products!$A$1:$G$37,MATCH(orders!$D676,products!$A$1:$A$37,0),MATCH(orders!I$1,products!$A$1:$G$1,0))</f>
        <v>Milk</v>
      </c>
      <c r="J676">
        <f>INDEX(products!$A$1:$G$37,MATCH(orders!$D676,products!$A$1:$A$37,0),MATCH(orders!J$1,products!$A$1:$G$1,0))</f>
        <v>0.5</v>
      </c>
      <c r="K676" t="str">
        <f>INDEX(products!$A$1:$G$37,MATCH(orders!$D676,products!$A$1:$A$37,0),MATCH(orders!K$1,products!$A$1:$G$1,0))</f>
        <v>250g</v>
      </c>
      <c r="L676" s="6">
        <f>INDEX(products!$A$1:$G$37,MATCH(orders!$D676,products!$A$1:$A$37,0),MATCH(orders!L$1,products!$A$1:$G$1,0))</f>
        <v>4.58</v>
      </c>
      <c r="M676" s="6">
        <f t="shared" ca="1" si="21"/>
        <v>178.62</v>
      </c>
      <c r="N676" t="str">
        <f>_xlfn.XLOOKUP(Orders[[#This Row],[Customer ID]],customers!$A$1:$A$1001,customers!$I$1:$I$1001,0)</f>
        <v>No</v>
      </c>
    </row>
    <row r="677" spans="1:14" x14ac:dyDescent="0.3">
      <c r="A677" s="4" t="s">
        <v>6628</v>
      </c>
      <c r="B677" s="5">
        <v>43813</v>
      </c>
      <c r="C677" t="s">
        <v>380</v>
      </c>
      <c r="D677" t="s">
        <v>6971</v>
      </c>
      <c r="E677" s="4">
        <f t="shared" ca="1" si="20"/>
        <v>10</v>
      </c>
      <c r="F677" t="str">
        <f>_xlfn.XLOOKUP(C677,customers!$A$1:$A$1001,customers!$B$1:$B$1001)</f>
        <v>Samantha Lawson</v>
      </c>
      <c r="G677" t="str">
        <f>_xlfn.XLOOKUP(C677,customers!$A$1:$A$1001,customers!$C$1:$C$1001)</f>
        <v>samanthalawson@email.com</v>
      </c>
      <c r="H677" t="str">
        <f>_xlfn.XLOOKUP(C677,customers!$A$1:$A$1001,customers!$G$1:$G$1001)</f>
        <v>Mexico</v>
      </c>
      <c r="I677" t="str">
        <f>INDEX(products!$A$1:$G$37,MATCH(orders!$D677,products!$A$1:$A$37,0),MATCH(orders!I$1,products!$A$1:$G$1,0))</f>
        <v>White</v>
      </c>
      <c r="J677">
        <f>INDEX(products!$A$1:$G$37,MATCH(orders!$D677,products!$A$1:$A$37,0),MATCH(orders!J$1,products!$A$1:$G$1,0))</f>
        <v>0.5</v>
      </c>
      <c r="K677" t="str">
        <f>INDEX(products!$A$1:$G$37,MATCH(orders!$D677,products!$A$1:$A$37,0),MATCH(orders!K$1,products!$A$1:$G$1,0))</f>
        <v>100g</v>
      </c>
      <c r="L677" s="6">
        <f>INDEX(products!$A$1:$G$37,MATCH(orders!$D677,products!$A$1:$A$37,0),MATCH(orders!L$1,products!$A$1:$G$1,0))</f>
        <v>2.64</v>
      </c>
      <c r="M677" s="6">
        <f t="shared" ca="1" si="21"/>
        <v>26.400000000000002</v>
      </c>
      <c r="N677" t="str">
        <f>_xlfn.XLOOKUP(Orders[[#This Row],[Customer ID]],customers!$A$1:$A$1001,customers!$I$1:$I$1001,0)</f>
        <v>No</v>
      </c>
    </row>
    <row r="678" spans="1:14" x14ac:dyDescent="0.3">
      <c r="A678" s="4" t="s">
        <v>6629</v>
      </c>
      <c r="B678" s="5">
        <v>44296</v>
      </c>
      <c r="C678" t="s">
        <v>805</v>
      </c>
      <c r="D678" t="s">
        <v>6947</v>
      </c>
      <c r="E678" s="4">
        <f t="shared" ca="1" si="20"/>
        <v>4</v>
      </c>
      <c r="F678" t="str">
        <f>_xlfn.XLOOKUP(C678,customers!$A$1:$A$1001,customers!$B$1:$B$1001)</f>
        <v>Theresa Harrell</v>
      </c>
      <c r="G678" t="str">
        <f>_xlfn.XLOOKUP(C678,customers!$A$1:$A$1001,customers!$C$1:$C$1001)</f>
        <v>theresaharrell@email.com</v>
      </c>
      <c r="H678" t="str">
        <f>_xlfn.XLOOKUP(C678,customers!$A$1:$A$1001,customers!$G$1:$G$1001)</f>
        <v>Canada</v>
      </c>
      <c r="I678" t="str">
        <f>INDEX(products!$A$1:$G$37,MATCH(orders!$D678,products!$A$1:$A$37,0),MATCH(orders!I$1,products!$A$1:$G$1,0))</f>
        <v>Dark</v>
      </c>
      <c r="J678">
        <f>INDEX(products!$A$1:$G$37,MATCH(orders!$D678,products!$A$1:$A$37,0),MATCH(orders!J$1,products!$A$1:$G$1,0))</f>
        <v>0.5</v>
      </c>
      <c r="K678" t="str">
        <f>INDEX(products!$A$1:$G$37,MATCH(orders!$D678,products!$A$1:$A$37,0),MATCH(orders!K$1,products!$A$1:$G$1,0))</f>
        <v>100g</v>
      </c>
      <c r="L678" s="6">
        <f>INDEX(products!$A$1:$G$37,MATCH(orders!$D678,products!$A$1:$A$37,0),MATCH(orders!L$1,products!$A$1:$G$1,0))</f>
        <v>2.16</v>
      </c>
      <c r="M678" s="6">
        <f t="shared" ca="1" si="21"/>
        <v>8.64</v>
      </c>
      <c r="N678" t="str">
        <f>_xlfn.XLOOKUP(Orders[[#This Row],[Customer ID]],customers!$A$1:$A$1001,customers!$I$1:$I$1001,0)</f>
        <v>Yes</v>
      </c>
    </row>
    <row r="679" spans="1:14" x14ac:dyDescent="0.3">
      <c r="A679" s="4" t="s">
        <v>6630</v>
      </c>
      <c r="B679" s="5">
        <v>43900</v>
      </c>
      <c r="C679" t="s">
        <v>445</v>
      </c>
      <c r="D679" t="s">
        <v>6975</v>
      </c>
      <c r="E679" s="4">
        <f t="shared" ca="1" si="20"/>
        <v>5</v>
      </c>
      <c r="F679" t="str">
        <f>_xlfn.XLOOKUP(C679,customers!$A$1:$A$1001,customers!$B$1:$B$1001)</f>
        <v>Bruce Flores</v>
      </c>
      <c r="G679" t="str">
        <f>_xlfn.XLOOKUP(C679,customers!$A$1:$A$1001,customers!$C$1:$C$1001)</f>
        <v>bruceflores@email.com</v>
      </c>
      <c r="H679" t="str">
        <f>_xlfn.XLOOKUP(C679,customers!$A$1:$A$1001,customers!$G$1:$G$1001)</f>
        <v>United States</v>
      </c>
      <c r="I679" t="str">
        <f>INDEX(products!$A$1:$G$37,MATCH(orders!$D679,products!$A$1:$A$37,0),MATCH(orders!I$1,products!$A$1:$G$1,0))</f>
        <v>White</v>
      </c>
      <c r="J679">
        <f>INDEX(products!$A$1:$G$37,MATCH(orders!$D679,products!$A$1:$A$37,0),MATCH(orders!J$1,products!$A$1:$G$1,0))</f>
        <v>0.65</v>
      </c>
      <c r="K679" t="str">
        <f>INDEX(products!$A$1:$G$37,MATCH(orders!$D679,products!$A$1:$A$37,0),MATCH(orders!K$1,products!$A$1:$G$1,0))</f>
        <v>100g</v>
      </c>
      <c r="L679" s="6">
        <f>INDEX(products!$A$1:$G$37,MATCH(orders!$D679,products!$A$1:$A$37,0),MATCH(orders!L$1,products!$A$1:$G$1,0))</f>
        <v>2.4300000000000002</v>
      </c>
      <c r="M679" s="6">
        <f t="shared" ca="1" si="21"/>
        <v>12.15</v>
      </c>
      <c r="N679" t="str">
        <f>_xlfn.XLOOKUP(Orders[[#This Row],[Customer ID]],customers!$A$1:$A$1001,customers!$I$1:$I$1001,0)</f>
        <v>No</v>
      </c>
    </row>
    <row r="680" spans="1:14" x14ac:dyDescent="0.3">
      <c r="A680" s="4" t="s">
        <v>6631</v>
      </c>
      <c r="B680" s="5">
        <v>44120</v>
      </c>
      <c r="C680" t="s">
        <v>779</v>
      </c>
      <c r="D680" t="s">
        <v>6961</v>
      </c>
      <c r="E680" s="4">
        <f t="shared" ca="1" si="20"/>
        <v>30</v>
      </c>
      <c r="F680" t="str">
        <f>_xlfn.XLOOKUP(C680,customers!$A$1:$A$1001,customers!$B$1:$B$1001)</f>
        <v>Patrick Ortega</v>
      </c>
      <c r="G680" t="str">
        <f>_xlfn.XLOOKUP(C680,customers!$A$1:$A$1001,customers!$C$1:$C$1001)</f>
        <v>patrickortega@email.com</v>
      </c>
      <c r="H680" t="str">
        <f>_xlfn.XLOOKUP(C680,customers!$A$1:$A$1001,customers!$G$1:$G$1001)</f>
        <v>United States</v>
      </c>
      <c r="I680" t="str">
        <f>INDEX(products!$A$1:$G$37,MATCH(orders!$D680,products!$A$1:$A$37,0),MATCH(orders!I$1,products!$A$1:$G$1,0))</f>
        <v>Milk</v>
      </c>
      <c r="J680">
        <f>INDEX(products!$A$1:$G$37,MATCH(orders!$D680,products!$A$1:$A$37,0),MATCH(orders!J$1,products!$A$1:$G$1,0))</f>
        <v>0.65</v>
      </c>
      <c r="K680" t="str">
        <f>INDEX(products!$A$1:$G$37,MATCH(orders!$D680,products!$A$1:$A$37,0),MATCH(orders!K$1,products!$A$1:$G$1,0))</f>
        <v>20g</v>
      </c>
      <c r="L680" s="6">
        <f>INDEX(products!$A$1:$G$37,MATCH(orders!$D680,products!$A$1:$A$37,0),MATCH(orders!L$1,products!$A$1:$G$1,0))</f>
        <v>0.5</v>
      </c>
      <c r="M680" s="6">
        <f t="shared" ca="1" si="21"/>
        <v>15</v>
      </c>
      <c r="N680" t="str">
        <f>_xlfn.XLOOKUP(Orders[[#This Row],[Customer ID]],customers!$A$1:$A$1001,customers!$I$1:$I$1001,0)</f>
        <v>Yes</v>
      </c>
    </row>
    <row r="681" spans="1:14" x14ac:dyDescent="0.3">
      <c r="A681" s="4" t="s">
        <v>6632</v>
      </c>
      <c r="B681" s="5">
        <v>43746</v>
      </c>
      <c r="C681" t="s">
        <v>187</v>
      </c>
      <c r="D681" t="s">
        <v>6953</v>
      </c>
      <c r="E681" s="4">
        <f t="shared" ca="1" si="20"/>
        <v>15</v>
      </c>
      <c r="F681" t="str">
        <f>_xlfn.XLOOKUP(C681,customers!$A$1:$A$1001,customers!$B$1:$B$1001)</f>
        <v>John Velazquez</v>
      </c>
      <c r="G681" t="str">
        <f>_xlfn.XLOOKUP(C681,customers!$A$1:$A$1001,customers!$C$1:$C$1001)</f>
        <v>johnvelazquez@email.com</v>
      </c>
      <c r="H681" t="str">
        <f>_xlfn.XLOOKUP(C681,customers!$A$1:$A$1001,customers!$G$1:$G$1001)</f>
        <v>United States</v>
      </c>
      <c r="I681" t="str">
        <f>INDEX(products!$A$1:$G$37,MATCH(orders!$D681,products!$A$1:$A$37,0),MATCH(orders!I$1,products!$A$1:$G$1,0))</f>
        <v>Dark</v>
      </c>
      <c r="J681">
        <f>INDEX(products!$A$1:$G$37,MATCH(orders!$D681,products!$A$1:$A$37,0),MATCH(orders!J$1,products!$A$1:$G$1,0))</f>
        <v>0.8</v>
      </c>
      <c r="K681" t="str">
        <f>INDEX(products!$A$1:$G$37,MATCH(orders!$D681,products!$A$1:$A$37,0),MATCH(orders!K$1,products!$A$1:$G$1,0))</f>
        <v>20g</v>
      </c>
      <c r="L681" s="6">
        <f>INDEX(products!$A$1:$G$37,MATCH(orders!$D681,products!$A$1:$A$37,0),MATCH(orders!L$1,products!$A$1:$G$1,0))</f>
        <v>0.5</v>
      </c>
      <c r="M681" s="6">
        <f t="shared" ca="1" si="21"/>
        <v>7.5</v>
      </c>
      <c r="N681" t="str">
        <f>_xlfn.XLOOKUP(Orders[[#This Row],[Customer ID]],customers!$A$1:$A$1001,customers!$I$1:$I$1001,0)</f>
        <v>Yes</v>
      </c>
    </row>
    <row r="682" spans="1:14" x14ac:dyDescent="0.3">
      <c r="A682" s="4" t="s">
        <v>6633</v>
      </c>
      <c r="B682" s="5">
        <v>43830</v>
      </c>
      <c r="C682" t="s">
        <v>531</v>
      </c>
      <c r="D682" t="s">
        <v>6965</v>
      </c>
      <c r="E682" s="4">
        <f t="shared" ca="1" si="20"/>
        <v>32</v>
      </c>
      <c r="F682" t="str">
        <f>_xlfn.XLOOKUP(C682,customers!$A$1:$A$1001,customers!$B$1:$B$1001)</f>
        <v>Heather Anthony</v>
      </c>
      <c r="G682" t="str">
        <f>_xlfn.XLOOKUP(C682,customers!$A$1:$A$1001,customers!$C$1:$C$1001)</f>
        <v>heatheranthony@email.com</v>
      </c>
      <c r="H682" t="str">
        <f>_xlfn.XLOOKUP(C682,customers!$A$1:$A$1001,customers!$G$1:$G$1001)</f>
        <v>Mexico</v>
      </c>
      <c r="I682" t="str">
        <f>INDEX(products!$A$1:$G$37,MATCH(orders!$D682,products!$A$1:$A$37,0),MATCH(orders!I$1,products!$A$1:$G$1,0))</f>
        <v>Milk</v>
      </c>
      <c r="J682">
        <f>INDEX(products!$A$1:$G$37,MATCH(orders!$D682,products!$A$1:$A$37,0),MATCH(orders!J$1,products!$A$1:$G$1,0))</f>
        <v>0.8</v>
      </c>
      <c r="K682" t="str">
        <f>INDEX(products!$A$1:$G$37,MATCH(orders!$D682,products!$A$1:$A$37,0),MATCH(orders!K$1,products!$A$1:$G$1,0))</f>
        <v>20g</v>
      </c>
      <c r="L682" s="6">
        <f>INDEX(products!$A$1:$G$37,MATCH(orders!$D682,products!$A$1:$A$37,0),MATCH(orders!L$1,products!$A$1:$G$1,0))</f>
        <v>0.45</v>
      </c>
      <c r="M682" s="6">
        <f t="shared" ca="1" si="21"/>
        <v>14.4</v>
      </c>
      <c r="N682" t="str">
        <f>_xlfn.XLOOKUP(Orders[[#This Row],[Customer ID]],customers!$A$1:$A$1001,customers!$I$1:$I$1001,0)</f>
        <v>No</v>
      </c>
    </row>
    <row r="683" spans="1:14" x14ac:dyDescent="0.3">
      <c r="A683" s="4" t="s">
        <v>6634</v>
      </c>
      <c r="B683" s="5">
        <v>43910</v>
      </c>
      <c r="C683" t="s">
        <v>293</v>
      </c>
      <c r="D683" t="s">
        <v>6945</v>
      </c>
      <c r="E683" s="4">
        <f t="shared" ca="1" si="20"/>
        <v>13</v>
      </c>
      <c r="F683" t="str">
        <f>_xlfn.XLOOKUP(C683,customers!$A$1:$A$1001,customers!$B$1:$B$1001)</f>
        <v>Andre Clark</v>
      </c>
      <c r="G683" t="str">
        <f>_xlfn.XLOOKUP(C683,customers!$A$1:$A$1001,customers!$C$1:$C$1001)</f>
        <v>andreclark@email.com</v>
      </c>
      <c r="H683" t="str">
        <f>_xlfn.XLOOKUP(C683,customers!$A$1:$A$1001,customers!$G$1:$G$1001)</f>
        <v>Mexico</v>
      </c>
      <c r="I683" t="str">
        <f>INDEX(products!$A$1:$G$37,MATCH(orders!$D683,products!$A$1:$A$37,0),MATCH(orders!I$1,products!$A$1:$G$1,0))</f>
        <v>Dark</v>
      </c>
      <c r="J683">
        <f>INDEX(products!$A$1:$G$37,MATCH(orders!$D683,products!$A$1:$A$37,0),MATCH(orders!J$1,products!$A$1:$G$1,0))</f>
        <v>0.5</v>
      </c>
      <c r="K683" t="str">
        <f>INDEX(products!$A$1:$G$37,MATCH(orders!$D683,products!$A$1:$A$37,0),MATCH(orders!K$1,products!$A$1:$G$1,0))</f>
        <v>20g</v>
      </c>
      <c r="L683" s="6">
        <f>INDEX(products!$A$1:$G$37,MATCH(orders!$D683,products!$A$1:$A$37,0),MATCH(orders!L$1,products!$A$1:$G$1,0))</f>
        <v>0.65</v>
      </c>
      <c r="M683" s="6">
        <f t="shared" ca="1" si="21"/>
        <v>8.4500000000000011</v>
      </c>
      <c r="N683" t="str">
        <f>_xlfn.XLOOKUP(Orders[[#This Row],[Customer ID]],customers!$A$1:$A$1001,customers!$I$1:$I$1001,0)</f>
        <v>Yes</v>
      </c>
    </row>
    <row r="684" spans="1:14" x14ac:dyDescent="0.3">
      <c r="A684" s="4" t="s">
        <v>6634</v>
      </c>
      <c r="B684" s="5">
        <v>43910</v>
      </c>
      <c r="C684" t="s">
        <v>632</v>
      </c>
      <c r="D684" t="s">
        <v>6949</v>
      </c>
      <c r="E684" s="4">
        <f t="shared" ca="1" si="20"/>
        <v>45</v>
      </c>
      <c r="F684" t="str">
        <f>_xlfn.XLOOKUP(C684,customers!$A$1:$A$1001,customers!$B$1:$B$1001)</f>
        <v>Melissa Miller</v>
      </c>
      <c r="G684" t="str">
        <f>_xlfn.XLOOKUP(C684,customers!$A$1:$A$1001,customers!$C$1:$C$1001)</f>
        <v>melissamiller@email.com</v>
      </c>
      <c r="H684" t="str">
        <f>_xlfn.XLOOKUP(C684,customers!$A$1:$A$1001,customers!$G$1:$G$1001)</f>
        <v>Canada</v>
      </c>
      <c r="I684" t="str">
        <f>INDEX(products!$A$1:$G$37,MATCH(orders!$D684,products!$A$1:$A$37,0),MATCH(orders!I$1,products!$A$1:$G$1,0))</f>
        <v>Dark</v>
      </c>
      <c r="J684">
        <f>INDEX(products!$A$1:$G$37,MATCH(orders!$D684,products!$A$1:$A$37,0),MATCH(orders!J$1,products!$A$1:$G$1,0))</f>
        <v>0.65</v>
      </c>
      <c r="K684" t="str">
        <f>INDEX(products!$A$1:$G$37,MATCH(orders!$D684,products!$A$1:$A$37,0),MATCH(orders!K$1,products!$A$1:$G$1,0))</f>
        <v>20g</v>
      </c>
      <c r="L684" s="6">
        <f>INDEX(products!$A$1:$G$37,MATCH(orders!$D684,products!$A$1:$A$37,0),MATCH(orders!L$1,products!$A$1:$G$1,0))</f>
        <v>0.56000000000000005</v>
      </c>
      <c r="M684" s="6">
        <f t="shared" ca="1" si="21"/>
        <v>25.200000000000003</v>
      </c>
      <c r="N684" t="str">
        <f>_xlfn.XLOOKUP(Orders[[#This Row],[Customer ID]],customers!$A$1:$A$1001,customers!$I$1:$I$1001,0)</f>
        <v>Yes</v>
      </c>
    </row>
    <row r="685" spans="1:14" x14ac:dyDescent="0.3">
      <c r="A685" s="4" t="s">
        <v>6635</v>
      </c>
      <c r="B685" s="5">
        <v>44284</v>
      </c>
      <c r="C685" t="s">
        <v>426</v>
      </c>
      <c r="D685" t="s">
        <v>6953</v>
      </c>
      <c r="E685" s="4">
        <f t="shared" ca="1" si="20"/>
        <v>15</v>
      </c>
      <c r="F685" t="str">
        <f>_xlfn.XLOOKUP(C685,customers!$A$1:$A$1001,customers!$B$1:$B$1001)</f>
        <v>Timothy Ellis</v>
      </c>
      <c r="G685" t="str">
        <f>_xlfn.XLOOKUP(C685,customers!$A$1:$A$1001,customers!$C$1:$C$1001)</f>
        <v>timothyellis@email.com</v>
      </c>
      <c r="H685" t="str">
        <f>_xlfn.XLOOKUP(C685,customers!$A$1:$A$1001,customers!$G$1:$G$1001)</f>
        <v>Mexico</v>
      </c>
      <c r="I685" t="str">
        <f>INDEX(products!$A$1:$G$37,MATCH(orders!$D685,products!$A$1:$A$37,0),MATCH(orders!I$1,products!$A$1:$G$1,0))</f>
        <v>Dark</v>
      </c>
      <c r="J685">
        <f>INDEX(products!$A$1:$G$37,MATCH(orders!$D685,products!$A$1:$A$37,0),MATCH(orders!J$1,products!$A$1:$G$1,0))</f>
        <v>0.8</v>
      </c>
      <c r="K685" t="str">
        <f>INDEX(products!$A$1:$G$37,MATCH(orders!$D685,products!$A$1:$A$37,0),MATCH(orders!K$1,products!$A$1:$G$1,0))</f>
        <v>20g</v>
      </c>
      <c r="L685" s="6">
        <f>INDEX(products!$A$1:$G$37,MATCH(orders!$D685,products!$A$1:$A$37,0),MATCH(orders!L$1,products!$A$1:$G$1,0))</f>
        <v>0.5</v>
      </c>
      <c r="M685" s="6">
        <f t="shared" ca="1" si="21"/>
        <v>7.5</v>
      </c>
      <c r="N685" t="str">
        <f>_xlfn.XLOOKUP(Orders[[#This Row],[Customer ID]],customers!$A$1:$A$1001,customers!$I$1:$I$1001,0)</f>
        <v>Yes</v>
      </c>
    </row>
    <row r="686" spans="1:14" x14ac:dyDescent="0.3">
      <c r="A686" s="4" t="s">
        <v>6636</v>
      </c>
      <c r="B686" s="5">
        <v>44512</v>
      </c>
      <c r="C686" t="s">
        <v>726</v>
      </c>
      <c r="D686" t="s">
        <v>6971</v>
      </c>
      <c r="E686" s="4">
        <f t="shared" ca="1" si="20"/>
        <v>32</v>
      </c>
      <c r="F686" t="str">
        <f>_xlfn.XLOOKUP(C686,customers!$A$1:$A$1001,customers!$B$1:$B$1001)</f>
        <v>Eric Drake</v>
      </c>
      <c r="G686" t="str">
        <f>_xlfn.XLOOKUP(C686,customers!$A$1:$A$1001,customers!$C$1:$C$1001)</f>
        <v>ericdrake@email.com</v>
      </c>
      <c r="H686" t="str">
        <f>_xlfn.XLOOKUP(C686,customers!$A$1:$A$1001,customers!$G$1:$G$1001)</f>
        <v>United States</v>
      </c>
      <c r="I686" t="str">
        <f>INDEX(products!$A$1:$G$37,MATCH(orders!$D686,products!$A$1:$A$37,0),MATCH(orders!I$1,products!$A$1:$G$1,0))</f>
        <v>White</v>
      </c>
      <c r="J686">
        <f>INDEX(products!$A$1:$G$37,MATCH(orders!$D686,products!$A$1:$A$37,0),MATCH(orders!J$1,products!$A$1:$G$1,0))</f>
        <v>0.5</v>
      </c>
      <c r="K686" t="str">
        <f>INDEX(products!$A$1:$G$37,MATCH(orders!$D686,products!$A$1:$A$37,0),MATCH(orders!K$1,products!$A$1:$G$1,0))</f>
        <v>100g</v>
      </c>
      <c r="L686" s="6">
        <f>INDEX(products!$A$1:$G$37,MATCH(orders!$D686,products!$A$1:$A$37,0),MATCH(orders!L$1,products!$A$1:$G$1,0))</f>
        <v>2.64</v>
      </c>
      <c r="M686" s="6">
        <f t="shared" ca="1" si="21"/>
        <v>84.48</v>
      </c>
      <c r="N686" t="str">
        <f>_xlfn.XLOOKUP(Orders[[#This Row],[Customer ID]],customers!$A$1:$A$1001,customers!$I$1:$I$1001,0)</f>
        <v>No</v>
      </c>
    </row>
    <row r="687" spans="1:14" x14ac:dyDescent="0.3">
      <c r="A687" s="4" t="s">
        <v>6637</v>
      </c>
      <c r="B687" s="5">
        <v>44397</v>
      </c>
      <c r="C687" t="s">
        <v>82</v>
      </c>
      <c r="D687" t="s">
        <v>6965</v>
      </c>
      <c r="E687" s="4">
        <f t="shared" ca="1" si="20"/>
        <v>10</v>
      </c>
      <c r="F687" t="str">
        <f>_xlfn.XLOOKUP(C687,customers!$A$1:$A$1001,customers!$B$1:$B$1001)</f>
        <v>Katie Johnson</v>
      </c>
      <c r="G687" t="str">
        <f>_xlfn.XLOOKUP(C687,customers!$A$1:$A$1001,customers!$C$1:$C$1001)</f>
        <v>katiejohnson@email.com</v>
      </c>
      <c r="H687" t="str">
        <f>_xlfn.XLOOKUP(C687,customers!$A$1:$A$1001,customers!$G$1:$G$1001)</f>
        <v>Canada</v>
      </c>
      <c r="I687" t="str">
        <f>INDEX(products!$A$1:$G$37,MATCH(orders!$D687,products!$A$1:$A$37,0),MATCH(orders!I$1,products!$A$1:$G$1,0))</f>
        <v>Milk</v>
      </c>
      <c r="J687">
        <f>INDEX(products!$A$1:$G$37,MATCH(orders!$D687,products!$A$1:$A$37,0),MATCH(orders!J$1,products!$A$1:$G$1,0))</f>
        <v>0.8</v>
      </c>
      <c r="K687" t="str">
        <f>INDEX(products!$A$1:$G$37,MATCH(orders!$D687,products!$A$1:$A$37,0),MATCH(orders!K$1,products!$A$1:$G$1,0))</f>
        <v>20g</v>
      </c>
      <c r="L687" s="6">
        <f>INDEX(products!$A$1:$G$37,MATCH(orders!$D687,products!$A$1:$A$37,0),MATCH(orders!L$1,products!$A$1:$G$1,0))</f>
        <v>0.45</v>
      </c>
      <c r="M687" s="6">
        <f t="shared" ca="1" si="21"/>
        <v>4.5</v>
      </c>
      <c r="N687" t="str">
        <f>_xlfn.XLOOKUP(Orders[[#This Row],[Customer ID]],customers!$A$1:$A$1001,customers!$I$1:$I$1001,0)</f>
        <v>Yes</v>
      </c>
    </row>
    <row r="688" spans="1:14" x14ac:dyDescent="0.3">
      <c r="A688" s="4" t="s">
        <v>6638</v>
      </c>
      <c r="B688" s="5">
        <v>43483</v>
      </c>
      <c r="C688" t="s">
        <v>970</v>
      </c>
      <c r="D688" t="s">
        <v>6960</v>
      </c>
      <c r="E688" s="4">
        <f t="shared" ca="1" si="20"/>
        <v>22</v>
      </c>
      <c r="F688" t="str">
        <f>_xlfn.XLOOKUP(C688,customers!$A$1:$A$1001,customers!$B$1:$B$1001)</f>
        <v>Nicholas Barker IV</v>
      </c>
      <c r="G688" t="str">
        <f>_xlfn.XLOOKUP(C688,customers!$A$1:$A$1001,customers!$C$1:$C$1001)</f>
        <v>nicholasbarkeriv@email.com</v>
      </c>
      <c r="H688" t="str">
        <f>_xlfn.XLOOKUP(C688,customers!$A$1:$A$1001,customers!$G$1:$G$1001)</f>
        <v>Mexico</v>
      </c>
      <c r="I688" t="str">
        <f>INDEX(products!$A$1:$G$37,MATCH(orders!$D688,products!$A$1:$A$37,0),MATCH(orders!I$1,products!$A$1:$G$1,0))</f>
        <v>Milk</v>
      </c>
      <c r="J688">
        <f>INDEX(products!$A$1:$G$37,MATCH(orders!$D688,products!$A$1:$A$37,0),MATCH(orders!J$1,products!$A$1:$G$1,0))</f>
        <v>0.5</v>
      </c>
      <c r="K688" t="str">
        <f>INDEX(products!$A$1:$G$37,MATCH(orders!$D688,products!$A$1:$A$37,0),MATCH(orders!K$1,products!$A$1:$G$1,0))</f>
        <v>250g</v>
      </c>
      <c r="L688" s="6">
        <f>INDEX(products!$A$1:$G$37,MATCH(orders!$D688,products!$A$1:$A$37,0),MATCH(orders!L$1,products!$A$1:$G$1,0))</f>
        <v>4.58</v>
      </c>
      <c r="M688" s="6">
        <f t="shared" ca="1" si="21"/>
        <v>100.76</v>
      </c>
      <c r="N688" t="str">
        <f>_xlfn.XLOOKUP(Orders[[#This Row],[Customer ID]],customers!$A$1:$A$1001,customers!$I$1:$I$1001,0)</f>
        <v>No</v>
      </c>
    </row>
    <row r="689" spans="1:14" x14ac:dyDescent="0.3">
      <c r="A689" s="4" t="s">
        <v>6639</v>
      </c>
      <c r="B689" s="5">
        <v>43684</v>
      </c>
      <c r="C689" t="s">
        <v>479</v>
      </c>
      <c r="D689" t="s">
        <v>6973</v>
      </c>
      <c r="E689" s="4">
        <f t="shared" ca="1" si="20"/>
        <v>47</v>
      </c>
      <c r="F689" t="str">
        <f>_xlfn.XLOOKUP(C689,customers!$A$1:$A$1001,customers!$B$1:$B$1001)</f>
        <v>Kurt Watson</v>
      </c>
      <c r="G689" t="str">
        <f>_xlfn.XLOOKUP(C689,customers!$A$1:$A$1001,customers!$C$1:$C$1001)</f>
        <v>kurtwatson@email.com</v>
      </c>
      <c r="H689" t="str">
        <f>_xlfn.XLOOKUP(C689,customers!$A$1:$A$1001,customers!$G$1:$G$1001)</f>
        <v>Canada</v>
      </c>
      <c r="I689" t="str">
        <f>INDEX(products!$A$1:$G$37,MATCH(orders!$D689,products!$A$1:$A$37,0),MATCH(orders!I$1,products!$A$1:$G$1,0))</f>
        <v>White</v>
      </c>
      <c r="J689">
        <f>INDEX(products!$A$1:$G$37,MATCH(orders!$D689,products!$A$1:$A$37,0),MATCH(orders!J$1,products!$A$1:$G$1,0))</f>
        <v>0.65</v>
      </c>
      <c r="K689" t="str">
        <f>INDEX(products!$A$1:$G$37,MATCH(orders!$D689,products!$A$1:$A$37,0),MATCH(orders!K$1,products!$A$1:$G$1,0))</f>
        <v>20g</v>
      </c>
      <c r="L689" s="6">
        <f>INDEX(products!$A$1:$G$37,MATCH(orders!$D689,products!$A$1:$A$37,0),MATCH(orders!L$1,products!$A$1:$G$1,0))</f>
        <v>0.73</v>
      </c>
      <c r="M689" s="6">
        <f t="shared" ca="1" si="21"/>
        <v>34.31</v>
      </c>
      <c r="N689" t="str">
        <f>_xlfn.XLOOKUP(Orders[[#This Row],[Customer ID]],customers!$A$1:$A$1001,customers!$I$1:$I$1001,0)</f>
        <v>No</v>
      </c>
    </row>
    <row r="690" spans="1:14" x14ac:dyDescent="0.3">
      <c r="A690" s="4" t="s">
        <v>6640</v>
      </c>
      <c r="B690" s="5">
        <v>44633</v>
      </c>
      <c r="C690" t="s">
        <v>674</v>
      </c>
      <c r="D690" t="s">
        <v>6976</v>
      </c>
      <c r="E690" s="4">
        <f t="shared" ca="1" si="20"/>
        <v>32</v>
      </c>
      <c r="F690" t="str">
        <f>_xlfn.XLOOKUP(C690,customers!$A$1:$A$1001,customers!$B$1:$B$1001)</f>
        <v>Veronica Johnson</v>
      </c>
      <c r="G690" t="str">
        <f>_xlfn.XLOOKUP(C690,customers!$A$1:$A$1001,customers!$C$1:$C$1001)</f>
        <v>veronicajohnson@email.com</v>
      </c>
      <c r="H690" t="str">
        <f>_xlfn.XLOOKUP(C690,customers!$A$1:$A$1001,customers!$G$1:$G$1001)</f>
        <v>Canada</v>
      </c>
      <c r="I690" t="str">
        <f>INDEX(products!$A$1:$G$37,MATCH(orders!$D690,products!$A$1:$A$37,0),MATCH(orders!I$1,products!$A$1:$G$1,0))</f>
        <v>White</v>
      </c>
      <c r="J690">
        <f>INDEX(products!$A$1:$G$37,MATCH(orders!$D690,products!$A$1:$A$37,0),MATCH(orders!J$1,products!$A$1:$G$1,0))</f>
        <v>0.65</v>
      </c>
      <c r="K690" t="str">
        <f>INDEX(products!$A$1:$G$37,MATCH(orders!$D690,products!$A$1:$A$37,0),MATCH(orders!K$1,products!$A$1:$G$1,0))</f>
        <v>250g</v>
      </c>
      <c r="L690" s="6">
        <f>INDEX(products!$A$1:$G$37,MATCH(orders!$D690,products!$A$1:$A$37,0),MATCH(orders!L$1,products!$A$1:$G$1,0))</f>
        <v>5.58</v>
      </c>
      <c r="M690" s="6">
        <f t="shared" ca="1" si="21"/>
        <v>178.56</v>
      </c>
      <c r="N690" t="str">
        <f>_xlfn.XLOOKUP(Orders[[#This Row],[Customer ID]],customers!$A$1:$A$1001,customers!$I$1:$I$1001,0)</f>
        <v>No</v>
      </c>
    </row>
    <row r="691" spans="1:14" x14ac:dyDescent="0.3">
      <c r="A691" s="4" t="s">
        <v>6641</v>
      </c>
      <c r="B691" s="5">
        <v>44698</v>
      </c>
      <c r="C691" t="s">
        <v>48</v>
      </c>
      <c r="D691" t="s">
        <v>6970</v>
      </c>
      <c r="E691" s="4">
        <f t="shared" ca="1" si="20"/>
        <v>15</v>
      </c>
      <c r="F691" t="str">
        <f>_xlfn.XLOOKUP(C691,customers!$A$1:$A$1001,customers!$B$1:$B$1001)</f>
        <v>Kelsey Mayer</v>
      </c>
      <c r="G691" t="str">
        <f>_xlfn.XLOOKUP(C691,customers!$A$1:$A$1001,customers!$C$1:$C$1001)</f>
        <v>kelseymayer@email.com</v>
      </c>
      <c r="H691" t="str">
        <f>_xlfn.XLOOKUP(C691,customers!$A$1:$A$1001,customers!$G$1:$G$1001)</f>
        <v>United States</v>
      </c>
      <c r="I691" t="str">
        <f>INDEX(products!$A$1:$G$37,MATCH(orders!$D691,products!$A$1:$A$37,0),MATCH(orders!I$1,products!$A$1:$G$1,0))</f>
        <v>White</v>
      </c>
      <c r="J691">
        <f>INDEX(products!$A$1:$G$37,MATCH(orders!$D691,products!$A$1:$A$37,0),MATCH(orders!J$1,products!$A$1:$G$1,0))</f>
        <v>0.5</v>
      </c>
      <c r="K691" t="str">
        <f>INDEX(products!$A$1:$G$37,MATCH(orders!$D691,products!$A$1:$A$37,0),MATCH(orders!K$1,products!$A$1:$G$1,0))</f>
        <v>50g</v>
      </c>
      <c r="L691" s="6">
        <f>INDEX(products!$A$1:$G$37,MATCH(orders!$D691,products!$A$1:$A$37,0),MATCH(orders!L$1,products!$A$1:$G$1,0))</f>
        <v>1.59</v>
      </c>
      <c r="M691" s="6">
        <f t="shared" ca="1" si="21"/>
        <v>23.85</v>
      </c>
      <c r="N691" t="str">
        <f>_xlfn.XLOOKUP(Orders[[#This Row],[Customer ID]],customers!$A$1:$A$1001,customers!$I$1:$I$1001,0)</f>
        <v>No</v>
      </c>
    </row>
    <row r="692" spans="1:14" x14ac:dyDescent="0.3">
      <c r="A692" s="4" t="s">
        <v>6642</v>
      </c>
      <c r="B692" s="5">
        <v>43813</v>
      </c>
      <c r="C692" t="s">
        <v>114</v>
      </c>
      <c r="D692" t="s">
        <v>6977</v>
      </c>
      <c r="E692" s="4">
        <f t="shared" ca="1" si="20"/>
        <v>37</v>
      </c>
      <c r="F692" t="str">
        <f>_xlfn.XLOOKUP(C692,customers!$A$1:$A$1001,customers!$B$1:$B$1001)</f>
        <v>Lindsay Vasquez</v>
      </c>
      <c r="G692" t="str">
        <f>_xlfn.XLOOKUP(C692,customers!$A$1:$A$1001,customers!$C$1:$C$1001)</f>
        <v>lindsayvasquez@email.com</v>
      </c>
      <c r="H692" t="str">
        <f>_xlfn.XLOOKUP(C692,customers!$A$1:$A$1001,customers!$G$1:$G$1001)</f>
        <v>United States</v>
      </c>
      <c r="I692" t="str">
        <f>INDEX(products!$A$1:$G$37,MATCH(orders!$D692,products!$A$1:$A$37,0),MATCH(orders!I$1,products!$A$1:$G$1,0))</f>
        <v>White</v>
      </c>
      <c r="J692">
        <f>INDEX(products!$A$1:$G$37,MATCH(orders!$D692,products!$A$1:$A$37,0),MATCH(orders!J$1,products!$A$1:$G$1,0))</f>
        <v>0.8</v>
      </c>
      <c r="K692" t="str">
        <f>INDEX(products!$A$1:$G$37,MATCH(orders!$D692,products!$A$1:$A$37,0),MATCH(orders!K$1,products!$A$1:$G$1,0))</f>
        <v>20g</v>
      </c>
      <c r="L692" s="6">
        <f>INDEX(products!$A$1:$G$37,MATCH(orders!$D692,products!$A$1:$A$37,0),MATCH(orders!L$1,products!$A$1:$G$1,0))</f>
        <v>0.65</v>
      </c>
      <c r="M692" s="6">
        <f t="shared" ca="1" si="21"/>
        <v>24.05</v>
      </c>
      <c r="N692" t="str">
        <f>_xlfn.XLOOKUP(Orders[[#This Row],[Customer ID]],customers!$A$1:$A$1001,customers!$I$1:$I$1001,0)</f>
        <v>No</v>
      </c>
    </row>
    <row r="693" spans="1:14" x14ac:dyDescent="0.3">
      <c r="A693" s="4" t="s">
        <v>6643</v>
      </c>
      <c r="B693" s="5">
        <v>43845</v>
      </c>
      <c r="C693" t="s">
        <v>942</v>
      </c>
      <c r="D693" t="s">
        <v>6972</v>
      </c>
      <c r="E693" s="4">
        <f t="shared" ca="1" si="20"/>
        <v>17</v>
      </c>
      <c r="F693" t="str">
        <f>_xlfn.XLOOKUP(C693,customers!$A$1:$A$1001,customers!$B$1:$B$1001)</f>
        <v>Tiffany Snow</v>
      </c>
      <c r="G693" t="str">
        <f>_xlfn.XLOOKUP(C693,customers!$A$1:$A$1001,customers!$C$1:$C$1001)</f>
        <v>tiffanysnow@email.com</v>
      </c>
      <c r="H693" t="str">
        <f>_xlfn.XLOOKUP(C693,customers!$A$1:$A$1001,customers!$G$1:$G$1001)</f>
        <v>United States</v>
      </c>
      <c r="I693" t="str">
        <f>INDEX(products!$A$1:$G$37,MATCH(orders!$D693,products!$A$1:$A$37,0),MATCH(orders!I$1,products!$A$1:$G$1,0))</f>
        <v>White</v>
      </c>
      <c r="J693">
        <f>INDEX(products!$A$1:$G$37,MATCH(orders!$D693,products!$A$1:$A$37,0),MATCH(orders!J$1,products!$A$1:$G$1,0))</f>
        <v>0.5</v>
      </c>
      <c r="K693" t="str">
        <f>INDEX(products!$A$1:$G$37,MATCH(orders!$D693,products!$A$1:$A$37,0),MATCH(orders!K$1,products!$A$1:$G$1,0))</f>
        <v>250g</v>
      </c>
      <c r="L693" s="6">
        <f>INDEX(products!$A$1:$G$37,MATCH(orders!$D693,products!$A$1:$A$37,0),MATCH(orders!L$1,products!$A$1:$G$1,0))</f>
        <v>6.08</v>
      </c>
      <c r="M693" s="6">
        <f t="shared" ca="1" si="21"/>
        <v>103.36</v>
      </c>
      <c r="N693" t="str">
        <f>_xlfn.XLOOKUP(Orders[[#This Row],[Customer ID]],customers!$A$1:$A$1001,customers!$I$1:$I$1001,0)</f>
        <v>No</v>
      </c>
    </row>
    <row r="694" spans="1:14" x14ac:dyDescent="0.3">
      <c r="A694" s="4" t="s">
        <v>6644</v>
      </c>
      <c r="B694" s="5">
        <v>43567</v>
      </c>
      <c r="C694" t="s">
        <v>923</v>
      </c>
      <c r="D694" t="s">
        <v>6973</v>
      </c>
      <c r="E694" s="4">
        <f t="shared" ca="1" si="20"/>
        <v>49</v>
      </c>
      <c r="F694" t="str">
        <f>_xlfn.XLOOKUP(C694,customers!$A$1:$A$1001,customers!$B$1:$B$1001)</f>
        <v>Lisa Young</v>
      </c>
      <c r="G694" t="str">
        <f>_xlfn.XLOOKUP(C694,customers!$A$1:$A$1001,customers!$C$1:$C$1001)</f>
        <v>lisayoung@email.com</v>
      </c>
      <c r="H694" t="str">
        <f>_xlfn.XLOOKUP(C694,customers!$A$1:$A$1001,customers!$G$1:$G$1001)</f>
        <v>Mexico</v>
      </c>
      <c r="I694" t="str">
        <f>INDEX(products!$A$1:$G$37,MATCH(orders!$D694,products!$A$1:$A$37,0),MATCH(orders!I$1,products!$A$1:$G$1,0))</f>
        <v>White</v>
      </c>
      <c r="J694">
        <f>INDEX(products!$A$1:$G$37,MATCH(orders!$D694,products!$A$1:$A$37,0),MATCH(orders!J$1,products!$A$1:$G$1,0))</f>
        <v>0.65</v>
      </c>
      <c r="K694" t="str">
        <f>INDEX(products!$A$1:$G$37,MATCH(orders!$D694,products!$A$1:$A$37,0),MATCH(orders!K$1,products!$A$1:$G$1,0))</f>
        <v>20g</v>
      </c>
      <c r="L694" s="6">
        <f>INDEX(products!$A$1:$G$37,MATCH(orders!$D694,products!$A$1:$A$37,0),MATCH(orders!L$1,products!$A$1:$G$1,0))</f>
        <v>0.73</v>
      </c>
      <c r="M694" s="6">
        <f t="shared" ca="1" si="21"/>
        <v>35.769999999999996</v>
      </c>
      <c r="N694" t="str">
        <f>_xlfn.XLOOKUP(Orders[[#This Row],[Customer ID]],customers!$A$1:$A$1001,customers!$I$1:$I$1001,0)</f>
        <v>Yes</v>
      </c>
    </row>
    <row r="695" spans="1:14" x14ac:dyDescent="0.3">
      <c r="A695" s="4" t="s">
        <v>6645</v>
      </c>
      <c r="B695" s="5">
        <v>43919</v>
      </c>
      <c r="C695" t="s">
        <v>327</v>
      </c>
      <c r="D695" t="s">
        <v>6980</v>
      </c>
      <c r="E695" s="4">
        <f t="shared" ca="1" si="20"/>
        <v>46</v>
      </c>
      <c r="F695" t="str">
        <f>_xlfn.XLOOKUP(C695,customers!$A$1:$A$1001,customers!$B$1:$B$1001)</f>
        <v>Carl Dyer</v>
      </c>
      <c r="G695" t="str">
        <f>_xlfn.XLOOKUP(C695,customers!$A$1:$A$1001,customers!$C$1:$C$1001)</f>
        <v>carldyer@email.com</v>
      </c>
      <c r="H695" t="str">
        <f>_xlfn.XLOOKUP(C695,customers!$A$1:$A$1001,customers!$G$1:$G$1001)</f>
        <v>Canada</v>
      </c>
      <c r="I695" t="str">
        <f>INDEX(products!$A$1:$G$37,MATCH(orders!$D695,products!$A$1:$A$37,0),MATCH(orders!I$1,products!$A$1:$G$1,0))</f>
        <v>White</v>
      </c>
      <c r="J695">
        <f>INDEX(products!$A$1:$G$37,MATCH(orders!$D695,products!$A$1:$A$37,0),MATCH(orders!J$1,products!$A$1:$G$1,0))</f>
        <v>0.8</v>
      </c>
      <c r="K695" t="str">
        <f>INDEX(products!$A$1:$G$37,MATCH(orders!$D695,products!$A$1:$A$37,0),MATCH(orders!K$1,products!$A$1:$G$1,0))</f>
        <v>250g</v>
      </c>
      <c r="L695" s="6">
        <f>INDEX(products!$A$1:$G$37,MATCH(orders!$D695,products!$A$1:$A$37,0),MATCH(orders!L$1,products!$A$1:$G$1,0))</f>
        <v>4.96</v>
      </c>
      <c r="M695" s="6">
        <f t="shared" ca="1" si="21"/>
        <v>228.16</v>
      </c>
      <c r="N695" t="str">
        <f>_xlfn.XLOOKUP(Orders[[#This Row],[Customer ID]],customers!$A$1:$A$1001,customers!$I$1:$I$1001,0)</f>
        <v>No</v>
      </c>
    </row>
    <row r="696" spans="1:14" x14ac:dyDescent="0.3">
      <c r="A696" s="4" t="s">
        <v>6646</v>
      </c>
      <c r="B696" s="5">
        <v>44644</v>
      </c>
      <c r="C696" t="s">
        <v>881</v>
      </c>
      <c r="D696" t="s">
        <v>6980</v>
      </c>
      <c r="E696" s="4">
        <f t="shared" ca="1" si="20"/>
        <v>25</v>
      </c>
      <c r="F696" t="str">
        <f>_xlfn.XLOOKUP(C696,customers!$A$1:$A$1001,customers!$B$1:$B$1001)</f>
        <v>Joseph Hernandez</v>
      </c>
      <c r="G696" t="str">
        <f>_xlfn.XLOOKUP(C696,customers!$A$1:$A$1001,customers!$C$1:$C$1001)</f>
        <v>josephhernandez@email.com</v>
      </c>
      <c r="H696" t="str">
        <f>_xlfn.XLOOKUP(C696,customers!$A$1:$A$1001,customers!$G$1:$G$1001)</f>
        <v>Canada</v>
      </c>
      <c r="I696" t="str">
        <f>INDEX(products!$A$1:$G$37,MATCH(orders!$D696,products!$A$1:$A$37,0),MATCH(orders!I$1,products!$A$1:$G$1,0))</f>
        <v>White</v>
      </c>
      <c r="J696">
        <f>INDEX(products!$A$1:$G$37,MATCH(orders!$D696,products!$A$1:$A$37,0),MATCH(orders!J$1,products!$A$1:$G$1,0))</f>
        <v>0.8</v>
      </c>
      <c r="K696" t="str">
        <f>INDEX(products!$A$1:$G$37,MATCH(orders!$D696,products!$A$1:$A$37,0),MATCH(orders!K$1,products!$A$1:$G$1,0))</f>
        <v>250g</v>
      </c>
      <c r="L696" s="6">
        <f>INDEX(products!$A$1:$G$37,MATCH(orders!$D696,products!$A$1:$A$37,0),MATCH(orders!L$1,products!$A$1:$G$1,0))</f>
        <v>4.96</v>
      </c>
      <c r="M696" s="6">
        <f t="shared" ca="1" si="21"/>
        <v>124</v>
      </c>
      <c r="N696" t="str">
        <f>_xlfn.XLOOKUP(Orders[[#This Row],[Customer ID]],customers!$A$1:$A$1001,customers!$I$1:$I$1001,0)</f>
        <v>Yes</v>
      </c>
    </row>
    <row r="697" spans="1:14" x14ac:dyDescent="0.3">
      <c r="A697" s="4" t="s">
        <v>6647</v>
      </c>
      <c r="B697" s="5">
        <v>44398</v>
      </c>
      <c r="C697" t="s">
        <v>508</v>
      </c>
      <c r="D697" t="s">
        <v>6970</v>
      </c>
      <c r="E697" s="4">
        <f t="shared" ca="1" si="20"/>
        <v>7</v>
      </c>
      <c r="F697" t="str">
        <f>_xlfn.XLOOKUP(C697,customers!$A$1:$A$1001,customers!$B$1:$B$1001)</f>
        <v>Jose Williams</v>
      </c>
      <c r="G697" t="str">
        <f>_xlfn.XLOOKUP(C697,customers!$A$1:$A$1001,customers!$C$1:$C$1001)</f>
        <v>josewilliams@email.com</v>
      </c>
      <c r="H697" t="str">
        <f>_xlfn.XLOOKUP(C697,customers!$A$1:$A$1001,customers!$G$1:$G$1001)</f>
        <v>United States</v>
      </c>
      <c r="I697" t="str">
        <f>INDEX(products!$A$1:$G$37,MATCH(orders!$D697,products!$A$1:$A$37,0),MATCH(orders!I$1,products!$A$1:$G$1,0))</f>
        <v>White</v>
      </c>
      <c r="J697">
        <f>INDEX(products!$A$1:$G$37,MATCH(orders!$D697,products!$A$1:$A$37,0),MATCH(orders!J$1,products!$A$1:$G$1,0))</f>
        <v>0.5</v>
      </c>
      <c r="K697" t="str">
        <f>INDEX(products!$A$1:$G$37,MATCH(orders!$D697,products!$A$1:$A$37,0),MATCH(orders!K$1,products!$A$1:$G$1,0))</f>
        <v>50g</v>
      </c>
      <c r="L697" s="6">
        <f>INDEX(products!$A$1:$G$37,MATCH(orders!$D697,products!$A$1:$A$37,0),MATCH(orders!L$1,products!$A$1:$G$1,0))</f>
        <v>1.59</v>
      </c>
      <c r="M697" s="6">
        <f t="shared" ca="1" si="21"/>
        <v>11.13</v>
      </c>
      <c r="N697" t="str">
        <f>_xlfn.XLOOKUP(Orders[[#This Row],[Customer ID]],customers!$A$1:$A$1001,customers!$I$1:$I$1001,0)</f>
        <v>No</v>
      </c>
    </row>
    <row r="698" spans="1:14" x14ac:dyDescent="0.3">
      <c r="A698" s="4" t="s">
        <v>6648</v>
      </c>
      <c r="B698" s="5">
        <v>43683</v>
      </c>
      <c r="C698" t="s">
        <v>32</v>
      </c>
      <c r="D698" t="s">
        <v>6954</v>
      </c>
      <c r="E698" s="4">
        <f t="shared" ca="1" si="20"/>
        <v>24</v>
      </c>
      <c r="F698" t="str">
        <f>_xlfn.XLOOKUP(C698,customers!$A$1:$A$1001,customers!$B$1:$B$1001)</f>
        <v>Robert Robinson</v>
      </c>
      <c r="G698" t="str">
        <f>_xlfn.XLOOKUP(C698,customers!$A$1:$A$1001,customers!$C$1:$C$1001)</f>
        <v>robertrobinson@email.com</v>
      </c>
      <c r="H698" t="str">
        <f>_xlfn.XLOOKUP(C698,customers!$A$1:$A$1001,customers!$G$1:$G$1001)</f>
        <v>United States</v>
      </c>
      <c r="I698" t="str">
        <f>INDEX(products!$A$1:$G$37,MATCH(orders!$D698,products!$A$1:$A$37,0),MATCH(orders!I$1,products!$A$1:$G$1,0))</f>
        <v>Dark</v>
      </c>
      <c r="J698">
        <f>INDEX(products!$A$1:$G$37,MATCH(orders!$D698,products!$A$1:$A$37,0),MATCH(orders!J$1,products!$A$1:$G$1,0))</f>
        <v>0.8</v>
      </c>
      <c r="K698" t="str">
        <f>INDEX(products!$A$1:$G$37,MATCH(orders!$D698,products!$A$1:$A$37,0),MATCH(orders!K$1,products!$A$1:$G$1,0))</f>
        <v>50g</v>
      </c>
      <c r="L698" s="6">
        <f>INDEX(products!$A$1:$G$37,MATCH(orders!$D698,products!$A$1:$A$37,0),MATCH(orders!L$1,products!$A$1:$G$1,0))</f>
        <v>1</v>
      </c>
      <c r="M698" s="6">
        <f t="shared" ca="1" si="21"/>
        <v>24</v>
      </c>
      <c r="N698" t="str">
        <f>_xlfn.XLOOKUP(Orders[[#This Row],[Customer ID]],customers!$A$1:$A$1001,customers!$I$1:$I$1001,0)</f>
        <v>Yes</v>
      </c>
    </row>
    <row r="699" spans="1:14" x14ac:dyDescent="0.3">
      <c r="A699" s="4" t="s">
        <v>6649</v>
      </c>
      <c r="B699" s="5">
        <v>44339</v>
      </c>
      <c r="C699" t="s">
        <v>406</v>
      </c>
      <c r="D699" t="s">
        <v>6957</v>
      </c>
      <c r="E699" s="4">
        <f t="shared" ca="1" si="20"/>
        <v>6</v>
      </c>
      <c r="F699" t="str">
        <f>_xlfn.XLOOKUP(C699,customers!$A$1:$A$1001,customers!$B$1:$B$1001)</f>
        <v>Pamela Foster</v>
      </c>
      <c r="G699" t="str">
        <f>_xlfn.XLOOKUP(C699,customers!$A$1:$A$1001,customers!$C$1:$C$1001)</f>
        <v>pamelafoster@email.com</v>
      </c>
      <c r="H699" t="str">
        <f>_xlfn.XLOOKUP(C699,customers!$A$1:$A$1001,customers!$G$1:$G$1001)</f>
        <v>United States</v>
      </c>
      <c r="I699" t="str">
        <f>INDEX(products!$A$1:$G$37,MATCH(orders!$D699,products!$A$1:$A$37,0),MATCH(orders!I$1,products!$A$1:$G$1,0))</f>
        <v>Milk</v>
      </c>
      <c r="J699">
        <f>INDEX(products!$A$1:$G$37,MATCH(orders!$D699,products!$A$1:$A$37,0),MATCH(orders!J$1,products!$A$1:$G$1,0))</f>
        <v>0.5</v>
      </c>
      <c r="K699" t="str">
        <f>INDEX(products!$A$1:$G$37,MATCH(orders!$D699,products!$A$1:$A$37,0),MATCH(orders!K$1,products!$A$1:$G$1,0))</f>
        <v>20g</v>
      </c>
      <c r="L699" s="6">
        <f>INDEX(products!$A$1:$G$37,MATCH(orders!$D699,products!$A$1:$A$37,0),MATCH(orders!L$1,products!$A$1:$G$1,0))</f>
        <v>0.6</v>
      </c>
      <c r="M699" s="6">
        <f t="shared" ca="1" si="21"/>
        <v>3.5999999999999996</v>
      </c>
      <c r="N699" t="str">
        <f>_xlfn.XLOOKUP(Orders[[#This Row],[Customer ID]],customers!$A$1:$A$1001,customers!$I$1:$I$1001,0)</f>
        <v>No</v>
      </c>
    </row>
    <row r="700" spans="1:14" x14ac:dyDescent="0.3">
      <c r="A700" s="4" t="s">
        <v>6649</v>
      </c>
      <c r="B700" s="5">
        <v>44339</v>
      </c>
      <c r="C700" t="s">
        <v>559</v>
      </c>
      <c r="D700" t="s">
        <v>6953</v>
      </c>
      <c r="E700" s="4">
        <f t="shared" ca="1" si="20"/>
        <v>9</v>
      </c>
      <c r="F700" t="str">
        <f>_xlfn.XLOOKUP(C700,customers!$A$1:$A$1001,customers!$B$1:$B$1001)</f>
        <v>Heidi Clarke</v>
      </c>
      <c r="G700" t="str">
        <f>_xlfn.XLOOKUP(C700,customers!$A$1:$A$1001,customers!$C$1:$C$1001)</f>
        <v>heidiclarke@email.com</v>
      </c>
      <c r="H700" t="str">
        <f>_xlfn.XLOOKUP(C700,customers!$A$1:$A$1001,customers!$G$1:$G$1001)</f>
        <v>Mexico</v>
      </c>
      <c r="I700" t="str">
        <f>INDEX(products!$A$1:$G$37,MATCH(orders!$D700,products!$A$1:$A$37,0),MATCH(orders!I$1,products!$A$1:$G$1,0))</f>
        <v>Dark</v>
      </c>
      <c r="J700">
        <f>INDEX(products!$A$1:$G$37,MATCH(orders!$D700,products!$A$1:$A$37,0),MATCH(orders!J$1,products!$A$1:$G$1,0))</f>
        <v>0.8</v>
      </c>
      <c r="K700" t="str">
        <f>INDEX(products!$A$1:$G$37,MATCH(orders!$D700,products!$A$1:$A$37,0),MATCH(orders!K$1,products!$A$1:$G$1,0))</f>
        <v>20g</v>
      </c>
      <c r="L700" s="6">
        <f>INDEX(products!$A$1:$G$37,MATCH(orders!$D700,products!$A$1:$A$37,0),MATCH(orders!L$1,products!$A$1:$G$1,0))</f>
        <v>0.5</v>
      </c>
      <c r="M700" s="6">
        <f t="shared" ca="1" si="21"/>
        <v>4.5</v>
      </c>
      <c r="N700" t="str">
        <f>_xlfn.XLOOKUP(Orders[[#This Row],[Customer ID]],customers!$A$1:$A$1001,customers!$I$1:$I$1001,0)</f>
        <v>No</v>
      </c>
    </row>
    <row r="701" spans="1:14" x14ac:dyDescent="0.3">
      <c r="A701" s="4" t="s">
        <v>6649</v>
      </c>
      <c r="B701" s="5">
        <v>44339</v>
      </c>
      <c r="C701" t="s">
        <v>433</v>
      </c>
      <c r="D701" t="s">
        <v>6973</v>
      </c>
      <c r="E701" s="4">
        <f t="shared" ca="1" si="20"/>
        <v>46</v>
      </c>
      <c r="F701" t="str">
        <f>_xlfn.XLOOKUP(C701,customers!$A$1:$A$1001,customers!$B$1:$B$1001)</f>
        <v>Angela Garcia</v>
      </c>
      <c r="G701" t="str">
        <f>_xlfn.XLOOKUP(C701,customers!$A$1:$A$1001,customers!$C$1:$C$1001)</f>
        <v>angelagarcia@email.com</v>
      </c>
      <c r="H701" t="str">
        <f>_xlfn.XLOOKUP(C701,customers!$A$1:$A$1001,customers!$G$1:$G$1001)</f>
        <v>Mexico</v>
      </c>
      <c r="I701" t="str">
        <f>INDEX(products!$A$1:$G$37,MATCH(orders!$D701,products!$A$1:$A$37,0),MATCH(orders!I$1,products!$A$1:$G$1,0))</f>
        <v>White</v>
      </c>
      <c r="J701">
        <f>INDEX(products!$A$1:$G$37,MATCH(orders!$D701,products!$A$1:$A$37,0),MATCH(orders!J$1,products!$A$1:$G$1,0))</f>
        <v>0.65</v>
      </c>
      <c r="K701" t="str">
        <f>INDEX(products!$A$1:$G$37,MATCH(orders!$D701,products!$A$1:$A$37,0),MATCH(orders!K$1,products!$A$1:$G$1,0))</f>
        <v>20g</v>
      </c>
      <c r="L701" s="6">
        <f>INDEX(products!$A$1:$G$37,MATCH(orders!$D701,products!$A$1:$A$37,0),MATCH(orders!L$1,products!$A$1:$G$1,0))</f>
        <v>0.73</v>
      </c>
      <c r="M701" s="6">
        <f t="shared" ca="1" si="21"/>
        <v>33.58</v>
      </c>
      <c r="N701" t="str">
        <f>_xlfn.XLOOKUP(Orders[[#This Row],[Customer ID]],customers!$A$1:$A$1001,customers!$I$1:$I$1001,0)</f>
        <v>No</v>
      </c>
    </row>
    <row r="702" spans="1:14" x14ac:dyDescent="0.3">
      <c r="A702" s="4" t="s">
        <v>6649</v>
      </c>
      <c r="B702" s="5">
        <v>44339</v>
      </c>
      <c r="C702" t="s">
        <v>301</v>
      </c>
      <c r="D702" t="s">
        <v>6951</v>
      </c>
      <c r="E702" s="4">
        <f t="shared" ca="1" si="20"/>
        <v>8</v>
      </c>
      <c r="F702" t="str">
        <f>_xlfn.XLOOKUP(C702,customers!$A$1:$A$1001,customers!$B$1:$B$1001)</f>
        <v>Derek Lewis</v>
      </c>
      <c r="G702" t="str">
        <f>_xlfn.XLOOKUP(C702,customers!$A$1:$A$1001,customers!$C$1:$C$1001)</f>
        <v>dereklewis@email.com</v>
      </c>
      <c r="H702" t="str">
        <f>_xlfn.XLOOKUP(C702,customers!$A$1:$A$1001,customers!$G$1:$G$1001)</f>
        <v>Canada</v>
      </c>
      <c r="I702" t="str">
        <f>INDEX(products!$A$1:$G$37,MATCH(orders!$D702,products!$A$1:$A$37,0),MATCH(orders!I$1,products!$A$1:$G$1,0))</f>
        <v>Dark</v>
      </c>
      <c r="J702">
        <f>INDEX(products!$A$1:$G$37,MATCH(orders!$D702,products!$A$1:$A$37,0),MATCH(orders!J$1,products!$A$1:$G$1,0))</f>
        <v>0.65</v>
      </c>
      <c r="K702" t="str">
        <f>INDEX(products!$A$1:$G$37,MATCH(orders!$D702,products!$A$1:$A$37,0),MATCH(orders!K$1,products!$A$1:$G$1,0))</f>
        <v>100g</v>
      </c>
      <c r="L702" s="6">
        <f>INDEX(products!$A$1:$G$37,MATCH(orders!$D702,products!$A$1:$A$37,0),MATCH(orders!L$1,products!$A$1:$G$1,0))</f>
        <v>1.88</v>
      </c>
      <c r="M702" s="6">
        <f t="shared" ca="1" si="21"/>
        <v>15.04</v>
      </c>
      <c r="N702" t="str">
        <f>_xlfn.XLOOKUP(Orders[[#This Row],[Customer ID]],customers!$A$1:$A$1001,customers!$I$1:$I$1001,0)</f>
        <v>Yes</v>
      </c>
    </row>
    <row r="703" spans="1:14" x14ac:dyDescent="0.3">
      <c r="A703" s="4" t="s">
        <v>6649</v>
      </c>
      <c r="B703" s="5">
        <v>44339</v>
      </c>
      <c r="C703" t="s">
        <v>167</v>
      </c>
      <c r="D703" t="s">
        <v>6963</v>
      </c>
      <c r="E703" s="4">
        <f t="shared" ca="1" si="20"/>
        <v>19</v>
      </c>
      <c r="F703" t="str">
        <f>_xlfn.XLOOKUP(C703,customers!$A$1:$A$1001,customers!$B$1:$B$1001)</f>
        <v>Michelle Wagner</v>
      </c>
      <c r="G703" t="str">
        <f>_xlfn.XLOOKUP(C703,customers!$A$1:$A$1001,customers!$C$1:$C$1001)</f>
        <v>michellewagner@email.com</v>
      </c>
      <c r="H703" t="str">
        <f>_xlfn.XLOOKUP(C703,customers!$A$1:$A$1001,customers!$G$1:$G$1001)</f>
        <v>Canada</v>
      </c>
      <c r="I703" t="str">
        <f>INDEX(products!$A$1:$G$37,MATCH(orders!$D703,products!$A$1:$A$37,0),MATCH(orders!I$1,products!$A$1:$G$1,0))</f>
        <v>Milk</v>
      </c>
      <c r="J703">
        <f>INDEX(products!$A$1:$G$37,MATCH(orders!$D703,products!$A$1:$A$37,0),MATCH(orders!J$1,products!$A$1:$G$1,0))</f>
        <v>0.65</v>
      </c>
      <c r="K703" t="str">
        <f>INDEX(products!$A$1:$G$37,MATCH(orders!$D703,products!$A$1:$A$37,0),MATCH(orders!K$1,products!$A$1:$G$1,0))</f>
        <v>100g</v>
      </c>
      <c r="L703" s="6">
        <f>INDEX(products!$A$1:$G$37,MATCH(orders!$D703,products!$A$1:$A$37,0),MATCH(orders!L$1,products!$A$1:$G$1,0))</f>
        <v>1.66</v>
      </c>
      <c r="M703" s="6">
        <f t="shared" ca="1" si="21"/>
        <v>31.54</v>
      </c>
      <c r="N703" t="str">
        <f>_xlfn.XLOOKUP(Orders[[#This Row],[Customer ID]],customers!$A$1:$A$1001,customers!$I$1:$I$1001,0)</f>
        <v>No</v>
      </c>
    </row>
    <row r="704" spans="1:14" x14ac:dyDescent="0.3">
      <c r="A704" s="4" t="s">
        <v>6650</v>
      </c>
      <c r="B704" s="5">
        <v>44294</v>
      </c>
      <c r="C704" t="s">
        <v>825</v>
      </c>
      <c r="D704" t="s">
        <v>6964</v>
      </c>
      <c r="E704" s="4">
        <f t="shared" ca="1" si="20"/>
        <v>10</v>
      </c>
      <c r="F704" t="str">
        <f>_xlfn.XLOOKUP(C704,customers!$A$1:$A$1001,customers!$B$1:$B$1001)</f>
        <v>Brian Carpenter</v>
      </c>
      <c r="G704" t="str">
        <f>_xlfn.XLOOKUP(C704,customers!$A$1:$A$1001,customers!$C$1:$C$1001)</f>
        <v>briancarpenter@email.com</v>
      </c>
      <c r="H704" t="str">
        <f>_xlfn.XLOOKUP(C704,customers!$A$1:$A$1001,customers!$G$1:$G$1001)</f>
        <v>Mexico</v>
      </c>
      <c r="I704" t="str">
        <f>INDEX(products!$A$1:$G$37,MATCH(orders!$D704,products!$A$1:$A$37,0),MATCH(orders!I$1,products!$A$1:$G$1,0))</f>
        <v>Milk</v>
      </c>
      <c r="J704">
        <f>INDEX(products!$A$1:$G$37,MATCH(orders!$D704,products!$A$1:$A$37,0),MATCH(orders!J$1,products!$A$1:$G$1,0))</f>
        <v>0.65</v>
      </c>
      <c r="K704" t="str">
        <f>INDEX(products!$A$1:$G$37,MATCH(orders!$D704,products!$A$1:$A$37,0),MATCH(orders!K$1,products!$A$1:$G$1,0))</f>
        <v>250g</v>
      </c>
      <c r="L704" s="6">
        <f>INDEX(products!$A$1:$G$37,MATCH(orders!$D704,products!$A$1:$A$37,0),MATCH(orders!L$1,products!$A$1:$G$1,0))</f>
        <v>3.81</v>
      </c>
      <c r="M704" s="6">
        <f t="shared" ca="1" si="21"/>
        <v>38.1</v>
      </c>
      <c r="N704" t="str">
        <f>_xlfn.XLOOKUP(Orders[[#This Row],[Customer ID]],customers!$A$1:$A$1001,customers!$I$1:$I$1001,0)</f>
        <v>No</v>
      </c>
    </row>
    <row r="705" spans="1:14" x14ac:dyDescent="0.3">
      <c r="A705" s="4" t="s">
        <v>6651</v>
      </c>
      <c r="B705" s="5">
        <v>44486</v>
      </c>
      <c r="C705" t="s">
        <v>197</v>
      </c>
      <c r="D705" t="s">
        <v>6963</v>
      </c>
      <c r="E705" s="4">
        <f t="shared" ca="1" si="20"/>
        <v>31</v>
      </c>
      <c r="F705" t="str">
        <f>_xlfn.XLOOKUP(C705,customers!$A$1:$A$1001,customers!$B$1:$B$1001)</f>
        <v>Melissa Gibson</v>
      </c>
      <c r="G705" t="str">
        <f>_xlfn.XLOOKUP(C705,customers!$A$1:$A$1001,customers!$C$1:$C$1001)</f>
        <v>melissagibson@email.com</v>
      </c>
      <c r="H705" t="str">
        <f>_xlfn.XLOOKUP(C705,customers!$A$1:$A$1001,customers!$G$1:$G$1001)</f>
        <v>Mexico</v>
      </c>
      <c r="I705" t="str">
        <f>INDEX(products!$A$1:$G$37,MATCH(orders!$D705,products!$A$1:$A$37,0),MATCH(orders!I$1,products!$A$1:$G$1,0))</f>
        <v>Milk</v>
      </c>
      <c r="J705">
        <f>INDEX(products!$A$1:$G$37,MATCH(orders!$D705,products!$A$1:$A$37,0),MATCH(orders!J$1,products!$A$1:$G$1,0))</f>
        <v>0.65</v>
      </c>
      <c r="K705" t="str">
        <f>INDEX(products!$A$1:$G$37,MATCH(orders!$D705,products!$A$1:$A$37,0),MATCH(orders!K$1,products!$A$1:$G$1,0))</f>
        <v>100g</v>
      </c>
      <c r="L705" s="6">
        <f>INDEX(products!$A$1:$G$37,MATCH(orders!$D705,products!$A$1:$A$37,0),MATCH(orders!L$1,products!$A$1:$G$1,0))</f>
        <v>1.66</v>
      </c>
      <c r="M705" s="6">
        <f t="shared" ca="1" si="21"/>
        <v>51.46</v>
      </c>
      <c r="N705" t="str">
        <f>_xlfn.XLOOKUP(Orders[[#This Row],[Customer ID]],customers!$A$1:$A$1001,customers!$I$1:$I$1001,0)</f>
        <v>Yes</v>
      </c>
    </row>
    <row r="706" spans="1:14" x14ac:dyDescent="0.3">
      <c r="A706" s="4" t="s">
        <v>6652</v>
      </c>
      <c r="B706" s="5">
        <v>44608</v>
      </c>
      <c r="C706" t="s">
        <v>542</v>
      </c>
      <c r="D706" t="s">
        <v>6955</v>
      </c>
      <c r="E706" s="4">
        <f t="shared" ref="E706:E769" ca="1" si="22">INT(RAND()*50)+1</f>
        <v>8</v>
      </c>
      <c r="F706" t="str">
        <f>_xlfn.XLOOKUP(C706,customers!$A$1:$A$1001,customers!$B$1:$B$1001)</f>
        <v>Roger Garcia</v>
      </c>
      <c r="G706" t="str">
        <f>_xlfn.XLOOKUP(C706,customers!$A$1:$A$1001,customers!$C$1:$C$1001)</f>
        <v>rogergarcia@email.com</v>
      </c>
      <c r="H706" t="str">
        <f>_xlfn.XLOOKUP(C706,customers!$A$1:$A$1001,customers!$G$1:$G$1001)</f>
        <v>Canada</v>
      </c>
      <c r="I706" t="str">
        <f>INDEX(products!$A$1:$G$37,MATCH(orders!$D706,products!$A$1:$A$37,0),MATCH(orders!I$1,products!$A$1:$G$1,0))</f>
        <v>Dark</v>
      </c>
      <c r="J706">
        <f>INDEX(products!$A$1:$G$37,MATCH(orders!$D706,products!$A$1:$A$37,0),MATCH(orders!J$1,products!$A$1:$G$1,0))</f>
        <v>0.8</v>
      </c>
      <c r="K706" t="str">
        <f>INDEX(products!$A$1:$G$37,MATCH(orders!$D706,products!$A$1:$A$37,0),MATCH(orders!K$1,products!$A$1:$G$1,0))</f>
        <v>100g</v>
      </c>
      <c r="L706" s="6">
        <f>INDEX(products!$A$1:$G$37,MATCH(orders!$D706,products!$A$1:$A$37,0),MATCH(orders!L$1,products!$A$1:$G$1,0))</f>
        <v>1.66</v>
      </c>
      <c r="M706" s="6">
        <f t="shared" ca="1" si="21"/>
        <v>13.28</v>
      </c>
      <c r="N706" t="str">
        <f>_xlfn.XLOOKUP(Orders[[#This Row],[Customer ID]],customers!$A$1:$A$1001,customers!$I$1:$I$1001,0)</f>
        <v>No</v>
      </c>
    </row>
    <row r="707" spans="1:14" x14ac:dyDescent="0.3">
      <c r="A707" s="4" t="s">
        <v>6653</v>
      </c>
      <c r="B707" s="5">
        <v>44027</v>
      </c>
      <c r="C707" t="s">
        <v>323</v>
      </c>
      <c r="D707" t="s">
        <v>6979</v>
      </c>
      <c r="E707" s="4">
        <f t="shared" ca="1" si="22"/>
        <v>5</v>
      </c>
      <c r="F707" t="str">
        <f>_xlfn.XLOOKUP(C707,customers!$A$1:$A$1001,customers!$B$1:$B$1001)</f>
        <v>John Burton</v>
      </c>
      <c r="G707" t="str">
        <f>_xlfn.XLOOKUP(C707,customers!$A$1:$A$1001,customers!$C$1:$C$1001)</f>
        <v>johnburton@email.com</v>
      </c>
      <c r="H707" t="str">
        <f>_xlfn.XLOOKUP(C707,customers!$A$1:$A$1001,customers!$G$1:$G$1001)</f>
        <v>United States</v>
      </c>
      <c r="I707" t="str">
        <f>INDEX(products!$A$1:$G$37,MATCH(orders!$D707,products!$A$1:$A$37,0),MATCH(orders!I$1,products!$A$1:$G$1,0))</f>
        <v>White</v>
      </c>
      <c r="J707">
        <f>INDEX(products!$A$1:$G$37,MATCH(orders!$D707,products!$A$1:$A$37,0),MATCH(orders!J$1,products!$A$1:$G$1,0))</f>
        <v>0.8</v>
      </c>
      <c r="K707" t="str">
        <f>INDEX(products!$A$1:$G$37,MATCH(orders!$D707,products!$A$1:$A$37,0),MATCH(orders!K$1,products!$A$1:$G$1,0))</f>
        <v>100g</v>
      </c>
      <c r="L707" s="6">
        <f>INDEX(products!$A$1:$G$37,MATCH(orders!$D707,products!$A$1:$A$37,0),MATCH(orders!L$1,products!$A$1:$G$1,0))</f>
        <v>2.16</v>
      </c>
      <c r="M707" s="6">
        <f t="shared" ref="M707:M770" ca="1" si="23">L707*E707</f>
        <v>10.8</v>
      </c>
      <c r="N707" t="str">
        <f>_xlfn.XLOOKUP(Orders[[#This Row],[Customer ID]],customers!$A$1:$A$1001,customers!$I$1:$I$1001,0)</f>
        <v>No</v>
      </c>
    </row>
    <row r="708" spans="1:14" x14ac:dyDescent="0.3">
      <c r="A708" s="4" t="s">
        <v>6654</v>
      </c>
      <c r="B708" s="5">
        <v>43883</v>
      </c>
      <c r="C708" t="s">
        <v>565</v>
      </c>
      <c r="D708" t="s">
        <v>6972</v>
      </c>
      <c r="E708" s="4">
        <f t="shared" ca="1" si="22"/>
        <v>19</v>
      </c>
      <c r="F708" t="str">
        <f>_xlfn.XLOOKUP(C708,customers!$A$1:$A$1001,customers!$B$1:$B$1001)</f>
        <v>Eileen Anderson</v>
      </c>
      <c r="G708" t="str">
        <f>_xlfn.XLOOKUP(C708,customers!$A$1:$A$1001,customers!$C$1:$C$1001)</f>
        <v>eileenanderson@email.com</v>
      </c>
      <c r="H708" t="str">
        <f>_xlfn.XLOOKUP(C708,customers!$A$1:$A$1001,customers!$G$1:$G$1001)</f>
        <v>Mexico</v>
      </c>
      <c r="I708" t="str">
        <f>INDEX(products!$A$1:$G$37,MATCH(orders!$D708,products!$A$1:$A$37,0),MATCH(orders!I$1,products!$A$1:$G$1,0))</f>
        <v>White</v>
      </c>
      <c r="J708">
        <f>INDEX(products!$A$1:$G$37,MATCH(orders!$D708,products!$A$1:$A$37,0),MATCH(orders!J$1,products!$A$1:$G$1,0))</f>
        <v>0.5</v>
      </c>
      <c r="K708" t="str">
        <f>INDEX(products!$A$1:$G$37,MATCH(orders!$D708,products!$A$1:$A$37,0),MATCH(orders!K$1,products!$A$1:$G$1,0))</f>
        <v>250g</v>
      </c>
      <c r="L708" s="6">
        <f>INDEX(products!$A$1:$G$37,MATCH(orders!$D708,products!$A$1:$A$37,0),MATCH(orders!L$1,products!$A$1:$G$1,0))</f>
        <v>6.08</v>
      </c>
      <c r="M708" s="6">
        <f t="shared" ca="1" si="23"/>
        <v>115.52</v>
      </c>
      <c r="N708" t="str">
        <f>_xlfn.XLOOKUP(Orders[[#This Row],[Customer ID]],customers!$A$1:$A$1001,customers!$I$1:$I$1001,0)</f>
        <v>No</v>
      </c>
    </row>
    <row r="709" spans="1:14" x14ac:dyDescent="0.3">
      <c r="A709" s="4" t="s">
        <v>6655</v>
      </c>
      <c r="B709" s="5">
        <v>44211</v>
      </c>
      <c r="C709" t="s">
        <v>837</v>
      </c>
      <c r="D709" t="s">
        <v>6958</v>
      </c>
      <c r="E709" s="4">
        <f t="shared" ca="1" si="22"/>
        <v>35</v>
      </c>
      <c r="F709" t="str">
        <f>_xlfn.XLOOKUP(C709,customers!$A$1:$A$1001,customers!$B$1:$B$1001)</f>
        <v>Whitney Anderson</v>
      </c>
      <c r="G709" t="str">
        <f>_xlfn.XLOOKUP(C709,customers!$A$1:$A$1001,customers!$C$1:$C$1001)</f>
        <v>whitneyanderson@email.com</v>
      </c>
      <c r="H709" t="str">
        <f>_xlfn.XLOOKUP(C709,customers!$A$1:$A$1001,customers!$G$1:$G$1001)</f>
        <v>Mexico</v>
      </c>
      <c r="I709" t="str">
        <f>INDEX(products!$A$1:$G$37,MATCH(orders!$D709,products!$A$1:$A$37,0),MATCH(orders!I$1,products!$A$1:$G$1,0))</f>
        <v>Milk</v>
      </c>
      <c r="J709">
        <f>INDEX(products!$A$1:$G$37,MATCH(orders!$D709,products!$A$1:$A$37,0),MATCH(orders!J$1,products!$A$1:$G$1,0))</f>
        <v>0.5</v>
      </c>
      <c r="K709" t="str">
        <f>INDEX(products!$A$1:$G$37,MATCH(orders!$D709,products!$A$1:$A$37,0),MATCH(orders!K$1,products!$A$1:$G$1,0))</f>
        <v>50g</v>
      </c>
      <c r="L709" s="6">
        <f>INDEX(products!$A$1:$G$37,MATCH(orders!$D709,products!$A$1:$A$37,0),MATCH(orders!L$1,products!$A$1:$G$1,0))</f>
        <v>1.2</v>
      </c>
      <c r="M709" s="6">
        <f t="shared" ca="1" si="23"/>
        <v>42</v>
      </c>
      <c r="N709" t="str">
        <f>_xlfn.XLOOKUP(Orders[[#This Row],[Customer ID]],customers!$A$1:$A$1001,customers!$I$1:$I$1001,0)</f>
        <v>No</v>
      </c>
    </row>
    <row r="710" spans="1:14" x14ac:dyDescent="0.3">
      <c r="A710" s="4" t="s">
        <v>6656</v>
      </c>
      <c r="B710" s="5">
        <v>44207</v>
      </c>
      <c r="C710" t="s">
        <v>960</v>
      </c>
      <c r="D710" t="s">
        <v>6952</v>
      </c>
      <c r="E710" s="4">
        <f t="shared" ca="1" si="22"/>
        <v>30</v>
      </c>
      <c r="F710" t="str">
        <f>_xlfn.XLOOKUP(C710,customers!$A$1:$A$1001,customers!$B$1:$B$1001)</f>
        <v>Daniel Nunez</v>
      </c>
      <c r="G710" t="str">
        <f>_xlfn.XLOOKUP(C710,customers!$A$1:$A$1001,customers!$C$1:$C$1001)</f>
        <v>danielnunez@email.com</v>
      </c>
      <c r="H710" t="str">
        <f>_xlfn.XLOOKUP(C710,customers!$A$1:$A$1001,customers!$G$1:$G$1001)</f>
        <v>Canada</v>
      </c>
      <c r="I710" t="str">
        <f>INDEX(products!$A$1:$G$37,MATCH(orders!$D710,products!$A$1:$A$37,0),MATCH(orders!I$1,products!$A$1:$G$1,0))</f>
        <v>Dark</v>
      </c>
      <c r="J710">
        <f>INDEX(products!$A$1:$G$37,MATCH(orders!$D710,products!$A$1:$A$37,0),MATCH(orders!J$1,products!$A$1:$G$1,0))</f>
        <v>0.65</v>
      </c>
      <c r="K710" t="str">
        <f>INDEX(products!$A$1:$G$37,MATCH(orders!$D710,products!$A$1:$A$37,0),MATCH(orders!K$1,products!$A$1:$G$1,0))</f>
        <v>250g</v>
      </c>
      <c r="L710" s="6">
        <f>INDEX(products!$A$1:$G$37,MATCH(orders!$D710,products!$A$1:$A$37,0),MATCH(orders!L$1,products!$A$1:$G$1,0))</f>
        <v>4.3099999999999996</v>
      </c>
      <c r="M710" s="6">
        <f t="shared" ca="1" si="23"/>
        <v>129.29999999999998</v>
      </c>
      <c r="N710" t="str">
        <f>_xlfn.XLOOKUP(Orders[[#This Row],[Customer ID]],customers!$A$1:$A$1001,customers!$I$1:$I$1001,0)</f>
        <v>No</v>
      </c>
    </row>
    <row r="711" spans="1:14" x14ac:dyDescent="0.3">
      <c r="A711" s="4" t="s">
        <v>6657</v>
      </c>
      <c r="B711" s="5">
        <v>44659</v>
      </c>
      <c r="C711" t="s">
        <v>480</v>
      </c>
      <c r="D711" t="s">
        <v>6968</v>
      </c>
      <c r="E711" s="4">
        <f t="shared" ca="1" si="22"/>
        <v>45</v>
      </c>
      <c r="F711" t="str">
        <f>_xlfn.XLOOKUP(C711,customers!$A$1:$A$1001,customers!$B$1:$B$1001)</f>
        <v>Jessica Newman</v>
      </c>
      <c r="G711" t="str">
        <f>_xlfn.XLOOKUP(C711,customers!$A$1:$A$1001,customers!$C$1:$C$1001)</f>
        <v>jessicanewman@email.com</v>
      </c>
      <c r="H711" t="str">
        <f>_xlfn.XLOOKUP(C711,customers!$A$1:$A$1001,customers!$G$1:$G$1001)</f>
        <v>Canada</v>
      </c>
      <c r="I711" t="str">
        <f>INDEX(products!$A$1:$G$37,MATCH(orders!$D711,products!$A$1:$A$37,0),MATCH(orders!I$1,products!$A$1:$G$1,0))</f>
        <v>Milk</v>
      </c>
      <c r="J711">
        <f>INDEX(products!$A$1:$G$37,MATCH(orders!$D711,products!$A$1:$A$37,0),MATCH(orders!J$1,products!$A$1:$G$1,0))</f>
        <v>0.8</v>
      </c>
      <c r="K711" t="str">
        <f>INDEX(products!$A$1:$G$37,MATCH(orders!$D711,products!$A$1:$A$37,0),MATCH(orders!K$1,products!$A$1:$G$1,0))</f>
        <v>250g</v>
      </c>
      <c r="L711" s="6">
        <f>INDEX(products!$A$1:$G$37,MATCH(orders!$D711,products!$A$1:$A$37,0),MATCH(orders!L$1,products!$A$1:$G$1,0))</f>
        <v>3.43</v>
      </c>
      <c r="M711" s="6">
        <f t="shared" ca="1" si="23"/>
        <v>154.35</v>
      </c>
      <c r="N711" t="str">
        <f>_xlfn.XLOOKUP(Orders[[#This Row],[Customer ID]],customers!$A$1:$A$1001,customers!$I$1:$I$1001,0)</f>
        <v>No</v>
      </c>
    </row>
    <row r="712" spans="1:14" x14ac:dyDescent="0.3">
      <c r="A712" s="4" t="s">
        <v>6658</v>
      </c>
      <c r="B712" s="5">
        <v>44105</v>
      </c>
      <c r="C712" t="s">
        <v>290</v>
      </c>
      <c r="D712" t="s">
        <v>6954</v>
      </c>
      <c r="E712" s="4">
        <f t="shared" ca="1" si="22"/>
        <v>37</v>
      </c>
      <c r="F712" t="str">
        <f>_xlfn.XLOOKUP(C712,customers!$A$1:$A$1001,customers!$B$1:$B$1001)</f>
        <v>Daniel Kidd</v>
      </c>
      <c r="G712" t="str">
        <f>_xlfn.XLOOKUP(C712,customers!$A$1:$A$1001,customers!$C$1:$C$1001)</f>
        <v>danielkidd@email.com</v>
      </c>
      <c r="H712" t="str">
        <f>_xlfn.XLOOKUP(C712,customers!$A$1:$A$1001,customers!$G$1:$G$1001)</f>
        <v>Mexico</v>
      </c>
      <c r="I712" t="str">
        <f>INDEX(products!$A$1:$G$37,MATCH(orders!$D712,products!$A$1:$A$37,0),MATCH(orders!I$1,products!$A$1:$G$1,0))</f>
        <v>Dark</v>
      </c>
      <c r="J712">
        <f>INDEX(products!$A$1:$G$37,MATCH(orders!$D712,products!$A$1:$A$37,0),MATCH(orders!J$1,products!$A$1:$G$1,0))</f>
        <v>0.8</v>
      </c>
      <c r="K712" t="str">
        <f>INDEX(products!$A$1:$G$37,MATCH(orders!$D712,products!$A$1:$A$37,0),MATCH(orders!K$1,products!$A$1:$G$1,0))</f>
        <v>50g</v>
      </c>
      <c r="L712" s="6">
        <f>INDEX(products!$A$1:$G$37,MATCH(orders!$D712,products!$A$1:$A$37,0),MATCH(orders!L$1,products!$A$1:$G$1,0))</f>
        <v>1</v>
      </c>
      <c r="M712" s="6">
        <f t="shared" ca="1" si="23"/>
        <v>37</v>
      </c>
      <c r="N712" t="str">
        <f>_xlfn.XLOOKUP(Orders[[#This Row],[Customer ID]],customers!$A$1:$A$1001,customers!$I$1:$I$1001,0)</f>
        <v>No</v>
      </c>
    </row>
    <row r="713" spans="1:14" x14ac:dyDescent="0.3">
      <c r="A713" s="4" t="s">
        <v>6659</v>
      </c>
      <c r="B713" s="5">
        <v>43766</v>
      </c>
      <c r="C713" t="s">
        <v>361</v>
      </c>
      <c r="D713" t="s">
        <v>6961</v>
      </c>
      <c r="E713" s="4">
        <f t="shared" ca="1" si="22"/>
        <v>43</v>
      </c>
      <c r="F713" t="str">
        <f>_xlfn.XLOOKUP(C713,customers!$A$1:$A$1001,customers!$B$1:$B$1001)</f>
        <v>James Bradford</v>
      </c>
      <c r="G713" t="str">
        <f>_xlfn.XLOOKUP(C713,customers!$A$1:$A$1001,customers!$C$1:$C$1001)</f>
        <v>jamesbradford@email.com</v>
      </c>
      <c r="H713" t="str">
        <f>_xlfn.XLOOKUP(C713,customers!$A$1:$A$1001,customers!$G$1:$G$1001)</f>
        <v>United States</v>
      </c>
      <c r="I713" t="str">
        <f>INDEX(products!$A$1:$G$37,MATCH(orders!$D713,products!$A$1:$A$37,0),MATCH(orders!I$1,products!$A$1:$G$1,0))</f>
        <v>Milk</v>
      </c>
      <c r="J713">
        <f>INDEX(products!$A$1:$G$37,MATCH(orders!$D713,products!$A$1:$A$37,0),MATCH(orders!J$1,products!$A$1:$G$1,0))</f>
        <v>0.65</v>
      </c>
      <c r="K713" t="str">
        <f>INDEX(products!$A$1:$G$37,MATCH(orders!$D713,products!$A$1:$A$37,0),MATCH(orders!K$1,products!$A$1:$G$1,0))</f>
        <v>20g</v>
      </c>
      <c r="L713" s="6">
        <f>INDEX(products!$A$1:$G$37,MATCH(orders!$D713,products!$A$1:$A$37,0),MATCH(orders!L$1,products!$A$1:$G$1,0))</f>
        <v>0.5</v>
      </c>
      <c r="M713" s="6">
        <f t="shared" ca="1" si="23"/>
        <v>21.5</v>
      </c>
      <c r="N713" t="str">
        <f>_xlfn.XLOOKUP(Orders[[#This Row],[Customer ID]],customers!$A$1:$A$1001,customers!$I$1:$I$1001,0)</f>
        <v>Yes</v>
      </c>
    </row>
    <row r="714" spans="1:14" x14ac:dyDescent="0.3">
      <c r="A714" s="4" t="s">
        <v>6660</v>
      </c>
      <c r="B714" s="5">
        <v>44283</v>
      </c>
      <c r="C714" t="s">
        <v>759</v>
      </c>
      <c r="D714" t="s">
        <v>6974</v>
      </c>
      <c r="E714" s="4">
        <f t="shared" ca="1" si="22"/>
        <v>29</v>
      </c>
      <c r="F714" t="str">
        <f>_xlfn.XLOOKUP(C714,customers!$A$1:$A$1001,customers!$B$1:$B$1001)</f>
        <v>Anita Johnson</v>
      </c>
      <c r="G714" t="str">
        <f>_xlfn.XLOOKUP(C714,customers!$A$1:$A$1001,customers!$C$1:$C$1001)</f>
        <v>anitajohnson@email.com</v>
      </c>
      <c r="H714" t="str">
        <f>_xlfn.XLOOKUP(C714,customers!$A$1:$A$1001,customers!$G$1:$G$1001)</f>
        <v>Canada</v>
      </c>
      <c r="I714" t="str">
        <f>INDEX(products!$A$1:$G$37,MATCH(orders!$D714,products!$A$1:$A$37,0),MATCH(orders!I$1,products!$A$1:$G$1,0))</f>
        <v>White</v>
      </c>
      <c r="J714">
        <f>INDEX(products!$A$1:$G$37,MATCH(orders!$D714,products!$A$1:$A$37,0),MATCH(orders!J$1,products!$A$1:$G$1,0))</f>
        <v>0.65</v>
      </c>
      <c r="K714" t="str">
        <f>INDEX(products!$A$1:$G$37,MATCH(orders!$D714,products!$A$1:$A$37,0),MATCH(orders!K$1,products!$A$1:$G$1,0))</f>
        <v>50g</v>
      </c>
      <c r="L714" s="6">
        <f>INDEX(products!$A$1:$G$37,MATCH(orders!$D714,products!$A$1:$A$37,0),MATCH(orders!L$1,products!$A$1:$G$1,0))</f>
        <v>1.46</v>
      </c>
      <c r="M714" s="6">
        <f t="shared" ca="1" si="23"/>
        <v>42.339999999999996</v>
      </c>
      <c r="N714" t="str">
        <f>_xlfn.XLOOKUP(Orders[[#This Row],[Customer ID]],customers!$A$1:$A$1001,customers!$I$1:$I$1001,0)</f>
        <v>Yes</v>
      </c>
    </row>
    <row r="715" spans="1:14" x14ac:dyDescent="0.3">
      <c r="A715" s="4" t="s">
        <v>6661</v>
      </c>
      <c r="B715" s="5">
        <v>43921</v>
      </c>
      <c r="C715" t="s">
        <v>532</v>
      </c>
      <c r="D715" t="s">
        <v>6967</v>
      </c>
      <c r="E715" s="4">
        <f t="shared" ca="1" si="22"/>
        <v>18</v>
      </c>
      <c r="F715" t="str">
        <f>_xlfn.XLOOKUP(C715,customers!$A$1:$A$1001,customers!$B$1:$B$1001)</f>
        <v>Jason Holmes</v>
      </c>
      <c r="G715" t="str">
        <f>_xlfn.XLOOKUP(C715,customers!$A$1:$A$1001,customers!$C$1:$C$1001)</f>
        <v>jasonholmes@email.com</v>
      </c>
      <c r="H715" t="str">
        <f>_xlfn.XLOOKUP(C715,customers!$A$1:$A$1001,customers!$G$1:$G$1001)</f>
        <v>Mexico</v>
      </c>
      <c r="I715" t="str">
        <f>INDEX(products!$A$1:$G$37,MATCH(orders!$D715,products!$A$1:$A$37,0),MATCH(orders!I$1,products!$A$1:$G$1,0))</f>
        <v>Milk</v>
      </c>
      <c r="J715">
        <f>INDEX(products!$A$1:$G$37,MATCH(orders!$D715,products!$A$1:$A$37,0),MATCH(orders!J$1,products!$A$1:$G$1,0))</f>
        <v>0.8</v>
      </c>
      <c r="K715" t="str">
        <f>INDEX(products!$A$1:$G$37,MATCH(orders!$D715,products!$A$1:$A$37,0),MATCH(orders!K$1,products!$A$1:$G$1,0))</f>
        <v>100g</v>
      </c>
      <c r="L715" s="6">
        <f>INDEX(products!$A$1:$G$37,MATCH(orders!$D715,products!$A$1:$A$37,0),MATCH(orders!L$1,products!$A$1:$G$1,0))</f>
        <v>1.49</v>
      </c>
      <c r="M715" s="6">
        <f t="shared" ca="1" si="23"/>
        <v>26.82</v>
      </c>
      <c r="N715" t="str">
        <f>_xlfn.XLOOKUP(Orders[[#This Row],[Customer ID]],customers!$A$1:$A$1001,customers!$I$1:$I$1001,0)</f>
        <v>No</v>
      </c>
    </row>
    <row r="716" spans="1:14" x14ac:dyDescent="0.3">
      <c r="A716" s="4" t="s">
        <v>6662</v>
      </c>
      <c r="B716" s="5">
        <v>44646</v>
      </c>
      <c r="C716" t="s">
        <v>829</v>
      </c>
      <c r="D716" t="s">
        <v>6975</v>
      </c>
      <c r="E716" s="4">
        <f t="shared" ca="1" si="22"/>
        <v>35</v>
      </c>
      <c r="F716" t="str">
        <f>_xlfn.XLOOKUP(C716,customers!$A$1:$A$1001,customers!$B$1:$B$1001)</f>
        <v>Heather Williams</v>
      </c>
      <c r="G716" t="str">
        <f>_xlfn.XLOOKUP(C716,customers!$A$1:$A$1001,customers!$C$1:$C$1001)</f>
        <v>heatherwilliams@email.com</v>
      </c>
      <c r="H716" t="str">
        <f>_xlfn.XLOOKUP(C716,customers!$A$1:$A$1001,customers!$G$1:$G$1001)</f>
        <v>United States</v>
      </c>
      <c r="I716" t="str">
        <f>INDEX(products!$A$1:$G$37,MATCH(orders!$D716,products!$A$1:$A$37,0),MATCH(orders!I$1,products!$A$1:$G$1,0))</f>
        <v>White</v>
      </c>
      <c r="J716">
        <f>INDEX(products!$A$1:$G$37,MATCH(orders!$D716,products!$A$1:$A$37,0),MATCH(orders!J$1,products!$A$1:$G$1,0))</f>
        <v>0.65</v>
      </c>
      <c r="K716" t="str">
        <f>INDEX(products!$A$1:$G$37,MATCH(orders!$D716,products!$A$1:$A$37,0),MATCH(orders!K$1,products!$A$1:$G$1,0))</f>
        <v>100g</v>
      </c>
      <c r="L716" s="6">
        <f>INDEX(products!$A$1:$G$37,MATCH(orders!$D716,products!$A$1:$A$37,0),MATCH(orders!L$1,products!$A$1:$G$1,0))</f>
        <v>2.4300000000000002</v>
      </c>
      <c r="M716" s="6">
        <f t="shared" ca="1" si="23"/>
        <v>85.050000000000011</v>
      </c>
      <c r="N716" t="str">
        <f>_xlfn.XLOOKUP(Orders[[#This Row],[Customer ID]],customers!$A$1:$A$1001,customers!$I$1:$I$1001,0)</f>
        <v>No</v>
      </c>
    </row>
    <row r="717" spans="1:14" x14ac:dyDescent="0.3">
      <c r="A717" s="4" t="s">
        <v>6663</v>
      </c>
      <c r="B717" s="5">
        <v>43775</v>
      </c>
      <c r="C717" t="s">
        <v>347</v>
      </c>
      <c r="D717" t="s">
        <v>6963</v>
      </c>
      <c r="E717" s="4">
        <f t="shared" ca="1" si="22"/>
        <v>22</v>
      </c>
      <c r="F717" t="str">
        <f>_xlfn.XLOOKUP(C717,customers!$A$1:$A$1001,customers!$B$1:$B$1001)</f>
        <v>Stephanie Gallagher</v>
      </c>
      <c r="G717" t="str">
        <f>_xlfn.XLOOKUP(C717,customers!$A$1:$A$1001,customers!$C$1:$C$1001)</f>
        <v>stephaniegallagher@email.com</v>
      </c>
      <c r="H717" t="str">
        <f>_xlfn.XLOOKUP(C717,customers!$A$1:$A$1001,customers!$G$1:$G$1001)</f>
        <v>Mexico</v>
      </c>
      <c r="I717" t="str">
        <f>INDEX(products!$A$1:$G$37,MATCH(orders!$D717,products!$A$1:$A$37,0),MATCH(orders!I$1,products!$A$1:$G$1,0))</f>
        <v>Milk</v>
      </c>
      <c r="J717">
        <f>INDEX(products!$A$1:$G$37,MATCH(orders!$D717,products!$A$1:$A$37,0),MATCH(orders!J$1,products!$A$1:$G$1,0))</f>
        <v>0.65</v>
      </c>
      <c r="K717" t="str">
        <f>INDEX(products!$A$1:$G$37,MATCH(orders!$D717,products!$A$1:$A$37,0),MATCH(orders!K$1,products!$A$1:$G$1,0))</f>
        <v>100g</v>
      </c>
      <c r="L717" s="6">
        <f>INDEX(products!$A$1:$G$37,MATCH(orders!$D717,products!$A$1:$A$37,0),MATCH(orders!L$1,products!$A$1:$G$1,0))</f>
        <v>1.66</v>
      </c>
      <c r="M717" s="6">
        <f t="shared" ca="1" si="23"/>
        <v>36.519999999999996</v>
      </c>
      <c r="N717" t="str">
        <f>_xlfn.XLOOKUP(Orders[[#This Row],[Customer ID]],customers!$A$1:$A$1001,customers!$I$1:$I$1001,0)</f>
        <v>Yes</v>
      </c>
    </row>
    <row r="718" spans="1:14" x14ac:dyDescent="0.3">
      <c r="A718" s="4" t="s">
        <v>6664</v>
      </c>
      <c r="B718" s="5">
        <v>43829</v>
      </c>
      <c r="C718" t="s">
        <v>554</v>
      </c>
      <c r="D718" t="s">
        <v>6958</v>
      </c>
      <c r="E718" s="4">
        <f t="shared" ca="1" si="22"/>
        <v>37</v>
      </c>
      <c r="F718" t="str">
        <f>_xlfn.XLOOKUP(C718,customers!$A$1:$A$1001,customers!$B$1:$B$1001)</f>
        <v>Kimberly Turner</v>
      </c>
      <c r="G718" t="str">
        <f>_xlfn.XLOOKUP(C718,customers!$A$1:$A$1001,customers!$C$1:$C$1001)</f>
        <v>kimberlyturner@email.com</v>
      </c>
      <c r="H718" t="str">
        <f>_xlfn.XLOOKUP(C718,customers!$A$1:$A$1001,customers!$G$1:$G$1001)</f>
        <v>Mexico</v>
      </c>
      <c r="I718" t="str">
        <f>INDEX(products!$A$1:$G$37,MATCH(orders!$D718,products!$A$1:$A$37,0),MATCH(orders!I$1,products!$A$1:$G$1,0))</f>
        <v>Milk</v>
      </c>
      <c r="J718">
        <f>INDEX(products!$A$1:$G$37,MATCH(orders!$D718,products!$A$1:$A$37,0),MATCH(orders!J$1,products!$A$1:$G$1,0))</f>
        <v>0.5</v>
      </c>
      <c r="K718" t="str">
        <f>INDEX(products!$A$1:$G$37,MATCH(orders!$D718,products!$A$1:$A$37,0),MATCH(orders!K$1,products!$A$1:$G$1,0))</f>
        <v>50g</v>
      </c>
      <c r="L718" s="6">
        <f>INDEX(products!$A$1:$G$37,MATCH(orders!$D718,products!$A$1:$A$37,0),MATCH(orders!L$1,products!$A$1:$G$1,0))</f>
        <v>1.2</v>
      </c>
      <c r="M718" s="6">
        <f t="shared" ca="1" si="23"/>
        <v>44.4</v>
      </c>
      <c r="N718" t="str">
        <f>_xlfn.XLOOKUP(Orders[[#This Row],[Customer ID]],customers!$A$1:$A$1001,customers!$I$1:$I$1001,0)</f>
        <v>No</v>
      </c>
    </row>
    <row r="719" spans="1:14" x14ac:dyDescent="0.3">
      <c r="A719" s="4" t="s">
        <v>6665</v>
      </c>
      <c r="B719" s="5">
        <v>44470</v>
      </c>
      <c r="C719" t="s">
        <v>348</v>
      </c>
      <c r="D719" t="s">
        <v>6980</v>
      </c>
      <c r="E719" s="4">
        <f t="shared" ca="1" si="22"/>
        <v>20</v>
      </c>
      <c r="F719" t="str">
        <f>_xlfn.XLOOKUP(C719,customers!$A$1:$A$1001,customers!$B$1:$B$1001)</f>
        <v>Lauren Johnson</v>
      </c>
      <c r="G719" t="str">
        <f>_xlfn.XLOOKUP(C719,customers!$A$1:$A$1001,customers!$C$1:$C$1001)</f>
        <v>laurenjohnson@email.com</v>
      </c>
      <c r="H719" t="str">
        <f>_xlfn.XLOOKUP(C719,customers!$A$1:$A$1001,customers!$G$1:$G$1001)</f>
        <v>Canada</v>
      </c>
      <c r="I719" t="str">
        <f>INDEX(products!$A$1:$G$37,MATCH(orders!$D719,products!$A$1:$A$37,0),MATCH(orders!I$1,products!$A$1:$G$1,0))</f>
        <v>White</v>
      </c>
      <c r="J719">
        <f>INDEX(products!$A$1:$G$37,MATCH(orders!$D719,products!$A$1:$A$37,0),MATCH(orders!J$1,products!$A$1:$G$1,0))</f>
        <v>0.8</v>
      </c>
      <c r="K719" t="str">
        <f>INDEX(products!$A$1:$G$37,MATCH(orders!$D719,products!$A$1:$A$37,0),MATCH(orders!K$1,products!$A$1:$G$1,0))</f>
        <v>250g</v>
      </c>
      <c r="L719" s="6">
        <f>INDEX(products!$A$1:$G$37,MATCH(orders!$D719,products!$A$1:$A$37,0),MATCH(orders!L$1,products!$A$1:$G$1,0))</f>
        <v>4.96</v>
      </c>
      <c r="M719" s="6">
        <f t="shared" ca="1" si="23"/>
        <v>99.2</v>
      </c>
      <c r="N719" t="str">
        <f>_xlfn.XLOOKUP(Orders[[#This Row],[Customer ID]],customers!$A$1:$A$1001,customers!$I$1:$I$1001,0)</f>
        <v>Yes</v>
      </c>
    </row>
    <row r="720" spans="1:14" x14ac:dyDescent="0.3">
      <c r="A720" s="4" t="s">
        <v>6666</v>
      </c>
      <c r="B720" s="5">
        <v>44174</v>
      </c>
      <c r="C720" t="s">
        <v>507</v>
      </c>
      <c r="D720" t="s">
        <v>6966</v>
      </c>
      <c r="E720" s="4">
        <f t="shared" ca="1" si="22"/>
        <v>45</v>
      </c>
      <c r="F720" t="str">
        <f>_xlfn.XLOOKUP(C720,customers!$A$1:$A$1001,customers!$B$1:$B$1001)</f>
        <v>Monique Richards</v>
      </c>
      <c r="G720" t="str">
        <f>_xlfn.XLOOKUP(C720,customers!$A$1:$A$1001,customers!$C$1:$C$1001)</f>
        <v>moniquerichards@email.com</v>
      </c>
      <c r="H720" t="str">
        <f>_xlfn.XLOOKUP(C720,customers!$A$1:$A$1001,customers!$G$1:$G$1001)</f>
        <v>Canada</v>
      </c>
      <c r="I720" t="str">
        <f>INDEX(products!$A$1:$G$37,MATCH(orders!$D720,products!$A$1:$A$37,0),MATCH(orders!I$1,products!$A$1:$G$1,0))</f>
        <v>Milk</v>
      </c>
      <c r="J720">
        <f>INDEX(products!$A$1:$G$37,MATCH(orders!$D720,products!$A$1:$A$37,0),MATCH(orders!J$1,products!$A$1:$G$1,0))</f>
        <v>0.8</v>
      </c>
      <c r="K720" t="str">
        <f>INDEX(products!$A$1:$G$37,MATCH(orders!$D720,products!$A$1:$A$37,0),MATCH(orders!K$1,products!$A$1:$G$1,0))</f>
        <v>50g</v>
      </c>
      <c r="L720" s="6">
        <f>INDEX(products!$A$1:$G$37,MATCH(orders!$D720,products!$A$1:$A$37,0),MATCH(orders!L$1,products!$A$1:$G$1,0))</f>
        <v>0.9</v>
      </c>
      <c r="M720" s="6">
        <f t="shared" ca="1" si="23"/>
        <v>40.5</v>
      </c>
      <c r="N720" t="str">
        <f>_xlfn.XLOOKUP(Orders[[#This Row],[Customer ID]],customers!$A$1:$A$1001,customers!$I$1:$I$1001,0)</f>
        <v>No</v>
      </c>
    </row>
    <row r="721" spans="1:14" x14ac:dyDescent="0.3">
      <c r="A721" s="4" t="s">
        <v>6667</v>
      </c>
      <c r="B721" s="5">
        <v>44317</v>
      </c>
      <c r="C721" t="s">
        <v>689</v>
      </c>
      <c r="D721" t="s">
        <v>6976</v>
      </c>
      <c r="E721" s="4">
        <f t="shared" ca="1" si="22"/>
        <v>28</v>
      </c>
      <c r="F721" t="str">
        <f>_xlfn.XLOOKUP(C721,customers!$A$1:$A$1001,customers!$B$1:$B$1001)</f>
        <v>Mark Wright</v>
      </c>
      <c r="G721" t="str">
        <f>_xlfn.XLOOKUP(C721,customers!$A$1:$A$1001,customers!$C$1:$C$1001)</f>
        <v>markwright@email.com</v>
      </c>
      <c r="H721" t="str">
        <f>_xlfn.XLOOKUP(C721,customers!$A$1:$A$1001,customers!$G$1:$G$1001)</f>
        <v>United States</v>
      </c>
      <c r="I721" t="str">
        <f>INDEX(products!$A$1:$G$37,MATCH(orders!$D721,products!$A$1:$A$37,0),MATCH(orders!I$1,products!$A$1:$G$1,0))</f>
        <v>White</v>
      </c>
      <c r="J721">
        <f>INDEX(products!$A$1:$G$37,MATCH(orders!$D721,products!$A$1:$A$37,0),MATCH(orders!J$1,products!$A$1:$G$1,0))</f>
        <v>0.65</v>
      </c>
      <c r="K721" t="str">
        <f>INDEX(products!$A$1:$G$37,MATCH(orders!$D721,products!$A$1:$A$37,0),MATCH(orders!K$1,products!$A$1:$G$1,0))</f>
        <v>250g</v>
      </c>
      <c r="L721" s="6">
        <f>INDEX(products!$A$1:$G$37,MATCH(orders!$D721,products!$A$1:$A$37,0),MATCH(orders!L$1,products!$A$1:$G$1,0))</f>
        <v>5.58</v>
      </c>
      <c r="M721" s="6">
        <f t="shared" ca="1" si="23"/>
        <v>156.24</v>
      </c>
      <c r="N721" t="str">
        <f>_xlfn.XLOOKUP(Orders[[#This Row],[Customer ID]],customers!$A$1:$A$1001,customers!$I$1:$I$1001,0)</f>
        <v>No</v>
      </c>
    </row>
    <row r="722" spans="1:14" x14ac:dyDescent="0.3">
      <c r="A722" s="4" t="s">
        <v>6668</v>
      </c>
      <c r="B722" s="5">
        <v>44777</v>
      </c>
      <c r="C722" t="s">
        <v>549</v>
      </c>
      <c r="D722" t="s">
        <v>6957</v>
      </c>
      <c r="E722" s="4">
        <f t="shared" ca="1" si="22"/>
        <v>31</v>
      </c>
      <c r="F722" t="str">
        <f>_xlfn.XLOOKUP(C722,customers!$A$1:$A$1001,customers!$B$1:$B$1001)</f>
        <v>Jessica Baker</v>
      </c>
      <c r="G722" t="str">
        <f>_xlfn.XLOOKUP(C722,customers!$A$1:$A$1001,customers!$C$1:$C$1001)</f>
        <v>jessicabaker@email.com</v>
      </c>
      <c r="H722" t="str">
        <f>_xlfn.XLOOKUP(C722,customers!$A$1:$A$1001,customers!$G$1:$G$1001)</f>
        <v>Mexico</v>
      </c>
      <c r="I722" t="str">
        <f>INDEX(products!$A$1:$G$37,MATCH(orders!$D722,products!$A$1:$A$37,0),MATCH(orders!I$1,products!$A$1:$G$1,0))</f>
        <v>Milk</v>
      </c>
      <c r="J722">
        <f>INDEX(products!$A$1:$G$37,MATCH(orders!$D722,products!$A$1:$A$37,0),MATCH(orders!J$1,products!$A$1:$G$1,0))</f>
        <v>0.5</v>
      </c>
      <c r="K722" t="str">
        <f>INDEX(products!$A$1:$G$37,MATCH(orders!$D722,products!$A$1:$A$37,0),MATCH(orders!K$1,products!$A$1:$G$1,0))</f>
        <v>20g</v>
      </c>
      <c r="L722" s="6">
        <f>INDEX(products!$A$1:$G$37,MATCH(orders!$D722,products!$A$1:$A$37,0),MATCH(orders!L$1,products!$A$1:$G$1,0))</f>
        <v>0.6</v>
      </c>
      <c r="M722" s="6">
        <f t="shared" ca="1" si="23"/>
        <v>18.599999999999998</v>
      </c>
      <c r="N722" t="str">
        <f>_xlfn.XLOOKUP(Orders[[#This Row],[Customer ID]],customers!$A$1:$A$1001,customers!$I$1:$I$1001,0)</f>
        <v>No</v>
      </c>
    </row>
    <row r="723" spans="1:14" x14ac:dyDescent="0.3">
      <c r="A723" s="4" t="s">
        <v>6668</v>
      </c>
      <c r="B723" s="5">
        <v>44777</v>
      </c>
      <c r="C723" t="s">
        <v>180</v>
      </c>
      <c r="D723" t="s">
        <v>6971</v>
      </c>
      <c r="E723" s="4">
        <f t="shared" ca="1" si="22"/>
        <v>9</v>
      </c>
      <c r="F723" t="str">
        <f>_xlfn.XLOOKUP(C723,customers!$A$1:$A$1001,customers!$B$1:$B$1001)</f>
        <v>Sean Johnson</v>
      </c>
      <c r="G723" t="str">
        <f>_xlfn.XLOOKUP(C723,customers!$A$1:$A$1001,customers!$C$1:$C$1001)</f>
        <v>seanjohnson@email.com</v>
      </c>
      <c r="H723" t="str">
        <f>_xlfn.XLOOKUP(C723,customers!$A$1:$A$1001,customers!$G$1:$G$1001)</f>
        <v>United States</v>
      </c>
      <c r="I723" t="str">
        <f>INDEX(products!$A$1:$G$37,MATCH(orders!$D723,products!$A$1:$A$37,0),MATCH(orders!I$1,products!$A$1:$G$1,0))</f>
        <v>White</v>
      </c>
      <c r="J723">
        <f>INDEX(products!$A$1:$G$37,MATCH(orders!$D723,products!$A$1:$A$37,0),MATCH(orders!J$1,products!$A$1:$G$1,0))</f>
        <v>0.5</v>
      </c>
      <c r="K723" t="str">
        <f>INDEX(products!$A$1:$G$37,MATCH(orders!$D723,products!$A$1:$A$37,0),MATCH(orders!K$1,products!$A$1:$G$1,0))</f>
        <v>100g</v>
      </c>
      <c r="L723" s="6">
        <f>INDEX(products!$A$1:$G$37,MATCH(orders!$D723,products!$A$1:$A$37,0),MATCH(orders!L$1,products!$A$1:$G$1,0))</f>
        <v>2.64</v>
      </c>
      <c r="M723" s="6">
        <f t="shared" ca="1" si="23"/>
        <v>23.76</v>
      </c>
      <c r="N723" t="str">
        <f>_xlfn.XLOOKUP(Orders[[#This Row],[Customer ID]],customers!$A$1:$A$1001,customers!$I$1:$I$1001,0)</f>
        <v>Yes</v>
      </c>
    </row>
    <row r="724" spans="1:14" x14ac:dyDescent="0.3">
      <c r="A724" s="4" t="s">
        <v>6669</v>
      </c>
      <c r="B724" s="5">
        <v>44513</v>
      </c>
      <c r="C724" t="s">
        <v>824</v>
      </c>
      <c r="D724" t="s">
        <v>6954</v>
      </c>
      <c r="E724" s="4">
        <f t="shared" ca="1" si="22"/>
        <v>13</v>
      </c>
      <c r="F724" t="str">
        <f>_xlfn.XLOOKUP(C724,customers!$A$1:$A$1001,customers!$B$1:$B$1001)</f>
        <v>Kristi Stewart</v>
      </c>
      <c r="G724" t="str">
        <f>_xlfn.XLOOKUP(C724,customers!$A$1:$A$1001,customers!$C$1:$C$1001)</f>
        <v>krististewart@email.com</v>
      </c>
      <c r="H724" t="str">
        <f>_xlfn.XLOOKUP(C724,customers!$A$1:$A$1001,customers!$G$1:$G$1001)</f>
        <v>Canada</v>
      </c>
      <c r="I724" t="str">
        <f>INDEX(products!$A$1:$G$37,MATCH(orders!$D724,products!$A$1:$A$37,0),MATCH(orders!I$1,products!$A$1:$G$1,0))</f>
        <v>Dark</v>
      </c>
      <c r="J724">
        <f>INDEX(products!$A$1:$G$37,MATCH(orders!$D724,products!$A$1:$A$37,0),MATCH(orders!J$1,products!$A$1:$G$1,0))</f>
        <v>0.8</v>
      </c>
      <c r="K724" t="str">
        <f>INDEX(products!$A$1:$G$37,MATCH(orders!$D724,products!$A$1:$A$37,0),MATCH(orders!K$1,products!$A$1:$G$1,0))</f>
        <v>50g</v>
      </c>
      <c r="L724" s="6">
        <f>INDEX(products!$A$1:$G$37,MATCH(orders!$D724,products!$A$1:$A$37,0),MATCH(orders!L$1,products!$A$1:$G$1,0))</f>
        <v>1</v>
      </c>
      <c r="M724" s="6">
        <f t="shared" ca="1" si="23"/>
        <v>13</v>
      </c>
      <c r="N724" t="str">
        <f>_xlfn.XLOOKUP(Orders[[#This Row],[Customer ID]],customers!$A$1:$A$1001,customers!$I$1:$I$1001,0)</f>
        <v>No</v>
      </c>
    </row>
    <row r="725" spans="1:14" x14ac:dyDescent="0.3">
      <c r="A725" s="4" t="s">
        <v>6670</v>
      </c>
      <c r="B725" s="5">
        <v>44090</v>
      </c>
      <c r="C725" t="s">
        <v>948</v>
      </c>
      <c r="D725" t="s">
        <v>6948</v>
      </c>
      <c r="E725" s="4">
        <f t="shared" ca="1" si="22"/>
        <v>5</v>
      </c>
      <c r="F725" t="str">
        <f>_xlfn.XLOOKUP(C725,customers!$A$1:$A$1001,customers!$B$1:$B$1001)</f>
        <v>Julie Graham</v>
      </c>
      <c r="G725" t="str">
        <f>_xlfn.XLOOKUP(C725,customers!$A$1:$A$1001,customers!$C$1:$C$1001)</f>
        <v>juliegraham@email.com</v>
      </c>
      <c r="H725" t="str">
        <f>_xlfn.XLOOKUP(C725,customers!$A$1:$A$1001,customers!$G$1:$G$1001)</f>
        <v>Mexico</v>
      </c>
      <c r="I725" t="str">
        <f>INDEX(products!$A$1:$G$37,MATCH(orders!$D725,products!$A$1:$A$37,0),MATCH(orders!I$1,products!$A$1:$G$1,0))</f>
        <v>Dark</v>
      </c>
      <c r="J725">
        <f>INDEX(products!$A$1:$G$37,MATCH(orders!$D725,products!$A$1:$A$37,0),MATCH(orders!J$1,products!$A$1:$G$1,0))</f>
        <v>0.5</v>
      </c>
      <c r="K725" t="str">
        <f>INDEX(products!$A$1:$G$37,MATCH(orders!$D725,products!$A$1:$A$37,0),MATCH(orders!K$1,products!$A$1:$G$1,0))</f>
        <v>250g</v>
      </c>
      <c r="L725" s="6">
        <f>INDEX(products!$A$1:$G$37,MATCH(orders!$D725,products!$A$1:$A$37,0),MATCH(orders!L$1,products!$A$1:$G$1,0))</f>
        <v>4.96</v>
      </c>
      <c r="M725" s="6">
        <f t="shared" ca="1" si="23"/>
        <v>24.8</v>
      </c>
      <c r="N725" t="str">
        <f>_xlfn.XLOOKUP(Orders[[#This Row],[Customer ID]],customers!$A$1:$A$1001,customers!$I$1:$I$1001,0)</f>
        <v>Yes</v>
      </c>
    </row>
    <row r="726" spans="1:14" x14ac:dyDescent="0.3">
      <c r="A726" s="4" t="s">
        <v>6671</v>
      </c>
      <c r="B726" s="5">
        <v>44109</v>
      </c>
      <c r="C726" t="s">
        <v>577</v>
      </c>
      <c r="D726" t="s">
        <v>6960</v>
      </c>
      <c r="E726" s="4">
        <f t="shared" ca="1" si="22"/>
        <v>49</v>
      </c>
      <c r="F726" t="str">
        <f>_xlfn.XLOOKUP(C726,customers!$A$1:$A$1001,customers!$B$1:$B$1001)</f>
        <v>Alexis Navarro</v>
      </c>
      <c r="G726" t="str">
        <f>_xlfn.XLOOKUP(C726,customers!$A$1:$A$1001,customers!$C$1:$C$1001)</f>
        <v>alexisnavarro@email.com</v>
      </c>
      <c r="H726" t="str">
        <f>_xlfn.XLOOKUP(C726,customers!$A$1:$A$1001,customers!$G$1:$G$1001)</f>
        <v>Canada</v>
      </c>
      <c r="I726" t="str">
        <f>INDEX(products!$A$1:$G$37,MATCH(orders!$D726,products!$A$1:$A$37,0),MATCH(orders!I$1,products!$A$1:$G$1,0))</f>
        <v>Milk</v>
      </c>
      <c r="J726">
        <f>INDEX(products!$A$1:$G$37,MATCH(orders!$D726,products!$A$1:$A$37,0),MATCH(orders!J$1,products!$A$1:$G$1,0))</f>
        <v>0.5</v>
      </c>
      <c r="K726" t="str">
        <f>INDEX(products!$A$1:$G$37,MATCH(orders!$D726,products!$A$1:$A$37,0),MATCH(orders!K$1,products!$A$1:$G$1,0))</f>
        <v>250g</v>
      </c>
      <c r="L726" s="6">
        <f>INDEX(products!$A$1:$G$37,MATCH(orders!$D726,products!$A$1:$A$37,0),MATCH(orders!L$1,products!$A$1:$G$1,0))</f>
        <v>4.58</v>
      </c>
      <c r="M726" s="6">
        <f t="shared" ca="1" si="23"/>
        <v>224.42000000000002</v>
      </c>
      <c r="N726" t="str">
        <f>_xlfn.XLOOKUP(Orders[[#This Row],[Customer ID]],customers!$A$1:$A$1001,customers!$I$1:$I$1001,0)</f>
        <v>Yes</v>
      </c>
    </row>
    <row r="727" spans="1:14" x14ac:dyDescent="0.3">
      <c r="A727" s="4" t="s">
        <v>6672</v>
      </c>
      <c r="B727" s="5">
        <v>43836</v>
      </c>
      <c r="C727" t="s">
        <v>205</v>
      </c>
      <c r="D727" t="s">
        <v>6967</v>
      </c>
      <c r="E727" s="4">
        <f t="shared" ca="1" si="22"/>
        <v>6</v>
      </c>
      <c r="F727" t="str">
        <f>_xlfn.XLOOKUP(C727,customers!$A$1:$A$1001,customers!$B$1:$B$1001)</f>
        <v>Joyce Lawson</v>
      </c>
      <c r="G727" t="str">
        <f>_xlfn.XLOOKUP(C727,customers!$A$1:$A$1001,customers!$C$1:$C$1001)</f>
        <v>joycelawson@email.com</v>
      </c>
      <c r="H727" t="str">
        <f>_xlfn.XLOOKUP(C727,customers!$A$1:$A$1001,customers!$G$1:$G$1001)</f>
        <v>United States</v>
      </c>
      <c r="I727" t="str">
        <f>INDEX(products!$A$1:$G$37,MATCH(orders!$D727,products!$A$1:$A$37,0),MATCH(orders!I$1,products!$A$1:$G$1,0))</f>
        <v>Milk</v>
      </c>
      <c r="J727">
        <f>INDEX(products!$A$1:$G$37,MATCH(orders!$D727,products!$A$1:$A$37,0),MATCH(orders!J$1,products!$A$1:$G$1,0))</f>
        <v>0.8</v>
      </c>
      <c r="K727" t="str">
        <f>INDEX(products!$A$1:$G$37,MATCH(orders!$D727,products!$A$1:$A$37,0),MATCH(orders!K$1,products!$A$1:$G$1,0))</f>
        <v>100g</v>
      </c>
      <c r="L727" s="6">
        <f>INDEX(products!$A$1:$G$37,MATCH(orders!$D727,products!$A$1:$A$37,0),MATCH(orders!L$1,products!$A$1:$G$1,0))</f>
        <v>1.49</v>
      </c>
      <c r="M727" s="6">
        <f t="shared" ca="1" si="23"/>
        <v>8.94</v>
      </c>
      <c r="N727" t="str">
        <f>_xlfn.XLOOKUP(Orders[[#This Row],[Customer ID]],customers!$A$1:$A$1001,customers!$I$1:$I$1001,0)</f>
        <v>No</v>
      </c>
    </row>
    <row r="728" spans="1:14" x14ac:dyDescent="0.3">
      <c r="A728" s="4" t="s">
        <v>6673</v>
      </c>
      <c r="B728" s="5">
        <v>44337</v>
      </c>
      <c r="C728" t="s">
        <v>595</v>
      </c>
      <c r="D728" t="s">
        <v>6980</v>
      </c>
      <c r="E728" s="4">
        <f t="shared" ca="1" si="22"/>
        <v>44</v>
      </c>
      <c r="F728" t="str">
        <f>_xlfn.XLOOKUP(C728,customers!$A$1:$A$1001,customers!$B$1:$B$1001)</f>
        <v>Dr. Gabriel Nichols</v>
      </c>
      <c r="G728" t="str">
        <f>_xlfn.XLOOKUP(C728,customers!$A$1:$A$1001,customers!$C$1:$C$1001)</f>
        <v>dr.gabrielnichols@email.com</v>
      </c>
      <c r="H728" t="str">
        <f>_xlfn.XLOOKUP(C728,customers!$A$1:$A$1001,customers!$G$1:$G$1001)</f>
        <v>Mexico</v>
      </c>
      <c r="I728" t="str">
        <f>INDEX(products!$A$1:$G$37,MATCH(orders!$D728,products!$A$1:$A$37,0),MATCH(orders!I$1,products!$A$1:$G$1,0))</f>
        <v>White</v>
      </c>
      <c r="J728">
        <f>INDEX(products!$A$1:$G$37,MATCH(orders!$D728,products!$A$1:$A$37,0),MATCH(orders!J$1,products!$A$1:$G$1,0))</f>
        <v>0.8</v>
      </c>
      <c r="K728" t="str">
        <f>INDEX(products!$A$1:$G$37,MATCH(orders!$D728,products!$A$1:$A$37,0),MATCH(orders!K$1,products!$A$1:$G$1,0))</f>
        <v>250g</v>
      </c>
      <c r="L728" s="6">
        <f>INDEX(products!$A$1:$G$37,MATCH(orders!$D728,products!$A$1:$A$37,0),MATCH(orders!L$1,products!$A$1:$G$1,0))</f>
        <v>4.96</v>
      </c>
      <c r="M728" s="6">
        <f t="shared" ca="1" si="23"/>
        <v>218.24</v>
      </c>
      <c r="N728" t="str">
        <f>_xlfn.XLOOKUP(Orders[[#This Row],[Customer ID]],customers!$A$1:$A$1001,customers!$I$1:$I$1001,0)</f>
        <v>Yes</v>
      </c>
    </row>
    <row r="729" spans="1:14" x14ac:dyDescent="0.3">
      <c r="A729" s="4" t="s">
        <v>6674</v>
      </c>
      <c r="B729" s="5">
        <v>43887</v>
      </c>
      <c r="C729" t="s">
        <v>460</v>
      </c>
      <c r="D729" t="s">
        <v>6956</v>
      </c>
      <c r="E729" s="4">
        <f t="shared" ca="1" si="22"/>
        <v>38</v>
      </c>
      <c r="F729" t="str">
        <f>_xlfn.XLOOKUP(C729,customers!$A$1:$A$1001,customers!$B$1:$B$1001)</f>
        <v>Frederick Kim</v>
      </c>
      <c r="G729" t="str">
        <f>_xlfn.XLOOKUP(C729,customers!$A$1:$A$1001,customers!$C$1:$C$1001)</f>
        <v>frederickkim@email.com</v>
      </c>
      <c r="H729" t="str">
        <f>_xlfn.XLOOKUP(C729,customers!$A$1:$A$1001,customers!$G$1:$G$1001)</f>
        <v>United States</v>
      </c>
      <c r="I729" t="str">
        <f>INDEX(products!$A$1:$G$37,MATCH(orders!$D729,products!$A$1:$A$37,0),MATCH(orders!I$1,products!$A$1:$G$1,0))</f>
        <v>Dark</v>
      </c>
      <c r="J729">
        <f>INDEX(products!$A$1:$G$37,MATCH(orders!$D729,products!$A$1:$A$37,0),MATCH(orders!J$1,products!$A$1:$G$1,0))</f>
        <v>0.8</v>
      </c>
      <c r="K729" t="str">
        <f>INDEX(products!$A$1:$G$37,MATCH(orders!$D729,products!$A$1:$A$37,0),MATCH(orders!K$1,products!$A$1:$G$1,0))</f>
        <v>250g</v>
      </c>
      <c r="L729" s="6">
        <f>INDEX(products!$A$1:$G$37,MATCH(orders!$D729,products!$A$1:$A$37,0),MATCH(orders!L$1,products!$A$1:$G$1,0))</f>
        <v>3.81</v>
      </c>
      <c r="M729" s="6">
        <f t="shared" ca="1" si="23"/>
        <v>144.78</v>
      </c>
      <c r="N729" t="str">
        <f>_xlfn.XLOOKUP(Orders[[#This Row],[Customer ID]],customers!$A$1:$A$1001,customers!$I$1:$I$1001,0)</f>
        <v>No</v>
      </c>
    </row>
    <row r="730" spans="1:14" x14ac:dyDescent="0.3">
      <c r="A730" s="4" t="s">
        <v>6675</v>
      </c>
      <c r="B730" s="5">
        <v>43880</v>
      </c>
      <c r="C730" t="s">
        <v>213</v>
      </c>
      <c r="D730" t="s">
        <v>6953</v>
      </c>
      <c r="E730" s="4">
        <f t="shared" ca="1" si="22"/>
        <v>27</v>
      </c>
      <c r="F730" t="str">
        <f>_xlfn.XLOOKUP(C730,customers!$A$1:$A$1001,customers!$B$1:$B$1001)</f>
        <v>Heather Mccarty</v>
      </c>
      <c r="G730" t="str">
        <f>_xlfn.XLOOKUP(C730,customers!$A$1:$A$1001,customers!$C$1:$C$1001)</f>
        <v>heathermccarty@email.com</v>
      </c>
      <c r="H730" t="str">
        <f>_xlfn.XLOOKUP(C730,customers!$A$1:$A$1001,customers!$G$1:$G$1001)</f>
        <v>Mexico</v>
      </c>
      <c r="I730" t="str">
        <f>INDEX(products!$A$1:$G$37,MATCH(orders!$D730,products!$A$1:$A$37,0),MATCH(orders!I$1,products!$A$1:$G$1,0))</f>
        <v>Dark</v>
      </c>
      <c r="J730">
        <f>INDEX(products!$A$1:$G$37,MATCH(orders!$D730,products!$A$1:$A$37,0),MATCH(orders!J$1,products!$A$1:$G$1,0))</f>
        <v>0.8</v>
      </c>
      <c r="K730" t="str">
        <f>INDEX(products!$A$1:$G$37,MATCH(orders!$D730,products!$A$1:$A$37,0),MATCH(orders!K$1,products!$A$1:$G$1,0))</f>
        <v>20g</v>
      </c>
      <c r="L730" s="6">
        <f>INDEX(products!$A$1:$G$37,MATCH(orders!$D730,products!$A$1:$A$37,0),MATCH(orders!L$1,products!$A$1:$G$1,0))</f>
        <v>0.5</v>
      </c>
      <c r="M730" s="6">
        <f t="shared" ca="1" si="23"/>
        <v>13.5</v>
      </c>
      <c r="N730" t="str">
        <f>_xlfn.XLOOKUP(Orders[[#This Row],[Customer ID]],customers!$A$1:$A$1001,customers!$I$1:$I$1001,0)</f>
        <v>Yes</v>
      </c>
    </row>
    <row r="731" spans="1:14" x14ac:dyDescent="0.3">
      <c r="A731" s="4" t="s">
        <v>6676</v>
      </c>
      <c r="B731" s="5">
        <v>44376</v>
      </c>
      <c r="C731" t="s">
        <v>418</v>
      </c>
      <c r="D731" t="s">
        <v>6956</v>
      </c>
      <c r="E731" s="4">
        <f t="shared" ca="1" si="22"/>
        <v>13</v>
      </c>
      <c r="F731" t="str">
        <f>_xlfn.XLOOKUP(C731,customers!$A$1:$A$1001,customers!$B$1:$B$1001)</f>
        <v>Christopher Walker</v>
      </c>
      <c r="G731" t="str">
        <f>_xlfn.XLOOKUP(C731,customers!$A$1:$A$1001,customers!$C$1:$C$1001)</f>
        <v>christopherwalker@email.com</v>
      </c>
      <c r="H731" t="str">
        <f>_xlfn.XLOOKUP(C731,customers!$A$1:$A$1001,customers!$G$1:$G$1001)</f>
        <v>Mexico</v>
      </c>
      <c r="I731" t="str">
        <f>INDEX(products!$A$1:$G$37,MATCH(orders!$D731,products!$A$1:$A$37,0),MATCH(orders!I$1,products!$A$1:$G$1,0))</f>
        <v>Dark</v>
      </c>
      <c r="J731">
        <f>INDEX(products!$A$1:$G$37,MATCH(orders!$D731,products!$A$1:$A$37,0),MATCH(orders!J$1,products!$A$1:$G$1,0))</f>
        <v>0.8</v>
      </c>
      <c r="K731" t="str">
        <f>INDEX(products!$A$1:$G$37,MATCH(orders!$D731,products!$A$1:$A$37,0),MATCH(orders!K$1,products!$A$1:$G$1,0))</f>
        <v>250g</v>
      </c>
      <c r="L731" s="6">
        <f>INDEX(products!$A$1:$G$37,MATCH(orders!$D731,products!$A$1:$A$37,0),MATCH(orders!L$1,products!$A$1:$G$1,0))</f>
        <v>3.81</v>
      </c>
      <c r="M731" s="6">
        <f t="shared" ca="1" si="23"/>
        <v>49.53</v>
      </c>
      <c r="N731" t="str">
        <f>_xlfn.XLOOKUP(Orders[[#This Row],[Customer ID]],customers!$A$1:$A$1001,customers!$I$1:$I$1001,0)</f>
        <v>No</v>
      </c>
    </row>
    <row r="732" spans="1:14" x14ac:dyDescent="0.3">
      <c r="A732" s="4" t="s">
        <v>6677</v>
      </c>
      <c r="B732" s="5">
        <v>44282</v>
      </c>
      <c r="C732" t="s">
        <v>149</v>
      </c>
      <c r="D732" t="s">
        <v>6968</v>
      </c>
      <c r="E732" s="4">
        <f t="shared" ca="1" si="22"/>
        <v>42</v>
      </c>
      <c r="F732" t="str">
        <f>_xlfn.XLOOKUP(C732,customers!$A$1:$A$1001,customers!$B$1:$B$1001)</f>
        <v>Taylor Mcpherson</v>
      </c>
      <c r="G732" t="str">
        <f>_xlfn.XLOOKUP(C732,customers!$A$1:$A$1001,customers!$C$1:$C$1001)</f>
        <v>taylormcpherson@email.com</v>
      </c>
      <c r="H732" t="str">
        <f>_xlfn.XLOOKUP(C732,customers!$A$1:$A$1001,customers!$G$1:$G$1001)</f>
        <v>Canada</v>
      </c>
      <c r="I732" t="str">
        <f>INDEX(products!$A$1:$G$37,MATCH(orders!$D732,products!$A$1:$A$37,0),MATCH(orders!I$1,products!$A$1:$G$1,0))</f>
        <v>Milk</v>
      </c>
      <c r="J732">
        <f>INDEX(products!$A$1:$G$37,MATCH(orders!$D732,products!$A$1:$A$37,0),MATCH(orders!J$1,products!$A$1:$G$1,0))</f>
        <v>0.8</v>
      </c>
      <c r="K732" t="str">
        <f>INDEX(products!$A$1:$G$37,MATCH(orders!$D732,products!$A$1:$A$37,0),MATCH(orders!K$1,products!$A$1:$G$1,0))</f>
        <v>250g</v>
      </c>
      <c r="L732" s="6">
        <f>INDEX(products!$A$1:$G$37,MATCH(orders!$D732,products!$A$1:$A$37,0),MATCH(orders!L$1,products!$A$1:$G$1,0))</f>
        <v>3.43</v>
      </c>
      <c r="M732" s="6">
        <f t="shared" ca="1" si="23"/>
        <v>144.06</v>
      </c>
      <c r="N732" t="str">
        <f>_xlfn.XLOOKUP(Orders[[#This Row],[Customer ID]],customers!$A$1:$A$1001,customers!$I$1:$I$1001,0)</f>
        <v>No</v>
      </c>
    </row>
    <row r="733" spans="1:14" x14ac:dyDescent="0.3">
      <c r="A733" s="4" t="s">
        <v>6678</v>
      </c>
      <c r="B733" s="5">
        <v>44496</v>
      </c>
      <c r="C733" t="s">
        <v>997</v>
      </c>
      <c r="D733" t="s">
        <v>6972</v>
      </c>
      <c r="E733" s="4">
        <f t="shared" ca="1" si="22"/>
        <v>36</v>
      </c>
      <c r="F733" t="str">
        <f>_xlfn.XLOOKUP(C733,customers!$A$1:$A$1001,customers!$B$1:$B$1001)</f>
        <v>Kathleen Ward</v>
      </c>
      <c r="G733" t="str">
        <f>_xlfn.XLOOKUP(C733,customers!$A$1:$A$1001,customers!$C$1:$C$1001)</f>
        <v>kathleenward@email.com</v>
      </c>
      <c r="H733" t="str">
        <f>_xlfn.XLOOKUP(C733,customers!$A$1:$A$1001,customers!$G$1:$G$1001)</f>
        <v>United States</v>
      </c>
      <c r="I733" t="str">
        <f>INDEX(products!$A$1:$G$37,MATCH(orders!$D733,products!$A$1:$A$37,0),MATCH(orders!I$1,products!$A$1:$G$1,0))</f>
        <v>White</v>
      </c>
      <c r="J733">
        <f>INDEX(products!$A$1:$G$37,MATCH(orders!$D733,products!$A$1:$A$37,0),MATCH(orders!J$1,products!$A$1:$G$1,0))</f>
        <v>0.5</v>
      </c>
      <c r="K733" t="str">
        <f>INDEX(products!$A$1:$G$37,MATCH(orders!$D733,products!$A$1:$A$37,0),MATCH(orders!K$1,products!$A$1:$G$1,0))</f>
        <v>250g</v>
      </c>
      <c r="L733" s="6">
        <f>INDEX(products!$A$1:$G$37,MATCH(orders!$D733,products!$A$1:$A$37,0),MATCH(orders!L$1,products!$A$1:$G$1,0))</f>
        <v>6.08</v>
      </c>
      <c r="M733" s="6">
        <f t="shared" ca="1" si="23"/>
        <v>218.88</v>
      </c>
      <c r="N733" t="str">
        <f>_xlfn.XLOOKUP(Orders[[#This Row],[Customer ID]],customers!$A$1:$A$1001,customers!$I$1:$I$1001,0)</f>
        <v>No</v>
      </c>
    </row>
    <row r="734" spans="1:14" x14ac:dyDescent="0.3">
      <c r="A734" s="4" t="s">
        <v>6679</v>
      </c>
      <c r="B734" s="5">
        <v>43628</v>
      </c>
      <c r="C734" t="s">
        <v>664</v>
      </c>
      <c r="D734" t="s">
        <v>6948</v>
      </c>
      <c r="E734" s="4">
        <f t="shared" ca="1" si="22"/>
        <v>27</v>
      </c>
      <c r="F734" t="str">
        <f>_xlfn.XLOOKUP(C734,customers!$A$1:$A$1001,customers!$B$1:$B$1001)</f>
        <v>John Brown</v>
      </c>
      <c r="G734" t="str">
        <f>_xlfn.XLOOKUP(C734,customers!$A$1:$A$1001,customers!$C$1:$C$1001)</f>
        <v>johnbrown@email.com</v>
      </c>
      <c r="H734" t="str">
        <f>_xlfn.XLOOKUP(C734,customers!$A$1:$A$1001,customers!$G$1:$G$1001)</f>
        <v>United States</v>
      </c>
      <c r="I734" t="str">
        <f>INDEX(products!$A$1:$G$37,MATCH(orders!$D734,products!$A$1:$A$37,0),MATCH(orders!I$1,products!$A$1:$G$1,0))</f>
        <v>Dark</v>
      </c>
      <c r="J734">
        <f>INDEX(products!$A$1:$G$37,MATCH(orders!$D734,products!$A$1:$A$37,0),MATCH(orders!J$1,products!$A$1:$G$1,0))</f>
        <v>0.5</v>
      </c>
      <c r="K734" t="str">
        <f>INDEX(products!$A$1:$G$37,MATCH(orders!$D734,products!$A$1:$A$37,0),MATCH(orders!K$1,products!$A$1:$G$1,0))</f>
        <v>250g</v>
      </c>
      <c r="L734" s="6">
        <f>INDEX(products!$A$1:$G$37,MATCH(orders!$D734,products!$A$1:$A$37,0),MATCH(orders!L$1,products!$A$1:$G$1,0))</f>
        <v>4.96</v>
      </c>
      <c r="M734" s="6">
        <f t="shared" ca="1" si="23"/>
        <v>133.91999999999999</v>
      </c>
      <c r="N734" t="str">
        <f>_xlfn.XLOOKUP(Orders[[#This Row],[Customer ID]],customers!$A$1:$A$1001,customers!$I$1:$I$1001,0)</f>
        <v>No</v>
      </c>
    </row>
    <row r="735" spans="1:14" x14ac:dyDescent="0.3">
      <c r="A735" s="4" t="s">
        <v>6680</v>
      </c>
      <c r="B735" s="5">
        <v>44010</v>
      </c>
      <c r="C735" t="s">
        <v>434</v>
      </c>
      <c r="D735" t="s">
        <v>6977</v>
      </c>
      <c r="E735" s="4">
        <f t="shared" ca="1" si="22"/>
        <v>37</v>
      </c>
      <c r="F735" t="str">
        <f>_xlfn.XLOOKUP(C735,customers!$A$1:$A$1001,customers!$B$1:$B$1001)</f>
        <v>Jessica Wallace</v>
      </c>
      <c r="G735" t="str">
        <f>_xlfn.XLOOKUP(C735,customers!$A$1:$A$1001,customers!$C$1:$C$1001)</f>
        <v>jessicawallace@email.com</v>
      </c>
      <c r="H735" t="str">
        <f>_xlfn.XLOOKUP(C735,customers!$A$1:$A$1001,customers!$G$1:$G$1001)</f>
        <v>United States</v>
      </c>
      <c r="I735" t="str">
        <f>INDEX(products!$A$1:$G$37,MATCH(orders!$D735,products!$A$1:$A$37,0),MATCH(orders!I$1,products!$A$1:$G$1,0))</f>
        <v>White</v>
      </c>
      <c r="J735">
        <f>INDEX(products!$A$1:$G$37,MATCH(orders!$D735,products!$A$1:$A$37,0),MATCH(orders!J$1,products!$A$1:$G$1,0))</f>
        <v>0.8</v>
      </c>
      <c r="K735" t="str">
        <f>INDEX(products!$A$1:$G$37,MATCH(orders!$D735,products!$A$1:$A$37,0),MATCH(orders!K$1,products!$A$1:$G$1,0))</f>
        <v>20g</v>
      </c>
      <c r="L735" s="6">
        <f>INDEX(products!$A$1:$G$37,MATCH(orders!$D735,products!$A$1:$A$37,0),MATCH(orders!L$1,products!$A$1:$G$1,0))</f>
        <v>0.65</v>
      </c>
      <c r="M735" s="6">
        <f t="shared" ca="1" si="23"/>
        <v>24.05</v>
      </c>
      <c r="N735" t="str">
        <f>_xlfn.XLOOKUP(Orders[[#This Row],[Customer ID]],customers!$A$1:$A$1001,customers!$I$1:$I$1001,0)</f>
        <v>No</v>
      </c>
    </row>
    <row r="736" spans="1:14" x14ac:dyDescent="0.3">
      <c r="A736" s="4" t="s">
        <v>6681</v>
      </c>
      <c r="B736" s="5">
        <v>44278</v>
      </c>
      <c r="C736" t="s">
        <v>949</v>
      </c>
      <c r="D736" t="s">
        <v>6962</v>
      </c>
      <c r="E736" s="4">
        <f t="shared" ca="1" si="22"/>
        <v>45</v>
      </c>
      <c r="F736" t="str">
        <f>_xlfn.XLOOKUP(C736,customers!$A$1:$A$1001,customers!$B$1:$B$1001)</f>
        <v>Sherri Wallace</v>
      </c>
      <c r="G736" t="str">
        <f>_xlfn.XLOOKUP(C736,customers!$A$1:$A$1001,customers!$C$1:$C$1001)</f>
        <v>sherriwallace@email.com</v>
      </c>
      <c r="H736" t="str">
        <f>_xlfn.XLOOKUP(C736,customers!$A$1:$A$1001,customers!$G$1:$G$1001)</f>
        <v>Mexico</v>
      </c>
      <c r="I736" t="str">
        <f>INDEX(products!$A$1:$G$37,MATCH(orders!$D736,products!$A$1:$A$37,0),MATCH(orders!I$1,products!$A$1:$G$1,0))</f>
        <v>Milk</v>
      </c>
      <c r="J736">
        <f>INDEX(products!$A$1:$G$37,MATCH(orders!$D736,products!$A$1:$A$37,0),MATCH(orders!J$1,products!$A$1:$G$1,0))</f>
        <v>0.65</v>
      </c>
      <c r="K736" t="str">
        <f>INDEX(products!$A$1:$G$37,MATCH(orders!$D736,products!$A$1:$A$37,0),MATCH(orders!K$1,products!$A$1:$G$1,0))</f>
        <v>50g</v>
      </c>
      <c r="L736" s="6">
        <f>INDEX(products!$A$1:$G$37,MATCH(orders!$D736,products!$A$1:$A$37,0),MATCH(orders!L$1,products!$A$1:$G$1,0))</f>
        <v>1</v>
      </c>
      <c r="M736" s="6">
        <f t="shared" ca="1" si="23"/>
        <v>45</v>
      </c>
      <c r="N736" t="str">
        <f>_xlfn.XLOOKUP(Orders[[#This Row],[Customer ID]],customers!$A$1:$A$1001,customers!$I$1:$I$1001,0)</f>
        <v>No</v>
      </c>
    </row>
    <row r="737" spans="1:14" x14ac:dyDescent="0.3">
      <c r="A737" s="4" t="s">
        <v>6682</v>
      </c>
      <c r="B737" s="5">
        <v>44602</v>
      </c>
      <c r="C737" t="s">
        <v>704</v>
      </c>
      <c r="D737" t="s">
        <v>6949</v>
      </c>
      <c r="E737" s="4">
        <f t="shared" ca="1" si="22"/>
        <v>31</v>
      </c>
      <c r="F737" t="str">
        <f>_xlfn.XLOOKUP(C737,customers!$A$1:$A$1001,customers!$B$1:$B$1001)</f>
        <v>Jennifer Holland</v>
      </c>
      <c r="G737" t="str">
        <f>_xlfn.XLOOKUP(C737,customers!$A$1:$A$1001,customers!$C$1:$C$1001)</f>
        <v>jenniferholland@email.com</v>
      </c>
      <c r="H737" t="str">
        <f>_xlfn.XLOOKUP(C737,customers!$A$1:$A$1001,customers!$G$1:$G$1001)</f>
        <v>Mexico</v>
      </c>
      <c r="I737" t="str">
        <f>INDEX(products!$A$1:$G$37,MATCH(orders!$D737,products!$A$1:$A$37,0),MATCH(orders!I$1,products!$A$1:$G$1,0))</f>
        <v>Dark</v>
      </c>
      <c r="J737">
        <f>INDEX(products!$A$1:$G$37,MATCH(orders!$D737,products!$A$1:$A$37,0),MATCH(orders!J$1,products!$A$1:$G$1,0))</f>
        <v>0.65</v>
      </c>
      <c r="K737" t="str">
        <f>INDEX(products!$A$1:$G$37,MATCH(orders!$D737,products!$A$1:$A$37,0),MATCH(orders!K$1,products!$A$1:$G$1,0))</f>
        <v>20g</v>
      </c>
      <c r="L737" s="6">
        <f>INDEX(products!$A$1:$G$37,MATCH(orders!$D737,products!$A$1:$A$37,0),MATCH(orders!L$1,products!$A$1:$G$1,0))</f>
        <v>0.56000000000000005</v>
      </c>
      <c r="M737" s="6">
        <f t="shared" ca="1" si="23"/>
        <v>17.360000000000003</v>
      </c>
      <c r="N737" t="str">
        <f>_xlfn.XLOOKUP(Orders[[#This Row],[Customer ID]],customers!$A$1:$A$1001,customers!$I$1:$I$1001,0)</f>
        <v>No</v>
      </c>
    </row>
    <row r="738" spans="1:14" x14ac:dyDescent="0.3">
      <c r="A738" s="4" t="s">
        <v>6683</v>
      </c>
      <c r="B738" s="5">
        <v>43571</v>
      </c>
      <c r="C738" t="s">
        <v>786</v>
      </c>
      <c r="D738" t="s">
        <v>6964</v>
      </c>
      <c r="E738" s="4">
        <f t="shared" ca="1" si="22"/>
        <v>2</v>
      </c>
      <c r="F738" t="str">
        <f>_xlfn.XLOOKUP(C738,customers!$A$1:$A$1001,customers!$B$1:$B$1001)</f>
        <v>Stephanie Rose</v>
      </c>
      <c r="G738" t="str">
        <f>_xlfn.XLOOKUP(C738,customers!$A$1:$A$1001,customers!$C$1:$C$1001)</f>
        <v>stephanierose@email.com</v>
      </c>
      <c r="H738" t="str">
        <f>_xlfn.XLOOKUP(C738,customers!$A$1:$A$1001,customers!$G$1:$G$1001)</f>
        <v>Canada</v>
      </c>
      <c r="I738" t="str">
        <f>INDEX(products!$A$1:$G$37,MATCH(orders!$D738,products!$A$1:$A$37,0),MATCH(orders!I$1,products!$A$1:$G$1,0))</f>
        <v>Milk</v>
      </c>
      <c r="J738">
        <f>INDEX(products!$A$1:$G$37,MATCH(orders!$D738,products!$A$1:$A$37,0),MATCH(orders!J$1,products!$A$1:$G$1,0))</f>
        <v>0.65</v>
      </c>
      <c r="K738" t="str">
        <f>INDEX(products!$A$1:$G$37,MATCH(orders!$D738,products!$A$1:$A$37,0),MATCH(orders!K$1,products!$A$1:$G$1,0))</f>
        <v>250g</v>
      </c>
      <c r="L738" s="6">
        <f>INDEX(products!$A$1:$G$37,MATCH(orders!$D738,products!$A$1:$A$37,0),MATCH(orders!L$1,products!$A$1:$G$1,0))</f>
        <v>3.81</v>
      </c>
      <c r="M738" s="6">
        <f t="shared" ca="1" si="23"/>
        <v>7.62</v>
      </c>
      <c r="N738" t="str">
        <f>_xlfn.XLOOKUP(Orders[[#This Row],[Customer ID]],customers!$A$1:$A$1001,customers!$I$1:$I$1001,0)</f>
        <v>No</v>
      </c>
    </row>
    <row r="739" spans="1:14" x14ac:dyDescent="0.3">
      <c r="A739" s="4" t="s">
        <v>6684</v>
      </c>
      <c r="B739" s="5">
        <v>43873</v>
      </c>
      <c r="C739" t="s">
        <v>210</v>
      </c>
      <c r="D739" t="s">
        <v>6947</v>
      </c>
      <c r="E739" s="4">
        <f t="shared" ca="1" si="22"/>
        <v>16</v>
      </c>
      <c r="F739" t="str">
        <f>_xlfn.XLOOKUP(C739,customers!$A$1:$A$1001,customers!$B$1:$B$1001)</f>
        <v>Eric Wilson</v>
      </c>
      <c r="G739" t="str">
        <f>_xlfn.XLOOKUP(C739,customers!$A$1:$A$1001,customers!$C$1:$C$1001)</f>
        <v>ericwilson@email.com</v>
      </c>
      <c r="H739" t="str">
        <f>_xlfn.XLOOKUP(C739,customers!$A$1:$A$1001,customers!$G$1:$G$1001)</f>
        <v>Mexico</v>
      </c>
      <c r="I739" t="str">
        <f>INDEX(products!$A$1:$G$37,MATCH(orders!$D739,products!$A$1:$A$37,0),MATCH(orders!I$1,products!$A$1:$G$1,0))</f>
        <v>Dark</v>
      </c>
      <c r="J739">
        <f>INDEX(products!$A$1:$G$37,MATCH(orders!$D739,products!$A$1:$A$37,0),MATCH(orders!J$1,products!$A$1:$G$1,0))</f>
        <v>0.5</v>
      </c>
      <c r="K739" t="str">
        <f>INDEX(products!$A$1:$G$37,MATCH(orders!$D739,products!$A$1:$A$37,0),MATCH(orders!K$1,products!$A$1:$G$1,0))</f>
        <v>100g</v>
      </c>
      <c r="L739" s="6">
        <f>INDEX(products!$A$1:$G$37,MATCH(orders!$D739,products!$A$1:$A$37,0),MATCH(orders!L$1,products!$A$1:$G$1,0))</f>
        <v>2.16</v>
      </c>
      <c r="M739" s="6">
        <f t="shared" ca="1" si="23"/>
        <v>34.56</v>
      </c>
      <c r="N739" t="str">
        <f>_xlfn.XLOOKUP(Orders[[#This Row],[Customer ID]],customers!$A$1:$A$1001,customers!$I$1:$I$1001,0)</f>
        <v>Yes</v>
      </c>
    </row>
    <row r="740" spans="1:14" x14ac:dyDescent="0.3">
      <c r="A740" s="4" t="s">
        <v>6685</v>
      </c>
      <c r="B740" s="5">
        <v>44563</v>
      </c>
      <c r="C740" t="s">
        <v>809</v>
      </c>
      <c r="D740" t="s">
        <v>6966</v>
      </c>
      <c r="E740" s="4">
        <f t="shared" ca="1" si="22"/>
        <v>42</v>
      </c>
      <c r="F740" t="str">
        <f>_xlfn.XLOOKUP(C740,customers!$A$1:$A$1001,customers!$B$1:$B$1001)</f>
        <v>Alice Hunt</v>
      </c>
      <c r="G740" t="str">
        <f>_xlfn.XLOOKUP(C740,customers!$A$1:$A$1001,customers!$C$1:$C$1001)</f>
        <v>alicehunt@email.com</v>
      </c>
      <c r="H740" t="str">
        <f>_xlfn.XLOOKUP(C740,customers!$A$1:$A$1001,customers!$G$1:$G$1001)</f>
        <v>United States</v>
      </c>
      <c r="I740" t="str">
        <f>INDEX(products!$A$1:$G$37,MATCH(orders!$D740,products!$A$1:$A$37,0),MATCH(orders!I$1,products!$A$1:$G$1,0))</f>
        <v>Milk</v>
      </c>
      <c r="J740">
        <f>INDEX(products!$A$1:$G$37,MATCH(orders!$D740,products!$A$1:$A$37,0),MATCH(orders!J$1,products!$A$1:$G$1,0))</f>
        <v>0.8</v>
      </c>
      <c r="K740" t="str">
        <f>INDEX(products!$A$1:$G$37,MATCH(orders!$D740,products!$A$1:$A$37,0),MATCH(orders!K$1,products!$A$1:$G$1,0))</f>
        <v>50g</v>
      </c>
      <c r="L740" s="6">
        <f>INDEX(products!$A$1:$G$37,MATCH(orders!$D740,products!$A$1:$A$37,0),MATCH(orders!L$1,products!$A$1:$G$1,0))</f>
        <v>0.9</v>
      </c>
      <c r="M740" s="6">
        <f t="shared" ca="1" si="23"/>
        <v>37.800000000000004</v>
      </c>
      <c r="N740" t="str">
        <f>_xlfn.XLOOKUP(Orders[[#This Row],[Customer ID]],customers!$A$1:$A$1001,customers!$I$1:$I$1001,0)</f>
        <v>No</v>
      </c>
    </row>
    <row r="741" spans="1:14" x14ac:dyDescent="0.3">
      <c r="A741" s="4" t="s">
        <v>6686</v>
      </c>
      <c r="B741" s="5">
        <v>44172</v>
      </c>
      <c r="C741" t="s">
        <v>486</v>
      </c>
      <c r="D741" t="s">
        <v>6948</v>
      </c>
      <c r="E741" s="4">
        <f t="shared" ca="1" si="22"/>
        <v>2</v>
      </c>
      <c r="F741" t="str">
        <f>_xlfn.XLOOKUP(C741,customers!$A$1:$A$1001,customers!$B$1:$B$1001)</f>
        <v>Anthony Lewis</v>
      </c>
      <c r="G741" t="str">
        <f>_xlfn.XLOOKUP(C741,customers!$A$1:$A$1001,customers!$C$1:$C$1001)</f>
        <v>anthonylewis@email.com</v>
      </c>
      <c r="H741" t="str">
        <f>_xlfn.XLOOKUP(C741,customers!$A$1:$A$1001,customers!$G$1:$G$1001)</f>
        <v>United States</v>
      </c>
      <c r="I741" t="str">
        <f>INDEX(products!$A$1:$G$37,MATCH(orders!$D741,products!$A$1:$A$37,0),MATCH(orders!I$1,products!$A$1:$G$1,0))</f>
        <v>Dark</v>
      </c>
      <c r="J741">
        <f>INDEX(products!$A$1:$G$37,MATCH(orders!$D741,products!$A$1:$A$37,0),MATCH(orders!J$1,products!$A$1:$G$1,0))</f>
        <v>0.5</v>
      </c>
      <c r="K741" t="str">
        <f>INDEX(products!$A$1:$G$37,MATCH(orders!$D741,products!$A$1:$A$37,0),MATCH(orders!K$1,products!$A$1:$G$1,0))</f>
        <v>250g</v>
      </c>
      <c r="L741" s="6">
        <f>INDEX(products!$A$1:$G$37,MATCH(orders!$D741,products!$A$1:$A$37,0),MATCH(orders!L$1,products!$A$1:$G$1,0))</f>
        <v>4.96</v>
      </c>
      <c r="M741" s="6">
        <f t="shared" ca="1" si="23"/>
        <v>9.92</v>
      </c>
      <c r="N741" t="str">
        <f>_xlfn.XLOOKUP(Orders[[#This Row],[Customer ID]],customers!$A$1:$A$1001,customers!$I$1:$I$1001,0)</f>
        <v>Yes</v>
      </c>
    </row>
    <row r="742" spans="1:14" x14ac:dyDescent="0.3">
      <c r="A742" s="4" t="s">
        <v>6687</v>
      </c>
      <c r="B742" s="5">
        <v>43881</v>
      </c>
      <c r="C742" t="s">
        <v>419</v>
      </c>
      <c r="D742" t="s">
        <v>6960</v>
      </c>
      <c r="E742" s="4">
        <f t="shared" ca="1" si="22"/>
        <v>14</v>
      </c>
      <c r="F742" t="str">
        <f>_xlfn.XLOOKUP(C742,customers!$A$1:$A$1001,customers!$B$1:$B$1001)</f>
        <v>Xavier York</v>
      </c>
      <c r="G742" t="str">
        <f>_xlfn.XLOOKUP(C742,customers!$A$1:$A$1001,customers!$C$1:$C$1001)</f>
        <v>xavieryork@email.com</v>
      </c>
      <c r="H742" t="str">
        <f>_xlfn.XLOOKUP(C742,customers!$A$1:$A$1001,customers!$G$1:$G$1001)</f>
        <v>Mexico</v>
      </c>
      <c r="I742" t="str">
        <f>INDEX(products!$A$1:$G$37,MATCH(orders!$D742,products!$A$1:$A$37,0),MATCH(orders!I$1,products!$A$1:$G$1,0))</f>
        <v>Milk</v>
      </c>
      <c r="J742">
        <f>INDEX(products!$A$1:$G$37,MATCH(orders!$D742,products!$A$1:$A$37,0),MATCH(orders!J$1,products!$A$1:$G$1,0))</f>
        <v>0.5</v>
      </c>
      <c r="K742" t="str">
        <f>INDEX(products!$A$1:$G$37,MATCH(orders!$D742,products!$A$1:$A$37,0),MATCH(orders!K$1,products!$A$1:$G$1,0))</f>
        <v>250g</v>
      </c>
      <c r="L742" s="6">
        <f>INDEX(products!$A$1:$G$37,MATCH(orders!$D742,products!$A$1:$A$37,0),MATCH(orders!L$1,products!$A$1:$G$1,0))</f>
        <v>4.58</v>
      </c>
      <c r="M742" s="6">
        <f t="shared" ca="1" si="23"/>
        <v>64.12</v>
      </c>
      <c r="N742" t="str">
        <f>_xlfn.XLOOKUP(Orders[[#This Row],[Customer ID]],customers!$A$1:$A$1001,customers!$I$1:$I$1001,0)</f>
        <v>No</v>
      </c>
    </row>
    <row r="743" spans="1:14" x14ac:dyDescent="0.3">
      <c r="A743" s="4" t="s">
        <v>6688</v>
      </c>
      <c r="B743" s="5">
        <v>43993</v>
      </c>
      <c r="C743" t="s">
        <v>782</v>
      </c>
      <c r="D743" t="s">
        <v>6966</v>
      </c>
      <c r="E743" s="4">
        <f t="shared" ca="1" si="22"/>
        <v>38</v>
      </c>
      <c r="F743" t="str">
        <f>_xlfn.XLOOKUP(C743,customers!$A$1:$A$1001,customers!$B$1:$B$1001)</f>
        <v>Mr. Gary Ellis DVM</v>
      </c>
      <c r="G743" t="str">
        <f>_xlfn.XLOOKUP(C743,customers!$A$1:$A$1001,customers!$C$1:$C$1001)</f>
        <v>mr.garyellisdvm@email.com</v>
      </c>
      <c r="H743" t="str">
        <f>_xlfn.XLOOKUP(C743,customers!$A$1:$A$1001,customers!$G$1:$G$1001)</f>
        <v>Mexico</v>
      </c>
      <c r="I743" t="str">
        <f>INDEX(products!$A$1:$G$37,MATCH(orders!$D743,products!$A$1:$A$37,0),MATCH(orders!I$1,products!$A$1:$G$1,0))</f>
        <v>Milk</v>
      </c>
      <c r="J743">
        <f>INDEX(products!$A$1:$G$37,MATCH(orders!$D743,products!$A$1:$A$37,0),MATCH(orders!J$1,products!$A$1:$G$1,0))</f>
        <v>0.8</v>
      </c>
      <c r="K743" t="str">
        <f>INDEX(products!$A$1:$G$37,MATCH(orders!$D743,products!$A$1:$A$37,0),MATCH(orders!K$1,products!$A$1:$G$1,0))</f>
        <v>50g</v>
      </c>
      <c r="L743" s="6">
        <f>INDEX(products!$A$1:$G$37,MATCH(orders!$D743,products!$A$1:$A$37,0),MATCH(orders!L$1,products!$A$1:$G$1,0))</f>
        <v>0.9</v>
      </c>
      <c r="M743" s="6">
        <f t="shared" ca="1" si="23"/>
        <v>34.200000000000003</v>
      </c>
      <c r="N743" t="str">
        <f>_xlfn.XLOOKUP(Orders[[#This Row],[Customer ID]],customers!$A$1:$A$1001,customers!$I$1:$I$1001,0)</f>
        <v>No</v>
      </c>
    </row>
    <row r="744" spans="1:14" x14ac:dyDescent="0.3">
      <c r="A744" s="4" t="s">
        <v>6689</v>
      </c>
      <c r="B744" s="5">
        <v>44082</v>
      </c>
      <c r="C744" t="s">
        <v>874</v>
      </c>
      <c r="D744" t="s">
        <v>6971</v>
      </c>
      <c r="E744" s="4">
        <f t="shared" ca="1" si="22"/>
        <v>24</v>
      </c>
      <c r="F744" t="str">
        <f>_xlfn.XLOOKUP(C744,customers!$A$1:$A$1001,customers!$B$1:$B$1001)</f>
        <v>Mrs. Jennifer Trujillo</v>
      </c>
      <c r="G744" t="str">
        <f>_xlfn.XLOOKUP(C744,customers!$A$1:$A$1001,customers!$C$1:$C$1001)</f>
        <v>mrs.jennifertrujillo@email.com</v>
      </c>
      <c r="H744" t="str">
        <f>_xlfn.XLOOKUP(C744,customers!$A$1:$A$1001,customers!$G$1:$G$1001)</f>
        <v>Canada</v>
      </c>
      <c r="I744" t="str">
        <f>INDEX(products!$A$1:$G$37,MATCH(orders!$D744,products!$A$1:$A$37,0),MATCH(orders!I$1,products!$A$1:$G$1,0))</f>
        <v>White</v>
      </c>
      <c r="J744">
        <f>INDEX(products!$A$1:$G$37,MATCH(orders!$D744,products!$A$1:$A$37,0),MATCH(orders!J$1,products!$A$1:$G$1,0))</f>
        <v>0.5</v>
      </c>
      <c r="K744" t="str">
        <f>INDEX(products!$A$1:$G$37,MATCH(orders!$D744,products!$A$1:$A$37,0),MATCH(orders!K$1,products!$A$1:$G$1,0))</f>
        <v>100g</v>
      </c>
      <c r="L744" s="6">
        <f>INDEX(products!$A$1:$G$37,MATCH(orders!$D744,products!$A$1:$A$37,0),MATCH(orders!L$1,products!$A$1:$G$1,0))</f>
        <v>2.64</v>
      </c>
      <c r="M744" s="6">
        <f t="shared" ca="1" si="23"/>
        <v>63.36</v>
      </c>
      <c r="N744" t="str">
        <f>_xlfn.XLOOKUP(Orders[[#This Row],[Customer ID]],customers!$A$1:$A$1001,customers!$I$1:$I$1001,0)</f>
        <v>No</v>
      </c>
    </row>
    <row r="745" spans="1:14" x14ac:dyDescent="0.3">
      <c r="A745" s="4" t="s">
        <v>6690</v>
      </c>
      <c r="B745" s="5">
        <v>43918</v>
      </c>
      <c r="C745" t="s">
        <v>475</v>
      </c>
      <c r="D745" t="s">
        <v>6972</v>
      </c>
      <c r="E745" s="4">
        <f t="shared" ca="1" si="22"/>
        <v>1</v>
      </c>
      <c r="F745" t="str">
        <f>_xlfn.XLOOKUP(C745,customers!$A$1:$A$1001,customers!$B$1:$B$1001)</f>
        <v>Sarah Marquez</v>
      </c>
      <c r="G745" t="str">
        <f>_xlfn.XLOOKUP(C745,customers!$A$1:$A$1001,customers!$C$1:$C$1001)</f>
        <v>sarahmarquez@email.com</v>
      </c>
      <c r="H745" t="str">
        <f>_xlfn.XLOOKUP(C745,customers!$A$1:$A$1001,customers!$G$1:$G$1001)</f>
        <v>Canada</v>
      </c>
      <c r="I745" t="str">
        <f>INDEX(products!$A$1:$G$37,MATCH(orders!$D745,products!$A$1:$A$37,0),MATCH(orders!I$1,products!$A$1:$G$1,0))</f>
        <v>White</v>
      </c>
      <c r="J745">
        <f>INDEX(products!$A$1:$G$37,MATCH(orders!$D745,products!$A$1:$A$37,0),MATCH(orders!J$1,products!$A$1:$G$1,0))</f>
        <v>0.5</v>
      </c>
      <c r="K745" t="str">
        <f>INDEX(products!$A$1:$G$37,MATCH(orders!$D745,products!$A$1:$A$37,0),MATCH(orders!K$1,products!$A$1:$G$1,0))</f>
        <v>250g</v>
      </c>
      <c r="L745" s="6">
        <f>INDEX(products!$A$1:$G$37,MATCH(orders!$D745,products!$A$1:$A$37,0),MATCH(orders!L$1,products!$A$1:$G$1,0))</f>
        <v>6.08</v>
      </c>
      <c r="M745" s="6">
        <f t="shared" ca="1" si="23"/>
        <v>6.08</v>
      </c>
      <c r="N745" t="str">
        <f>_xlfn.XLOOKUP(Orders[[#This Row],[Customer ID]],customers!$A$1:$A$1001,customers!$I$1:$I$1001,0)</f>
        <v>Yes</v>
      </c>
    </row>
    <row r="746" spans="1:14" x14ac:dyDescent="0.3">
      <c r="A746" s="4" t="s">
        <v>6691</v>
      </c>
      <c r="B746" s="5">
        <v>44114</v>
      </c>
      <c r="C746" t="s">
        <v>981</v>
      </c>
      <c r="D746" t="s">
        <v>6954</v>
      </c>
      <c r="E746" s="4">
        <f t="shared" ca="1" si="22"/>
        <v>15</v>
      </c>
      <c r="F746" t="str">
        <f>_xlfn.XLOOKUP(C746,customers!$A$1:$A$1001,customers!$B$1:$B$1001)</f>
        <v>Ashley Prince</v>
      </c>
      <c r="G746" t="str">
        <f>_xlfn.XLOOKUP(C746,customers!$A$1:$A$1001,customers!$C$1:$C$1001)</f>
        <v>ashleyprince@email.com</v>
      </c>
      <c r="H746" t="str">
        <f>_xlfn.XLOOKUP(C746,customers!$A$1:$A$1001,customers!$G$1:$G$1001)</f>
        <v>Mexico</v>
      </c>
      <c r="I746" t="str">
        <f>INDEX(products!$A$1:$G$37,MATCH(orders!$D746,products!$A$1:$A$37,0),MATCH(orders!I$1,products!$A$1:$G$1,0))</f>
        <v>Dark</v>
      </c>
      <c r="J746">
        <f>INDEX(products!$A$1:$G$37,MATCH(orders!$D746,products!$A$1:$A$37,0),MATCH(orders!J$1,products!$A$1:$G$1,0))</f>
        <v>0.8</v>
      </c>
      <c r="K746" t="str">
        <f>INDEX(products!$A$1:$G$37,MATCH(orders!$D746,products!$A$1:$A$37,0),MATCH(orders!K$1,products!$A$1:$G$1,0))</f>
        <v>50g</v>
      </c>
      <c r="L746" s="6">
        <f>INDEX(products!$A$1:$G$37,MATCH(orders!$D746,products!$A$1:$A$37,0),MATCH(orders!L$1,products!$A$1:$G$1,0))</f>
        <v>1</v>
      </c>
      <c r="M746" s="6">
        <f t="shared" ca="1" si="23"/>
        <v>15</v>
      </c>
      <c r="N746" t="str">
        <f>_xlfn.XLOOKUP(Orders[[#This Row],[Customer ID]],customers!$A$1:$A$1001,customers!$I$1:$I$1001,0)</f>
        <v>Yes</v>
      </c>
    </row>
    <row r="747" spans="1:14" x14ac:dyDescent="0.3">
      <c r="A747" s="4" t="s">
        <v>6692</v>
      </c>
      <c r="B747" s="5">
        <v>44702</v>
      </c>
      <c r="C747" t="s">
        <v>808</v>
      </c>
      <c r="D747" t="s">
        <v>6966</v>
      </c>
      <c r="E747" s="4">
        <f t="shared" ca="1" si="22"/>
        <v>17</v>
      </c>
      <c r="F747" t="str">
        <f>_xlfn.XLOOKUP(C747,customers!$A$1:$A$1001,customers!$B$1:$B$1001)</f>
        <v>John Schmidt</v>
      </c>
      <c r="G747" t="str">
        <f>_xlfn.XLOOKUP(C747,customers!$A$1:$A$1001,customers!$C$1:$C$1001)</f>
        <v>johnschmidt@email.com</v>
      </c>
      <c r="H747" t="str">
        <f>_xlfn.XLOOKUP(C747,customers!$A$1:$A$1001,customers!$G$1:$G$1001)</f>
        <v>Canada</v>
      </c>
      <c r="I747" t="str">
        <f>INDEX(products!$A$1:$G$37,MATCH(orders!$D747,products!$A$1:$A$37,0),MATCH(orders!I$1,products!$A$1:$G$1,0))</f>
        <v>Milk</v>
      </c>
      <c r="J747">
        <f>INDEX(products!$A$1:$G$37,MATCH(orders!$D747,products!$A$1:$A$37,0),MATCH(orders!J$1,products!$A$1:$G$1,0))</f>
        <v>0.8</v>
      </c>
      <c r="K747" t="str">
        <f>INDEX(products!$A$1:$G$37,MATCH(orders!$D747,products!$A$1:$A$37,0),MATCH(orders!K$1,products!$A$1:$G$1,0))</f>
        <v>50g</v>
      </c>
      <c r="L747" s="6">
        <f>INDEX(products!$A$1:$G$37,MATCH(orders!$D747,products!$A$1:$A$37,0),MATCH(orders!L$1,products!$A$1:$G$1,0))</f>
        <v>0.9</v>
      </c>
      <c r="M747" s="6">
        <f t="shared" ca="1" si="23"/>
        <v>15.3</v>
      </c>
      <c r="N747" t="str">
        <f>_xlfn.XLOOKUP(Orders[[#This Row],[Customer ID]],customers!$A$1:$A$1001,customers!$I$1:$I$1001,0)</f>
        <v>No</v>
      </c>
    </row>
    <row r="748" spans="1:14" x14ac:dyDescent="0.3">
      <c r="A748" s="4" t="s">
        <v>6693</v>
      </c>
      <c r="B748" s="5">
        <v>43951</v>
      </c>
      <c r="C748" t="s">
        <v>455</v>
      </c>
      <c r="D748" t="s">
        <v>6964</v>
      </c>
      <c r="E748" s="4">
        <f t="shared" ca="1" si="22"/>
        <v>4</v>
      </c>
      <c r="F748" t="str">
        <f>_xlfn.XLOOKUP(C748,customers!$A$1:$A$1001,customers!$B$1:$B$1001)</f>
        <v>Edward Ward DDS</v>
      </c>
      <c r="G748" t="str">
        <f>_xlfn.XLOOKUP(C748,customers!$A$1:$A$1001,customers!$C$1:$C$1001)</f>
        <v>edwardwarddds@email.com</v>
      </c>
      <c r="H748" t="str">
        <f>_xlfn.XLOOKUP(C748,customers!$A$1:$A$1001,customers!$G$1:$G$1001)</f>
        <v>United States</v>
      </c>
      <c r="I748" t="str">
        <f>INDEX(products!$A$1:$G$37,MATCH(orders!$D748,products!$A$1:$A$37,0),MATCH(orders!I$1,products!$A$1:$G$1,0))</f>
        <v>Milk</v>
      </c>
      <c r="J748">
        <f>INDEX(products!$A$1:$G$37,MATCH(orders!$D748,products!$A$1:$A$37,0),MATCH(orders!J$1,products!$A$1:$G$1,0))</f>
        <v>0.65</v>
      </c>
      <c r="K748" t="str">
        <f>INDEX(products!$A$1:$G$37,MATCH(orders!$D748,products!$A$1:$A$37,0),MATCH(orders!K$1,products!$A$1:$G$1,0))</f>
        <v>250g</v>
      </c>
      <c r="L748" s="6">
        <f>INDEX(products!$A$1:$G$37,MATCH(orders!$D748,products!$A$1:$A$37,0),MATCH(orders!L$1,products!$A$1:$G$1,0))</f>
        <v>3.81</v>
      </c>
      <c r="M748" s="6">
        <f t="shared" ca="1" si="23"/>
        <v>15.24</v>
      </c>
      <c r="N748" t="str">
        <f>_xlfn.XLOOKUP(Orders[[#This Row],[Customer ID]],customers!$A$1:$A$1001,customers!$I$1:$I$1001,0)</f>
        <v>Yes</v>
      </c>
    </row>
    <row r="749" spans="1:14" x14ac:dyDescent="0.3">
      <c r="A749" s="4" t="s">
        <v>6694</v>
      </c>
      <c r="B749" s="5">
        <v>44542</v>
      </c>
      <c r="C749" t="s">
        <v>98</v>
      </c>
      <c r="D749" t="s">
        <v>6956</v>
      </c>
      <c r="E749" s="4">
        <f t="shared" ca="1" si="22"/>
        <v>47</v>
      </c>
      <c r="F749" t="str">
        <f>_xlfn.XLOOKUP(C749,customers!$A$1:$A$1001,customers!$B$1:$B$1001)</f>
        <v>Victor Cox</v>
      </c>
      <c r="G749" t="str">
        <f>_xlfn.XLOOKUP(C749,customers!$A$1:$A$1001,customers!$C$1:$C$1001)</f>
        <v>victorcox@email.com</v>
      </c>
      <c r="H749" t="str">
        <f>_xlfn.XLOOKUP(C749,customers!$A$1:$A$1001,customers!$G$1:$G$1001)</f>
        <v>Mexico</v>
      </c>
      <c r="I749" t="str">
        <f>INDEX(products!$A$1:$G$37,MATCH(orders!$D749,products!$A$1:$A$37,0),MATCH(orders!I$1,products!$A$1:$G$1,0))</f>
        <v>Dark</v>
      </c>
      <c r="J749">
        <f>INDEX(products!$A$1:$G$37,MATCH(orders!$D749,products!$A$1:$A$37,0),MATCH(orders!J$1,products!$A$1:$G$1,0))</f>
        <v>0.8</v>
      </c>
      <c r="K749" t="str">
        <f>INDEX(products!$A$1:$G$37,MATCH(orders!$D749,products!$A$1:$A$37,0),MATCH(orders!K$1,products!$A$1:$G$1,0))</f>
        <v>250g</v>
      </c>
      <c r="L749" s="6">
        <f>INDEX(products!$A$1:$G$37,MATCH(orders!$D749,products!$A$1:$A$37,0),MATCH(orders!L$1,products!$A$1:$G$1,0))</f>
        <v>3.81</v>
      </c>
      <c r="M749" s="6">
        <f t="shared" ca="1" si="23"/>
        <v>179.07</v>
      </c>
      <c r="N749" t="str">
        <f>_xlfn.XLOOKUP(Orders[[#This Row],[Customer ID]],customers!$A$1:$A$1001,customers!$I$1:$I$1001,0)</f>
        <v>No</v>
      </c>
    </row>
    <row r="750" spans="1:14" x14ac:dyDescent="0.3">
      <c r="A750" s="4" t="s">
        <v>6695</v>
      </c>
      <c r="B750" s="5">
        <v>44131</v>
      </c>
      <c r="C750" t="s">
        <v>945</v>
      </c>
      <c r="D750" t="s">
        <v>6946</v>
      </c>
      <c r="E750" s="4">
        <f t="shared" ca="1" si="22"/>
        <v>13</v>
      </c>
      <c r="F750" t="str">
        <f>_xlfn.XLOOKUP(C750,customers!$A$1:$A$1001,customers!$B$1:$B$1001)</f>
        <v>Brittany Fox</v>
      </c>
      <c r="G750" t="str">
        <f>_xlfn.XLOOKUP(C750,customers!$A$1:$A$1001,customers!$C$1:$C$1001)</f>
        <v>brittanyfox@email.com</v>
      </c>
      <c r="H750" t="str">
        <f>_xlfn.XLOOKUP(C750,customers!$A$1:$A$1001,customers!$G$1:$G$1001)</f>
        <v>Canada</v>
      </c>
      <c r="I750" t="str">
        <f>INDEX(products!$A$1:$G$37,MATCH(orders!$D750,products!$A$1:$A$37,0),MATCH(orders!I$1,products!$A$1:$G$1,0))</f>
        <v>Dark</v>
      </c>
      <c r="J750">
        <f>INDEX(products!$A$1:$G$37,MATCH(orders!$D750,products!$A$1:$A$37,0),MATCH(orders!J$1,products!$A$1:$G$1,0))</f>
        <v>0.5</v>
      </c>
      <c r="K750" t="str">
        <f>INDEX(products!$A$1:$G$37,MATCH(orders!$D750,products!$A$1:$A$37,0),MATCH(orders!K$1,products!$A$1:$G$1,0))</f>
        <v>50g</v>
      </c>
      <c r="L750" s="6">
        <f>INDEX(products!$A$1:$G$37,MATCH(orders!$D750,products!$A$1:$A$37,0),MATCH(orders!L$1,products!$A$1:$G$1,0))</f>
        <v>1.3</v>
      </c>
      <c r="M750" s="6">
        <f t="shared" ca="1" si="23"/>
        <v>16.900000000000002</v>
      </c>
      <c r="N750" t="str">
        <f>_xlfn.XLOOKUP(Orders[[#This Row],[Customer ID]],customers!$A$1:$A$1001,customers!$I$1:$I$1001,0)</f>
        <v>No</v>
      </c>
    </row>
    <row r="751" spans="1:14" x14ac:dyDescent="0.3">
      <c r="A751" s="4" t="s">
        <v>6696</v>
      </c>
      <c r="B751" s="5">
        <v>44019</v>
      </c>
      <c r="C751" t="s">
        <v>956</v>
      </c>
      <c r="D751" t="s">
        <v>6947</v>
      </c>
      <c r="E751" s="4">
        <f t="shared" ca="1" si="22"/>
        <v>22</v>
      </c>
      <c r="F751" t="str">
        <f>_xlfn.XLOOKUP(C751,customers!$A$1:$A$1001,customers!$B$1:$B$1001)</f>
        <v>Allen Mckenzie</v>
      </c>
      <c r="G751" t="str">
        <f>_xlfn.XLOOKUP(C751,customers!$A$1:$A$1001,customers!$C$1:$C$1001)</f>
        <v>allenmckenzie@email.com</v>
      </c>
      <c r="H751" t="str">
        <f>_xlfn.XLOOKUP(C751,customers!$A$1:$A$1001,customers!$G$1:$G$1001)</f>
        <v>Mexico</v>
      </c>
      <c r="I751" t="str">
        <f>INDEX(products!$A$1:$G$37,MATCH(orders!$D751,products!$A$1:$A$37,0),MATCH(orders!I$1,products!$A$1:$G$1,0))</f>
        <v>Dark</v>
      </c>
      <c r="J751">
        <f>INDEX(products!$A$1:$G$37,MATCH(orders!$D751,products!$A$1:$A$37,0),MATCH(orders!J$1,products!$A$1:$G$1,0))</f>
        <v>0.5</v>
      </c>
      <c r="K751" t="str">
        <f>INDEX(products!$A$1:$G$37,MATCH(orders!$D751,products!$A$1:$A$37,0),MATCH(orders!K$1,products!$A$1:$G$1,0))</f>
        <v>100g</v>
      </c>
      <c r="L751" s="6">
        <f>INDEX(products!$A$1:$G$37,MATCH(orders!$D751,products!$A$1:$A$37,0),MATCH(orders!L$1,products!$A$1:$G$1,0))</f>
        <v>2.16</v>
      </c>
      <c r="M751" s="6">
        <f t="shared" ca="1" si="23"/>
        <v>47.52</v>
      </c>
      <c r="N751" t="str">
        <f>_xlfn.XLOOKUP(Orders[[#This Row],[Customer ID]],customers!$A$1:$A$1001,customers!$I$1:$I$1001,0)</f>
        <v>Yes</v>
      </c>
    </row>
    <row r="752" spans="1:14" x14ac:dyDescent="0.3">
      <c r="A752" s="4" t="s">
        <v>6697</v>
      </c>
      <c r="B752" s="5">
        <v>43861</v>
      </c>
      <c r="C752" t="s">
        <v>541</v>
      </c>
      <c r="D752" t="s">
        <v>6945</v>
      </c>
      <c r="E752" s="4">
        <f t="shared" ca="1" si="22"/>
        <v>7</v>
      </c>
      <c r="F752" t="str">
        <f>_xlfn.XLOOKUP(C752,customers!$A$1:$A$1001,customers!$B$1:$B$1001)</f>
        <v>Christopher Robinson</v>
      </c>
      <c r="G752" t="str">
        <f>_xlfn.XLOOKUP(C752,customers!$A$1:$A$1001,customers!$C$1:$C$1001)</f>
        <v>christopherrobinson@email.com</v>
      </c>
      <c r="H752" t="str">
        <f>_xlfn.XLOOKUP(C752,customers!$A$1:$A$1001,customers!$G$1:$G$1001)</f>
        <v>Canada</v>
      </c>
      <c r="I752" t="str">
        <f>INDEX(products!$A$1:$G$37,MATCH(orders!$D752,products!$A$1:$A$37,0),MATCH(orders!I$1,products!$A$1:$G$1,0))</f>
        <v>Dark</v>
      </c>
      <c r="J752">
        <f>INDEX(products!$A$1:$G$37,MATCH(orders!$D752,products!$A$1:$A$37,0),MATCH(orders!J$1,products!$A$1:$G$1,0))</f>
        <v>0.5</v>
      </c>
      <c r="K752" t="str">
        <f>INDEX(products!$A$1:$G$37,MATCH(orders!$D752,products!$A$1:$A$37,0),MATCH(orders!K$1,products!$A$1:$G$1,0))</f>
        <v>20g</v>
      </c>
      <c r="L752" s="6">
        <f>INDEX(products!$A$1:$G$37,MATCH(orders!$D752,products!$A$1:$A$37,0),MATCH(orders!L$1,products!$A$1:$G$1,0))</f>
        <v>0.65</v>
      </c>
      <c r="M752" s="6">
        <f t="shared" ca="1" si="23"/>
        <v>4.55</v>
      </c>
      <c r="N752" t="str">
        <f>_xlfn.XLOOKUP(Orders[[#This Row],[Customer ID]],customers!$A$1:$A$1001,customers!$I$1:$I$1001,0)</f>
        <v>No</v>
      </c>
    </row>
    <row r="753" spans="1:14" x14ac:dyDescent="0.3">
      <c r="A753" s="4" t="s">
        <v>6698</v>
      </c>
      <c r="B753" s="5">
        <v>43879</v>
      </c>
      <c r="C753" t="s">
        <v>425</v>
      </c>
      <c r="D753" t="s">
        <v>6947</v>
      </c>
      <c r="E753" s="4">
        <f t="shared" ca="1" si="22"/>
        <v>27</v>
      </c>
      <c r="F753" t="str">
        <f>_xlfn.XLOOKUP(C753,customers!$A$1:$A$1001,customers!$B$1:$B$1001)</f>
        <v>Samuel Henry</v>
      </c>
      <c r="G753" t="str">
        <f>_xlfn.XLOOKUP(C753,customers!$A$1:$A$1001,customers!$C$1:$C$1001)</f>
        <v>samuelhenry@email.com</v>
      </c>
      <c r="H753" t="str">
        <f>_xlfn.XLOOKUP(C753,customers!$A$1:$A$1001,customers!$G$1:$G$1001)</f>
        <v>Mexico</v>
      </c>
      <c r="I753" t="str">
        <f>INDEX(products!$A$1:$G$37,MATCH(orders!$D753,products!$A$1:$A$37,0),MATCH(orders!I$1,products!$A$1:$G$1,0))</f>
        <v>Dark</v>
      </c>
      <c r="J753">
        <f>INDEX(products!$A$1:$G$37,MATCH(orders!$D753,products!$A$1:$A$37,0),MATCH(orders!J$1,products!$A$1:$G$1,0))</f>
        <v>0.5</v>
      </c>
      <c r="K753" t="str">
        <f>INDEX(products!$A$1:$G$37,MATCH(orders!$D753,products!$A$1:$A$37,0),MATCH(orders!K$1,products!$A$1:$G$1,0))</f>
        <v>100g</v>
      </c>
      <c r="L753" s="6">
        <f>INDEX(products!$A$1:$G$37,MATCH(orders!$D753,products!$A$1:$A$37,0),MATCH(orders!L$1,products!$A$1:$G$1,0))</f>
        <v>2.16</v>
      </c>
      <c r="M753" s="6">
        <f t="shared" ca="1" si="23"/>
        <v>58.320000000000007</v>
      </c>
      <c r="N753" t="str">
        <f>_xlfn.XLOOKUP(Orders[[#This Row],[Customer ID]],customers!$A$1:$A$1001,customers!$I$1:$I$1001,0)</f>
        <v>No</v>
      </c>
    </row>
    <row r="754" spans="1:14" x14ac:dyDescent="0.3">
      <c r="A754" s="4" t="s">
        <v>6699</v>
      </c>
      <c r="B754" s="5">
        <v>44360</v>
      </c>
      <c r="C754" t="s">
        <v>423</v>
      </c>
      <c r="D754" t="s">
        <v>6968</v>
      </c>
      <c r="E754" s="4">
        <f t="shared" ca="1" si="22"/>
        <v>33</v>
      </c>
      <c r="F754" t="str">
        <f>_xlfn.XLOOKUP(C754,customers!$A$1:$A$1001,customers!$B$1:$B$1001)</f>
        <v>Jared Williams</v>
      </c>
      <c r="G754" t="str">
        <f>_xlfn.XLOOKUP(C754,customers!$A$1:$A$1001,customers!$C$1:$C$1001)</f>
        <v>jaredwilliams@email.com</v>
      </c>
      <c r="H754" t="str">
        <f>_xlfn.XLOOKUP(C754,customers!$A$1:$A$1001,customers!$G$1:$G$1001)</f>
        <v>Mexico</v>
      </c>
      <c r="I754" t="str">
        <f>INDEX(products!$A$1:$G$37,MATCH(orders!$D754,products!$A$1:$A$37,0),MATCH(orders!I$1,products!$A$1:$G$1,0))</f>
        <v>Milk</v>
      </c>
      <c r="J754">
        <f>INDEX(products!$A$1:$G$37,MATCH(orders!$D754,products!$A$1:$A$37,0),MATCH(orders!J$1,products!$A$1:$G$1,0))</f>
        <v>0.8</v>
      </c>
      <c r="K754" t="str">
        <f>INDEX(products!$A$1:$G$37,MATCH(orders!$D754,products!$A$1:$A$37,0),MATCH(orders!K$1,products!$A$1:$G$1,0))</f>
        <v>250g</v>
      </c>
      <c r="L754" s="6">
        <f>INDEX(products!$A$1:$G$37,MATCH(orders!$D754,products!$A$1:$A$37,0),MATCH(orders!L$1,products!$A$1:$G$1,0))</f>
        <v>3.43</v>
      </c>
      <c r="M754" s="6">
        <f t="shared" ca="1" si="23"/>
        <v>113.19000000000001</v>
      </c>
      <c r="N754" t="str">
        <f>_xlfn.XLOOKUP(Orders[[#This Row],[Customer ID]],customers!$A$1:$A$1001,customers!$I$1:$I$1001,0)</f>
        <v>Yes</v>
      </c>
    </row>
    <row r="755" spans="1:14" x14ac:dyDescent="0.3">
      <c r="A755" s="4" t="s">
        <v>6700</v>
      </c>
      <c r="B755" s="5">
        <v>44779</v>
      </c>
      <c r="C755" t="s">
        <v>821</v>
      </c>
      <c r="D755" t="s">
        <v>6980</v>
      </c>
      <c r="E755" s="4">
        <f t="shared" ca="1" si="22"/>
        <v>31</v>
      </c>
      <c r="F755" t="str">
        <f>_xlfn.XLOOKUP(C755,customers!$A$1:$A$1001,customers!$B$1:$B$1001)</f>
        <v>Haley Bryant</v>
      </c>
      <c r="G755" t="str">
        <f>_xlfn.XLOOKUP(C755,customers!$A$1:$A$1001,customers!$C$1:$C$1001)</f>
        <v>haleybryant@email.com</v>
      </c>
      <c r="H755" t="str">
        <f>_xlfn.XLOOKUP(C755,customers!$A$1:$A$1001,customers!$G$1:$G$1001)</f>
        <v>United States</v>
      </c>
      <c r="I755" t="str">
        <f>INDEX(products!$A$1:$G$37,MATCH(orders!$D755,products!$A$1:$A$37,0),MATCH(orders!I$1,products!$A$1:$G$1,0))</f>
        <v>White</v>
      </c>
      <c r="J755">
        <f>INDEX(products!$A$1:$G$37,MATCH(orders!$D755,products!$A$1:$A$37,0),MATCH(orders!J$1,products!$A$1:$G$1,0))</f>
        <v>0.8</v>
      </c>
      <c r="K755" t="str">
        <f>INDEX(products!$A$1:$G$37,MATCH(orders!$D755,products!$A$1:$A$37,0),MATCH(orders!K$1,products!$A$1:$G$1,0))</f>
        <v>250g</v>
      </c>
      <c r="L755" s="6">
        <f>INDEX(products!$A$1:$G$37,MATCH(orders!$D755,products!$A$1:$A$37,0),MATCH(orders!L$1,products!$A$1:$G$1,0))</f>
        <v>4.96</v>
      </c>
      <c r="M755" s="6">
        <f t="shared" ca="1" si="23"/>
        <v>153.76</v>
      </c>
      <c r="N755" t="str">
        <f>_xlfn.XLOOKUP(Orders[[#This Row],[Customer ID]],customers!$A$1:$A$1001,customers!$I$1:$I$1001,0)</f>
        <v>Yes</v>
      </c>
    </row>
    <row r="756" spans="1:14" x14ac:dyDescent="0.3">
      <c r="A756" s="4" t="s">
        <v>6701</v>
      </c>
      <c r="B756" s="5">
        <v>44523</v>
      </c>
      <c r="C756" t="s">
        <v>972</v>
      </c>
      <c r="D756" t="s">
        <v>6967</v>
      </c>
      <c r="E756" s="4">
        <f t="shared" ca="1" si="22"/>
        <v>49</v>
      </c>
      <c r="F756" t="str">
        <f>_xlfn.XLOOKUP(C756,customers!$A$1:$A$1001,customers!$B$1:$B$1001)</f>
        <v>Patricia Rowe</v>
      </c>
      <c r="G756" t="str">
        <f>_xlfn.XLOOKUP(C756,customers!$A$1:$A$1001,customers!$C$1:$C$1001)</f>
        <v>patriciarowe@email.com</v>
      </c>
      <c r="H756" t="str">
        <f>_xlfn.XLOOKUP(C756,customers!$A$1:$A$1001,customers!$G$1:$G$1001)</f>
        <v>Canada</v>
      </c>
      <c r="I756" t="str">
        <f>INDEX(products!$A$1:$G$37,MATCH(orders!$D756,products!$A$1:$A$37,0),MATCH(orders!I$1,products!$A$1:$G$1,0))</f>
        <v>Milk</v>
      </c>
      <c r="J756">
        <f>INDEX(products!$A$1:$G$37,MATCH(orders!$D756,products!$A$1:$A$37,0),MATCH(orders!J$1,products!$A$1:$G$1,0))</f>
        <v>0.8</v>
      </c>
      <c r="K756" t="str">
        <f>INDEX(products!$A$1:$G$37,MATCH(orders!$D756,products!$A$1:$A$37,0),MATCH(orders!K$1,products!$A$1:$G$1,0))</f>
        <v>100g</v>
      </c>
      <c r="L756" s="6">
        <f>INDEX(products!$A$1:$G$37,MATCH(orders!$D756,products!$A$1:$A$37,0),MATCH(orders!L$1,products!$A$1:$G$1,0))</f>
        <v>1.49</v>
      </c>
      <c r="M756" s="6">
        <f t="shared" ca="1" si="23"/>
        <v>73.010000000000005</v>
      </c>
      <c r="N756" t="str">
        <f>_xlfn.XLOOKUP(Orders[[#This Row],[Customer ID]],customers!$A$1:$A$1001,customers!$I$1:$I$1001,0)</f>
        <v>No</v>
      </c>
    </row>
    <row r="757" spans="1:14" x14ac:dyDescent="0.3">
      <c r="A757" s="4" t="s">
        <v>6702</v>
      </c>
      <c r="B757" s="5">
        <v>44482</v>
      </c>
      <c r="C757" t="s">
        <v>199</v>
      </c>
      <c r="D757" t="s">
        <v>6973</v>
      </c>
      <c r="E757" s="4">
        <f t="shared" ca="1" si="22"/>
        <v>20</v>
      </c>
      <c r="F757" t="str">
        <f>_xlfn.XLOOKUP(C757,customers!$A$1:$A$1001,customers!$B$1:$B$1001)</f>
        <v>April Bennett</v>
      </c>
      <c r="G757" t="str">
        <f>_xlfn.XLOOKUP(C757,customers!$A$1:$A$1001,customers!$C$1:$C$1001)</f>
        <v>aprilbennett@email.com</v>
      </c>
      <c r="H757" t="str">
        <f>_xlfn.XLOOKUP(C757,customers!$A$1:$A$1001,customers!$G$1:$G$1001)</f>
        <v>Mexico</v>
      </c>
      <c r="I757" t="str">
        <f>INDEX(products!$A$1:$G$37,MATCH(orders!$D757,products!$A$1:$A$37,0),MATCH(orders!I$1,products!$A$1:$G$1,0))</f>
        <v>White</v>
      </c>
      <c r="J757">
        <f>INDEX(products!$A$1:$G$37,MATCH(orders!$D757,products!$A$1:$A$37,0),MATCH(orders!J$1,products!$A$1:$G$1,0))</f>
        <v>0.65</v>
      </c>
      <c r="K757" t="str">
        <f>INDEX(products!$A$1:$G$37,MATCH(orders!$D757,products!$A$1:$A$37,0),MATCH(orders!K$1,products!$A$1:$G$1,0))</f>
        <v>20g</v>
      </c>
      <c r="L757" s="6">
        <f>INDEX(products!$A$1:$G$37,MATCH(orders!$D757,products!$A$1:$A$37,0),MATCH(orders!L$1,products!$A$1:$G$1,0))</f>
        <v>0.73</v>
      </c>
      <c r="M757" s="6">
        <f t="shared" ca="1" si="23"/>
        <v>14.6</v>
      </c>
      <c r="N757" t="str">
        <f>_xlfn.XLOOKUP(Orders[[#This Row],[Customer ID]],customers!$A$1:$A$1001,customers!$I$1:$I$1001,0)</f>
        <v>Yes</v>
      </c>
    </row>
    <row r="758" spans="1:14" x14ac:dyDescent="0.3">
      <c r="A758" s="4" t="s">
        <v>6703</v>
      </c>
      <c r="B758" s="5">
        <v>44439</v>
      </c>
      <c r="C758" t="s">
        <v>135</v>
      </c>
      <c r="D758" t="s">
        <v>6980</v>
      </c>
      <c r="E758" s="4">
        <f t="shared" ca="1" si="22"/>
        <v>31</v>
      </c>
      <c r="F758" t="str">
        <f>_xlfn.XLOOKUP(C758,customers!$A$1:$A$1001,customers!$B$1:$B$1001)</f>
        <v>Patrick Henson</v>
      </c>
      <c r="G758" t="str">
        <f>_xlfn.XLOOKUP(C758,customers!$A$1:$A$1001,customers!$C$1:$C$1001)</f>
        <v>patrickhenson@email.com</v>
      </c>
      <c r="H758" t="str">
        <f>_xlfn.XLOOKUP(C758,customers!$A$1:$A$1001,customers!$G$1:$G$1001)</f>
        <v>Mexico</v>
      </c>
      <c r="I758" t="str">
        <f>INDEX(products!$A$1:$G$37,MATCH(orders!$D758,products!$A$1:$A$37,0),MATCH(orders!I$1,products!$A$1:$G$1,0))</f>
        <v>White</v>
      </c>
      <c r="J758">
        <f>INDEX(products!$A$1:$G$37,MATCH(orders!$D758,products!$A$1:$A$37,0),MATCH(orders!J$1,products!$A$1:$G$1,0))</f>
        <v>0.8</v>
      </c>
      <c r="K758" t="str">
        <f>INDEX(products!$A$1:$G$37,MATCH(orders!$D758,products!$A$1:$A$37,0),MATCH(orders!K$1,products!$A$1:$G$1,0))</f>
        <v>250g</v>
      </c>
      <c r="L758" s="6">
        <f>INDEX(products!$A$1:$G$37,MATCH(orders!$D758,products!$A$1:$A$37,0),MATCH(orders!L$1,products!$A$1:$G$1,0))</f>
        <v>4.96</v>
      </c>
      <c r="M758" s="6">
        <f t="shared" ca="1" si="23"/>
        <v>153.76</v>
      </c>
      <c r="N758" t="str">
        <f>_xlfn.XLOOKUP(Orders[[#This Row],[Customer ID]],customers!$A$1:$A$1001,customers!$I$1:$I$1001,0)</f>
        <v>No</v>
      </c>
    </row>
    <row r="759" spans="1:14" x14ac:dyDescent="0.3">
      <c r="A759" s="4" t="s">
        <v>6704</v>
      </c>
      <c r="B759" s="5">
        <v>43846</v>
      </c>
      <c r="C759" t="s">
        <v>171</v>
      </c>
      <c r="D759" t="s">
        <v>6949</v>
      </c>
      <c r="E759" s="4">
        <f t="shared" ca="1" si="22"/>
        <v>8</v>
      </c>
      <c r="F759" t="str">
        <f>_xlfn.XLOOKUP(C759,customers!$A$1:$A$1001,customers!$B$1:$B$1001)</f>
        <v>Charles Armstrong</v>
      </c>
      <c r="G759" t="str">
        <f>_xlfn.XLOOKUP(C759,customers!$A$1:$A$1001,customers!$C$1:$C$1001)</f>
        <v>charlesarmstrong@email.com</v>
      </c>
      <c r="H759" t="str">
        <f>_xlfn.XLOOKUP(C759,customers!$A$1:$A$1001,customers!$G$1:$G$1001)</f>
        <v>Canada</v>
      </c>
      <c r="I759" t="str">
        <f>INDEX(products!$A$1:$G$37,MATCH(orders!$D759,products!$A$1:$A$37,0),MATCH(orders!I$1,products!$A$1:$G$1,0))</f>
        <v>Dark</v>
      </c>
      <c r="J759">
        <f>INDEX(products!$A$1:$G$37,MATCH(orders!$D759,products!$A$1:$A$37,0),MATCH(orders!J$1,products!$A$1:$G$1,0))</f>
        <v>0.65</v>
      </c>
      <c r="K759" t="str">
        <f>INDEX(products!$A$1:$G$37,MATCH(orders!$D759,products!$A$1:$A$37,0),MATCH(orders!K$1,products!$A$1:$G$1,0))</f>
        <v>20g</v>
      </c>
      <c r="L759" s="6">
        <f>INDEX(products!$A$1:$G$37,MATCH(orders!$D759,products!$A$1:$A$37,0),MATCH(orders!L$1,products!$A$1:$G$1,0))</f>
        <v>0.56000000000000005</v>
      </c>
      <c r="M759" s="6">
        <f t="shared" ca="1" si="23"/>
        <v>4.4800000000000004</v>
      </c>
      <c r="N759" t="str">
        <f>_xlfn.XLOOKUP(Orders[[#This Row],[Customer ID]],customers!$A$1:$A$1001,customers!$I$1:$I$1001,0)</f>
        <v>Yes</v>
      </c>
    </row>
    <row r="760" spans="1:14" x14ac:dyDescent="0.3">
      <c r="A760" s="4" t="s">
        <v>6705</v>
      </c>
      <c r="B760" s="5">
        <v>44676</v>
      </c>
      <c r="C760" t="s">
        <v>431</v>
      </c>
      <c r="D760" t="s">
        <v>6960</v>
      </c>
      <c r="E760" s="4">
        <f t="shared" ca="1" si="22"/>
        <v>45</v>
      </c>
      <c r="F760" t="str">
        <f>_xlfn.XLOOKUP(C760,customers!$A$1:$A$1001,customers!$B$1:$B$1001)</f>
        <v>Logan Davis</v>
      </c>
      <c r="G760" t="str">
        <f>_xlfn.XLOOKUP(C760,customers!$A$1:$A$1001,customers!$C$1:$C$1001)</f>
        <v>logandavis@email.com</v>
      </c>
      <c r="H760" t="str">
        <f>_xlfn.XLOOKUP(C760,customers!$A$1:$A$1001,customers!$G$1:$G$1001)</f>
        <v>Canada</v>
      </c>
      <c r="I760" t="str">
        <f>INDEX(products!$A$1:$G$37,MATCH(orders!$D760,products!$A$1:$A$37,0),MATCH(orders!I$1,products!$A$1:$G$1,0))</f>
        <v>Milk</v>
      </c>
      <c r="J760">
        <f>INDEX(products!$A$1:$G$37,MATCH(orders!$D760,products!$A$1:$A$37,0),MATCH(orders!J$1,products!$A$1:$G$1,0))</f>
        <v>0.5</v>
      </c>
      <c r="K760" t="str">
        <f>INDEX(products!$A$1:$G$37,MATCH(orders!$D760,products!$A$1:$A$37,0),MATCH(orders!K$1,products!$A$1:$G$1,0))</f>
        <v>250g</v>
      </c>
      <c r="L760" s="6">
        <f>INDEX(products!$A$1:$G$37,MATCH(orders!$D760,products!$A$1:$A$37,0),MATCH(orders!L$1,products!$A$1:$G$1,0))</f>
        <v>4.58</v>
      </c>
      <c r="M760" s="6">
        <f t="shared" ca="1" si="23"/>
        <v>206.1</v>
      </c>
      <c r="N760" t="str">
        <f>_xlfn.XLOOKUP(Orders[[#This Row],[Customer ID]],customers!$A$1:$A$1001,customers!$I$1:$I$1001,0)</f>
        <v>No</v>
      </c>
    </row>
    <row r="761" spans="1:14" x14ac:dyDescent="0.3">
      <c r="A761" s="4" t="s">
        <v>6706</v>
      </c>
      <c r="B761" s="5">
        <v>44513</v>
      </c>
      <c r="C761" t="s">
        <v>859</v>
      </c>
      <c r="D761" t="s">
        <v>6970</v>
      </c>
      <c r="E761" s="4">
        <f t="shared" ca="1" si="22"/>
        <v>9</v>
      </c>
      <c r="F761" t="str">
        <f>_xlfn.XLOOKUP(C761,customers!$A$1:$A$1001,customers!$B$1:$B$1001)</f>
        <v>Hannah Taylor</v>
      </c>
      <c r="G761" t="str">
        <f>_xlfn.XLOOKUP(C761,customers!$A$1:$A$1001,customers!$C$1:$C$1001)</f>
        <v>hannahtaylor@email.com</v>
      </c>
      <c r="H761" t="str">
        <f>_xlfn.XLOOKUP(C761,customers!$A$1:$A$1001,customers!$G$1:$G$1001)</f>
        <v>United States</v>
      </c>
      <c r="I761" t="str">
        <f>INDEX(products!$A$1:$G$37,MATCH(orders!$D761,products!$A$1:$A$37,0),MATCH(orders!I$1,products!$A$1:$G$1,0))</f>
        <v>White</v>
      </c>
      <c r="J761">
        <f>INDEX(products!$A$1:$G$37,MATCH(orders!$D761,products!$A$1:$A$37,0),MATCH(orders!J$1,products!$A$1:$G$1,0))</f>
        <v>0.5</v>
      </c>
      <c r="K761" t="str">
        <f>INDEX(products!$A$1:$G$37,MATCH(orders!$D761,products!$A$1:$A$37,0),MATCH(orders!K$1,products!$A$1:$G$1,0))</f>
        <v>50g</v>
      </c>
      <c r="L761" s="6">
        <f>INDEX(products!$A$1:$G$37,MATCH(orders!$D761,products!$A$1:$A$37,0),MATCH(orders!L$1,products!$A$1:$G$1,0))</f>
        <v>1.59</v>
      </c>
      <c r="M761" s="6">
        <f t="shared" ca="1" si="23"/>
        <v>14.31</v>
      </c>
      <c r="N761" t="str">
        <f>_xlfn.XLOOKUP(Orders[[#This Row],[Customer ID]],customers!$A$1:$A$1001,customers!$I$1:$I$1001,0)</f>
        <v>No</v>
      </c>
    </row>
    <row r="762" spans="1:14" x14ac:dyDescent="0.3">
      <c r="A762" s="4" t="s">
        <v>6707</v>
      </c>
      <c r="B762" s="5">
        <v>44355</v>
      </c>
      <c r="C762" t="s">
        <v>732</v>
      </c>
      <c r="D762" t="s">
        <v>6961</v>
      </c>
      <c r="E762" s="4">
        <f t="shared" ca="1" si="22"/>
        <v>8</v>
      </c>
      <c r="F762" t="str">
        <f>_xlfn.XLOOKUP(C762,customers!$A$1:$A$1001,customers!$B$1:$B$1001)</f>
        <v>Corey Edwards</v>
      </c>
      <c r="G762" t="str">
        <f>_xlfn.XLOOKUP(C762,customers!$A$1:$A$1001,customers!$C$1:$C$1001)</f>
        <v>coreyedwards@email.com</v>
      </c>
      <c r="H762" t="str">
        <f>_xlfn.XLOOKUP(C762,customers!$A$1:$A$1001,customers!$G$1:$G$1001)</f>
        <v>Canada</v>
      </c>
      <c r="I762" t="str">
        <f>INDEX(products!$A$1:$G$37,MATCH(orders!$D762,products!$A$1:$A$37,0),MATCH(orders!I$1,products!$A$1:$G$1,0))</f>
        <v>Milk</v>
      </c>
      <c r="J762">
        <f>INDEX(products!$A$1:$G$37,MATCH(orders!$D762,products!$A$1:$A$37,0),MATCH(orders!J$1,products!$A$1:$G$1,0))</f>
        <v>0.65</v>
      </c>
      <c r="K762" t="str">
        <f>INDEX(products!$A$1:$G$37,MATCH(orders!$D762,products!$A$1:$A$37,0),MATCH(orders!K$1,products!$A$1:$G$1,0))</f>
        <v>20g</v>
      </c>
      <c r="L762" s="6">
        <f>INDEX(products!$A$1:$G$37,MATCH(orders!$D762,products!$A$1:$A$37,0),MATCH(orders!L$1,products!$A$1:$G$1,0))</f>
        <v>0.5</v>
      </c>
      <c r="M762" s="6">
        <f t="shared" ca="1" si="23"/>
        <v>4</v>
      </c>
      <c r="N762" t="str">
        <f>_xlfn.XLOOKUP(Orders[[#This Row],[Customer ID]],customers!$A$1:$A$1001,customers!$I$1:$I$1001,0)</f>
        <v>Yes</v>
      </c>
    </row>
    <row r="763" spans="1:14" x14ac:dyDescent="0.3">
      <c r="A763" s="4" t="s">
        <v>6708</v>
      </c>
      <c r="B763" s="5">
        <v>44156</v>
      </c>
      <c r="C763" t="s">
        <v>343</v>
      </c>
      <c r="D763" t="s">
        <v>6948</v>
      </c>
      <c r="E763" s="4">
        <f t="shared" ca="1" si="22"/>
        <v>6</v>
      </c>
      <c r="F763" t="str">
        <f>_xlfn.XLOOKUP(C763,customers!$A$1:$A$1001,customers!$B$1:$B$1001)</f>
        <v>Christopher Monroe</v>
      </c>
      <c r="G763" t="str">
        <f>_xlfn.XLOOKUP(C763,customers!$A$1:$A$1001,customers!$C$1:$C$1001)</f>
        <v>christophermonroe@email.com</v>
      </c>
      <c r="H763" t="str">
        <f>_xlfn.XLOOKUP(C763,customers!$A$1:$A$1001,customers!$G$1:$G$1001)</f>
        <v>United States</v>
      </c>
      <c r="I763" t="str">
        <f>INDEX(products!$A$1:$G$37,MATCH(orders!$D763,products!$A$1:$A$37,0),MATCH(orders!I$1,products!$A$1:$G$1,0))</f>
        <v>Dark</v>
      </c>
      <c r="J763">
        <f>INDEX(products!$A$1:$G$37,MATCH(orders!$D763,products!$A$1:$A$37,0),MATCH(orders!J$1,products!$A$1:$G$1,0))</f>
        <v>0.5</v>
      </c>
      <c r="K763" t="str">
        <f>INDEX(products!$A$1:$G$37,MATCH(orders!$D763,products!$A$1:$A$37,0),MATCH(orders!K$1,products!$A$1:$G$1,0))</f>
        <v>250g</v>
      </c>
      <c r="L763" s="6">
        <f>INDEX(products!$A$1:$G$37,MATCH(orders!$D763,products!$A$1:$A$37,0),MATCH(orders!L$1,products!$A$1:$G$1,0))</f>
        <v>4.96</v>
      </c>
      <c r="M763" s="6">
        <f t="shared" ca="1" si="23"/>
        <v>29.759999999999998</v>
      </c>
      <c r="N763" t="str">
        <f>_xlfn.XLOOKUP(Orders[[#This Row],[Customer ID]],customers!$A$1:$A$1001,customers!$I$1:$I$1001,0)</f>
        <v>No</v>
      </c>
    </row>
    <row r="764" spans="1:14" x14ac:dyDescent="0.3">
      <c r="A764" s="4" t="s">
        <v>6709</v>
      </c>
      <c r="B764" s="5">
        <v>43538</v>
      </c>
      <c r="C764" t="s">
        <v>316</v>
      </c>
      <c r="D764" t="s">
        <v>6948</v>
      </c>
      <c r="E764" s="4">
        <f t="shared" ca="1" si="22"/>
        <v>25</v>
      </c>
      <c r="F764" t="str">
        <f>_xlfn.XLOOKUP(C764,customers!$A$1:$A$1001,customers!$B$1:$B$1001)</f>
        <v>Lisa Pruitt</v>
      </c>
      <c r="G764" t="str">
        <f>_xlfn.XLOOKUP(C764,customers!$A$1:$A$1001,customers!$C$1:$C$1001)</f>
        <v>lisapruitt@email.com</v>
      </c>
      <c r="H764" t="str">
        <f>_xlfn.XLOOKUP(C764,customers!$A$1:$A$1001,customers!$G$1:$G$1001)</f>
        <v>Canada</v>
      </c>
      <c r="I764" t="str">
        <f>INDEX(products!$A$1:$G$37,MATCH(orders!$D764,products!$A$1:$A$37,0),MATCH(orders!I$1,products!$A$1:$G$1,0))</f>
        <v>Dark</v>
      </c>
      <c r="J764">
        <f>INDEX(products!$A$1:$G$37,MATCH(orders!$D764,products!$A$1:$A$37,0),MATCH(orders!J$1,products!$A$1:$G$1,0))</f>
        <v>0.5</v>
      </c>
      <c r="K764" t="str">
        <f>INDEX(products!$A$1:$G$37,MATCH(orders!$D764,products!$A$1:$A$37,0),MATCH(orders!K$1,products!$A$1:$G$1,0))</f>
        <v>250g</v>
      </c>
      <c r="L764" s="6">
        <f>INDEX(products!$A$1:$G$37,MATCH(orders!$D764,products!$A$1:$A$37,0),MATCH(orders!L$1,products!$A$1:$G$1,0))</f>
        <v>4.96</v>
      </c>
      <c r="M764" s="6">
        <f t="shared" ca="1" si="23"/>
        <v>124</v>
      </c>
      <c r="N764" t="str">
        <f>_xlfn.XLOOKUP(Orders[[#This Row],[Customer ID]],customers!$A$1:$A$1001,customers!$I$1:$I$1001,0)</f>
        <v>No</v>
      </c>
    </row>
    <row r="765" spans="1:14" x14ac:dyDescent="0.3">
      <c r="A765" s="4" t="s">
        <v>6710</v>
      </c>
      <c r="B765" s="5">
        <v>43693</v>
      </c>
      <c r="C765" t="s">
        <v>520</v>
      </c>
      <c r="D765" t="s">
        <v>6948</v>
      </c>
      <c r="E765" s="4">
        <f t="shared" ca="1" si="22"/>
        <v>19</v>
      </c>
      <c r="F765" t="str">
        <f>_xlfn.XLOOKUP(C765,customers!$A$1:$A$1001,customers!$B$1:$B$1001)</f>
        <v>Tina Rodriguez MD</v>
      </c>
      <c r="G765" t="str">
        <f>_xlfn.XLOOKUP(C765,customers!$A$1:$A$1001,customers!$C$1:$C$1001)</f>
        <v>tinarodriguezmd@email.com</v>
      </c>
      <c r="H765" t="str">
        <f>_xlfn.XLOOKUP(C765,customers!$A$1:$A$1001,customers!$G$1:$G$1001)</f>
        <v>Mexico</v>
      </c>
      <c r="I765" t="str">
        <f>INDEX(products!$A$1:$G$37,MATCH(orders!$D765,products!$A$1:$A$37,0),MATCH(orders!I$1,products!$A$1:$G$1,0))</f>
        <v>Dark</v>
      </c>
      <c r="J765">
        <f>INDEX(products!$A$1:$G$37,MATCH(orders!$D765,products!$A$1:$A$37,0),MATCH(orders!J$1,products!$A$1:$G$1,0))</f>
        <v>0.5</v>
      </c>
      <c r="K765" t="str">
        <f>INDEX(products!$A$1:$G$37,MATCH(orders!$D765,products!$A$1:$A$37,0),MATCH(orders!K$1,products!$A$1:$G$1,0))</f>
        <v>250g</v>
      </c>
      <c r="L765" s="6">
        <f>INDEX(products!$A$1:$G$37,MATCH(orders!$D765,products!$A$1:$A$37,0),MATCH(orders!L$1,products!$A$1:$G$1,0))</f>
        <v>4.96</v>
      </c>
      <c r="M765" s="6">
        <f t="shared" ca="1" si="23"/>
        <v>94.24</v>
      </c>
      <c r="N765" t="str">
        <f>_xlfn.XLOOKUP(Orders[[#This Row],[Customer ID]],customers!$A$1:$A$1001,customers!$I$1:$I$1001,0)</f>
        <v>No</v>
      </c>
    </row>
    <row r="766" spans="1:14" x14ac:dyDescent="0.3">
      <c r="A766" s="4" t="s">
        <v>6711</v>
      </c>
      <c r="B766" s="5">
        <v>43577</v>
      </c>
      <c r="C766" t="s">
        <v>883</v>
      </c>
      <c r="D766" t="s">
        <v>6951</v>
      </c>
      <c r="E766" s="4">
        <f t="shared" ca="1" si="22"/>
        <v>40</v>
      </c>
      <c r="F766" t="str">
        <f>_xlfn.XLOOKUP(C766,customers!$A$1:$A$1001,customers!$B$1:$B$1001)</f>
        <v>Nicole Peterson</v>
      </c>
      <c r="G766" t="str">
        <f>_xlfn.XLOOKUP(C766,customers!$A$1:$A$1001,customers!$C$1:$C$1001)</f>
        <v>nicolepeterson@email.com</v>
      </c>
      <c r="H766" t="str">
        <f>_xlfn.XLOOKUP(C766,customers!$A$1:$A$1001,customers!$G$1:$G$1001)</f>
        <v>Canada</v>
      </c>
      <c r="I766" t="str">
        <f>INDEX(products!$A$1:$G$37,MATCH(orders!$D766,products!$A$1:$A$37,0),MATCH(orders!I$1,products!$A$1:$G$1,0))</f>
        <v>Dark</v>
      </c>
      <c r="J766">
        <f>INDEX(products!$A$1:$G$37,MATCH(orders!$D766,products!$A$1:$A$37,0),MATCH(orders!J$1,products!$A$1:$G$1,0))</f>
        <v>0.65</v>
      </c>
      <c r="K766" t="str">
        <f>INDEX(products!$A$1:$G$37,MATCH(orders!$D766,products!$A$1:$A$37,0),MATCH(orders!K$1,products!$A$1:$G$1,0))</f>
        <v>100g</v>
      </c>
      <c r="L766" s="6">
        <f>INDEX(products!$A$1:$G$37,MATCH(orders!$D766,products!$A$1:$A$37,0),MATCH(orders!L$1,products!$A$1:$G$1,0))</f>
        <v>1.88</v>
      </c>
      <c r="M766" s="6">
        <f t="shared" ca="1" si="23"/>
        <v>75.199999999999989</v>
      </c>
      <c r="N766" t="str">
        <f>_xlfn.XLOOKUP(Orders[[#This Row],[Customer ID]],customers!$A$1:$A$1001,customers!$I$1:$I$1001,0)</f>
        <v>Yes</v>
      </c>
    </row>
    <row r="767" spans="1:14" x14ac:dyDescent="0.3">
      <c r="A767" s="4" t="s">
        <v>6712</v>
      </c>
      <c r="B767" s="5">
        <v>44683</v>
      </c>
      <c r="C767" t="s">
        <v>908</v>
      </c>
      <c r="D767" t="s">
        <v>6974</v>
      </c>
      <c r="E767" s="4">
        <f t="shared" ca="1" si="22"/>
        <v>7</v>
      </c>
      <c r="F767" t="str">
        <f>_xlfn.XLOOKUP(C767,customers!$A$1:$A$1001,customers!$B$1:$B$1001)</f>
        <v>Lori Acevedo</v>
      </c>
      <c r="G767" t="str">
        <f>_xlfn.XLOOKUP(C767,customers!$A$1:$A$1001,customers!$C$1:$C$1001)</f>
        <v>loriacevedo@email.com</v>
      </c>
      <c r="H767" t="str">
        <f>_xlfn.XLOOKUP(C767,customers!$A$1:$A$1001,customers!$G$1:$G$1001)</f>
        <v>United States</v>
      </c>
      <c r="I767" t="str">
        <f>INDEX(products!$A$1:$G$37,MATCH(orders!$D767,products!$A$1:$A$37,0),MATCH(orders!I$1,products!$A$1:$G$1,0))</f>
        <v>White</v>
      </c>
      <c r="J767">
        <f>INDEX(products!$A$1:$G$37,MATCH(orders!$D767,products!$A$1:$A$37,0),MATCH(orders!J$1,products!$A$1:$G$1,0))</f>
        <v>0.65</v>
      </c>
      <c r="K767" t="str">
        <f>INDEX(products!$A$1:$G$37,MATCH(orders!$D767,products!$A$1:$A$37,0),MATCH(orders!K$1,products!$A$1:$G$1,0))</f>
        <v>50g</v>
      </c>
      <c r="L767" s="6">
        <f>INDEX(products!$A$1:$G$37,MATCH(orders!$D767,products!$A$1:$A$37,0),MATCH(orders!L$1,products!$A$1:$G$1,0))</f>
        <v>1.46</v>
      </c>
      <c r="M767" s="6">
        <f t="shared" ca="1" si="23"/>
        <v>10.219999999999999</v>
      </c>
      <c r="N767" t="str">
        <f>_xlfn.XLOOKUP(Orders[[#This Row],[Customer ID]],customers!$A$1:$A$1001,customers!$I$1:$I$1001,0)</f>
        <v>No</v>
      </c>
    </row>
    <row r="768" spans="1:14" x14ac:dyDescent="0.3">
      <c r="A768" s="4" t="s">
        <v>6713</v>
      </c>
      <c r="B768" s="5">
        <v>43872</v>
      </c>
      <c r="C768" t="s">
        <v>91</v>
      </c>
      <c r="D768" t="s">
        <v>6970</v>
      </c>
      <c r="E768" s="4">
        <f t="shared" ca="1" si="22"/>
        <v>33</v>
      </c>
      <c r="F768" t="str">
        <f>_xlfn.XLOOKUP(C768,customers!$A$1:$A$1001,customers!$B$1:$B$1001)</f>
        <v>Elizabeth Morgan</v>
      </c>
      <c r="G768" t="str">
        <f>_xlfn.XLOOKUP(C768,customers!$A$1:$A$1001,customers!$C$1:$C$1001)</f>
        <v>elizabethmorgan@email.com</v>
      </c>
      <c r="H768" t="str">
        <f>_xlfn.XLOOKUP(C768,customers!$A$1:$A$1001,customers!$G$1:$G$1001)</f>
        <v>United States</v>
      </c>
      <c r="I768" t="str">
        <f>INDEX(products!$A$1:$G$37,MATCH(orders!$D768,products!$A$1:$A$37,0),MATCH(orders!I$1,products!$A$1:$G$1,0))</f>
        <v>White</v>
      </c>
      <c r="J768">
        <f>INDEX(products!$A$1:$G$37,MATCH(orders!$D768,products!$A$1:$A$37,0),MATCH(orders!J$1,products!$A$1:$G$1,0))</f>
        <v>0.5</v>
      </c>
      <c r="K768" t="str">
        <f>INDEX(products!$A$1:$G$37,MATCH(orders!$D768,products!$A$1:$A$37,0),MATCH(orders!K$1,products!$A$1:$G$1,0))</f>
        <v>50g</v>
      </c>
      <c r="L768" s="6">
        <f>INDEX(products!$A$1:$G$37,MATCH(orders!$D768,products!$A$1:$A$37,0),MATCH(orders!L$1,products!$A$1:$G$1,0))</f>
        <v>1.59</v>
      </c>
      <c r="M768" s="6">
        <f t="shared" ca="1" si="23"/>
        <v>52.470000000000006</v>
      </c>
      <c r="N768" t="str">
        <f>_xlfn.XLOOKUP(Orders[[#This Row],[Customer ID]],customers!$A$1:$A$1001,customers!$I$1:$I$1001,0)</f>
        <v>No</v>
      </c>
    </row>
    <row r="769" spans="1:14" x14ac:dyDescent="0.3">
      <c r="A769" s="4" t="s">
        <v>6714</v>
      </c>
      <c r="B769" s="5">
        <v>44283</v>
      </c>
      <c r="C769" t="s">
        <v>668</v>
      </c>
      <c r="D769" t="s">
        <v>6977</v>
      </c>
      <c r="E769" s="4">
        <f t="shared" ca="1" si="22"/>
        <v>43</v>
      </c>
      <c r="F769" t="str">
        <f>_xlfn.XLOOKUP(C769,customers!$A$1:$A$1001,customers!$B$1:$B$1001)</f>
        <v>Mrs. Amber Gilmore</v>
      </c>
      <c r="G769" t="str">
        <f>_xlfn.XLOOKUP(C769,customers!$A$1:$A$1001,customers!$C$1:$C$1001)</f>
        <v>mrs.ambergilmore@email.com</v>
      </c>
      <c r="H769" t="str">
        <f>_xlfn.XLOOKUP(C769,customers!$A$1:$A$1001,customers!$G$1:$G$1001)</f>
        <v>Mexico</v>
      </c>
      <c r="I769" t="str">
        <f>INDEX(products!$A$1:$G$37,MATCH(orders!$D769,products!$A$1:$A$37,0),MATCH(orders!I$1,products!$A$1:$G$1,0))</f>
        <v>White</v>
      </c>
      <c r="J769">
        <f>INDEX(products!$A$1:$G$37,MATCH(orders!$D769,products!$A$1:$A$37,0),MATCH(orders!J$1,products!$A$1:$G$1,0))</f>
        <v>0.8</v>
      </c>
      <c r="K769" t="str">
        <f>INDEX(products!$A$1:$G$37,MATCH(orders!$D769,products!$A$1:$A$37,0),MATCH(orders!K$1,products!$A$1:$G$1,0))</f>
        <v>20g</v>
      </c>
      <c r="L769" s="6">
        <f>INDEX(products!$A$1:$G$37,MATCH(orders!$D769,products!$A$1:$A$37,0),MATCH(orders!L$1,products!$A$1:$G$1,0))</f>
        <v>0.65</v>
      </c>
      <c r="M769" s="6">
        <f t="shared" ca="1" si="23"/>
        <v>27.95</v>
      </c>
      <c r="N769" t="str">
        <f>_xlfn.XLOOKUP(Orders[[#This Row],[Customer ID]],customers!$A$1:$A$1001,customers!$I$1:$I$1001,0)</f>
        <v>No</v>
      </c>
    </row>
    <row r="770" spans="1:14" x14ac:dyDescent="0.3">
      <c r="A770" s="4" t="s">
        <v>6715</v>
      </c>
      <c r="B770" s="5">
        <v>44324</v>
      </c>
      <c r="C770" t="s">
        <v>764</v>
      </c>
      <c r="D770" t="s">
        <v>6949</v>
      </c>
      <c r="E770" s="4">
        <f t="shared" ref="E770:E833" ca="1" si="24">INT(RAND()*50)+1</f>
        <v>36</v>
      </c>
      <c r="F770" t="str">
        <f>_xlfn.XLOOKUP(C770,customers!$A$1:$A$1001,customers!$B$1:$B$1001)</f>
        <v>John Hunter MD</v>
      </c>
      <c r="G770" t="str">
        <f>_xlfn.XLOOKUP(C770,customers!$A$1:$A$1001,customers!$C$1:$C$1001)</f>
        <v>johnhuntermd@email.com</v>
      </c>
      <c r="H770" t="str">
        <f>_xlfn.XLOOKUP(C770,customers!$A$1:$A$1001,customers!$G$1:$G$1001)</f>
        <v>Mexico</v>
      </c>
      <c r="I770" t="str">
        <f>INDEX(products!$A$1:$G$37,MATCH(orders!$D770,products!$A$1:$A$37,0),MATCH(orders!I$1,products!$A$1:$G$1,0))</f>
        <v>Dark</v>
      </c>
      <c r="J770">
        <f>INDEX(products!$A$1:$G$37,MATCH(orders!$D770,products!$A$1:$A$37,0),MATCH(orders!J$1,products!$A$1:$G$1,0))</f>
        <v>0.65</v>
      </c>
      <c r="K770" t="str">
        <f>INDEX(products!$A$1:$G$37,MATCH(orders!$D770,products!$A$1:$A$37,0),MATCH(orders!K$1,products!$A$1:$G$1,0))</f>
        <v>20g</v>
      </c>
      <c r="L770" s="6">
        <f>INDEX(products!$A$1:$G$37,MATCH(orders!$D770,products!$A$1:$A$37,0),MATCH(orders!L$1,products!$A$1:$G$1,0))</f>
        <v>0.56000000000000005</v>
      </c>
      <c r="M770" s="6">
        <f t="shared" ca="1" si="23"/>
        <v>20.160000000000004</v>
      </c>
      <c r="N770" t="str">
        <f>_xlfn.XLOOKUP(Orders[[#This Row],[Customer ID]],customers!$A$1:$A$1001,customers!$I$1:$I$1001,0)</f>
        <v>Yes</v>
      </c>
    </row>
    <row r="771" spans="1:14" x14ac:dyDescent="0.3">
      <c r="A771" s="4" t="s">
        <v>6716</v>
      </c>
      <c r="B771" s="5">
        <v>43790</v>
      </c>
      <c r="C771" t="s">
        <v>572</v>
      </c>
      <c r="D771" t="s">
        <v>6974</v>
      </c>
      <c r="E771" s="4">
        <f t="shared" ca="1" si="24"/>
        <v>35</v>
      </c>
      <c r="F771" t="str">
        <f>_xlfn.XLOOKUP(C771,customers!$A$1:$A$1001,customers!$B$1:$B$1001)</f>
        <v>David Foster</v>
      </c>
      <c r="G771" t="str">
        <f>_xlfn.XLOOKUP(C771,customers!$A$1:$A$1001,customers!$C$1:$C$1001)</f>
        <v>davidfoster@email.com</v>
      </c>
      <c r="H771" t="str">
        <f>_xlfn.XLOOKUP(C771,customers!$A$1:$A$1001,customers!$G$1:$G$1001)</f>
        <v>United States</v>
      </c>
      <c r="I771" t="str">
        <f>INDEX(products!$A$1:$G$37,MATCH(orders!$D771,products!$A$1:$A$37,0),MATCH(orders!I$1,products!$A$1:$G$1,0))</f>
        <v>White</v>
      </c>
      <c r="J771">
        <f>INDEX(products!$A$1:$G$37,MATCH(orders!$D771,products!$A$1:$A$37,0),MATCH(orders!J$1,products!$A$1:$G$1,0))</f>
        <v>0.65</v>
      </c>
      <c r="K771" t="str">
        <f>INDEX(products!$A$1:$G$37,MATCH(orders!$D771,products!$A$1:$A$37,0),MATCH(orders!K$1,products!$A$1:$G$1,0))</f>
        <v>50g</v>
      </c>
      <c r="L771" s="6">
        <f>INDEX(products!$A$1:$G$37,MATCH(orders!$D771,products!$A$1:$A$37,0),MATCH(orders!L$1,products!$A$1:$G$1,0))</f>
        <v>1.46</v>
      </c>
      <c r="M771" s="6">
        <f t="shared" ref="M771:M834" ca="1" si="25">L771*E771</f>
        <v>51.1</v>
      </c>
      <c r="N771" t="str">
        <f>_xlfn.XLOOKUP(Orders[[#This Row],[Customer ID]],customers!$A$1:$A$1001,customers!$I$1:$I$1001,0)</f>
        <v>Yes</v>
      </c>
    </row>
    <row r="772" spans="1:14" x14ac:dyDescent="0.3">
      <c r="A772" s="4" t="s">
        <v>6717</v>
      </c>
      <c r="B772" s="5">
        <v>44333</v>
      </c>
      <c r="C772" t="s">
        <v>733</v>
      </c>
      <c r="D772" t="s">
        <v>6973</v>
      </c>
      <c r="E772" s="4">
        <f t="shared" ca="1" si="24"/>
        <v>31</v>
      </c>
      <c r="F772" t="str">
        <f>_xlfn.XLOOKUP(C772,customers!$A$1:$A$1001,customers!$B$1:$B$1001)</f>
        <v>Debbie Johnson</v>
      </c>
      <c r="G772" t="str">
        <f>_xlfn.XLOOKUP(C772,customers!$A$1:$A$1001,customers!$C$1:$C$1001)</f>
        <v>debbiejohnson@email.com</v>
      </c>
      <c r="H772" t="str">
        <f>_xlfn.XLOOKUP(C772,customers!$A$1:$A$1001,customers!$G$1:$G$1001)</f>
        <v>United States</v>
      </c>
      <c r="I772" t="str">
        <f>INDEX(products!$A$1:$G$37,MATCH(orders!$D772,products!$A$1:$A$37,0),MATCH(orders!I$1,products!$A$1:$G$1,0))</f>
        <v>White</v>
      </c>
      <c r="J772">
        <f>INDEX(products!$A$1:$G$37,MATCH(orders!$D772,products!$A$1:$A$37,0),MATCH(orders!J$1,products!$A$1:$G$1,0))</f>
        <v>0.65</v>
      </c>
      <c r="K772" t="str">
        <f>INDEX(products!$A$1:$G$37,MATCH(orders!$D772,products!$A$1:$A$37,0),MATCH(orders!K$1,products!$A$1:$G$1,0))</f>
        <v>20g</v>
      </c>
      <c r="L772" s="6">
        <f>INDEX(products!$A$1:$G$37,MATCH(orders!$D772,products!$A$1:$A$37,0),MATCH(orders!L$1,products!$A$1:$G$1,0))</f>
        <v>0.73</v>
      </c>
      <c r="M772" s="6">
        <f t="shared" ca="1" si="25"/>
        <v>22.63</v>
      </c>
      <c r="N772" t="str">
        <f>_xlfn.XLOOKUP(Orders[[#This Row],[Customer ID]],customers!$A$1:$A$1001,customers!$I$1:$I$1001,0)</f>
        <v>Yes</v>
      </c>
    </row>
    <row r="773" spans="1:14" x14ac:dyDescent="0.3">
      <c r="A773" s="4" t="s">
        <v>6718</v>
      </c>
      <c r="B773" s="5">
        <v>43655</v>
      </c>
      <c r="C773" t="s">
        <v>472</v>
      </c>
      <c r="D773" t="s">
        <v>6953</v>
      </c>
      <c r="E773" s="4">
        <f t="shared" ca="1" si="24"/>
        <v>20</v>
      </c>
      <c r="F773" t="str">
        <f>_xlfn.XLOOKUP(C773,customers!$A$1:$A$1001,customers!$B$1:$B$1001)</f>
        <v>David Manning</v>
      </c>
      <c r="G773" t="str">
        <f>_xlfn.XLOOKUP(C773,customers!$A$1:$A$1001,customers!$C$1:$C$1001)</f>
        <v>davidmanning@email.com</v>
      </c>
      <c r="H773" t="str">
        <f>_xlfn.XLOOKUP(C773,customers!$A$1:$A$1001,customers!$G$1:$G$1001)</f>
        <v>Mexico</v>
      </c>
      <c r="I773" t="str">
        <f>INDEX(products!$A$1:$G$37,MATCH(orders!$D773,products!$A$1:$A$37,0),MATCH(orders!I$1,products!$A$1:$G$1,0))</f>
        <v>Dark</v>
      </c>
      <c r="J773">
        <f>INDEX(products!$A$1:$G$37,MATCH(orders!$D773,products!$A$1:$A$37,0),MATCH(orders!J$1,products!$A$1:$G$1,0))</f>
        <v>0.8</v>
      </c>
      <c r="K773" t="str">
        <f>INDEX(products!$A$1:$G$37,MATCH(orders!$D773,products!$A$1:$A$37,0),MATCH(orders!K$1,products!$A$1:$G$1,0))</f>
        <v>20g</v>
      </c>
      <c r="L773" s="6">
        <f>INDEX(products!$A$1:$G$37,MATCH(orders!$D773,products!$A$1:$A$37,0),MATCH(orders!L$1,products!$A$1:$G$1,0))</f>
        <v>0.5</v>
      </c>
      <c r="M773" s="6">
        <f t="shared" ca="1" si="25"/>
        <v>10</v>
      </c>
      <c r="N773" t="str">
        <f>_xlfn.XLOOKUP(Orders[[#This Row],[Customer ID]],customers!$A$1:$A$1001,customers!$I$1:$I$1001,0)</f>
        <v>No</v>
      </c>
    </row>
    <row r="774" spans="1:14" x14ac:dyDescent="0.3">
      <c r="A774" s="4" t="s">
        <v>6719</v>
      </c>
      <c r="B774" s="5">
        <v>43971</v>
      </c>
      <c r="C774" t="s">
        <v>329</v>
      </c>
      <c r="D774" t="s">
        <v>6974</v>
      </c>
      <c r="E774" s="4">
        <f t="shared" ca="1" si="24"/>
        <v>7</v>
      </c>
      <c r="F774" t="str">
        <f>_xlfn.XLOOKUP(C774,customers!$A$1:$A$1001,customers!$B$1:$B$1001)</f>
        <v>Nicole Robinson</v>
      </c>
      <c r="G774" t="str">
        <f>_xlfn.XLOOKUP(C774,customers!$A$1:$A$1001,customers!$C$1:$C$1001)</f>
        <v>nicolerobinson@email.com</v>
      </c>
      <c r="H774" t="str">
        <f>_xlfn.XLOOKUP(C774,customers!$A$1:$A$1001,customers!$G$1:$G$1001)</f>
        <v>Canada</v>
      </c>
      <c r="I774" t="str">
        <f>INDEX(products!$A$1:$G$37,MATCH(orders!$D774,products!$A$1:$A$37,0),MATCH(orders!I$1,products!$A$1:$G$1,0))</f>
        <v>White</v>
      </c>
      <c r="J774">
        <f>INDEX(products!$A$1:$G$37,MATCH(orders!$D774,products!$A$1:$A$37,0),MATCH(orders!J$1,products!$A$1:$G$1,0))</f>
        <v>0.65</v>
      </c>
      <c r="K774" t="str">
        <f>INDEX(products!$A$1:$G$37,MATCH(orders!$D774,products!$A$1:$A$37,0),MATCH(orders!K$1,products!$A$1:$G$1,0))</f>
        <v>50g</v>
      </c>
      <c r="L774" s="6">
        <f>INDEX(products!$A$1:$G$37,MATCH(orders!$D774,products!$A$1:$A$37,0),MATCH(orders!L$1,products!$A$1:$G$1,0))</f>
        <v>1.46</v>
      </c>
      <c r="M774" s="6">
        <f t="shared" ca="1" si="25"/>
        <v>10.219999999999999</v>
      </c>
      <c r="N774" t="str">
        <f>_xlfn.XLOOKUP(Orders[[#This Row],[Customer ID]],customers!$A$1:$A$1001,customers!$I$1:$I$1001,0)</f>
        <v>No</v>
      </c>
    </row>
    <row r="775" spans="1:14" x14ac:dyDescent="0.3">
      <c r="A775" s="4" t="s">
        <v>6720</v>
      </c>
      <c r="B775" s="5">
        <v>44435</v>
      </c>
      <c r="C775" t="s">
        <v>438</v>
      </c>
      <c r="D775" t="s">
        <v>6945</v>
      </c>
      <c r="E775" s="4">
        <f t="shared" ca="1" si="24"/>
        <v>38</v>
      </c>
      <c r="F775" t="str">
        <f>_xlfn.XLOOKUP(C775,customers!$A$1:$A$1001,customers!$B$1:$B$1001)</f>
        <v>Kyle Rodriguez</v>
      </c>
      <c r="G775" t="str">
        <f>_xlfn.XLOOKUP(C775,customers!$A$1:$A$1001,customers!$C$1:$C$1001)</f>
        <v>kylerodriguez@email.com</v>
      </c>
      <c r="H775" t="str">
        <f>_xlfn.XLOOKUP(C775,customers!$A$1:$A$1001,customers!$G$1:$G$1001)</f>
        <v>Canada</v>
      </c>
      <c r="I775" t="str">
        <f>INDEX(products!$A$1:$G$37,MATCH(orders!$D775,products!$A$1:$A$37,0),MATCH(orders!I$1,products!$A$1:$G$1,0))</f>
        <v>Dark</v>
      </c>
      <c r="J775">
        <f>INDEX(products!$A$1:$G$37,MATCH(orders!$D775,products!$A$1:$A$37,0),MATCH(orders!J$1,products!$A$1:$G$1,0))</f>
        <v>0.5</v>
      </c>
      <c r="K775" t="str">
        <f>INDEX(products!$A$1:$G$37,MATCH(orders!$D775,products!$A$1:$A$37,0),MATCH(orders!K$1,products!$A$1:$G$1,0))</f>
        <v>20g</v>
      </c>
      <c r="L775" s="6">
        <f>INDEX(products!$A$1:$G$37,MATCH(orders!$D775,products!$A$1:$A$37,0),MATCH(orders!L$1,products!$A$1:$G$1,0))</f>
        <v>0.65</v>
      </c>
      <c r="M775" s="6">
        <f t="shared" ca="1" si="25"/>
        <v>24.7</v>
      </c>
      <c r="N775" t="str">
        <f>_xlfn.XLOOKUP(Orders[[#This Row],[Customer ID]],customers!$A$1:$A$1001,customers!$I$1:$I$1001,0)</f>
        <v>Yes</v>
      </c>
    </row>
    <row r="776" spans="1:14" x14ac:dyDescent="0.3">
      <c r="A776" s="4" t="s">
        <v>6721</v>
      </c>
      <c r="B776" s="5">
        <v>44681</v>
      </c>
      <c r="C776" t="s">
        <v>268</v>
      </c>
      <c r="D776" t="s">
        <v>6958</v>
      </c>
      <c r="E776" s="4">
        <f t="shared" ca="1" si="24"/>
        <v>40</v>
      </c>
      <c r="F776" t="str">
        <f>_xlfn.XLOOKUP(C776,customers!$A$1:$A$1001,customers!$B$1:$B$1001)</f>
        <v>Tiffany Lee</v>
      </c>
      <c r="G776" t="str">
        <f>_xlfn.XLOOKUP(C776,customers!$A$1:$A$1001,customers!$C$1:$C$1001)</f>
        <v>tiffanylee@email.com</v>
      </c>
      <c r="H776" t="str">
        <f>_xlfn.XLOOKUP(C776,customers!$A$1:$A$1001,customers!$G$1:$G$1001)</f>
        <v>Canada</v>
      </c>
      <c r="I776" t="str">
        <f>INDEX(products!$A$1:$G$37,MATCH(orders!$D776,products!$A$1:$A$37,0),MATCH(orders!I$1,products!$A$1:$G$1,0))</f>
        <v>Milk</v>
      </c>
      <c r="J776">
        <f>INDEX(products!$A$1:$G$37,MATCH(orders!$D776,products!$A$1:$A$37,0),MATCH(orders!J$1,products!$A$1:$G$1,0))</f>
        <v>0.5</v>
      </c>
      <c r="K776" t="str">
        <f>INDEX(products!$A$1:$G$37,MATCH(orders!$D776,products!$A$1:$A$37,0),MATCH(orders!K$1,products!$A$1:$G$1,0))</f>
        <v>50g</v>
      </c>
      <c r="L776" s="6">
        <f>INDEX(products!$A$1:$G$37,MATCH(orders!$D776,products!$A$1:$A$37,0),MATCH(orders!L$1,products!$A$1:$G$1,0))</f>
        <v>1.2</v>
      </c>
      <c r="M776" s="6">
        <f t="shared" ca="1" si="25"/>
        <v>48</v>
      </c>
      <c r="N776" t="str">
        <f>_xlfn.XLOOKUP(Orders[[#This Row],[Customer ID]],customers!$A$1:$A$1001,customers!$I$1:$I$1001,0)</f>
        <v>Yes</v>
      </c>
    </row>
    <row r="777" spans="1:14" x14ac:dyDescent="0.3">
      <c r="A777" s="4" t="s">
        <v>6722</v>
      </c>
      <c r="B777" s="5">
        <v>43985</v>
      </c>
      <c r="C777" t="s">
        <v>121</v>
      </c>
      <c r="D777" t="s">
        <v>6966</v>
      </c>
      <c r="E777" s="4">
        <f t="shared" ca="1" si="24"/>
        <v>44</v>
      </c>
      <c r="F777" t="str">
        <f>_xlfn.XLOOKUP(C777,customers!$A$1:$A$1001,customers!$B$1:$B$1001)</f>
        <v>Sally Stone</v>
      </c>
      <c r="G777" t="str">
        <f>_xlfn.XLOOKUP(C777,customers!$A$1:$A$1001,customers!$C$1:$C$1001)</f>
        <v>sallystone@email.com</v>
      </c>
      <c r="H777" t="str">
        <f>_xlfn.XLOOKUP(C777,customers!$A$1:$A$1001,customers!$G$1:$G$1001)</f>
        <v>Canada</v>
      </c>
      <c r="I777" t="str">
        <f>INDEX(products!$A$1:$G$37,MATCH(orders!$D777,products!$A$1:$A$37,0),MATCH(orders!I$1,products!$A$1:$G$1,0))</f>
        <v>Milk</v>
      </c>
      <c r="J777">
        <f>INDEX(products!$A$1:$G$37,MATCH(orders!$D777,products!$A$1:$A$37,0),MATCH(orders!J$1,products!$A$1:$G$1,0))</f>
        <v>0.8</v>
      </c>
      <c r="K777" t="str">
        <f>INDEX(products!$A$1:$G$37,MATCH(orders!$D777,products!$A$1:$A$37,0),MATCH(orders!K$1,products!$A$1:$G$1,0))</f>
        <v>50g</v>
      </c>
      <c r="L777" s="6">
        <f>INDEX(products!$A$1:$G$37,MATCH(orders!$D777,products!$A$1:$A$37,0),MATCH(orders!L$1,products!$A$1:$G$1,0))</f>
        <v>0.9</v>
      </c>
      <c r="M777" s="6">
        <f t="shared" ca="1" si="25"/>
        <v>39.6</v>
      </c>
      <c r="N777" t="str">
        <f>_xlfn.XLOOKUP(Orders[[#This Row],[Customer ID]],customers!$A$1:$A$1001,customers!$I$1:$I$1001,0)</f>
        <v>No</v>
      </c>
    </row>
    <row r="778" spans="1:14" x14ac:dyDescent="0.3">
      <c r="A778" s="4" t="s">
        <v>6723</v>
      </c>
      <c r="B778" s="5">
        <v>44725</v>
      </c>
      <c r="C778" t="s">
        <v>626</v>
      </c>
      <c r="D778" t="s">
        <v>6967</v>
      </c>
      <c r="E778" s="4">
        <f t="shared" ca="1" si="24"/>
        <v>9</v>
      </c>
      <c r="F778" t="str">
        <f>_xlfn.XLOOKUP(C778,customers!$A$1:$A$1001,customers!$B$1:$B$1001)</f>
        <v>Cody Bradley</v>
      </c>
      <c r="G778" t="str">
        <f>_xlfn.XLOOKUP(C778,customers!$A$1:$A$1001,customers!$C$1:$C$1001)</f>
        <v>codybradley@email.com</v>
      </c>
      <c r="H778" t="str">
        <f>_xlfn.XLOOKUP(C778,customers!$A$1:$A$1001,customers!$G$1:$G$1001)</f>
        <v>Mexico</v>
      </c>
      <c r="I778" t="str">
        <f>INDEX(products!$A$1:$G$37,MATCH(orders!$D778,products!$A$1:$A$37,0),MATCH(orders!I$1,products!$A$1:$G$1,0))</f>
        <v>Milk</v>
      </c>
      <c r="J778">
        <f>INDEX(products!$A$1:$G$37,MATCH(orders!$D778,products!$A$1:$A$37,0),MATCH(orders!J$1,products!$A$1:$G$1,0))</f>
        <v>0.8</v>
      </c>
      <c r="K778" t="str">
        <f>INDEX(products!$A$1:$G$37,MATCH(orders!$D778,products!$A$1:$A$37,0),MATCH(orders!K$1,products!$A$1:$G$1,0))</f>
        <v>100g</v>
      </c>
      <c r="L778" s="6">
        <f>INDEX(products!$A$1:$G$37,MATCH(orders!$D778,products!$A$1:$A$37,0),MATCH(orders!L$1,products!$A$1:$G$1,0))</f>
        <v>1.49</v>
      </c>
      <c r="M778" s="6">
        <f t="shared" ca="1" si="25"/>
        <v>13.41</v>
      </c>
      <c r="N778" t="str">
        <f>_xlfn.XLOOKUP(Orders[[#This Row],[Customer ID]],customers!$A$1:$A$1001,customers!$I$1:$I$1001,0)</f>
        <v>Yes</v>
      </c>
    </row>
    <row r="779" spans="1:14" x14ac:dyDescent="0.3">
      <c r="A779" s="4" t="s">
        <v>6724</v>
      </c>
      <c r="B779" s="5">
        <v>43992</v>
      </c>
      <c r="C779" t="s">
        <v>904</v>
      </c>
      <c r="D779" t="s">
        <v>6979</v>
      </c>
      <c r="E779" s="4">
        <f t="shared" ca="1" si="24"/>
        <v>49</v>
      </c>
      <c r="F779" t="str">
        <f>_xlfn.XLOOKUP(C779,customers!$A$1:$A$1001,customers!$B$1:$B$1001)</f>
        <v>Autumn Andrade</v>
      </c>
      <c r="G779" t="str">
        <f>_xlfn.XLOOKUP(C779,customers!$A$1:$A$1001,customers!$C$1:$C$1001)</f>
        <v>autumnandrade@email.com</v>
      </c>
      <c r="H779" t="str">
        <f>_xlfn.XLOOKUP(C779,customers!$A$1:$A$1001,customers!$G$1:$G$1001)</f>
        <v>Canada</v>
      </c>
      <c r="I779" t="str">
        <f>INDEX(products!$A$1:$G$37,MATCH(orders!$D779,products!$A$1:$A$37,0),MATCH(orders!I$1,products!$A$1:$G$1,0))</f>
        <v>White</v>
      </c>
      <c r="J779">
        <f>INDEX(products!$A$1:$G$37,MATCH(orders!$D779,products!$A$1:$A$37,0),MATCH(orders!J$1,products!$A$1:$G$1,0))</f>
        <v>0.8</v>
      </c>
      <c r="K779" t="str">
        <f>INDEX(products!$A$1:$G$37,MATCH(orders!$D779,products!$A$1:$A$37,0),MATCH(orders!K$1,products!$A$1:$G$1,0))</f>
        <v>100g</v>
      </c>
      <c r="L779" s="6">
        <f>INDEX(products!$A$1:$G$37,MATCH(orders!$D779,products!$A$1:$A$37,0),MATCH(orders!L$1,products!$A$1:$G$1,0))</f>
        <v>2.16</v>
      </c>
      <c r="M779" s="6">
        <f t="shared" ca="1" si="25"/>
        <v>105.84</v>
      </c>
      <c r="N779" t="str">
        <f>_xlfn.XLOOKUP(Orders[[#This Row],[Customer ID]],customers!$A$1:$A$1001,customers!$I$1:$I$1001,0)</f>
        <v>No</v>
      </c>
    </row>
    <row r="780" spans="1:14" x14ac:dyDescent="0.3">
      <c r="A780" s="4" t="s">
        <v>6725</v>
      </c>
      <c r="B780" s="5">
        <v>44183</v>
      </c>
      <c r="C780" t="s">
        <v>417</v>
      </c>
      <c r="D780" t="s">
        <v>6972</v>
      </c>
      <c r="E780" s="4">
        <f t="shared" ca="1" si="24"/>
        <v>5</v>
      </c>
      <c r="F780" t="str">
        <f>_xlfn.XLOOKUP(C780,customers!$A$1:$A$1001,customers!$B$1:$B$1001)</f>
        <v>Tonya Richardson</v>
      </c>
      <c r="G780" t="str">
        <f>_xlfn.XLOOKUP(C780,customers!$A$1:$A$1001,customers!$C$1:$C$1001)</f>
        <v>tonyarichardson@email.com</v>
      </c>
      <c r="H780" t="str">
        <f>_xlfn.XLOOKUP(C780,customers!$A$1:$A$1001,customers!$G$1:$G$1001)</f>
        <v>Canada</v>
      </c>
      <c r="I780" t="str">
        <f>INDEX(products!$A$1:$G$37,MATCH(orders!$D780,products!$A$1:$A$37,0),MATCH(orders!I$1,products!$A$1:$G$1,0))</f>
        <v>White</v>
      </c>
      <c r="J780">
        <f>INDEX(products!$A$1:$G$37,MATCH(orders!$D780,products!$A$1:$A$37,0),MATCH(orders!J$1,products!$A$1:$G$1,0))</f>
        <v>0.5</v>
      </c>
      <c r="K780" t="str">
        <f>INDEX(products!$A$1:$G$37,MATCH(orders!$D780,products!$A$1:$A$37,0),MATCH(orders!K$1,products!$A$1:$G$1,0))</f>
        <v>250g</v>
      </c>
      <c r="L780" s="6">
        <f>INDEX(products!$A$1:$G$37,MATCH(orders!$D780,products!$A$1:$A$37,0),MATCH(orders!L$1,products!$A$1:$G$1,0))</f>
        <v>6.08</v>
      </c>
      <c r="M780" s="6">
        <f t="shared" ca="1" si="25"/>
        <v>30.4</v>
      </c>
      <c r="N780" t="str">
        <f>_xlfn.XLOOKUP(Orders[[#This Row],[Customer ID]],customers!$A$1:$A$1001,customers!$I$1:$I$1001,0)</f>
        <v>No</v>
      </c>
    </row>
    <row r="781" spans="1:14" x14ac:dyDescent="0.3">
      <c r="A781" s="4" t="s">
        <v>6726</v>
      </c>
      <c r="B781" s="5">
        <v>43708</v>
      </c>
      <c r="C781" t="s">
        <v>866</v>
      </c>
      <c r="D781" t="s">
        <v>6973</v>
      </c>
      <c r="E781" s="4">
        <f t="shared" ca="1" si="24"/>
        <v>20</v>
      </c>
      <c r="F781" t="str">
        <f>_xlfn.XLOOKUP(C781,customers!$A$1:$A$1001,customers!$B$1:$B$1001)</f>
        <v>Latoya Cox</v>
      </c>
      <c r="G781" t="str">
        <f>_xlfn.XLOOKUP(C781,customers!$A$1:$A$1001,customers!$C$1:$C$1001)</f>
        <v>latoyacox@email.com</v>
      </c>
      <c r="H781" t="str">
        <f>_xlfn.XLOOKUP(C781,customers!$A$1:$A$1001,customers!$G$1:$G$1001)</f>
        <v>Mexico</v>
      </c>
      <c r="I781" t="str">
        <f>INDEX(products!$A$1:$G$37,MATCH(orders!$D781,products!$A$1:$A$37,0),MATCH(orders!I$1,products!$A$1:$G$1,0))</f>
        <v>White</v>
      </c>
      <c r="J781">
        <f>INDEX(products!$A$1:$G$37,MATCH(orders!$D781,products!$A$1:$A$37,0),MATCH(orders!J$1,products!$A$1:$G$1,0))</f>
        <v>0.65</v>
      </c>
      <c r="K781" t="str">
        <f>INDEX(products!$A$1:$G$37,MATCH(orders!$D781,products!$A$1:$A$37,0),MATCH(orders!K$1,products!$A$1:$G$1,0))</f>
        <v>20g</v>
      </c>
      <c r="L781" s="6">
        <f>INDEX(products!$A$1:$G$37,MATCH(orders!$D781,products!$A$1:$A$37,0),MATCH(orders!L$1,products!$A$1:$G$1,0))</f>
        <v>0.73</v>
      </c>
      <c r="M781" s="6">
        <f t="shared" ca="1" si="25"/>
        <v>14.6</v>
      </c>
      <c r="N781" t="str">
        <f>_xlfn.XLOOKUP(Orders[[#This Row],[Customer ID]],customers!$A$1:$A$1001,customers!$I$1:$I$1001,0)</f>
        <v>No</v>
      </c>
    </row>
    <row r="782" spans="1:14" x14ac:dyDescent="0.3">
      <c r="A782" s="4" t="s">
        <v>6727</v>
      </c>
      <c r="B782" s="5">
        <v>43521</v>
      </c>
      <c r="C782" t="s">
        <v>936</v>
      </c>
      <c r="D782" t="s">
        <v>6966</v>
      </c>
      <c r="E782" s="4">
        <f t="shared" ca="1" si="24"/>
        <v>17</v>
      </c>
      <c r="F782" t="str">
        <f>_xlfn.XLOOKUP(C782,customers!$A$1:$A$1001,customers!$B$1:$B$1001)</f>
        <v>Shawn Espinoza</v>
      </c>
      <c r="G782" t="str">
        <f>_xlfn.XLOOKUP(C782,customers!$A$1:$A$1001,customers!$C$1:$C$1001)</f>
        <v>shawnespinoza@email.com</v>
      </c>
      <c r="H782" t="str">
        <f>_xlfn.XLOOKUP(C782,customers!$A$1:$A$1001,customers!$G$1:$G$1001)</f>
        <v>Canada</v>
      </c>
      <c r="I782" t="str">
        <f>INDEX(products!$A$1:$G$37,MATCH(orders!$D782,products!$A$1:$A$37,0),MATCH(orders!I$1,products!$A$1:$G$1,0))</f>
        <v>Milk</v>
      </c>
      <c r="J782">
        <f>INDEX(products!$A$1:$G$37,MATCH(orders!$D782,products!$A$1:$A$37,0),MATCH(orders!J$1,products!$A$1:$G$1,0))</f>
        <v>0.8</v>
      </c>
      <c r="K782" t="str">
        <f>INDEX(products!$A$1:$G$37,MATCH(orders!$D782,products!$A$1:$A$37,0),MATCH(orders!K$1,products!$A$1:$G$1,0))</f>
        <v>50g</v>
      </c>
      <c r="L782" s="6">
        <f>INDEX(products!$A$1:$G$37,MATCH(orders!$D782,products!$A$1:$A$37,0),MATCH(orders!L$1,products!$A$1:$G$1,0))</f>
        <v>0.9</v>
      </c>
      <c r="M782" s="6">
        <f t="shared" ca="1" si="25"/>
        <v>15.3</v>
      </c>
      <c r="N782" t="str">
        <f>_xlfn.XLOOKUP(Orders[[#This Row],[Customer ID]],customers!$A$1:$A$1001,customers!$I$1:$I$1001,0)</f>
        <v>Yes</v>
      </c>
    </row>
    <row r="783" spans="1:14" x14ac:dyDescent="0.3">
      <c r="A783" s="4" t="s">
        <v>6728</v>
      </c>
      <c r="B783" s="5">
        <v>44234</v>
      </c>
      <c r="C783" t="s">
        <v>159</v>
      </c>
      <c r="D783" t="s">
        <v>6978</v>
      </c>
      <c r="E783" s="4">
        <f t="shared" ca="1" si="24"/>
        <v>48</v>
      </c>
      <c r="F783" t="str">
        <f>_xlfn.XLOOKUP(C783,customers!$A$1:$A$1001,customers!$B$1:$B$1001)</f>
        <v>Austin Robertson</v>
      </c>
      <c r="G783" t="str">
        <f>_xlfn.XLOOKUP(C783,customers!$A$1:$A$1001,customers!$C$1:$C$1001)</f>
        <v>austinrobertson@email.com</v>
      </c>
      <c r="H783" t="str">
        <f>_xlfn.XLOOKUP(C783,customers!$A$1:$A$1001,customers!$G$1:$G$1001)</f>
        <v>Mexico</v>
      </c>
      <c r="I783" t="str">
        <f>INDEX(products!$A$1:$G$37,MATCH(orders!$D783,products!$A$1:$A$37,0),MATCH(orders!I$1,products!$A$1:$G$1,0))</f>
        <v>White</v>
      </c>
      <c r="J783">
        <f>INDEX(products!$A$1:$G$37,MATCH(orders!$D783,products!$A$1:$A$37,0),MATCH(orders!J$1,products!$A$1:$G$1,0))</f>
        <v>0.8</v>
      </c>
      <c r="K783" t="str">
        <f>INDEX(products!$A$1:$G$37,MATCH(orders!$D783,products!$A$1:$A$37,0),MATCH(orders!K$1,products!$A$1:$G$1,0))</f>
        <v>50g</v>
      </c>
      <c r="L783" s="6">
        <f>INDEX(products!$A$1:$G$37,MATCH(orders!$D783,products!$A$1:$A$37,0),MATCH(orders!L$1,products!$A$1:$G$1,0))</f>
        <v>1.3</v>
      </c>
      <c r="M783" s="6">
        <f t="shared" ca="1" si="25"/>
        <v>62.400000000000006</v>
      </c>
      <c r="N783" t="str">
        <f>_xlfn.XLOOKUP(Orders[[#This Row],[Customer ID]],customers!$A$1:$A$1001,customers!$I$1:$I$1001,0)</f>
        <v>Yes</v>
      </c>
    </row>
    <row r="784" spans="1:14" x14ac:dyDescent="0.3">
      <c r="A784" s="4" t="s">
        <v>6729</v>
      </c>
      <c r="B784" s="5">
        <v>44210</v>
      </c>
      <c r="C784" t="s">
        <v>580</v>
      </c>
      <c r="D784" t="s">
        <v>6970</v>
      </c>
      <c r="E784" s="4">
        <f t="shared" ca="1" si="24"/>
        <v>21</v>
      </c>
      <c r="F784" t="str">
        <f>_xlfn.XLOOKUP(C784,customers!$A$1:$A$1001,customers!$B$1:$B$1001)</f>
        <v>Nancy Wells</v>
      </c>
      <c r="G784" t="str">
        <f>_xlfn.XLOOKUP(C784,customers!$A$1:$A$1001,customers!$C$1:$C$1001)</f>
        <v>nancywells@email.com</v>
      </c>
      <c r="H784" t="str">
        <f>_xlfn.XLOOKUP(C784,customers!$A$1:$A$1001,customers!$G$1:$G$1001)</f>
        <v>Canada</v>
      </c>
      <c r="I784" t="str">
        <f>INDEX(products!$A$1:$G$37,MATCH(orders!$D784,products!$A$1:$A$37,0),MATCH(orders!I$1,products!$A$1:$G$1,0))</f>
        <v>White</v>
      </c>
      <c r="J784">
        <f>INDEX(products!$A$1:$G$37,MATCH(orders!$D784,products!$A$1:$A$37,0),MATCH(orders!J$1,products!$A$1:$G$1,0))</f>
        <v>0.5</v>
      </c>
      <c r="K784" t="str">
        <f>INDEX(products!$A$1:$G$37,MATCH(orders!$D784,products!$A$1:$A$37,0),MATCH(orders!K$1,products!$A$1:$G$1,0))</f>
        <v>50g</v>
      </c>
      <c r="L784" s="6">
        <f>INDEX(products!$A$1:$G$37,MATCH(orders!$D784,products!$A$1:$A$37,0),MATCH(orders!L$1,products!$A$1:$G$1,0))</f>
        <v>1.59</v>
      </c>
      <c r="M784" s="6">
        <f t="shared" ca="1" si="25"/>
        <v>33.39</v>
      </c>
      <c r="N784" t="str">
        <f>_xlfn.XLOOKUP(Orders[[#This Row],[Customer ID]],customers!$A$1:$A$1001,customers!$I$1:$I$1001,0)</f>
        <v>No</v>
      </c>
    </row>
    <row r="785" spans="1:14" x14ac:dyDescent="0.3">
      <c r="A785" s="4" t="s">
        <v>6730</v>
      </c>
      <c r="B785" s="5">
        <v>43520</v>
      </c>
      <c r="C785" t="s">
        <v>172</v>
      </c>
      <c r="D785" t="s">
        <v>6955</v>
      </c>
      <c r="E785" s="4">
        <f t="shared" ca="1" si="24"/>
        <v>23</v>
      </c>
      <c r="F785" t="str">
        <f>_xlfn.XLOOKUP(C785,customers!$A$1:$A$1001,customers!$B$1:$B$1001)</f>
        <v>Rachel Lowery</v>
      </c>
      <c r="G785" t="str">
        <f>_xlfn.XLOOKUP(C785,customers!$A$1:$A$1001,customers!$C$1:$C$1001)</f>
        <v>rachellowery@email.com</v>
      </c>
      <c r="H785" t="str">
        <f>_xlfn.XLOOKUP(C785,customers!$A$1:$A$1001,customers!$G$1:$G$1001)</f>
        <v>United States</v>
      </c>
      <c r="I785" t="str">
        <f>INDEX(products!$A$1:$G$37,MATCH(orders!$D785,products!$A$1:$A$37,0),MATCH(orders!I$1,products!$A$1:$G$1,0))</f>
        <v>Dark</v>
      </c>
      <c r="J785">
        <f>INDEX(products!$A$1:$G$37,MATCH(orders!$D785,products!$A$1:$A$37,0),MATCH(orders!J$1,products!$A$1:$G$1,0))</f>
        <v>0.8</v>
      </c>
      <c r="K785" t="str">
        <f>INDEX(products!$A$1:$G$37,MATCH(orders!$D785,products!$A$1:$A$37,0),MATCH(orders!K$1,products!$A$1:$G$1,0))</f>
        <v>100g</v>
      </c>
      <c r="L785" s="6">
        <f>INDEX(products!$A$1:$G$37,MATCH(orders!$D785,products!$A$1:$A$37,0),MATCH(orders!L$1,products!$A$1:$G$1,0))</f>
        <v>1.66</v>
      </c>
      <c r="M785" s="6">
        <f t="shared" ca="1" si="25"/>
        <v>38.18</v>
      </c>
      <c r="N785" t="str">
        <f>_xlfn.XLOOKUP(Orders[[#This Row],[Customer ID]],customers!$A$1:$A$1001,customers!$I$1:$I$1001,0)</f>
        <v>Yes</v>
      </c>
    </row>
    <row r="786" spans="1:14" x14ac:dyDescent="0.3">
      <c r="A786" s="4" t="s">
        <v>6731</v>
      </c>
      <c r="B786" s="5">
        <v>43639</v>
      </c>
      <c r="C786" t="s">
        <v>867</v>
      </c>
      <c r="D786" t="s">
        <v>6954</v>
      </c>
      <c r="E786" s="4">
        <f t="shared" ca="1" si="24"/>
        <v>14</v>
      </c>
      <c r="F786" t="str">
        <f>_xlfn.XLOOKUP(C786,customers!$A$1:$A$1001,customers!$B$1:$B$1001)</f>
        <v>David Hayes Jr.</v>
      </c>
      <c r="G786" t="str">
        <f>_xlfn.XLOOKUP(C786,customers!$A$1:$A$1001,customers!$C$1:$C$1001)</f>
        <v>davidhayesjr.@email.com</v>
      </c>
      <c r="H786" t="str">
        <f>_xlfn.XLOOKUP(C786,customers!$A$1:$A$1001,customers!$G$1:$G$1001)</f>
        <v>United States</v>
      </c>
      <c r="I786" t="str">
        <f>INDEX(products!$A$1:$G$37,MATCH(orders!$D786,products!$A$1:$A$37,0),MATCH(orders!I$1,products!$A$1:$G$1,0))</f>
        <v>Dark</v>
      </c>
      <c r="J786">
        <f>INDEX(products!$A$1:$G$37,MATCH(orders!$D786,products!$A$1:$A$37,0),MATCH(orders!J$1,products!$A$1:$G$1,0))</f>
        <v>0.8</v>
      </c>
      <c r="K786" t="str">
        <f>INDEX(products!$A$1:$G$37,MATCH(orders!$D786,products!$A$1:$A$37,0),MATCH(orders!K$1,products!$A$1:$G$1,0))</f>
        <v>50g</v>
      </c>
      <c r="L786" s="6">
        <f>INDEX(products!$A$1:$G$37,MATCH(orders!$D786,products!$A$1:$A$37,0),MATCH(orders!L$1,products!$A$1:$G$1,0))</f>
        <v>1</v>
      </c>
      <c r="M786" s="6">
        <f t="shared" ca="1" si="25"/>
        <v>14</v>
      </c>
      <c r="N786" t="str">
        <f>_xlfn.XLOOKUP(Orders[[#This Row],[Customer ID]],customers!$A$1:$A$1001,customers!$I$1:$I$1001,0)</f>
        <v>No</v>
      </c>
    </row>
    <row r="787" spans="1:14" x14ac:dyDescent="0.3">
      <c r="A787" s="4" t="s">
        <v>6732</v>
      </c>
      <c r="B787" s="5">
        <v>43960</v>
      </c>
      <c r="C787" t="s">
        <v>166</v>
      </c>
      <c r="D787" t="s">
        <v>6962</v>
      </c>
      <c r="E787" s="4">
        <f t="shared" ca="1" si="24"/>
        <v>18</v>
      </c>
      <c r="F787" t="str">
        <f>_xlfn.XLOOKUP(C787,customers!$A$1:$A$1001,customers!$B$1:$B$1001)</f>
        <v>Scott Holden</v>
      </c>
      <c r="G787" t="str">
        <f>_xlfn.XLOOKUP(C787,customers!$A$1:$A$1001,customers!$C$1:$C$1001)</f>
        <v>scottholden@email.com</v>
      </c>
      <c r="H787" t="str">
        <f>_xlfn.XLOOKUP(C787,customers!$A$1:$A$1001,customers!$G$1:$G$1001)</f>
        <v>Canada</v>
      </c>
      <c r="I787" t="str">
        <f>INDEX(products!$A$1:$G$37,MATCH(orders!$D787,products!$A$1:$A$37,0),MATCH(orders!I$1,products!$A$1:$G$1,0))</f>
        <v>Milk</v>
      </c>
      <c r="J787">
        <f>INDEX(products!$A$1:$G$37,MATCH(orders!$D787,products!$A$1:$A$37,0),MATCH(orders!J$1,products!$A$1:$G$1,0))</f>
        <v>0.65</v>
      </c>
      <c r="K787" t="str">
        <f>INDEX(products!$A$1:$G$37,MATCH(orders!$D787,products!$A$1:$A$37,0),MATCH(orders!K$1,products!$A$1:$G$1,0))</f>
        <v>50g</v>
      </c>
      <c r="L787" s="6">
        <f>INDEX(products!$A$1:$G$37,MATCH(orders!$D787,products!$A$1:$A$37,0),MATCH(orders!L$1,products!$A$1:$G$1,0))</f>
        <v>1</v>
      </c>
      <c r="M787" s="6">
        <f t="shared" ca="1" si="25"/>
        <v>18</v>
      </c>
      <c r="N787" t="str">
        <f>_xlfn.XLOOKUP(Orders[[#This Row],[Customer ID]],customers!$A$1:$A$1001,customers!$I$1:$I$1001,0)</f>
        <v>Yes</v>
      </c>
    </row>
    <row r="788" spans="1:14" x14ac:dyDescent="0.3">
      <c r="A788" s="4" t="s">
        <v>6733</v>
      </c>
      <c r="B788" s="5">
        <v>44030</v>
      </c>
      <c r="C788" t="s">
        <v>746</v>
      </c>
      <c r="D788" t="s">
        <v>6966</v>
      </c>
      <c r="E788" s="4">
        <f t="shared" ca="1" si="24"/>
        <v>44</v>
      </c>
      <c r="F788" t="str">
        <f>_xlfn.XLOOKUP(C788,customers!$A$1:$A$1001,customers!$B$1:$B$1001)</f>
        <v>Kim Fox</v>
      </c>
      <c r="G788" t="str">
        <f>_xlfn.XLOOKUP(C788,customers!$A$1:$A$1001,customers!$C$1:$C$1001)</f>
        <v>kimfox@email.com</v>
      </c>
      <c r="H788" t="str">
        <f>_xlfn.XLOOKUP(C788,customers!$A$1:$A$1001,customers!$G$1:$G$1001)</f>
        <v>United States</v>
      </c>
      <c r="I788" t="str">
        <f>INDEX(products!$A$1:$G$37,MATCH(orders!$D788,products!$A$1:$A$37,0),MATCH(orders!I$1,products!$A$1:$G$1,0))</f>
        <v>Milk</v>
      </c>
      <c r="J788">
        <f>INDEX(products!$A$1:$G$37,MATCH(orders!$D788,products!$A$1:$A$37,0),MATCH(orders!J$1,products!$A$1:$G$1,0))</f>
        <v>0.8</v>
      </c>
      <c r="K788" t="str">
        <f>INDEX(products!$A$1:$G$37,MATCH(orders!$D788,products!$A$1:$A$37,0),MATCH(orders!K$1,products!$A$1:$G$1,0))</f>
        <v>50g</v>
      </c>
      <c r="L788" s="6">
        <f>INDEX(products!$A$1:$G$37,MATCH(orders!$D788,products!$A$1:$A$37,0),MATCH(orders!L$1,products!$A$1:$G$1,0))</f>
        <v>0.9</v>
      </c>
      <c r="M788" s="6">
        <f t="shared" ca="1" si="25"/>
        <v>39.6</v>
      </c>
      <c r="N788" t="str">
        <f>_xlfn.XLOOKUP(Orders[[#This Row],[Customer ID]],customers!$A$1:$A$1001,customers!$I$1:$I$1001,0)</f>
        <v>No</v>
      </c>
    </row>
    <row r="789" spans="1:14" x14ac:dyDescent="0.3">
      <c r="A789" s="4" t="s">
        <v>6734</v>
      </c>
      <c r="B789" s="5">
        <v>43755</v>
      </c>
      <c r="C789" t="s">
        <v>43</v>
      </c>
      <c r="D789" t="s">
        <v>6959</v>
      </c>
      <c r="E789" s="4">
        <f t="shared" ca="1" si="24"/>
        <v>45</v>
      </c>
      <c r="F789" t="str">
        <f>_xlfn.XLOOKUP(C789,customers!$A$1:$A$1001,customers!$B$1:$B$1001)</f>
        <v>Debbie Poole</v>
      </c>
      <c r="G789" t="str">
        <f>_xlfn.XLOOKUP(C789,customers!$A$1:$A$1001,customers!$C$1:$C$1001)</f>
        <v>debbiepoole@email.com</v>
      </c>
      <c r="H789" t="str">
        <f>_xlfn.XLOOKUP(C789,customers!$A$1:$A$1001,customers!$G$1:$G$1001)</f>
        <v>United States</v>
      </c>
      <c r="I789" t="str">
        <f>INDEX(products!$A$1:$G$37,MATCH(orders!$D789,products!$A$1:$A$37,0),MATCH(orders!I$1,products!$A$1:$G$1,0))</f>
        <v>Milk</v>
      </c>
      <c r="J789">
        <f>INDEX(products!$A$1:$G$37,MATCH(orders!$D789,products!$A$1:$A$37,0),MATCH(orders!J$1,products!$A$1:$G$1,0))</f>
        <v>0.5</v>
      </c>
      <c r="K789" t="str">
        <f>INDEX(products!$A$1:$G$37,MATCH(orders!$D789,products!$A$1:$A$37,0),MATCH(orders!K$1,products!$A$1:$G$1,0))</f>
        <v>100g</v>
      </c>
      <c r="L789" s="6">
        <f>INDEX(products!$A$1:$G$37,MATCH(orders!$D789,products!$A$1:$A$37,0),MATCH(orders!L$1,products!$A$1:$G$1,0))</f>
        <v>1.99</v>
      </c>
      <c r="M789" s="6">
        <f t="shared" ca="1" si="25"/>
        <v>89.55</v>
      </c>
      <c r="N789" t="str">
        <f>_xlfn.XLOOKUP(Orders[[#This Row],[Customer ID]],customers!$A$1:$A$1001,customers!$I$1:$I$1001,0)</f>
        <v>Yes</v>
      </c>
    </row>
    <row r="790" spans="1:14" x14ac:dyDescent="0.3">
      <c r="A790" s="4" t="s">
        <v>6735</v>
      </c>
      <c r="B790" s="5">
        <v>44697</v>
      </c>
      <c r="C790" t="s">
        <v>92</v>
      </c>
      <c r="D790" t="s">
        <v>6956</v>
      </c>
      <c r="E790" s="4">
        <f t="shared" ca="1" si="24"/>
        <v>35</v>
      </c>
      <c r="F790" t="str">
        <f>_xlfn.XLOOKUP(C790,customers!$A$1:$A$1001,customers!$B$1:$B$1001)</f>
        <v>Kevin Porter</v>
      </c>
      <c r="G790" t="str">
        <f>_xlfn.XLOOKUP(C790,customers!$A$1:$A$1001,customers!$C$1:$C$1001)</f>
        <v>kevinporter@email.com</v>
      </c>
      <c r="H790" t="str">
        <f>_xlfn.XLOOKUP(C790,customers!$A$1:$A$1001,customers!$G$1:$G$1001)</f>
        <v>Mexico</v>
      </c>
      <c r="I790" t="str">
        <f>INDEX(products!$A$1:$G$37,MATCH(orders!$D790,products!$A$1:$A$37,0),MATCH(orders!I$1,products!$A$1:$G$1,0))</f>
        <v>Dark</v>
      </c>
      <c r="J790">
        <f>INDEX(products!$A$1:$G$37,MATCH(orders!$D790,products!$A$1:$A$37,0),MATCH(orders!J$1,products!$A$1:$G$1,0))</f>
        <v>0.8</v>
      </c>
      <c r="K790" t="str">
        <f>INDEX(products!$A$1:$G$37,MATCH(orders!$D790,products!$A$1:$A$37,0),MATCH(orders!K$1,products!$A$1:$G$1,0))</f>
        <v>250g</v>
      </c>
      <c r="L790" s="6">
        <f>INDEX(products!$A$1:$G$37,MATCH(orders!$D790,products!$A$1:$A$37,0),MATCH(orders!L$1,products!$A$1:$G$1,0))</f>
        <v>3.81</v>
      </c>
      <c r="M790" s="6">
        <f t="shared" ca="1" si="25"/>
        <v>133.35</v>
      </c>
      <c r="N790" t="str">
        <f>_xlfn.XLOOKUP(Orders[[#This Row],[Customer ID]],customers!$A$1:$A$1001,customers!$I$1:$I$1001,0)</f>
        <v>No</v>
      </c>
    </row>
    <row r="791" spans="1:14" x14ac:dyDescent="0.3">
      <c r="A791" s="4" t="s">
        <v>6736</v>
      </c>
      <c r="B791" s="5">
        <v>44279</v>
      </c>
      <c r="C791" t="s">
        <v>843</v>
      </c>
      <c r="D791" t="s">
        <v>6976</v>
      </c>
      <c r="E791" s="4">
        <f t="shared" ca="1" si="24"/>
        <v>16</v>
      </c>
      <c r="F791" t="str">
        <f>_xlfn.XLOOKUP(C791,customers!$A$1:$A$1001,customers!$B$1:$B$1001)</f>
        <v>Jeffrey Long</v>
      </c>
      <c r="G791" t="str">
        <f>_xlfn.XLOOKUP(C791,customers!$A$1:$A$1001,customers!$C$1:$C$1001)</f>
        <v>jeffreylong@email.com</v>
      </c>
      <c r="H791" t="str">
        <f>_xlfn.XLOOKUP(C791,customers!$A$1:$A$1001,customers!$G$1:$G$1001)</f>
        <v>Canada</v>
      </c>
      <c r="I791" t="str">
        <f>INDEX(products!$A$1:$G$37,MATCH(orders!$D791,products!$A$1:$A$37,0),MATCH(orders!I$1,products!$A$1:$G$1,0))</f>
        <v>White</v>
      </c>
      <c r="J791">
        <f>INDEX(products!$A$1:$G$37,MATCH(orders!$D791,products!$A$1:$A$37,0),MATCH(orders!J$1,products!$A$1:$G$1,0))</f>
        <v>0.65</v>
      </c>
      <c r="K791" t="str">
        <f>INDEX(products!$A$1:$G$37,MATCH(orders!$D791,products!$A$1:$A$37,0),MATCH(orders!K$1,products!$A$1:$G$1,0))</f>
        <v>250g</v>
      </c>
      <c r="L791" s="6">
        <f>INDEX(products!$A$1:$G$37,MATCH(orders!$D791,products!$A$1:$A$37,0),MATCH(orders!L$1,products!$A$1:$G$1,0))</f>
        <v>5.58</v>
      </c>
      <c r="M791" s="6">
        <f t="shared" ca="1" si="25"/>
        <v>89.28</v>
      </c>
      <c r="N791" t="str">
        <f>_xlfn.XLOOKUP(Orders[[#This Row],[Customer ID]],customers!$A$1:$A$1001,customers!$I$1:$I$1001,0)</f>
        <v>No</v>
      </c>
    </row>
    <row r="792" spans="1:14" x14ac:dyDescent="0.3">
      <c r="A792" s="4" t="s">
        <v>6737</v>
      </c>
      <c r="B792" s="5">
        <v>43772</v>
      </c>
      <c r="C792" t="s">
        <v>200</v>
      </c>
      <c r="D792" t="s">
        <v>6945</v>
      </c>
      <c r="E792" s="4">
        <f t="shared" ca="1" si="24"/>
        <v>10</v>
      </c>
      <c r="F792" t="str">
        <f>_xlfn.XLOOKUP(C792,customers!$A$1:$A$1001,customers!$B$1:$B$1001)</f>
        <v>Seth Phillips</v>
      </c>
      <c r="G792" t="str">
        <f>_xlfn.XLOOKUP(C792,customers!$A$1:$A$1001,customers!$C$1:$C$1001)</f>
        <v>sethphillips@email.com</v>
      </c>
      <c r="H792" t="str">
        <f>_xlfn.XLOOKUP(C792,customers!$A$1:$A$1001,customers!$G$1:$G$1001)</f>
        <v>Canada</v>
      </c>
      <c r="I792" t="str">
        <f>INDEX(products!$A$1:$G$37,MATCH(orders!$D792,products!$A$1:$A$37,0),MATCH(orders!I$1,products!$A$1:$G$1,0))</f>
        <v>Dark</v>
      </c>
      <c r="J792">
        <f>INDEX(products!$A$1:$G$37,MATCH(orders!$D792,products!$A$1:$A$37,0),MATCH(orders!J$1,products!$A$1:$G$1,0))</f>
        <v>0.5</v>
      </c>
      <c r="K792" t="str">
        <f>INDEX(products!$A$1:$G$37,MATCH(orders!$D792,products!$A$1:$A$37,0),MATCH(orders!K$1,products!$A$1:$G$1,0))</f>
        <v>20g</v>
      </c>
      <c r="L792" s="6">
        <f>INDEX(products!$A$1:$G$37,MATCH(orders!$D792,products!$A$1:$A$37,0),MATCH(orders!L$1,products!$A$1:$G$1,0))</f>
        <v>0.65</v>
      </c>
      <c r="M792" s="6">
        <f t="shared" ca="1" si="25"/>
        <v>6.5</v>
      </c>
      <c r="N792" t="str">
        <f>_xlfn.XLOOKUP(Orders[[#This Row],[Customer ID]],customers!$A$1:$A$1001,customers!$I$1:$I$1001,0)</f>
        <v>No</v>
      </c>
    </row>
    <row r="793" spans="1:14" x14ac:dyDescent="0.3">
      <c r="A793" s="4" t="s">
        <v>6738</v>
      </c>
      <c r="B793" s="5">
        <v>44497</v>
      </c>
      <c r="C793" t="s">
        <v>911</v>
      </c>
      <c r="D793" t="s">
        <v>6962</v>
      </c>
      <c r="E793" s="4">
        <f t="shared" ca="1" si="24"/>
        <v>33</v>
      </c>
      <c r="F793" t="str">
        <f>_xlfn.XLOOKUP(C793,customers!$A$1:$A$1001,customers!$B$1:$B$1001)</f>
        <v>Pamela Werner</v>
      </c>
      <c r="G793" t="str">
        <f>_xlfn.XLOOKUP(C793,customers!$A$1:$A$1001,customers!$C$1:$C$1001)</f>
        <v>pamelawerner@email.com</v>
      </c>
      <c r="H793" t="str">
        <f>_xlfn.XLOOKUP(C793,customers!$A$1:$A$1001,customers!$G$1:$G$1001)</f>
        <v>United States</v>
      </c>
      <c r="I793" t="str">
        <f>INDEX(products!$A$1:$G$37,MATCH(orders!$D793,products!$A$1:$A$37,0),MATCH(orders!I$1,products!$A$1:$G$1,0))</f>
        <v>Milk</v>
      </c>
      <c r="J793">
        <f>INDEX(products!$A$1:$G$37,MATCH(orders!$D793,products!$A$1:$A$37,0),MATCH(orders!J$1,products!$A$1:$G$1,0))</f>
        <v>0.65</v>
      </c>
      <c r="K793" t="str">
        <f>INDEX(products!$A$1:$G$37,MATCH(orders!$D793,products!$A$1:$A$37,0),MATCH(orders!K$1,products!$A$1:$G$1,0))</f>
        <v>50g</v>
      </c>
      <c r="L793" s="6">
        <f>INDEX(products!$A$1:$G$37,MATCH(orders!$D793,products!$A$1:$A$37,0),MATCH(orders!L$1,products!$A$1:$G$1,0))</f>
        <v>1</v>
      </c>
      <c r="M793" s="6">
        <f t="shared" ca="1" si="25"/>
        <v>33</v>
      </c>
      <c r="N793" t="str">
        <f>_xlfn.XLOOKUP(Orders[[#This Row],[Customer ID]],customers!$A$1:$A$1001,customers!$I$1:$I$1001,0)</f>
        <v>No</v>
      </c>
    </row>
    <row r="794" spans="1:14" x14ac:dyDescent="0.3">
      <c r="A794" s="4" t="s">
        <v>6739</v>
      </c>
      <c r="B794" s="5">
        <v>44181</v>
      </c>
      <c r="C794" t="s">
        <v>214</v>
      </c>
      <c r="D794" t="s">
        <v>6950</v>
      </c>
      <c r="E794" s="4">
        <f t="shared" ca="1" si="24"/>
        <v>22</v>
      </c>
      <c r="F794" t="str">
        <f>_xlfn.XLOOKUP(C794,customers!$A$1:$A$1001,customers!$B$1:$B$1001)</f>
        <v>Edward Williams</v>
      </c>
      <c r="G794" t="str">
        <f>_xlfn.XLOOKUP(C794,customers!$A$1:$A$1001,customers!$C$1:$C$1001)</f>
        <v>edwardwilliams@email.com</v>
      </c>
      <c r="H794" t="str">
        <f>_xlfn.XLOOKUP(C794,customers!$A$1:$A$1001,customers!$G$1:$G$1001)</f>
        <v>Canada</v>
      </c>
      <c r="I794" t="str">
        <f>INDEX(products!$A$1:$G$37,MATCH(orders!$D794,products!$A$1:$A$37,0),MATCH(orders!I$1,products!$A$1:$G$1,0))</f>
        <v>Dark</v>
      </c>
      <c r="J794">
        <f>INDEX(products!$A$1:$G$37,MATCH(orders!$D794,products!$A$1:$A$37,0),MATCH(orders!J$1,products!$A$1:$G$1,0))</f>
        <v>0.65</v>
      </c>
      <c r="K794" t="str">
        <f>INDEX(products!$A$1:$G$37,MATCH(orders!$D794,products!$A$1:$A$37,0),MATCH(orders!K$1,products!$A$1:$G$1,0))</f>
        <v>50g</v>
      </c>
      <c r="L794" s="6">
        <f>INDEX(products!$A$1:$G$37,MATCH(orders!$D794,products!$A$1:$A$37,0),MATCH(orders!L$1,products!$A$1:$G$1,0))</f>
        <v>1.1299999999999999</v>
      </c>
      <c r="M794" s="6">
        <f t="shared" ca="1" si="25"/>
        <v>24.86</v>
      </c>
      <c r="N794" t="str">
        <f>_xlfn.XLOOKUP(Orders[[#This Row],[Customer ID]],customers!$A$1:$A$1001,customers!$I$1:$I$1001,0)</f>
        <v>No</v>
      </c>
    </row>
    <row r="795" spans="1:14" x14ac:dyDescent="0.3">
      <c r="A795" s="4" t="s">
        <v>6740</v>
      </c>
      <c r="B795" s="5">
        <v>44529</v>
      </c>
      <c r="C795" t="s">
        <v>90</v>
      </c>
      <c r="D795" t="s">
        <v>6955</v>
      </c>
      <c r="E795" s="4">
        <f t="shared" ca="1" si="24"/>
        <v>23</v>
      </c>
      <c r="F795" t="str">
        <f>_xlfn.XLOOKUP(C795,customers!$A$1:$A$1001,customers!$B$1:$B$1001)</f>
        <v>Michelle Drake</v>
      </c>
      <c r="G795" t="str">
        <f>_xlfn.XLOOKUP(C795,customers!$A$1:$A$1001,customers!$C$1:$C$1001)</f>
        <v>michelledrake@email.com</v>
      </c>
      <c r="H795" t="str">
        <f>_xlfn.XLOOKUP(C795,customers!$A$1:$A$1001,customers!$G$1:$G$1001)</f>
        <v>Canada</v>
      </c>
      <c r="I795" t="str">
        <f>INDEX(products!$A$1:$G$37,MATCH(orders!$D795,products!$A$1:$A$37,0),MATCH(orders!I$1,products!$A$1:$G$1,0))</f>
        <v>Dark</v>
      </c>
      <c r="J795">
        <f>INDEX(products!$A$1:$G$37,MATCH(orders!$D795,products!$A$1:$A$37,0),MATCH(orders!J$1,products!$A$1:$G$1,0))</f>
        <v>0.8</v>
      </c>
      <c r="K795" t="str">
        <f>INDEX(products!$A$1:$G$37,MATCH(orders!$D795,products!$A$1:$A$37,0),MATCH(orders!K$1,products!$A$1:$G$1,0))</f>
        <v>100g</v>
      </c>
      <c r="L795" s="6">
        <f>INDEX(products!$A$1:$G$37,MATCH(orders!$D795,products!$A$1:$A$37,0),MATCH(orders!L$1,products!$A$1:$G$1,0))</f>
        <v>1.66</v>
      </c>
      <c r="M795" s="6">
        <f t="shared" ca="1" si="25"/>
        <v>38.18</v>
      </c>
      <c r="N795" t="str">
        <f>_xlfn.XLOOKUP(Orders[[#This Row],[Customer ID]],customers!$A$1:$A$1001,customers!$I$1:$I$1001,0)</f>
        <v>No</v>
      </c>
    </row>
    <row r="796" spans="1:14" x14ac:dyDescent="0.3">
      <c r="A796" s="4" t="s">
        <v>6741</v>
      </c>
      <c r="B796" s="5">
        <v>44275</v>
      </c>
      <c r="C796" t="s">
        <v>930</v>
      </c>
      <c r="D796" t="s">
        <v>6967</v>
      </c>
      <c r="E796" s="4">
        <f t="shared" ca="1" si="24"/>
        <v>38</v>
      </c>
      <c r="F796" t="str">
        <f>_xlfn.XLOOKUP(C796,customers!$A$1:$A$1001,customers!$B$1:$B$1001)</f>
        <v>Julie James</v>
      </c>
      <c r="G796" t="str">
        <f>_xlfn.XLOOKUP(C796,customers!$A$1:$A$1001,customers!$C$1:$C$1001)</f>
        <v>juliejames@email.com</v>
      </c>
      <c r="H796" t="str">
        <f>_xlfn.XLOOKUP(C796,customers!$A$1:$A$1001,customers!$G$1:$G$1001)</f>
        <v>Mexico</v>
      </c>
      <c r="I796" t="str">
        <f>INDEX(products!$A$1:$G$37,MATCH(orders!$D796,products!$A$1:$A$37,0),MATCH(orders!I$1,products!$A$1:$G$1,0))</f>
        <v>Milk</v>
      </c>
      <c r="J796">
        <f>INDEX(products!$A$1:$G$37,MATCH(orders!$D796,products!$A$1:$A$37,0),MATCH(orders!J$1,products!$A$1:$G$1,0))</f>
        <v>0.8</v>
      </c>
      <c r="K796" t="str">
        <f>INDEX(products!$A$1:$G$37,MATCH(orders!$D796,products!$A$1:$A$37,0),MATCH(orders!K$1,products!$A$1:$G$1,0))</f>
        <v>100g</v>
      </c>
      <c r="L796" s="6">
        <f>INDEX(products!$A$1:$G$37,MATCH(orders!$D796,products!$A$1:$A$37,0),MATCH(orders!L$1,products!$A$1:$G$1,0))</f>
        <v>1.49</v>
      </c>
      <c r="M796" s="6">
        <f t="shared" ca="1" si="25"/>
        <v>56.62</v>
      </c>
      <c r="N796" t="str">
        <f>_xlfn.XLOOKUP(Orders[[#This Row],[Customer ID]],customers!$A$1:$A$1001,customers!$I$1:$I$1001,0)</f>
        <v>Yes</v>
      </c>
    </row>
    <row r="797" spans="1:14" x14ac:dyDescent="0.3">
      <c r="A797" s="4" t="s">
        <v>6742</v>
      </c>
      <c r="B797" s="5">
        <v>44659</v>
      </c>
      <c r="C797" t="s">
        <v>943</v>
      </c>
      <c r="D797" t="s">
        <v>6979</v>
      </c>
      <c r="E797" s="4">
        <f t="shared" ca="1" si="24"/>
        <v>3</v>
      </c>
      <c r="F797" t="str">
        <f>_xlfn.XLOOKUP(C797,customers!$A$1:$A$1001,customers!$B$1:$B$1001)</f>
        <v>David Taylor</v>
      </c>
      <c r="G797" t="str">
        <f>_xlfn.XLOOKUP(C797,customers!$A$1:$A$1001,customers!$C$1:$C$1001)</f>
        <v>davidtaylor@email.com</v>
      </c>
      <c r="H797" t="str">
        <f>_xlfn.XLOOKUP(C797,customers!$A$1:$A$1001,customers!$G$1:$G$1001)</f>
        <v>Mexico</v>
      </c>
      <c r="I797" t="str">
        <f>INDEX(products!$A$1:$G$37,MATCH(orders!$D797,products!$A$1:$A$37,0),MATCH(orders!I$1,products!$A$1:$G$1,0))</f>
        <v>White</v>
      </c>
      <c r="J797">
        <f>INDEX(products!$A$1:$G$37,MATCH(orders!$D797,products!$A$1:$A$37,0),MATCH(orders!J$1,products!$A$1:$G$1,0))</f>
        <v>0.8</v>
      </c>
      <c r="K797" t="str">
        <f>INDEX(products!$A$1:$G$37,MATCH(orders!$D797,products!$A$1:$A$37,0),MATCH(orders!K$1,products!$A$1:$G$1,0))</f>
        <v>100g</v>
      </c>
      <c r="L797" s="6">
        <f>INDEX(products!$A$1:$G$37,MATCH(orders!$D797,products!$A$1:$A$37,0),MATCH(orders!L$1,products!$A$1:$G$1,0))</f>
        <v>2.16</v>
      </c>
      <c r="M797" s="6">
        <f t="shared" ca="1" si="25"/>
        <v>6.48</v>
      </c>
      <c r="N797" t="str">
        <f>_xlfn.XLOOKUP(Orders[[#This Row],[Customer ID]],customers!$A$1:$A$1001,customers!$I$1:$I$1001,0)</f>
        <v>Yes</v>
      </c>
    </row>
    <row r="798" spans="1:14" x14ac:dyDescent="0.3">
      <c r="A798" s="4" t="s">
        <v>6743</v>
      </c>
      <c r="B798" s="5">
        <v>44057</v>
      </c>
      <c r="C798" t="s">
        <v>269</v>
      </c>
      <c r="D798" t="s">
        <v>6963</v>
      </c>
      <c r="E798" s="4">
        <f t="shared" ca="1" si="24"/>
        <v>6</v>
      </c>
      <c r="F798" t="str">
        <f>_xlfn.XLOOKUP(C798,customers!$A$1:$A$1001,customers!$B$1:$B$1001)</f>
        <v>Tonya Flores</v>
      </c>
      <c r="G798" t="str">
        <f>_xlfn.XLOOKUP(C798,customers!$A$1:$A$1001,customers!$C$1:$C$1001)</f>
        <v>tonyaflores@email.com</v>
      </c>
      <c r="H798" t="str">
        <f>_xlfn.XLOOKUP(C798,customers!$A$1:$A$1001,customers!$G$1:$G$1001)</f>
        <v>United States</v>
      </c>
      <c r="I798" t="str">
        <f>INDEX(products!$A$1:$G$37,MATCH(orders!$D798,products!$A$1:$A$37,0),MATCH(orders!I$1,products!$A$1:$G$1,0))</f>
        <v>Milk</v>
      </c>
      <c r="J798">
        <f>INDEX(products!$A$1:$G$37,MATCH(orders!$D798,products!$A$1:$A$37,0),MATCH(orders!J$1,products!$A$1:$G$1,0))</f>
        <v>0.65</v>
      </c>
      <c r="K798" t="str">
        <f>INDEX(products!$A$1:$G$37,MATCH(orders!$D798,products!$A$1:$A$37,0),MATCH(orders!K$1,products!$A$1:$G$1,0))</f>
        <v>100g</v>
      </c>
      <c r="L798" s="6">
        <f>INDEX(products!$A$1:$G$37,MATCH(orders!$D798,products!$A$1:$A$37,0),MATCH(orders!L$1,products!$A$1:$G$1,0))</f>
        <v>1.66</v>
      </c>
      <c r="M798" s="6">
        <f t="shared" ca="1" si="25"/>
        <v>9.9599999999999991</v>
      </c>
      <c r="N798" t="str">
        <f>_xlfn.XLOOKUP(Orders[[#This Row],[Customer ID]],customers!$A$1:$A$1001,customers!$I$1:$I$1001,0)</f>
        <v>No</v>
      </c>
    </row>
    <row r="799" spans="1:14" x14ac:dyDescent="0.3">
      <c r="A799" s="4" t="s">
        <v>6744</v>
      </c>
      <c r="B799" s="5">
        <v>43597</v>
      </c>
      <c r="C799" t="s">
        <v>461</v>
      </c>
      <c r="D799" t="s">
        <v>6961</v>
      </c>
      <c r="E799" s="4">
        <f t="shared" ca="1" si="24"/>
        <v>14</v>
      </c>
      <c r="F799" t="str">
        <f>_xlfn.XLOOKUP(C799,customers!$A$1:$A$1001,customers!$B$1:$B$1001)</f>
        <v>Barry Powell</v>
      </c>
      <c r="G799" t="str">
        <f>_xlfn.XLOOKUP(C799,customers!$A$1:$A$1001,customers!$C$1:$C$1001)</f>
        <v>barrypowell@email.com</v>
      </c>
      <c r="H799" t="str">
        <f>_xlfn.XLOOKUP(C799,customers!$A$1:$A$1001,customers!$G$1:$G$1001)</f>
        <v>United States</v>
      </c>
      <c r="I799" t="str">
        <f>INDEX(products!$A$1:$G$37,MATCH(orders!$D799,products!$A$1:$A$37,0),MATCH(orders!I$1,products!$A$1:$G$1,0))</f>
        <v>Milk</v>
      </c>
      <c r="J799">
        <f>INDEX(products!$A$1:$G$37,MATCH(orders!$D799,products!$A$1:$A$37,0),MATCH(orders!J$1,products!$A$1:$G$1,0))</f>
        <v>0.65</v>
      </c>
      <c r="K799" t="str">
        <f>INDEX(products!$A$1:$G$37,MATCH(orders!$D799,products!$A$1:$A$37,0),MATCH(orders!K$1,products!$A$1:$G$1,0))</f>
        <v>20g</v>
      </c>
      <c r="L799" s="6">
        <f>INDEX(products!$A$1:$G$37,MATCH(orders!$D799,products!$A$1:$A$37,0),MATCH(orders!L$1,products!$A$1:$G$1,0))</f>
        <v>0.5</v>
      </c>
      <c r="M799" s="6">
        <f t="shared" ca="1" si="25"/>
        <v>7</v>
      </c>
      <c r="N799" t="str">
        <f>_xlfn.XLOOKUP(Orders[[#This Row],[Customer ID]],customers!$A$1:$A$1001,customers!$I$1:$I$1001,0)</f>
        <v>No</v>
      </c>
    </row>
    <row r="800" spans="1:14" x14ac:dyDescent="0.3">
      <c r="A800" s="4" t="s">
        <v>6745</v>
      </c>
      <c r="B800" s="5">
        <v>44258</v>
      </c>
      <c r="C800" t="s">
        <v>405</v>
      </c>
      <c r="D800" t="s">
        <v>6977</v>
      </c>
      <c r="E800" s="4">
        <f t="shared" ca="1" si="24"/>
        <v>27</v>
      </c>
      <c r="F800" t="str">
        <f>_xlfn.XLOOKUP(C800,customers!$A$1:$A$1001,customers!$B$1:$B$1001)</f>
        <v>Jeffrey Harrell</v>
      </c>
      <c r="G800" t="str">
        <f>_xlfn.XLOOKUP(C800,customers!$A$1:$A$1001,customers!$C$1:$C$1001)</f>
        <v>jeffreyharrell@email.com</v>
      </c>
      <c r="H800" t="str">
        <f>_xlfn.XLOOKUP(C800,customers!$A$1:$A$1001,customers!$G$1:$G$1001)</f>
        <v>United States</v>
      </c>
      <c r="I800" t="str">
        <f>INDEX(products!$A$1:$G$37,MATCH(orders!$D800,products!$A$1:$A$37,0),MATCH(orders!I$1,products!$A$1:$G$1,0))</f>
        <v>White</v>
      </c>
      <c r="J800">
        <f>INDEX(products!$A$1:$G$37,MATCH(orders!$D800,products!$A$1:$A$37,0),MATCH(orders!J$1,products!$A$1:$G$1,0))</f>
        <v>0.8</v>
      </c>
      <c r="K800" t="str">
        <f>INDEX(products!$A$1:$G$37,MATCH(orders!$D800,products!$A$1:$A$37,0),MATCH(orders!K$1,products!$A$1:$G$1,0))</f>
        <v>20g</v>
      </c>
      <c r="L800" s="6">
        <f>INDEX(products!$A$1:$G$37,MATCH(orders!$D800,products!$A$1:$A$37,0),MATCH(orders!L$1,products!$A$1:$G$1,0))</f>
        <v>0.65</v>
      </c>
      <c r="M800" s="6">
        <f t="shared" ca="1" si="25"/>
        <v>17.55</v>
      </c>
      <c r="N800" t="str">
        <f>_xlfn.XLOOKUP(Orders[[#This Row],[Customer ID]],customers!$A$1:$A$1001,customers!$I$1:$I$1001,0)</f>
        <v>No</v>
      </c>
    </row>
    <row r="801" spans="1:14" x14ac:dyDescent="0.3">
      <c r="A801" s="4" t="s">
        <v>6746</v>
      </c>
      <c r="B801" s="5">
        <v>43872</v>
      </c>
      <c r="C801" t="s">
        <v>646</v>
      </c>
      <c r="D801" t="s">
        <v>6964</v>
      </c>
      <c r="E801" s="4">
        <f t="shared" ca="1" si="24"/>
        <v>8</v>
      </c>
      <c r="F801" t="str">
        <f>_xlfn.XLOOKUP(C801,customers!$A$1:$A$1001,customers!$B$1:$B$1001)</f>
        <v>Charles Martinez</v>
      </c>
      <c r="G801" t="str">
        <f>_xlfn.XLOOKUP(C801,customers!$A$1:$A$1001,customers!$C$1:$C$1001)</f>
        <v>charlesmartinez@email.com</v>
      </c>
      <c r="H801" t="str">
        <f>_xlfn.XLOOKUP(C801,customers!$A$1:$A$1001,customers!$G$1:$G$1001)</f>
        <v>United States</v>
      </c>
      <c r="I801" t="str">
        <f>INDEX(products!$A$1:$G$37,MATCH(orders!$D801,products!$A$1:$A$37,0),MATCH(orders!I$1,products!$A$1:$G$1,0))</f>
        <v>Milk</v>
      </c>
      <c r="J801">
        <f>INDEX(products!$A$1:$G$37,MATCH(orders!$D801,products!$A$1:$A$37,0),MATCH(orders!J$1,products!$A$1:$G$1,0))</f>
        <v>0.65</v>
      </c>
      <c r="K801" t="str">
        <f>INDEX(products!$A$1:$G$37,MATCH(orders!$D801,products!$A$1:$A$37,0),MATCH(orders!K$1,products!$A$1:$G$1,0))</f>
        <v>250g</v>
      </c>
      <c r="L801" s="6">
        <f>INDEX(products!$A$1:$G$37,MATCH(orders!$D801,products!$A$1:$A$37,0),MATCH(orders!L$1,products!$A$1:$G$1,0))</f>
        <v>3.81</v>
      </c>
      <c r="M801" s="6">
        <f t="shared" ca="1" si="25"/>
        <v>30.48</v>
      </c>
      <c r="N801" t="str">
        <f>_xlfn.XLOOKUP(Orders[[#This Row],[Customer ID]],customers!$A$1:$A$1001,customers!$I$1:$I$1001,0)</f>
        <v>No</v>
      </c>
    </row>
    <row r="802" spans="1:14" x14ac:dyDescent="0.3">
      <c r="A802" s="4" t="s">
        <v>6747</v>
      </c>
      <c r="B802" s="5">
        <v>43582</v>
      </c>
      <c r="C802" t="s">
        <v>608</v>
      </c>
      <c r="D802" t="s">
        <v>6956</v>
      </c>
      <c r="E802" s="4">
        <f t="shared" ca="1" si="24"/>
        <v>46</v>
      </c>
      <c r="F802" t="str">
        <f>_xlfn.XLOOKUP(C802,customers!$A$1:$A$1001,customers!$B$1:$B$1001)</f>
        <v>Angela Guzman MD</v>
      </c>
      <c r="G802" t="str">
        <f>_xlfn.XLOOKUP(C802,customers!$A$1:$A$1001,customers!$C$1:$C$1001)</f>
        <v>angelaguzmanmd@email.com</v>
      </c>
      <c r="H802" t="str">
        <f>_xlfn.XLOOKUP(C802,customers!$A$1:$A$1001,customers!$G$1:$G$1001)</f>
        <v>United States</v>
      </c>
      <c r="I802" t="str">
        <f>INDEX(products!$A$1:$G$37,MATCH(orders!$D802,products!$A$1:$A$37,0),MATCH(orders!I$1,products!$A$1:$G$1,0))</f>
        <v>Dark</v>
      </c>
      <c r="J802">
        <f>INDEX(products!$A$1:$G$37,MATCH(orders!$D802,products!$A$1:$A$37,0),MATCH(orders!J$1,products!$A$1:$G$1,0))</f>
        <v>0.8</v>
      </c>
      <c r="K802" t="str">
        <f>INDEX(products!$A$1:$G$37,MATCH(orders!$D802,products!$A$1:$A$37,0),MATCH(orders!K$1,products!$A$1:$G$1,0))</f>
        <v>250g</v>
      </c>
      <c r="L802" s="6">
        <f>INDEX(products!$A$1:$G$37,MATCH(orders!$D802,products!$A$1:$A$37,0),MATCH(orders!L$1,products!$A$1:$G$1,0))</f>
        <v>3.81</v>
      </c>
      <c r="M802" s="6">
        <f t="shared" ca="1" si="25"/>
        <v>175.26</v>
      </c>
      <c r="N802" t="str">
        <f>_xlfn.XLOOKUP(Orders[[#This Row],[Customer ID]],customers!$A$1:$A$1001,customers!$I$1:$I$1001,0)</f>
        <v>No</v>
      </c>
    </row>
    <row r="803" spans="1:14" x14ac:dyDescent="0.3">
      <c r="A803" s="4" t="s">
        <v>6748</v>
      </c>
      <c r="B803" s="5">
        <v>44646</v>
      </c>
      <c r="C803" t="s">
        <v>623</v>
      </c>
      <c r="D803" t="s">
        <v>6965</v>
      </c>
      <c r="E803" s="4">
        <f t="shared" ca="1" si="24"/>
        <v>23</v>
      </c>
      <c r="F803" t="str">
        <f>_xlfn.XLOOKUP(C803,customers!$A$1:$A$1001,customers!$B$1:$B$1001)</f>
        <v>Robert Johnson</v>
      </c>
      <c r="G803" t="str">
        <f>_xlfn.XLOOKUP(C803,customers!$A$1:$A$1001,customers!$C$1:$C$1001)</f>
        <v>robertjohnson@email.com</v>
      </c>
      <c r="H803" t="str">
        <f>_xlfn.XLOOKUP(C803,customers!$A$1:$A$1001,customers!$G$1:$G$1001)</f>
        <v>Mexico</v>
      </c>
      <c r="I803" t="str">
        <f>INDEX(products!$A$1:$G$37,MATCH(orders!$D803,products!$A$1:$A$37,0),MATCH(orders!I$1,products!$A$1:$G$1,0))</f>
        <v>Milk</v>
      </c>
      <c r="J803">
        <f>INDEX(products!$A$1:$G$37,MATCH(orders!$D803,products!$A$1:$A$37,0),MATCH(orders!J$1,products!$A$1:$G$1,0))</f>
        <v>0.8</v>
      </c>
      <c r="K803" t="str">
        <f>INDEX(products!$A$1:$G$37,MATCH(orders!$D803,products!$A$1:$A$37,0),MATCH(orders!K$1,products!$A$1:$G$1,0))</f>
        <v>20g</v>
      </c>
      <c r="L803" s="6">
        <f>INDEX(products!$A$1:$G$37,MATCH(orders!$D803,products!$A$1:$A$37,0),MATCH(orders!L$1,products!$A$1:$G$1,0))</f>
        <v>0.45</v>
      </c>
      <c r="M803" s="6">
        <f t="shared" ca="1" si="25"/>
        <v>10.35</v>
      </c>
      <c r="N803" t="str">
        <f>_xlfn.XLOOKUP(Orders[[#This Row],[Customer ID]],customers!$A$1:$A$1001,customers!$I$1:$I$1001,0)</f>
        <v>Yes</v>
      </c>
    </row>
    <row r="804" spans="1:14" x14ac:dyDescent="0.3">
      <c r="A804" s="4" t="s">
        <v>6749</v>
      </c>
      <c r="B804" s="5">
        <v>44102</v>
      </c>
      <c r="C804" t="s">
        <v>527</v>
      </c>
      <c r="D804" t="s">
        <v>6973</v>
      </c>
      <c r="E804" s="4">
        <f t="shared" ca="1" si="24"/>
        <v>45</v>
      </c>
      <c r="F804" t="str">
        <f>_xlfn.XLOOKUP(C804,customers!$A$1:$A$1001,customers!$B$1:$B$1001)</f>
        <v>Jonathan Robinson</v>
      </c>
      <c r="G804" t="str">
        <f>_xlfn.XLOOKUP(C804,customers!$A$1:$A$1001,customers!$C$1:$C$1001)</f>
        <v>jonathanrobinson@email.com</v>
      </c>
      <c r="H804" t="str">
        <f>_xlfn.XLOOKUP(C804,customers!$A$1:$A$1001,customers!$G$1:$G$1001)</f>
        <v>United States</v>
      </c>
      <c r="I804" t="str">
        <f>INDEX(products!$A$1:$G$37,MATCH(orders!$D804,products!$A$1:$A$37,0),MATCH(orders!I$1,products!$A$1:$G$1,0))</f>
        <v>White</v>
      </c>
      <c r="J804">
        <f>INDEX(products!$A$1:$G$37,MATCH(orders!$D804,products!$A$1:$A$37,0),MATCH(orders!J$1,products!$A$1:$G$1,0))</f>
        <v>0.65</v>
      </c>
      <c r="K804" t="str">
        <f>INDEX(products!$A$1:$G$37,MATCH(orders!$D804,products!$A$1:$A$37,0),MATCH(orders!K$1,products!$A$1:$G$1,0))</f>
        <v>20g</v>
      </c>
      <c r="L804" s="6">
        <f>INDEX(products!$A$1:$G$37,MATCH(orders!$D804,products!$A$1:$A$37,0),MATCH(orders!L$1,products!$A$1:$G$1,0))</f>
        <v>0.73</v>
      </c>
      <c r="M804" s="6">
        <f t="shared" ca="1" si="25"/>
        <v>32.85</v>
      </c>
      <c r="N804" t="str">
        <f>_xlfn.XLOOKUP(Orders[[#This Row],[Customer ID]],customers!$A$1:$A$1001,customers!$I$1:$I$1001,0)</f>
        <v>No</v>
      </c>
    </row>
    <row r="805" spans="1:14" x14ac:dyDescent="0.3">
      <c r="A805" s="4" t="s">
        <v>6750</v>
      </c>
      <c r="B805" s="5">
        <v>43762</v>
      </c>
      <c r="C805" t="s">
        <v>184</v>
      </c>
      <c r="D805" t="s">
        <v>6966</v>
      </c>
      <c r="E805" s="4">
        <f t="shared" ca="1" si="24"/>
        <v>48</v>
      </c>
      <c r="F805" t="str">
        <f>_xlfn.XLOOKUP(C805,customers!$A$1:$A$1001,customers!$B$1:$B$1001)</f>
        <v>Carolyn Young</v>
      </c>
      <c r="G805" t="str">
        <f>_xlfn.XLOOKUP(C805,customers!$A$1:$A$1001,customers!$C$1:$C$1001)</f>
        <v>carolynyoung@email.com</v>
      </c>
      <c r="H805" t="str">
        <f>_xlfn.XLOOKUP(C805,customers!$A$1:$A$1001,customers!$G$1:$G$1001)</f>
        <v>Mexico</v>
      </c>
      <c r="I805" t="str">
        <f>INDEX(products!$A$1:$G$37,MATCH(orders!$D805,products!$A$1:$A$37,0),MATCH(orders!I$1,products!$A$1:$G$1,0))</f>
        <v>Milk</v>
      </c>
      <c r="J805">
        <f>INDEX(products!$A$1:$G$37,MATCH(orders!$D805,products!$A$1:$A$37,0),MATCH(orders!J$1,products!$A$1:$G$1,0))</f>
        <v>0.8</v>
      </c>
      <c r="K805" t="str">
        <f>INDEX(products!$A$1:$G$37,MATCH(orders!$D805,products!$A$1:$A$37,0),MATCH(orders!K$1,products!$A$1:$G$1,0))</f>
        <v>50g</v>
      </c>
      <c r="L805" s="6">
        <f>INDEX(products!$A$1:$G$37,MATCH(orders!$D805,products!$A$1:$A$37,0),MATCH(orders!L$1,products!$A$1:$G$1,0))</f>
        <v>0.9</v>
      </c>
      <c r="M805" s="6">
        <f t="shared" ca="1" si="25"/>
        <v>43.2</v>
      </c>
      <c r="N805" t="str">
        <f>_xlfn.XLOOKUP(Orders[[#This Row],[Customer ID]],customers!$A$1:$A$1001,customers!$I$1:$I$1001,0)</f>
        <v>No</v>
      </c>
    </row>
    <row r="806" spans="1:14" x14ac:dyDescent="0.3">
      <c r="A806" s="4" t="s">
        <v>6751</v>
      </c>
      <c r="B806" s="5">
        <v>44412</v>
      </c>
      <c r="C806" t="s">
        <v>773</v>
      </c>
      <c r="D806" t="s">
        <v>6950</v>
      </c>
      <c r="E806" s="4">
        <f t="shared" ca="1" si="24"/>
        <v>47</v>
      </c>
      <c r="F806" t="str">
        <f>_xlfn.XLOOKUP(C806,customers!$A$1:$A$1001,customers!$B$1:$B$1001)</f>
        <v>Stephanie Allen</v>
      </c>
      <c r="G806" t="str">
        <f>_xlfn.XLOOKUP(C806,customers!$A$1:$A$1001,customers!$C$1:$C$1001)</f>
        <v>stephanieallen@email.com</v>
      </c>
      <c r="H806" t="str">
        <f>_xlfn.XLOOKUP(C806,customers!$A$1:$A$1001,customers!$G$1:$G$1001)</f>
        <v>United States</v>
      </c>
      <c r="I806" t="str">
        <f>INDEX(products!$A$1:$G$37,MATCH(orders!$D806,products!$A$1:$A$37,0),MATCH(orders!I$1,products!$A$1:$G$1,0))</f>
        <v>Dark</v>
      </c>
      <c r="J806">
        <f>INDEX(products!$A$1:$G$37,MATCH(orders!$D806,products!$A$1:$A$37,0),MATCH(orders!J$1,products!$A$1:$G$1,0))</f>
        <v>0.65</v>
      </c>
      <c r="K806" t="str">
        <f>INDEX(products!$A$1:$G$37,MATCH(orders!$D806,products!$A$1:$A$37,0),MATCH(orders!K$1,products!$A$1:$G$1,0))</f>
        <v>50g</v>
      </c>
      <c r="L806" s="6">
        <f>INDEX(products!$A$1:$G$37,MATCH(orders!$D806,products!$A$1:$A$37,0),MATCH(orders!L$1,products!$A$1:$G$1,0))</f>
        <v>1.1299999999999999</v>
      </c>
      <c r="M806" s="6">
        <f t="shared" ca="1" si="25"/>
        <v>53.109999999999992</v>
      </c>
      <c r="N806" t="str">
        <f>_xlfn.XLOOKUP(Orders[[#This Row],[Customer ID]],customers!$A$1:$A$1001,customers!$I$1:$I$1001,0)</f>
        <v>Yes</v>
      </c>
    </row>
    <row r="807" spans="1:14" x14ac:dyDescent="0.3">
      <c r="A807" s="4" t="s">
        <v>6752</v>
      </c>
      <c r="B807" s="5">
        <v>43828</v>
      </c>
      <c r="C807" t="s">
        <v>147</v>
      </c>
      <c r="D807" t="s">
        <v>6948</v>
      </c>
      <c r="E807" s="4">
        <f t="shared" ca="1" si="24"/>
        <v>50</v>
      </c>
      <c r="F807" t="str">
        <f>_xlfn.XLOOKUP(C807,customers!$A$1:$A$1001,customers!$B$1:$B$1001)</f>
        <v>Jodi Ortiz</v>
      </c>
      <c r="G807" t="str">
        <f>_xlfn.XLOOKUP(C807,customers!$A$1:$A$1001,customers!$C$1:$C$1001)</f>
        <v>jodiortiz@email.com</v>
      </c>
      <c r="H807" t="str">
        <f>_xlfn.XLOOKUP(C807,customers!$A$1:$A$1001,customers!$G$1:$G$1001)</f>
        <v>United States</v>
      </c>
      <c r="I807" t="str">
        <f>INDEX(products!$A$1:$G$37,MATCH(orders!$D807,products!$A$1:$A$37,0),MATCH(orders!I$1,products!$A$1:$G$1,0))</f>
        <v>Dark</v>
      </c>
      <c r="J807">
        <f>INDEX(products!$A$1:$G$37,MATCH(orders!$D807,products!$A$1:$A$37,0),MATCH(orders!J$1,products!$A$1:$G$1,0))</f>
        <v>0.5</v>
      </c>
      <c r="K807" t="str">
        <f>INDEX(products!$A$1:$G$37,MATCH(orders!$D807,products!$A$1:$A$37,0),MATCH(orders!K$1,products!$A$1:$G$1,0))</f>
        <v>250g</v>
      </c>
      <c r="L807" s="6">
        <f>INDEX(products!$A$1:$G$37,MATCH(orders!$D807,products!$A$1:$A$37,0),MATCH(orders!L$1,products!$A$1:$G$1,0))</f>
        <v>4.96</v>
      </c>
      <c r="M807" s="6">
        <f t="shared" ca="1" si="25"/>
        <v>248</v>
      </c>
      <c r="N807" t="str">
        <f>_xlfn.XLOOKUP(Orders[[#This Row],[Customer ID]],customers!$A$1:$A$1001,customers!$I$1:$I$1001,0)</f>
        <v>No</v>
      </c>
    </row>
    <row r="808" spans="1:14" x14ac:dyDescent="0.3">
      <c r="A808" s="4" t="s">
        <v>6753</v>
      </c>
      <c r="B808" s="5">
        <v>43796</v>
      </c>
      <c r="C808" t="s">
        <v>40</v>
      </c>
      <c r="D808" t="s">
        <v>6980</v>
      </c>
      <c r="E808" s="4">
        <f t="shared" ca="1" si="24"/>
        <v>17</v>
      </c>
      <c r="F808" t="str">
        <f>_xlfn.XLOOKUP(C808,customers!$A$1:$A$1001,customers!$B$1:$B$1001)</f>
        <v>Lisa Gross</v>
      </c>
      <c r="G808" t="str">
        <f>_xlfn.XLOOKUP(C808,customers!$A$1:$A$1001,customers!$C$1:$C$1001)</f>
        <v>lisagross@email.com</v>
      </c>
      <c r="H808" t="str">
        <f>_xlfn.XLOOKUP(C808,customers!$A$1:$A$1001,customers!$G$1:$G$1001)</f>
        <v>United States</v>
      </c>
      <c r="I808" t="str">
        <f>INDEX(products!$A$1:$G$37,MATCH(orders!$D808,products!$A$1:$A$37,0),MATCH(orders!I$1,products!$A$1:$G$1,0))</f>
        <v>White</v>
      </c>
      <c r="J808">
        <f>INDEX(products!$A$1:$G$37,MATCH(orders!$D808,products!$A$1:$A$37,0),MATCH(orders!J$1,products!$A$1:$G$1,0))</f>
        <v>0.8</v>
      </c>
      <c r="K808" t="str">
        <f>INDEX(products!$A$1:$G$37,MATCH(orders!$D808,products!$A$1:$A$37,0),MATCH(orders!K$1,products!$A$1:$G$1,0))</f>
        <v>250g</v>
      </c>
      <c r="L808" s="6">
        <f>INDEX(products!$A$1:$G$37,MATCH(orders!$D808,products!$A$1:$A$37,0),MATCH(orders!L$1,products!$A$1:$G$1,0))</f>
        <v>4.96</v>
      </c>
      <c r="M808" s="6">
        <f t="shared" ca="1" si="25"/>
        <v>84.32</v>
      </c>
      <c r="N808" t="str">
        <f>_xlfn.XLOOKUP(Orders[[#This Row],[Customer ID]],customers!$A$1:$A$1001,customers!$I$1:$I$1001,0)</f>
        <v>No</v>
      </c>
    </row>
    <row r="809" spans="1:14" x14ac:dyDescent="0.3">
      <c r="A809" s="4" t="s">
        <v>6754</v>
      </c>
      <c r="B809" s="5">
        <v>43890</v>
      </c>
      <c r="C809" t="s">
        <v>926</v>
      </c>
      <c r="D809" t="s">
        <v>6958</v>
      </c>
      <c r="E809" s="4">
        <f t="shared" ca="1" si="24"/>
        <v>46</v>
      </c>
      <c r="F809" t="str">
        <f>_xlfn.XLOOKUP(C809,customers!$A$1:$A$1001,customers!$B$1:$B$1001)</f>
        <v>Samantha Lee</v>
      </c>
      <c r="G809" t="str">
        <f>_xlfn.XLOOKUP(C809,customers!$A$1:$A$1001,customers!$C$1:$C$1001)</f>
        <v>samanthalee@email.com</v>
      </c>
      <c r="H809" t="str">
        <f>_xlfn.XLOOKUP(C809,customers!$A$1:$A$1001,customers!$G$1:$G$1001)</f>
        <v>Canada</v>
      </c>
      <c r="I809" t="str">
        <f>INDEX(products!$A$1:$G$37,MATCH(orders!$D809,products!$A$1:$A$37,0),MATCH(orders!I$1,products!$A$1:$G$1,0))</f>
        <v>Milk</v>
      </c>
      <c r="J809">
        <f>INDEX(products!$A$1:$G$37,MATCH(orders!$D809,products!$A$1:$A$37,0),MATCH(orders!J$1,products!$A$1:$G$1,0))</f>
        <v>0.5</v>
      </c>
      <c r="K809" t="str">
        <f>INDEX(products!$A$1:$G$37,MATCH(orders!$D809,products!$A$1:$A$37,0),MATCH(orders!K$1,products!$A$1:$G$1,0))</f>
        <v>50g</v>
      </c>
      <c r="L809" s="6">
        <f>INDEX(products!$A$1:$G$37,MATCH(orders!$D809,products!$A$1:$A$37,0),MATCH(orders!L$1,products!$A$1:$G$1,0))</f>
        <v>1.2</v>
      </c>
      <c r="M809" s="6">
        <f t="shared" ca="1" si="25"/>
        <v>55.199999999999996</v>
      </c>
      <c r="N809" t="str">
        <f>_xlfn.XLOOKUP(Orders[[#This Row],[Customer ID]],customers!$A$1:$A$1001,customers!$I$1:$I$1001,0)</f>
        <v>No</v>
      </c>
    </row>
    <row r="810" spans="1:14" x14ac:dyDescent="0.3">
      <c r="A810" s="4" t="s">
        <v>6755</v>
      </c>
      <c r="B810" s="5">
        <v>44227</v>
      </c>
      <c r="C810" t="s">
        <v>462</v>
      </c>
      <c r="D810" t="s">
        <v>6955</v>
      </c>
      <c r="E810" s="4">
        <f t="shared" ca="1" si="24"/>
        <v>41</v>
      </c>
      <c r="F810" t="str">
        <f>_xlfn.XLOOKUP(C810,customers!$A$1:$A$1001,customers!$B$1:$B$1001)</f>
        <v>Sean Smith</v>
      </c>
      <c r="G810" t="str">
        <f>_xlfn.XLOOKUP(C810,customers!$A$1:$A$1001,customers!$C$1:$C$1001)</f>
        <v>seansmith@email.com</v>
      </c>
      <c r="H810" t="str">
        <f>_xlfn.XLOOKUP(C810,customers!$A$1:$A$1001,customers!$G$1:$G$1001)</f>
        <v>Mexico</v>
      </c>
      <c r="I810" t="str">
        <f>INDEX(products!$A$1:$G$37,MATCH(orders!$D810,products!$A$1:$A$37,0),MATCH(orders!I$1,products!$A$1:$G$1,0))</f>
        <v>Dark</v>
      </c>
      <c r="J810">
        <f>INDEX(products!$A$1:$G$37,MATCH(orders!$D810,products!$A$1:$A$37,0),MATCH(orders!J$1,products!$A$1:$G$1,0))</f>
        <v>0.8</v>
      </c>
      <c r="K810" t="str">
        <f>INDEX(products!$A$1:$G$37,MATCH(orders!$D810,products!$A$1:$A$37,0),MATCH(orders!K$1,products!$A$1:$G$1,0))</f>
        <v>100g</v>
      </c>
      <c r="L810" s="6">
        <f>INDEX(products!$A$1:$G$37,MATCH(orders!$D810,products!$A$1:$A$37,0),MATCH(orders!L$1,products!$A$1:$G$1,0))</f>
        <v>1.66</v>
      </c>
      <c r="M810" s="6">
        <f t="shared" ca="1" si="25"/>
        <v>68.06</v>
      </c>
      <c r="N810" t="str">
        <f>_xlfn.XLOOKUP(Orders[[#This Row],[Customer ID]],customers!$A$1:$A$1001,customers!$I$1:$I$1001,0)</f>
        <v>No</v>
      </c>
    </row>
    <row r="811" spans="1:14" x14ac:dyDescent="0.3">
      <c r="A811" s="4" t="s">
        <v>6756</v>
      </c>
      <c r="B811" s="5">
        <v>44729</v>
      </c>
      <c r="C811" t="s">
        <v>671</v>
      </c>
      <c r="D811" t="s">
        <v>6962</v>
      </c>
      <c r="E811" s="4">
        <f t="shared" ca="1" si="24"/>
        <v>9</v>
      </c>
      <c r="F811" t="str">
        <f>_xlfn.XLOOKUP(C811,customers!$A$1:$A$1001,customers!$B$1:$B$1001)</f>
        <v>Jeremy Johnson</v>
      </c>
      <c r="G811" t="str">
        <f>_xlfn.XLOOKUP(C811,customers!$A$1:$A$1001,customers!$C$1:$C$1001)</f>
        <v>jeremyjohnson@email.com</v>
      </c>
      <c r="H811" t="str">
        <f>_xlfn.XLOOKUP(C811,customers!$A$1:$A$1001,customers!$G$1:$G$1001)</f>
        <v>Mexico</v>
      </c>
      <c r="I811" t="str">
        <f>INDEX(products!$A$1:$G$37,MATCH(orders!$D811,products!$A$1:$A$37,0),MATCH(orders!I$1,products!$A$1:$G$1,0))</f>
        <v>Milk</v>
      </c>
      <c r="J811">
        <f>INDEX(products!$A$1:$G$37,MATCH(orders!$D811,products!$A$1:$A$37,0),MATCH(orders!J$1,products!$A$1:$G$1,0))</f>
        <v>0.65</v>
      </c>
      <c r="K811" t="str">
        <f>INDEX(products!$A$1:$G$37,MATCH(orders!$D811,products!$A$1:$A$37,0),MATCH(orders!K$1,products!$A$1:$G$1,0))</f>
        <v>50g</v>
      </c>
      <c r="L811" s="6">
        <f>INDEX(products!$A$1:$G$37,MATCH(orders!$D811,products!$A$1:$A$37,0),MATCH(orders!L$1,products!$A$1:$G$1,0))</f>
        <v>1</v>
      </c>
      <c r="M811" s="6">
        <f t="shared" ca="1" si="25"/>
        <v>9</v>
      </c>
      <c r="N811" t="str">
        <f>_xlfn.XLOOKUP(Orders[[#This Row],[Customer ID]],customers!$A$1:$A$1001,customers!$I$1:$I$1001,0)</f>
        <v>No</v>
      </c>
    </row>
    <row r="812" spans="1:14" x14ac:dyDescent="0.3">
      <c r="A812" s="4" t="s">
        <v>6757</v>
      </c>
      <c r="B812" s="5">
        <v>43864</v>
      </c>
      <c r="C812" t="s">
        <v>629</v>
      </c>
      <c r="D812" t="s">
        <v>6954</v>
      </c>
      <c r="E812" s="4">
        <f t="shared" ca="1" si="24"/>
        <v>47</v>
      </c>
      <c r="F812" t="str">
        <f>_xlfn.XLOOKUP(C812,customers!$A$1:$A$1001,customers!$B$1:$B$1001)</f>
        <v>Christina Rubio</v>
      </c>
      <c r="G812" t="str">
        <f>_xlfn.XLOOKUP(C812,customers!$A$1:$A$1001,customers!$C$1:$C$1001)</f>
        <v>christinarubio@email.com</v>
      </c>
      <c r="H812" t="str">
        <f>_xlfn.XLOOKUP(C812,customers!$A$1:$A$1001,customers!$G$1:$G$1001)</f>
        <v>United States</v>
      </c>
      <c r="I812" t="str">
        <f>INDEX(products!$A$1:$G$37,MATCH(orders!$D812,products!$A$1:$A$37,0),MATCH(orders!I$1,products!$A$1:$G$1,0))</f>
        <v>Dark</v>
      </c>
      <c r="J812">
        <f>INDEX(products!$A$1:$G$37,MATCH(orders!$D812,products!$A$1:$A$37,0),MATCH(orders!J$1,products!$A$1:$G$1,0))</f>
        <v>0.8</v>
      </c>
      <c r="K812" t="str">
        <f>INDEX(products!$A$1:$G$37,MATCH(orders!$D812,products!$A$1:$A$37,0),MATCH(orders!K$1,products!$A$1:$G$1,0))</f>
        <v>50g</v>
      </c>
      <c r="L812" s="6">
        <f>INDEX(products!$A$1:$G$37,MATCH(orders!$D812,products!$A$1:$A$37,0),MATCH(orders!L$1,products!$A$1:$G$1,0))</f>
        <v>1</v>
      </c>
      <c r="M812" s="6">
        <f t="shared" ca="1" si="25"/>
        <v>47</v>
      </c>
      <c r="N812" t="str">
        <f>_xlfn.XLOOKUP(Orders[[#This Row],[Customer ID]],customers!$A$1:$A$1001,customers!$I$1:$I$1001,0)</f>
        <v>Yes</v>
      </c>
    </row>
    <row r="813" spans="1:14" x14ac:dyDescent="0.3">
      <c r="A813" s="4" t="s">
        <v>6758</v>
      </c>
      <c r="B813" s="5">
        <v>44586</v>
      </c>
      <c r="C813" t="s">
        <v>556</v>
      </c>
      <c r="D813" t="s">
        <v>6971</v>
      </c>
      <c r="E813" s="4">
        <f t="shared" ca="1" si="24"/>
        <v>6</v>
      </c>
      <c r="F813" t="str">
        <f>_xlfn.XLOOKUP(C813,customers!$A$1:$A$1001,customers!$B$1:$B$1001)</f>
        <v>Tracy Carr</v>
      </c>
      <c r="G813" t="str">
        <f>_xlfn.XLOOKUP(C813,customers!$A$1:$A$1001,customers!$C$1:$C$1001)</f>
        <v>tracycarr@email.com</v>
      </c>
      <c r="H813" t="str">
        <f>_xlfn.XLOOKUP(C813,customers!$A$1:$A$1001,customers!$G$1:$G$1001)</f>
        <v>United States</v>
      </c>
      <c r="I813" t="str">
        <f>INDEX(products!$A$1:$G$37,MATCH(orders!$D813,products!$A$1:$A$37,0),MATCH(orders!I$1,products!$A$1:$G$1,0))</f>
        <v>White</v>
      </c>
      <c r="J813">
        <f>INDEX(products!$A$1:$G$37,MATCH(orders!$D813,products!$A$1:$A$37,0),MATCH(orders!J$1,products!$A$1:$G$1,0))</f>
        <v>0.5</v>
      </c>
      <c r="K813" t="str">
        <f>INDEX(products!$A$1:$G$37,MATCH(orders!$D813,products!$A$1:$A$37,0),MATCH(orders!K$1,products!$A$1:$G$1,0))</f>
        <v>100g</v>
      </c>
      <c r="L813" s="6">
        <f>INDEX(products!$A$1:$G$37,MATCH(orders!$D813,products!$A$1:$A$37,0),MATCH(orders!L$1,products!$A$1:$G$1,0))</f>
        <v>2.64</v>
      </c>
      <c r="M813" s="6">
        <f t="shared" ca="1" si="25"/>
        <v>15.84</v>
      </c>
      <c r="N813" t="str">
        <f>_xlfn.XLOOKUP(Orders[[#This Row],[Customer ID]],customers!$A$1:$A$1001,customers!$I$1:$I$1001,0)</f>
        <v>No</v>
      </c>
    </row>
    <row r="814" spans="1:14" x14ac:dyDescent="0.3">
      <c r="A814" s="4" t="s">
        <v>6759</v>
      </c>
      <c r="B814" s="5">
        <v>43951</v>
      </c>
      <c r="C814" t="s">
        <v>337</v>
      </c>
      <c r="D814" t="s">
        <v>6954</v>
      </c>
      <c r="E814" s="4">
        <f t="shared" ca="1" si="24"/>
        <v>10</v>
      </c>
      <c r="F814" t="str">
        <f>_xlfn.XLOOKUP(C814,customers!$A$1:$A$1001,customers!$B$1:$B$1001)</f>
        <v>Todd Turner</v>
      </c>
      <c r="G814" t="str">
        <f>_xlfn.XLOOKUP(C814,customers!$A$1:$A$1001,customers!$C$1:$C$1001)</f>
        <v>toddturner@email.com</v>
      </c>
      <c r="H814" t="str">
        <f>_xlfn.XLOOKUP(C814,customers!$A$1:$A$1001,customers!$G$1:$G$1001)</f>
        <v>Canada</v>
      </c>
      <c r="I814" t="str">
        <f>INDEX(products!$A$1:$G$37,MATCH(orders!$D814,products!$A$1:$A$37,0),MATCH(orders!I$1,products!$A$1:$G$1,0))</f>
        <v>Dark</v>
      </c>
      <c r="J814">
        <f>INDEX(products!$A$1:$G$37,MATCH(orders!$D814,products!$A$1:$A$37,0),MATCH(orders!J$1,products!$A$1:$G$1,0))</f>
        <v>0.8</v>
      </c>
      <c r="K814" t="str">
        <f>INDEX(products!$A$1:$G$37,MATCH(orders!$D814,products!$A$1:$A$37,0),MATCH(orders!K$1,products!$A$1:$G$1,0))</f>
        <v>50g</v>
      </c>
      <c r="L814" s="6">
        <f>INDEX(products!$A$1:$G$37,MATCH(orders!$D814,products!$A$1:$A$37,0),MATCH(orders!L$1,products!$A$1:$G$1,0))</f>
        <v>1</v>
      </c>
      <c r="M814" s="6">
        <f t="shared" ca="1" si="25"/>
        <v>10</v>
      </c>
      <c r="N814" t="str">
        <f>_xlfn.XLOOKUP(Orders[[#This Row],[Customer ID]],customers!$A$1:$A$1001,customers!$I$1:$I$1001,0)</f>
        <v>No</v>
      </c>
    </row>
    <row r="815" spans="1:14" x14ac:dyDescent="0.3">
      <c r="A815" s="4" t="s">
        <v>6760</v>
      </c>
      <c r="B815" s="5">
        <v>44317</v>
      </c>
      <c r="C815" t="s">
        <v>37</v>
      </c>
      <c r="D815" t="s">
        <v>6961</v>
      </c>
      <c r="E815" s="4">
        <f t="shared" ca="1" si="24"/>
        <v>40</v>
      </c>
      <c r="F815" t="str">
        <f>_xlfn.XLOOKUP(C815,customers!$A$1:$A$1001,customers!$B$1:$B$1001)</f>
        <v>Emily Jackson</v>
      </c>
      <c r="G815" t="str">
        <f>_xlfn.XLOOKUP(C815,customers!$A$1:$A$1001,customers!$C$1:$C$1001)</f>
        <v>emilyjackson@email.com</v>
      </c>
      <c r="H815" t="str">
        <f>_xlfn.XLOOKUP(C815,customers!$A$1:$A$1001,customers!$G$1:$G$1001)</f>
        <v>United States</v>
      </c>
      <c r="I815" t="str">
        <f>INDEX(products!$A$1:$G$37,MATCH(orders!$D815,products!$A$1:$A$37,0),MATCH(orders!I$1,products!$A$1:$G$1,0))</f>
        <v>Milk</v>
      </c>
      <c r="J815">
        <f>INDEX(products!$A$1:$G$37,MATCH(orders!$D815,products!$A$1:$A$37,0),MATCH(orders!J$1,products!$A$1:$G$1,0))</f>
        <v>0.65</v>
      </c>
      <c r="K815" t="str">
        <f>INDEX(products!$A$1:$G$37,MATCH(orders!$D815,products!$A$1:$A$37,0),MATCH(orders!K$1,products!$A$1:$G$1,0))</f>
        <v>20g</v>
      </c>
      <c r="L815" s="6">
        <f>INDEX(products!$A$1:$G$37,MATCH(orders!$D815,products!$A$1:$A$37,0),MATCH(orders!L$1,products!$A$1:$G$1,0))</f>
        <v>0.5</v>
      </c>
      <c r="M815" s="6">
        <f t="shared" ca="1" si="25"/>
        <v>20</v>
      </c>
      <c r="N815" t="str">
        <f>_xlfn.XLOOKUP(Orders[[#This Row],[Customer ID]],customers!$A$1:$A$1001,customers!$I$1:$I$1001,0)</f>
        <v>Yes</v>
      </c>
    </row>
    <row r="816" spans="1:14" x14ac:dyDescent="0.3">
      <c r="A816" s="4" t="s">
        <v>6761</v>
      </c>
      <c r="B816" s="5">
        <v>44497</v>
      </c>
      <c r="C816" t="s">
        <v>1004</v>
      </c>
      <c r="D816" t="s">
        <v>6949</v>
      </c>
      <c r="E816" s="4">
        <f t="shared" ca="1" si="24"/>
        <v>26</v>
      </c>
      <c r="F816" t="str">
        <f>_xlfn.XLOOKUP(C816,customers!$A$1:$A$1001,customers!$B$1:$B$1001)</f>
        <v>Charles James</v>
      </c>
      <c r="G816" t="str">
        <f>_xlfn.XLOOKUP(C816,customers!$A$1:$A$1001,customers!$C$1:$C$1001)</f>
        <v>charlesjames@email.com</v>
      </c>
      <c r="H816" t="str">
        <f>_xlfn.XLOOKUP(C816,customers!$A$1:$A$1001,customers!$G$1:$G$1001)</f>
        <v>Mexico</v>
      </c>
      <c r="I816" t="str">
        <f>INDEX(products!$A$1:$G$37,MATCH(orders!$D816,products!$A$1:$A$37,0),MATCH(orders!I$1,products!$A$1:$G$1,0))</f>
        <v>Dark</v>
      </c>
      <c r="J816">
        <f>INDEX(products!$A$1:$G$37,MATCH(orders!$D816,products!$A$1:$A$37,0),MATCH(orders!J$1,products!$A$1:$G$1,0))</f>
        <v>0.65</v>
      </c>
      <c r="K816" t="str">
        <f>INDEX(products!$A$1:$G$37,MATCH(orders!$D816,products!$A$1:$A$37,0),MATCH(orders!K$1,products!$A$1:$G$1,0))</f>
        <v>20g</v>
      </c>
      <c r="L816" s="6">
        <f>INDEX(products!$A$1:$G$37,MATCH(orders!$D816,products!$A$1:$A$37,0),MATCH(orders!L$1,products!$A$1:$G$1,0))</f>
        <v>0.56000000000000005</v>
      </c>
      <c r="M816" s="6">
        <f t="shared" ca="1" si="25"/>
        <v>14.560000000000002</v>
      </c>
      <c r="N816" t="str">
        <f>_xlfn.XLOOKUP(Orders[[#This Row],[Customer ID]],customers!$A$1:$A$1001,customers!$I$1:$I$1001,0)</f>
        <v>No</v>
      </c>
    </row>
    <row r="817" spans="1:14" x14ac:dyDescent="0.3">
      <c r="A817" s="4" t="s">
        <v>6762</v>
      </c>
      <c r="B817" s="5">
        <v>44437</v>
      </c>
      <c r="C817" t="s">
        <v>871</v>
      </c>
      <c r="D817" t="s">
        <v>6952</v>
      </c>
      <c r="E817" s="4">
        <f t="shared" ca="1" si="24"/>
        <v>31</v>
      </c>
      <c r="F817" t="str">
        <f>_xlfn.XLOOKUP(C817,customers!$A$1:$A$1001,customers!$B$1:$B$1001)</f>
        <v>Laura Vargas</v>
      </c>
      <c r="G817" t="str">
        <f>_xlfn.XLOOKUP(C817,customers!$A$1:$A$1001,customers!$C$1:$C$1001)</f>
        <v>lauravargas@email.com</v>
      </c>
      <c r="H817" t="str">
        <f>_xlfn.XLOOKUP(C817,customers!$A$1:$A$1001,customers!$G$1:$G$1001)</f>
        <v>Canada</v>
      </c>
      <c r="I817" t="str">
        <f>INDEX(products!$A$1:$G$37,MATCH(orders!$D817,products!$A$1:$A$37,0),MATCH(orders!I$1,products!$A$1:$G$1,0))</f>
        <v>Dark</v>
      </c>
      <c r="J817">
        <f>INDEX(products!$A$1:$G$37,MATCH(orders!$D817,products!$A$1:$A$37,0),MATCH(orders!J$1,products!$A$1:$G$1,0))</f>
        <v>0.65</v>
      </c>
      <c r="K817" t="str">
        <f>INDEX(products!$A$1:$G$37,MATCH(orders!$D817,products!$A$1:$A$37,0),MATCH(orders!K$1,products!$A$1:$G$1,0))</f>
        <v>250g</v>
      </c>
      <c r="L817" s="6">
        <f>INDEX(products!$A$1:$G$37,MATCH(orders!$D817,products!$A$1:$A$37,0),MATCH(orders!L$1,products!$A$1:$G$1,0))</f>
        <v>4.3099999999999996</v>
      </c>
      <c r="M817" s="6">
        <f t="shared" ca="1" si="25"/>
        <v>133.60999999999999</v>
      </c>
      <c r="N817" t="str">
        <f>_xlfn.XLOOKUP(Orders[[#This Row],[Customer ID]],customers!$A$1:$A$1001,customers!$I$1:$I$1001,0)</f>
        <v>No</v>
      </c>
    </row>
    <row r="818" spans="1:14" x14ac:dyDescent="0.3">
      <c r="A818" s="4" t="s">
        <v>6763</v>
      </c>
      <c r="B818" s="5">
        <v>43826</v>
      </c>
      <c r="C818" t="s">
        <v>953</v>
      </c>
      <c r="D818" t="s">
        <v>6956</v>
      </c>
      <c r="E818" s="4">
        <f t="shared" ca="1" si="24"/>
        <v>4</v>
      </c>
      <c r="F818" t="str">
        <f>_xlfn.XLOOKUP(C818,customers!$A$1:$A$1001,customers!$B$1:$B$1001)</f>
        <v>Nancy Miller</v>
      </c>
      <c r="G818" t="str">
        <f>_xlfn.XLOOKUP(C818,customers!$A$1:$A$1001,customers!$C$1:$C$1001)</f>
        <v>nancymiller@email.com</v>
      </c>
      <c r="H818" t="str">
        <f>_xlfn.XLOOKUP(C818,customers!$A$1:$A$1001,customers!$G$1:$G$1001)</f>
        <v>Canada</v>
      </c>
      <c r="I818" t="str">
        <f>INDEX(products!$A$1:$G$37,MATCH(orders!$D818,products!$A$1:$A$37,0),MATCH(orders!I$1,products!$A$1:$G$1,0))</f>
        <v>Dark</v>
      </c>
      <c r="J818">
        <f>INDEX(products!$A$1:$G$37,MATCH(orders!$D818,products!$A$1:$A$37,0),MATCH(orders!J$1,products!$A$1:$G$1,0))</f>
        <v>0.8</v>
      </c>
      <c r="K818" t="str">
        <f>INDEX(products!$A$1:$G$37,MATCH(orders!$D818,products!$A$1:$A$37,0),MATCH(orders!K$1,products!$A$1:$G$1,0))</f>
        <v>250g</v>
      </c>
      <c r="L818" s="6">
        <f>INDEX(products!$A$1:$G$37,MATCH(orders!$D818,products!$A$1:$A$37,0),MATCH(orders!L$1,products!$A$1:$G$1,0))</f>
        <v>3.81</v>
      </c>
      <c r="M818" s="6">
        <f t="shared" ca="1" si="25"/>
        <v>15.24</v>
      </c>
      <c r="N818" t="str">
        <f>_xlfn.XLOOKUP(Orders[[#This Row],[Customer ID]],customers!$A$1:$A$1001,customers!$I$1:$I$1001,0)</f>
        <v>Yes</v>
      </c>
    </row>
    <row r="819" spans="1:14" x14ac:dyDescent="0.3">
      <c r="A819" s="4" t="s">
        <v>6764</v>
      </c>
      <c r="B819" s="5">
        <v>43641</v>
      </c>
      <c r="C819" t="s">
        <v>75</v>
      </c>
      <c r="D819" t="s">
        <v>6965</v>
      </c>
      <c r="E819" s="4">
        <f t="shared" ca="1" si="24"/>
        <v>29</v>
      </c>
      <c r="F819" t="str">
        <f>_xlfn.XLOOKUP(C819,customers!$A$1:$A$1001,customers!$B$1:$B$1001)</f>
        <v>Amy Green</v>
      </c>
      <c r="G819" t="str">
        <f>_xlfn.XLOOKUP(C819,customers!$A$1:$A$1001,customers!$C$1:$C$1001)</f>
        <v>amygreen@email.com</v>
      </c>
      <c r="H819" t="str">
        <f>_xlfn.XLOOKUP(C819,customers!$A$1:$A$1001,customers!$G$1:$G$1001)</f>
        <v>United States</v>
      </c>
      <c r="I819" t="str">
        <f>INDEX(products!$A$1:$G$37,MATCH(orders!$D819,products!$A$1:$A$37,0),MATCH(orders!I$1,products!$A$1:$G$1,0))</f>
        <v>Milk</v>
      </c>
      <c r="J819">
        <f>INDEX(products!$A$1:$G$37,MATCH(orders!$D819,products!$A$1:$A$37,0),MATCH(orders!J$1,products!$A$1:$G$1,0))</f>
        <v>0.8</v>
      </c>
      <c r="K819" t="str">
        <f>INDEX(products!$A$1:$G$37,MATCH(orders!$D819,products!$A$1:$A$37,0),MATCH(orders!K$1,products!$A$1:$G$1,0))</f>
        <v>20g</v>
      </c>
      <c r="L819" s="6">
        <f>INDEX(products!$A$1:$G$37,MATCH(orders!$D819,products!$A$1:$A$37,0),MATCH(orders!L$1,products!$A$1:$G$1,0))</f>
        <v>0.45</v>
      </c>
      <c r="M819" s="6">
        <f t="shared" ca="1" si="25"/>
        <v>13.05</v>
      </c>
      <c r="N819" t="str">
        <f>_xlfn.XLOOKUP(Orders[[#This Row],[Customer ID]],customers!$A$1:$A$1001,customers!$I$1:$I$1001,0)</f>
        <v>No</v>
      </c>
    </row>
    <row r="820" spans="1:14" x14ac:dyDescent="0.3">
      <c r="A820" s="4" t="s">
        <v>6765</v>
      </c>
      <c r="B820" s="5">
        <v>43526</v>
      </c>
      <c r="C820" t="s">
        <v>745</v>
      </c>
      <c r="D820" t="s">
        <v>6950</v>
      </c>
      <c r="E820" s="4">
        <f t="shared" ca="1" si="24"/>
        <v>8</v>
      </c>
      <c r="F820" t="str">
        <f>_xlfn.XLOOKUP(C820,customers!$A$1:$A$1001,customers!$B$1:$B$1001)</f>
        <v>Peggy Shepherd</v>
      </c>
      <c r="G820" t="str">
        <f>_xlfn.XLOOKUP(C820,customers!$A$1:$A$1001,customers!$C$1:$C$1001)</f>
        <v>peggyshepherd@email.com</v>
      </c>
      <c r="H820" t="str">
        <f>_xlfn.XLOOKUP(C820,customers!$A$1:$A$1001,customers!$G$1:$G$1001)</f>
        <v>Mexico</v>
      </c>
      <c r="I820" t="str">
        <f>INDEX(products!$A$1:$G$37,MATCH(orders!$D820,products!$A$1:$A$37,0),MATCH(orders!I$1,products!$A$1:$G$1,0))</f>
        <v>Dark</v>
      </c>
      <c r="J820">
        <f>INDEX(products!$A$1:$G$37,MATCH(orders!$D820,products!$A$1:$A$37,0),MATCH(orders!J$1,products!$A$1:$G$1,0))</f>
        <v>0.65</v>
      </c>
      <c r="K820" t="str">
        <f>INDEX(products!$A$1:$G$37,MATCH(orders!$D820,products!$A$1:$A$37,0),MATCH(orders!K$1,products!$A$1:$G$1,0))</f>
        <v>50g</v>
      </c>
      <c r="L820" s="6">
        <f>INDEX(products!$A$1:$G$37,MATCH(orders!$D820,products!$A$1:$A$37,0),MATCH(orders!L$1,products!$A$1:$G$1,0))</f>
        <v>1.1299999999999999</v>
      </c>
      <c r="M820" s="6">
        <f t="shared" ca="1" si="25"/>
        <v>9.0399999999999991</v>
      </c>
      <c r="N820" t="str">
        <f>_xlfn.XLOOKUP(Orders[[#This Row],[Customer ID]],customers!$A$1:$A$1001,customers!$I$1:$I$1001,0)</f>
        <v>No</v>
      </c>
    </row>
    <row r="821" spans="1:14" x14ac:dyDescent="0.3">
      <c r="A821" s="4" t="s">
        <v>6766</v>
      </c>
      <c r="B821" s="5">
        <v>44563</v>
      </c>
      <c r="C821" t="s">
        <v>349</v>
      </c>
      <c r="D821" t="s">
        <v>6954</v>
      </c>
      <c r="E821" s="4">
        <f t="shared" ca="1" si="24"/>
        <v>49</v>
      </c>
      <c r="F821" t="str">
        <f>_xlfn.XLOOKUP(C821,customers!$A$1:$A$1001,customers!$B$1:$B$1001)</f>
        <v>April James</v>
      </c>
      <c r="G821" t="str">
        <f>_xlfn.XLOOKUP(C821,customers!$A$1:$A$1001,customers!$C$1:$C$1001)</f>
        <v>apriljames@email.com</v>
      </c>
      <c r="H821" t="str">
        <f>_xlfn.XLOOKUP(C821,customers!$A$1:$A$1001,customers!$G$1:$G$1001)</f>
        <v>Mexico</v>
      </c>
      <c r="I821" t="str">
        <f>INDEX(products!$A$1:$G$37,MATCH(orders!$D821,products!$A$1:$A$37,0),MATCH(orders!I$1,products!$A$1:$G$1,0))</f>
        <v>Dark</v>
      </c>
      <c r="J821">
        <f>INDEX(products!$A$1:$G$37,MATCH(orders!$D821,products!$A$1:$A$37,0),MATCH(orders!J$1,products!$A$1:$G$1,0))</f>
        <v>0.8</v>
      </c>
      <c r="K821" t="str">
        <f>INDEX(products!$A$1:$G$37,MATCH(orders!$D821,products!$A$1:$A$37,0),MATCH(orders!K$1,products!$A$1:$G$1,0))</f>
        <v>50g</v>
      </c>
      <c r="L821" s="6">
        <f>INDEX(products!$A$1:$G$37,MATCH(orders!$D821,products!$A$1:$A$37,0),MATCH(orders!L$1,products!$A$1:$G$1,0))</f>
        <v>1</v>
      </c>
      <c r="M821" s="6">
        <f t="shared" ca="1" si="25"/>
        <v>49</v>
      </c>
      <c r="N821" t="str">
        <f>_xlfn.XLOOKUP(Orders[[#This Row],[Customer ID]],customers!$A$1:$A$1001,customers!$I$1:$I$1001,0)</f>
        <v>No</v>
      </c>
    </row>
    <row r="822" spans="1:14" x14ac:dyDescent="0.3">
      <c r="A822" s="4" t="s">
        <v>6767</v>
      </c>
      <c r="B822" s="5">
        <v>43676</v>
      </c>
      <c r="C822" t="s">
        <v>63</v>
      </c>
      <c r="D822" t="s">
        <v>6967</v>
      </c>
      <c r="E822" s="4">
        <f t="shared" ca="1" si="24"/>
        <v>4</v>
      </c>
      <c r="F822" t="str">
        <f>_xlfn.XLOOKUP(C822,customers!$A$1:$A$1001,customers!$B$1:$B$1001)</f>
        <v>Daniel Lee</v>
      </c>
      <c r="G822" t="str">
        <f>_xlfn.XLOOKUP(C822,customers!$A$1:$A$1001,customers!$C$1:$C$1001)</f>
        <v>daniellee@email.com</v>
      </c>
      <c r="H822" t="str">
        <f>_xlfn.XLOOKUP(C822,customers!$A$1:$A$1001,customers!$G$1:$G$1001)</f>
        <v>Canada</v>
      </c>
      <c r="I822" t="str">
        <f>INDEX(products!$A$1:$G$37,MATCH(orders!$D822,products!$A$1:$A$37,0),MATCH(orders!I$1,products!$A$1:$G$1,0))</f>
        <v>Milk</v>
      </c>
      <c r="J822">
        <f>INDEX(products!$A$1:$G$37,MATCH(orders!$D822,products!$A$1:$A$37,0),MATCH(orders!J$1,products!$A$1:$G$1,0))</f>
        <v>0.8</v>
      </c>
      <c r="K822" t="str">
        <f>INDEX(products!$A$1:$G$37,MATCH(orders!$D822,products!$A$1:$A$37,0),MATCH(orders!K$1,products!$A$1:$G$1,0))</f>
        <v>100g</v>
      </c>
      <c r="L822" s="6">
        <f>INDEX(products!$A$1:$G$37,MATCH(orders!$D822,products!$A$1:$A$37,0),MATCH(orders!L$1,products!$A$1:$G$1,0))</f>
        <v>1.49</v>
      </c>
      <c r="M822" s="6">
        <f t="shared" ca="1" si="25"/>
        <v>5.96</v>
      </c>
      <c r="N822" t="str">
        <f>_xlfn.XLOOKUP(Orders[[#This Row],[Customer ID]],customers!$A$1:$A$1001,customers!$I$1:$I$1001,0)</f>
        <v>No</v>
      </c>
    </row>
    <row r="823" spans="1:14" x14ac:dyDescent="0.3">
      <c r="A823" s="4" t="s">
        <v>6767</v>
      </c>
      <c r="B823" s="5">
        <v>43676</v>
      </c>
      <c r="C823" t="s">
        <v>712</v>
      </c>
      <c r="D823" t="s">
        <v>6974</v>
      </c>
      <c r="E823" s="4">
        <f t="shared" ca="1" si="24"/>
        <v>2</v>
      </c>
      <c r="F823" t="str">
        <f>_xlfn.XLOOKUP(C823,customers!$A$1:$A$1001,customers!$B$1:$B$1001)</f>
        <v>Laura Fisher</v>
      </c>
      <c r="G823" t="str">
        <f>_xlfn.XLOOKUP(C823,customers!$A$1:$A$1001,customers!$C$1:$C$1001)</f>
        <v>laurafisher@email.com</v>
      </c>
      <c r="H823" t="str">
        <f>_xlfn.XLOOKUP(C823,customers!$A$1:$A$1001,customers!$G$1:$G$1001)</f>
        <v>United States</v>
      </c>
      <c r="I823" t="str">
        <f>INDEX(products!$A$1:$G$37,MATCH(orders!$D823,products!$A$1:$A$37,0),MATCH(orders!I$1,products!$A$1:$G$1,0))</f>
        <v>White</v>
      </c>
      <c r="J823">
        <f>INDEX(products!$A$1:$G$37,MATCH(orders!$D823,products!$A$1:$A$37,0),MATCH(orders!J$1,products!$A$1:$G$1,0))</f>
        <v>0.65</v>
      </c>
      <c r="K823" t="str">
        <f>INDEX(products!$A$1:$G$37,MATCH(orders!$D823,products!$A$1:$A$37,0),MATCH(orders!K$1,products!$A$1:$G$1,0))</f>
        <v>50g</v>
      </c>
      <c r="L823" s="6">
        <f>INDEX(products!$A$1:$G$37,MATCH(orders!$D823,products!$A$1:$A$37,0),MATCH(orders!L$1,products!$A$1:$G$1,0))</f>
        <v>1.46</v>
      </c>
      <c r="M823" s="6">
        <f t="shared" ca="1" si="25"/>
        <v>2.92</v>
      </c>
      <c r="N823" t="str">
        <f>_xlfn.XLOOKUP(Orders[[#This Row],[Customer ID]],customers!$A$1:$A$1001,customers!$I$1:$I$1001,0)</f>
        <v>Yes</v>
      </c>
    </row>
    <row r="824" spans="1:14" x14ac:dyDescent="0.3">
      <c r="A824" s="4" t="s">
        <v>6768</v>
      </c>
      <c r="B824" s="5">
        <v>44170</v>
      </c>
      <c r="C824" t="s">
        <v>217</v>
      </c>
      <c r="D824" t="s">
        <v>6953</v>
      </c>
      <c r="E824" s="4">
        <f t="shared" ca="1" si="24"/>
        <v>49</v>
      </c>
      <c r="F824" t="str">
        <f>_xlfn.XLOOKUP(C824,customers!$A$1:$A$1001,customers!$B$1:$B$1001)</f>
        <v>Chelsea Travis</v>
      </c>
      <c r="G824" t="str">
        <f>_xlfn.XLOOKUP(C824,customers!$A$1:$A$1001,customers!$C$1:$C$1001)</f>
        <v>chelseatravis@email.com</v>
      </c>
      <c r="H824" t="str">
        <f>_xlfn.XLOOKUP(C824,customers!$A$1:$A$1001,customers!$G$1:$G$1001)</f>
        <v>United States</v>
      </c>
      <c r="I824" t="str">
        <f>INDEX(products!$A$1:$G$37,MATCH(orders!$D824,products!$A$1:$A$37,0),MATCH(orders!I$1,products!$A$1:$G$1,0))</f>
        <v>Dark</v>
      </c>
      <c r="J824">
        <f>INDEX(products!$A$1:$G$37,MATCH(orders!$D824,products!$A$1:$A$37,0),MATCH(orders!J$1,products!$A$1:$G$1,0))</f>
        <v>0.8</v>
      </c>
      <c r="K824" t="str">
        <f>INDEX(products!$A$1:$G$37,MATCH(orders!$D824,products!$A$1:$A$37,0),MATCH(orders!K$1,products!$A$1:$G$1,0))</f>
        <v>20g</v>
      </c>
      <c r="L824" s="6">
        <f>INDEX(products!$A$1:$G$37,MATCH(orders!$D824,products!$A$1:$A$37,0),MATCH(orders!L$1,products!$A$1:$G$1,0))</f>
        <v>0.5</v>
      </c>
      <c r="M824" s="6">
        <f t="shared" ca="1" si="25"/>
        <v>24.5</v>
      </c>
      <c r="N824" t="str">
        <f>_xlfn.XLOOKUP(Orders[[#This Row],[Customer ID]],customers!$A$1:$A$1001,customers!$I$1:$I$1001,0)</f>
        <v>Yes</v>
      </c>
    </row>
    <row r="825" spans="1:14" x14ac:dyDescent="0.3">
      <c r="A825" s="4" t="s">
        <v>6769</v>
      </c>
      <c r="B825" s="5">
        <v>44182</v>
      </c>
      <c r="C825" t="s">
        <v>487</v>
      </c>
      <c r="D825" t="s">
        <v>6948</v>
      </c>
      <c r="E825" s="4">
        <f t="shared" ca="1" si="24"/>
        <v>14</v>
      </c>
      <c r="F825" t="str">
        <f>_xlfn.XLOOKUP(C825,customers!$A$1:$A$1001,customers!$B$1:$B$1001)</f>
        <v>Thomas Johnson</v>
      </c>
      <c r="G825" t="str">
        <f>_xlfn.XLOOKUP(C825,customers!$A$1:$A$1001,customers!$C$1:$C$1001)</f>
        <v>thomasjohnson@email.com</v>
      </c>
      <c r="H825" t="str">
        <f>_xlfn.XLOOKUP(C825,customers!$A$1:$A$1001,customers!$G$1:$G$1001)</f>
        <v>Canada</v>
      </c>
      <c r="I825" t="str">
        <f>INDEX(products!$A$1:$G$37,MATCH(orders!$D825,products!$A$1:$A$37,0),MATCH(orders!I$1,products!$A$1:$G$1,0))</f>
        <v>Dark</v>
      </c>
      <c r="J825">
        <f>INDEX(products!$A$1:$G$37,MATCH(orders!$D825,products!$A$1:$A$37,0),MATCH(orders!J$1,products!$A$1:$G$1,0))</f>
        <v>0.5</v>
      </c>
      <c r="K825" t="str">
        <f>INDEX(products!$A$1:$G$37,MATCH(orders!$D825,products!$A$1:$A$37,0),MATCH(orders!K$1,products!$A$1:$G$1,0))</f>
        <v>250g</v>
      </c>
      <c r="L825" s="6">
        <f>INDEX(products!$A$1:$G$37,MATCH(orders!$D825,products!$A$1:$A$37,0),MATCH(orders!L$1,products!$A$1:$G$1,0))</f>
        <v>4.96</v>
      </c>
      <c r="M825" s="6">
        <f t="shared" ca="1" si="25"/>
        <v>69.44</v>
      </c>
      <c r="N825" t="str">
        <f>_xlfn.XLOOKUP(Orders[[#This Row],[Customer ID]],customers!$A$1:$A$1001,customers!$I$1:$I$1001,0)</f>
        <v>Yes</v>
      </c>
    </row>
    <row r="826" spans="1:14" x14ac:dyDescent="0.3">
      <c r="A826" s="4" t="s">
        <v>6770</v>
      </c>
      <c r="B826" s="5">
        <v>44373</v>
      </c>
      <c r="C826" t="s">
        <v>139</v>
      </c>
      <c r="D826" t="s">
        <v>6957</v>
      </c>
      <c r="E826" s="4">
        <f t="shared" ca="1" si="24"/>
        <v>26</v>
      </c>
      <c r="F826" t="str">
        <f>_xlfn.XLOOKUP(C826,customers!$A$1:$A$1001,customers!$B$1:$B$1001)</f>
        <v>Gary Walker</v>
      </c>
      <c r="G826" t="str">
        <f>_xlfn.XLOOKUP(C826,customers!$A$1:$A$1001,customers!$C$1:$C$1001)</f>
        <v>garywalker@email.com</v>
      </c>
      <c r="H826" t="str">
        <f>_xlfn.XLOOKUP(C826,customers!$A$1:$A$1001,customers!$G$1:$G$1001)</f>
        <v>United States</v>
      </c>
      <c r="I826" t="str">
        <f>INDEX(products!$A$1:$G$37,MATCH(orders!$D826,products!$A$1:$A$37,0),MATCH(orders!I$1,products!$A$1:$G$1,0))</f>
        <v>Milk</v>
      </c>
      <c r="J826">
        <f>INDEX(products!$A$1:$G$37,MATCH(orders!$D826,products!$A$1:$A$37,0),MATCH(orders!J$1,products!$A$1:$G$1,0))</f>
        <v>0.5</v>
      </c>
      <c r="K826" t="str">
        <f>INDEX(products!$A$1:$G$37,MATCH(orders!$D826,products!$A$1:$A$37,0),MATCH(orders!K$1,products!$A$1:$G$1,0))</f>
        <v>20g</v>
      </c>
      <c r="L826" s="6">
        <f>INDEX(products!$A$1:$G$37,MATCH(orders!$D826,products!$A$1:$A$37,0),MATCH(orders!L$1,products!$A$1:$G$1,0))</f>
        <v>0.6</v>
      </c>
      <c r="M826" s="6">
        <f t="shared" ca="1" si="25"/>
        <v>15.6</v>
      </c>
      <c r="N826" t="str">
        <f>_xlfn.XLOOKUP(Orders[[#This Row],[Customer ID]],customers!$A$1:$A$1001,customers!$I$1:$I$1001,0)</f>
        <v>Yes</v>
      </c>
    </row>
    <row r="827" spans="1:14" x14ac:dyDescent="0.3">
      <c r="A827" s="4" t="s">
        <v>6771</v>
      </c>
      <c r="B827" s="5">
        <v>43666</v>
      </c>
      <c r="C827" t="s">
        <v>102</v>
      </c>
      <c r="D827" t="s">
        <v>6960</v>
      </c>
      <c r="E827" s="4">
        <f t="shared" ca="1" si="24"/>
        <v>2</v>
      </c>
      <c r="F827" t="str">
        <f>_xlfn.XLOOKUP(C827,customers!$A$1:$A$1001,customers!$B$1:$B$1001)</f>
        <v>Joseph Browning</v>
      </c>
      <c r="G827" t="str">
        <f>_xlfn.XLOOKUP(C827,customers!$A$1:$A$1001,customers!$C$1:$C$1001)</f>
        <v>josephbrowning@email.com</v>
      </c>
      <c r="H827" t="str">
        <f>_xlfn.XLOOKUP(C827,customers!$A$1:$A$1001,customers!$G$1:$G$1001)</f>
        <v>Canada</v>
      </c>
      <c r="I827" t="str">
        <f>INDEX(products!$A$1:$G$37,MATCH(orders!$D827,products!$A$1:$A$37,0),MATCH(orders!I$1,products!$A$1:$G$1,0))</f>
        <v>Milk</v>
      </c>
      <c r="J827">
        <f>INDEX(products!$A$1:$G$37,MATCH(orders!$D827,products!$A$1:$A$37,0),MATCH(orders!J$1,products!$A$1:$G$1,0))</f>
        <v>0.5</v>
      </c>
      <c r="K827" t="str">
        <f>INDEX(products!$A$1:$G$37,MATCH(orders!$D827,products!$A$1:$A$37,0),MATCH(orders!K$1,products!$A$1:$G$1,0))</f>
        <v>250g</v>
      </c>
      <c r="L827" s="6">
        <f>INDEX(products!$A$1:$G$37,MATCH(orders!$D827,products!$A$1:$A$37,0),MATCH(orders!L$1,products!$A$1:$G$1,0))</f>
        <v>4.58</v>
      </c>
      <c r="M827" s="6">
        <f t="shared" ca="1" si="25"/>
        <v>9.16</v>
      </c>
      <c r="N827" t="str">
        <f>_xlfn.XLOOKUP(Orders[[#This Row],[Customer ID]],customers!$A$1:$A$1001,customers!$I$1:$I$1001,0)</f>
        <v>No</v>
      </c>
    </row>
    <row r="828" spans="1:14" x14ac:dyDescent="0.3">
      <c r="A828" s="4" t="s">
        <v>6772</v>
      </c>
      <c r="B828" s="5">
        <v>44756</v>
      </c>
      <c r="C828" t="s">
        <v>13</v>
      </c>
      <c r="D828" t="s">
        <v>6972</v>
      </c>
      <c r="E828" s="4">
        <f t="shared" ca="1" si="24"/>
        <v>45</v>
      </c>
      <c r="F828" t="str">
        <f>_xlfn.XLOOKUP(C828,customers!$A$1:$A$1001,customers!$B$1:$B$1001)</f>
        <v>Christine Murray</v>
      </c>
      <c r="G828" t="str">
        <f>_xlfn.XLOOKUP(C828,customers!$A$1:$A$1001,customers!$C$1:$C$1001)</f>
        <v>christinemurray@email.com</v>
      </c>
      <c r="H828" t="str">
        <f>_xlfn.XLOOKUP(C828,customers!$A$1:$A$1001,customers!$G$1:$G$1001)</f>
        <v>Canada</v>
      </c>
      <c r="I828" t="str">
        <f>INDEX(products!$A$1:$G$37,MATCH(orders!$D828,products!$A$1:$A$37,0),MATCH(orders!I$1,products!$A$1:$G$1,0))</f>
        <v>White</v>
      </c>
      <c r="J828">
        <f>INDEX(products!$A$1:$G$37,MATCH(orders!$D828,products!$A$1:$A$37,0),MATCH(orders!J$1,products!$A$1:$G$1,0))</f>
        <v>0.5</v>
      </c>
      <c r="K828" t="str">
        <f>INDEX(products!$A$1:$G$37,MATCH(orders!$D828,products!$A$1:$A$37,0),MATCH(orders!K$1,products!$A$1:$G$1,0))</f>
        <v>250g</v>
      </c>
      <c r="L828" s="6">
        <f>INDEX(products!$A$1:$G$37,MATCH(orders!$D828,products!$A$1:$A$37,0),MATCH(orders!L$1,products!$A$1:$G$1,0))</f>
        <v>6.08</v>
      </c>
      <c r="M828" s="6">
        <f t="shared" ca="1" si="25"/>
        <v>273.60000000000002</v>
      </c>
      <c r="N828" t="str">
        <f>_xlfn.XLOOKUP(Orders[[#This Row],[Customer ID]],customers!$A$1:$A$1001,customers!$I$1:$I$1001,0)</f>
        <v>No</v>
      </c>
    </row>
    <row r="829" spans="1:14" x14ac:dyDescent="0.3">
      <c r="A829" s="4" t="s">
        <v>6773</v>
      </c>
      <c r="B829" s="5">
        <v>44057</v>
      </c>
      <c r="C829" t="s">
        <v>620</v>
      </c>
      <c r="D829" t="s">
        <v>6971</v>
      </c>
      <c r="E829" s="4">
        <f t="shared" ca="1" si="24"/>
        <v>39</v>
      </c>
      <c r="F829" t="str">
        <f>_xlfn.XLOOKUP(C829,customers!$A$1:$A$1001,customers!$B$1:$B$1001)</f>
        <v>Frederick Clark</v>
      </c>
      <c r="G829" t="str">
        <f>_xlfn.XLOOKUP(C829,customers!$A$1:$A$1001,customers!$C$1:$C$1001)</f>
        <v>frederickclark@email.com</v>
      </c>
      <c r="H829" t="str">
        <f>_xlfn.XLOOKUP(C829,customers!$A$1:$A$1001,customers!$G$1:$G$1001)</f>
        <v>United States</v>
      </c>
      <c r="I829" t="str">
        <f>INDEX(products!$A$1:$G$37,MATCH(orders!$D829,products!$A$1:$A$37,0),MATCH(orders!I$1,products!$A$1:$G$1,0))</f>
        <v>White</v>
      </c>
      <c r="J829">
        <f>INDEX(products!$A$1:$G$37,MATCH(orders!$D829,products!$A$1:$A$37,0),MATCH(orders!J$1,products!$A$1:$G$1,0))</f>
        <v>0.5</v>
      </c>
      <c r="K829" t="str">
        <f>INDEX(products!$A$1:$G$37,MATCH(orders!$D829,products!$A$1:$A$37,0),MATCH(orders!K$1,products!$A$1:$G$1,0))</f>
        <v>100g</v>
      </c>
      <c r="L829" s="6">
        <f>INDEX(products!$A$1:$G$37,MATCH(orders!$D829,products!$A$1:$A$37,0),MATCH(orders!L$1,products!$A$1:$G$1,0))</f>
        <v>2.64</v>
      </c>
      <c r="M829" s="6">
        <f t="shared" ca="1" si="25"/>
        <v>102.96000000000001</v>
      </c>
      <c r="N829" t="str">
        <f>_xlfn.XLOOKUP(Orders[[#This Row],[Customer ID]],customers!$A$1:$A$1001,customers!$I$1:$I$1001,0)</f>
        <v>Yes</v>
      </c>
    </row>
    <row r="830" spans="1:14" x14ac:dyDescent="0.3">
      <c r="A830" s="4" t="s">
        <v>6774</v>
      </c>
      <c r="B830" s="5">
        <v>43579</v>
      </c>
      <c r="C830" t="s">
        <v>947</v>
      </c>
      <c r="D830" t="s">
        <v>6948</v>
      </c>
      <c r="E830" s="4">
        <f t="shared" ca="1" si="24"/>
        <v>47</v>
      </c>
      <c r="F830" t="str">
        <f>_xlfn.XLOOKUP(C830,customers!$A$1:$A$1001,customers!$B$1:$B$1001)</f>
        <v>Adam Carroll</v>
      </c>
      <c r="G830" t="str">
        <f>_xlfn.XLOOKUP(C830,customers!$A$1:$A$1001,customers!$C$1:$C$1001)</f>
        <v>adamcarroll@email.com</v>
      </c>
      <c r="H830" t="str">
        <f>_xlfn.XLOOKUP(C830,customers!$A$1:$A$1001,customers!$G$1:$G$1001)</f>
        <v>Canada</v>
      </c>
      <c r="I830" t="str">
        <f>INDEX(products!$A$1:$G$37,MATCH(orders!$D830,products!$A$1:$A$37,0),MATCH(orders!I$1,products!$A$1:$G$1,0))</f>
        <v>Dark</v>
      </c>
      <c r="J830">
        <f>INDEX(products!$A$1:$G$37,MATCH(orders!$D830,products!$A$1:$A$37,0),MATCH(orders!J$1,products!$A$1:$G$1,0))</f>
        <v>0.5</v>
      </c>
      <c r="K830" t="str">
        <f>INDEX(products!$A$1:$G$37,MATCH(orders!$D830,products!$A$1:$A$37,0),MATCH(orders!K$1,products!$A$1:$G$1,0))</f>
        <v>250g</v>
      </c>
      <c r="L830" s="6">
        <f>INDEX(products!$A$1:$G$37,MATCH(orders!$D830,products!$A$1:$A$37,0),MATCH(orders!L$1,products!$A$1:$G$1,0))</f>
        <v>4.96</v>
      </c>
      <c r="M830" s="6">
        <f t="shared" ca="1" si="25"/>
        <v>233.12</v>
      </c>
      <c r="N830" t="str">
        <f>_xlfn.XLOOKUP(Orders[[#This Row],[Customer ID]],customers!$A$1:$A$1001,customers!$I$1:$I$1001,0)</f>
        <v>No</v>
      </c>
    </row>
    <row r="831" spans="1:14" x14ac:dyDescent="0.3">
      <c r="A831" s="4" t="s">
        <v>6775</v>
      </c>
      <c r="B831" s="5">
        <v>43620</v>
      </c>
      <c r="C831" t="s">
        <v>813</v>
      </c>
      <c r="D831" t="s">
        <v>6957</v>
      </c>
      <c r="E831" s="4">
        <f t="shared" ca="1" si="24"/>
        <v>12</v>
      </c>
      <c r="F831" t="str">
        <f>_xlfn.XLOOKUP(C831,customers!$A$1:$A$1001,customers!$B$1:$B$1001)</f>
        <v>Jeffery Gordon</v>
      </c>
      <c r="G831" t="str">
        <f>_xlfn.XLOOKUP(C831,customers!$A$1:$A$1001,customers!$C$1:$C$1001)</f>
        <v>jefferygordon@email.com</v>
      </c>
      <c r="H831" t="str">
        <f>_xlfn.XLOOKUP(C831,customers!$A$1:$A$1001,customers!$G$1:$G$1001)</f>
        <v>United States</v>
      </c>
      <c r="I831" t="str">
        <f>INDEX(products!$A$1:$G$37,MATCH(orders!$D831,products!$A$1:$A$37,0),MATCH(orders!I$1,products!$A$1:$G$1,0))</f>
        <v>Milk</v>
      </c>
      <c r="J831">
        <f>INDEX(products!$A$1:$G$37,MATCH(orders!$D831,products!$A$1:$A$37,0),MATCH(orders!J$1,products!$A$1:$G$1,0))</f>
        <v>0.5</v>
      </c>
      <c r="K831" t="str">
        <f>INDEX(products!$A$1:$G$37,MATCH(orders!$D831,products!$A$1:$A$37,0),MATCH(orders!K$1,products!$A$1:$G$1,0))</f>
        <v>20g</v>
      </c>
      <c r="L831" s="6">
        <f>INDEX(products!$A$1:$G$37,MATCH(orders!$D831,products!$A$1:$A$37,0),MATCH(orders!L$1,products!$A$1:$G$1,0))</f>
        <v>0.6</v>
      </c>
      <c r="M831" s="6">
        <f t="shared" ca="1" si="25"/>
        <v>7.1999999999999993</v>
      </c>
      <c r="N831" t="str">
        <f>_xlfn.XLOOKUP(Orders[[#This Row],[Customer ID]],customers!$A$1:$A$1001,customers!$I$1:$I$1001,0)</f>
        <v>Yes</v>
      </c>
    </row>
    <row r="832" spans="1:14" x14ac:dyDescent="0.3">
      <c r="A832" s="4" t="s">
        <v>6776</v>
      </c>
      <c r="B832" s="5">
        <v>44781</v>
      </c>
      <c r="C832" t="s">
        <v>530</v>
      </c>
      <c r="D832" t="s">
        <v>6972</v>
      </c>
      <c r="E832" s="4">
        <f t="shared" ca="1" si="24"/>
        <v>48</v>
      </c>
      <c r="F832" t="str">
        <f>_xlfn.XLOOKUP(C832,customers!$A$1:$A$1001,customers!$B$1:$B$1001)</f>
        <v>Mr. Michael Palmer</v>
      </c>
      <c r="G832" t="str">
        <f>_xlfn.XLOOKUP(C832,customers!$A$1:$A$1001,customers!$C$1:$C$1001)</f>
        <v>mr.michaelpalmer@email.com</v>
      </c>
      <c r="H832" t="str">
        <f>_xlfn.XLOOKUP(C832,customers!$A$1:$A$1001,customers!$G$1:$G$1001)</f>
        <v>Canada</v>
      </c>
      <c r="I832" t="str">
        <f>INDEX(products!$A$1:$G$37,MATCH(orders!$D832,products!$A$1:$A$37,0),MATCH(orders!I$1,products!$A$1:$G$1,0))</f>
        <v>White</v>
      </c>
      <c r="J832">
        <f>INDEX(products!$A$1:$G$37,MATCH(orders!$D832,products!$A$1:$A$37,0),MATCH(orders!J$1,products!$A$1:$G$1,0))</f>
        <v>0.5</v>
      </c>
      <c r="K832" t="str">
        <f>INDEX(products!$A$1:$G$37,MATCH(orders!$D832,products!$A$1:$A$37,0),MATCH(orders!K$1,products!$A$1:$G$1,0))</f>
        <v>250g</v>
      </c>
      <c r="L832" s="6">
        <f>INDEX(products!$A$1:$G$37,MATCH(orders!$D832,products!$A$1:$A$37,0),MATCH(orders!L$1,products!$A$1:$G$1,0))</f>
        <v>6.08</v>
      </c>
      <c r="M832" s="6">
        <f t="shared" ca="1" si="25"/>
        <v>291.84000000000003</v>
      </c>
      <c r="N832" t="str">
        <f>_xlfn.XLOOKUP(Orders[[#This Row],[Customer ID]],customers!$A$1:$A$1001,customers!$I$1:$I$1001,0)</f>
        <v>Yes</v>
      </c>
    </row>
    <row r="833" spans="1:14" x14ac:dyDescent="0.3">
      <c r="A833" s="4" t="s">
        <v>6777</v>
      </c>
      <c r="B833" s="5">
        <v>43782</v>
      </c>
      <c r="C833" t="s">
        <v>555</v>
      </c>
      <c r="D833" t="s">
        <v>6952</v>
      </c>
      <c r="E833" s="4">
        <f t="shared" ca="1" si="24"/>
        <v>13</v>
      </c>
      <c r="F833" t="str">
        <f>_xlfn.XLOOKUP(C833,customers!$A$1:$A$1001,customers!$B$1:$B$1001)</f>
        <v>Zachary Ramirez</v>
      </c>
      <c r="G833" t="str">
        <f>_xlfn.XLOOKUP(C833,customers!$A$1:$A$1001,customers!$C$1:$C$1001)</f>
        <v>zacharyramirez@email.com</v>
      </c>
      <c r="H833" t="str">
        <f>_xlfn.XLOOKUP(C833,customers!$A$1:$A$1001,customers!$G$1:$G$1001)</f>
        <v>Mexico</v>
      </c>
      <c r="I833" t="str">
        <f>INDEX(products!$A$1:$G$37,MATCH(orders!$D833,products!$A$1:$A$37,0),MATCH(orders!I$1,products!$A$1:$G$1,0))</f>
        <v>Dark</v>
      </c>
      <c r="J833">
        <f>INDEX(products!$A$1:$G$37,MATCH(orders!$D833,products!$A$1:$A$37,0),MATCH(orders!J$1,products!$A$1:$G$1,0))</f>
        <v>0.65</v>
      </c>
      <c r="K833" t="str">
        <f>INDEX(products!$A$1:$G$37,MATCH(orders!$D833,products!$A$1:$A$37,0),MATCH(orders!K$1,products!$A$1:$G$1,0))</f>
        <v>250g</v>
      </c>
      <c r="L833" s="6">
        <f>INDEX(products!$A$1:$G$37,MATCH(orders!$D833,products!$A$1:$A$37,0),MATCH(orders!L$1,products!$A$1:$G$1,0))</f>
        <v>4.3099999999999996</v>
      </c>
      <c r="M833" s="6">
        <f t="shared" ca="1" si="25"/>
        <v>56.029999999999994</v>
      </c>
      <c r="N833" t="str">
        <f>_xlfn.XLOOKUP(Orders[[#This Row],[Customer ID]],customers!$A$1:$A$1001,customers!$I$1:$I$1001,0)</f>
        <v>No</v>
      </c>
    </row>
    <row r="834" spans="1:14" x14ac:dyDescent="0.3">
      <c r="A834" s="4" t="s">
        <v>6778</v>
      </c>
      <c r="B834" s="5">
        <v>43989</v>
      </c>
      <c r="C834" t="s">
        <v>611</v>
      </c>
      <c r="D834" t="s">
        <v>6972</v>
      </c>
      <c r="E834" s="4">
        <f t="shared" ref="E834:E897" ca="1" si="26">INT(RAND()*50)+1</f>
        <v>4</v>
      </c>
      <c r="F834" t="str">
        <f>_xlfn.XLOOKUP(C834,customers!$A$1:$A$1001,customers!$B$1:$B$1001)</f>
        <v>Julie Salazar</v>
      </c>
      <c r="G834" t="str">
        <f>_xlfn.XLOOKUP(C834,customers!$A$1:$A$1001,customers!$C$1:$C$1001)</f>
        <v>juliesalazar@email.com</v>
      </c>
      <c r="H834" t="str">
        <f>_xlfn.XLOOKUP(C834,customers!$A$1:$A$1001,customers!$G$1:$G$1001)</f>
        <v>United States</v>
      </c>
      <c r="I834" t="str">
        <f>INDEX(products!$A$1:$G$37,MATCH(orders!$D834,products!$A$1:$A$37,0),MATCH(orders!I$1,products!$A$1:$G$1,0))</f>
        <v>White</v>
      </c>
      <c r="J834">
        <f>INDEX(products!$A$1:$G$37,MATCH(orders!$D834,products!$A$1:$A$37,0),MATCH(orders!J$1,products!$A$1:$G$1,0))</f>
        <v>0.5</v>
      </c>
      <c r="K834" t="str">
        <f>INDEX(products!$A$1:$G$37,MATCH(orders!$D834,products!$A$1:$A$37,0),MATCH(orders!K$1,products!$A$1:$G$1,0))</f>
        <v>250g</v>
      </c>
      <c r="L834" s="6">
        <f>INDEX(products!$A$1:$G$37,MATCH(orders!$D834,products!$A$1:$A$37,0),MATCH(orders!L$1,products!$A$1:$G$1,0))</f>
        <v>6.08</v>
      </c>
      <c r="M834" s="6">
        <f t="shared" ca="1" si="25"/>
        <v>24.32</v>
      </c>
      <c r="N834" t="str">
        <f>_xlfn.XLOOKUP(Orders[[#This Row],[Customer ID]],customers!$A$1:$A$1001,customers!$I$1:$I$1001,0)</f>
        <v>No</v>
      </c>
    </row>
    <row r="835" spans="1:14" x14ac:dyDescent="0.3">
      <c r="A835" s="4" t="s">
        <v>6779</v>
      </c>
      <c r="B835" s="5">
        <v>43689</v>
      </c>
      <c r="C835" t="s">
        <v>376</v>
      </c>
      <c r="D835" t="s">
        <v>6959</v>
      </c>
      <c r="E835" s="4">
        <f t="shared" ca="1" si="26"/>
        <v>31</v>
      </c>
      <c r="F835" t="str">
        <f>_xlfn.XLOOKUP(C835,customers!$A$1:$A$1001,customers!$B$1:$B$1001)</f>
        <v>Crystal Hancock</v>
      </c>
      <c r="G835" t="str">
        <f>_xlfn.XLOOKUP(C835,customers!$A$1:$A$1001,customers!$C$1:$C$1001)</f>
        <v>crystalhancock@email.com</v>
      </c>
      <c r="H835" t="str">
        <f>_xlfn.XLOOKUP(C835,customers!$A$1:$A$1001,customers!$G$1:$G$1001)</f>
        <v>Canada</v>
      </c>
      <c r="I835" t="str">
        <f>INDEX(products!$A$1:$G$37,MATCH(orders!$D835,products!$A$1:$A$37,0),MATCH(orders!I$1,products!$A$1:$G$1,0))</f>
        <v>Milk</v>
      </c>
      <c r="J835">
        <f>INDEX(products!$A$1:$G$37,MATCH(orders!$D835,products!$A$1:$A$37,0),MATCH(orders!J$1,products!$A$1:$G$1,0))</f>
        <v>0.5</v>
      </c>
      <c r="K835" t="str">
        <f>INDEX(products!$A$1:$G$37,MATCH(orders!$D835,products!$A$1:$A$37,0),MATCH(orders!K$1,products!$A$1:$G$1,0))</f>
        <v>100g</v>
      </c>
      <c r="L835" s="6">
        <f>INDEX(products!$A$1:$G$37,MATCH(orders!$D835,products!$A$1:$A$37,0),MATCH(orders!L$1,products!$A$1:$G$1,0))</f>
        <v>1.99</v>
      </c>
      <c r="M835" s="6">
        <f t="shared" ref="M835:M898" ca="1" si="27">L835*E835</f>
        <v>61.69</v>
      </c>
      <c r="N835" t="str">
        <f>_xlfn.XLOOKUP(Orders[[#This Row],[Customer ID]],customers!$A$1:$A$1001,customers!$I$1:$I$1001,0)</f>
        <v>No</v>
      </c>
    </row>
    <row r="836" spans="1:14" x14ac:dyDescent="0.3">
      <c r="A836" s="4" t="s">
        <v>6780</v>
      </c>
      <c r="B836" s="5">
        <v>43712</v>
      </c>
      <c r="C836" t="s">
        <v>96</v>
      </c>
      <c r="D836" t="s">
        <v>6978</v>
      </c>
      <c r="E836" s="4">
        <f t="shared" ca="1" si="26"/>
        <v>31</v>
      </c>
      <c r="F836" t="str">
        <f>_xlfn.XLOOKUP(C836,customers!$A$1:$A$1001,customers!$B$1:$B$1001)</f>
        <v>Michelle Harris</v>
      </c>
      <c r="G836" t="str">
        <f>_xlfn.XLOOKUP(C836,customers!$A$1:$A$1001,customers!$C$1:$C$1001)</f>
        <v>michelleharris@email.com</v>
      </c>
      <c r="H836" t="str">
        <f>_xlfn.XLOOKUP(C836,customers!$A$1:$A$1001,customers!$G$1:$G$1001)</f>
        <v>United States</v>
      </c>
      <c r="I836" t="str">
        <f>INDEX(products!$A$1:$G$37,MATCH(orders!$D836,products!$A$1:$A$37,0),MATCH(orders!I$1,products!$A$1:$G$1,0))</f>
        <v>White</v>
      </c>
      <c r="J836">
        <f>INDEX(products!$A$1:$G$37,MATCH(orders!$D836,products!$A$1:$A$37,0),MATCH(orders!J$1,products!$A$1:$G$1,0))</f>
        <v>0.8</v>
      </c>
      <c r="K836" t="str">
        <f>INDEX(products!$A$1:$G$37,MATCH(orders!$D836,products!$A$1:$A$37,0),MATCH(orders!K$1,products!$A$1:$G$1,0))</f>
        <v>50g</v>
      </c>
      <c r="L836" s="6">
        <f>INDEX(products!$A$1:$G$37,MATCH(orders!$D836,products!$A$1:$A$37,0),MATCH(orders!L$1,products!$A$1:$G$1,0))</f>
        <v>1.3</v>
      </c>
      <c r="M836" s="6">
        <f t="shared" ca="1" si="27"/>
        <v>40.300000000000004</v>
      </c>
      <c r="N836" t="str">
        <f>_xlfn.XLOOKUP(Orders[[#This Row],[Customer ID]],customers!$A$1:$A$1001,customers!$I$1:$I$1001,0)</f>
        <v>No</v>
      </c>
    </row>
    <row r="837" spans="1:14" x14ac:dyDescent="0.3">
      <c r="A837" s="4" t="s">
        <v>6781</v>
      </c>
      <c r="B837" s="5">
        <v>43742</v>
      </c>
      <c r="C837" t="s">
        <v>422</v>
      </c>
      <c r="D837" t="s">
        <v>6960</v>
      </c>
      <c r="E837" s="4">
        <f t="shared" ca="1" si="26"/>
        <v>23</v>
      </c>
      <c r="F837" t="str">
        <f>_xlfn.XLOOKUP(C837,customers!$A$1:$A$1001,customers!$B$1:$B$1001)</f>
        <v>Tamara Lewis</v>
      </c>
      <c r="G837" t="str">
        <f>_xlfn.XLOOKUP(C837,customers!$A$1:$A$1001,customers!$C$1:$C$1001)</f>
        <v>tamaralewis@email.com</v>
      </c>
      <c r="H837" t="str">
        <f>_xlfn.XLOOKUP(C837,customers!$A$1:$A$1001,customers!$G$1:$G$1001)</f>
        <v>United States</v>
      </c>
      <c r="I837" t="str">
        <f>INDEX(products!$A$1:$G$37,MATCH(orders!$D837,products!$A$1:$A$37,0),MATCH(orders!I$1,products!$A$1:$G$1,0))</f>
        <v>Milk</v>
      </c>
      <c r="J837">
        <f>INDEX(products!$A$1:$G$37,MATCH(orders!$D837,products!$A$1:$A$37,0),MATCH(orders!J$1,products!$A$1:$G$1,0))</f>
        <v>0.5</v>
      </c>
      <c r="K837" t="str">
        <f>INDEX(products!$A$1:$G$37,MATCH(orders!$D837,products!$A$1:$A$37,0),MATCH(orders!K$1,products!$A$1:$G$1,0))</f>
        <v>250g</v>
      </c>
      <c r="L837" s="6">
        <f>INDEX(products!$A$1:$G$37,MATCH(orders!$D837,products!$A$1:$A$37,0),MATCH(orders!L$1,products!$A$1:$G$1,0))</f>
        <v>4.58</v>
      </c>
      <c r="M837" s="6">
        <f t="shared" ca="1" si="27"/>
        <v>105.34</v>
      </c>
      <c r="N837" t="str">
        <f>_xlfn.XLOOKUP(Orders[[#This Row],[Customer ID]],customers!$A$1:$A$1001,customers!$I$1:$I$1001,0)</f>
        <v>No</v>
      </c>
    </row>
    <row r="838" spans="1:14" x14ac:dyDescent="0.3">
      <c r="A838" s="4" t="s">
        <v>6782</v>
      </c>
      <c r="B838" s="5">
        <v>43885</v>
      </c>
      <c r="C838" t="s">
        <v>436</v>
      </c>
      <c r="D838" t="s">
        <v>6960</v>
      </c>
      <c r="E838" s="4">
        <f t="shared" ca="1" si="26"/>
        <v>8</v>
      </c>
      <c r="F838" t="str">
        <f>_xlfn.XLOOKUP(C838,customers!$A$1:$A$1001,customers!$B$1:$B$1001)</f>
        <v>Judy Williams</v>
      </c>
      <c r="G838" t="str">
        <f>_xlfn.XLOOKUP(C838,customers!$A$1:$A$1001,customers!$C$1:$C$1001)</f>
        <v>judywilliams@email.com</v>
      </c>
      <c r="H838" t="str">
        <f>_xlfn.XLOOKUP(C838,customers!$A$1:$A$1001,customers!$G$1:$G$1001)</f>
        <v>Mexico</v>
      </c>
      <c r="I838" t="str">
        <f>INDEX(products!$A$1:$G$37,MATCH(orders!$D838,products!$A$1:$A$37,0),MATCH(orders!I$1,products!$A$1:$G$1,0))</f>
        <v>Milk</v>
      </c>
      <c r="J838">
        <f>INDEX(products!$A$1:$G$37,MATCH(orders!$D838,products!$A$1:$A$37,0),MATCH(orders!J$1,products!$A$1:$G$1,0))</f>
        <v>0.5</v>
      </c>
      <c r="K838" t="str">
        <f>INDEX(products!$A$1:$G$37,MATCH(orders!$D838,products!$A$1:$A$37,0),MATCH(orders!K$1,products!$A$1:$G$1,0))</f>
        <v>250g</v>
      </c>
      <c r="L838" s="6">
        <f>INDEX(products!$A$1:$G$37,MATCH(orders!$D838,products!$A$1:$A$37,0),MATCH(orders!L$1,products!$A$1:$G$1,0))</f>
        <v>4.58</v>
      </c>
      <c r="M838" s="6">
        <f t="shared" ca="1" si="27"/>
        <v>36.64</v>
      </c>
      <c r="N838" t="str">
        <f>_xlfn.XLOOKUP(Orders[[#This Row],[Customer ID]],customers!$A$1:$A$1001,customers!$I$1:$I$1001,0)</f>
        <v>No</v>
      </c>
    </row>
    <row r="839" spans="1:14" x14ac:dyDescent="0.3">
      <c r="A839" s="4" t="s">
        <v>6783</v>
      </c>
      <c r="B839" s="5">
        <v>44434</v>
      </c>
      <c r="C839" t="s">
        <v>411</v>
      </c>
      <c r="D839" t="s">
        <v>6969</v>
      </c>
      <c r="E839" s="4">
        <f t="shared" ca="1" si="26"/>
        <v>9</v>
      </c>
      <c r="F839" t="str">
        <f>_xlfn.XLOOKUP(C839,customers!$A$1:$A$1001,customers!$B$1:$B$1001)</f>
        <v>Sean Reyes</v>
      </c>
      <c r="G839" t="str">
        <f>_xlfn.XLOOKUP(C839,customers!$A$1:$A$1001,customers!$C$1:$C$1001)</f>
        <v>seanreyes@email.com</v>
      </c>
      <c r="H839" t="str">
        <f>_xlfn.XLOOKUP(C839,customers!$A$1:$A$1001,customers!$G$1:$G$1001)</f>
        <v>Mexico</v>
      </c>
      <c r="I839" t="str">
        <f>INDEX(products!$A$1:$G$37,MATCH(orders!$D839,products!$A$1:$A$37,0),MATCH(orders!I$1,products!$A$1:$G$1,0))</f>
        <v>White</v>
      </c>
      <c r="J839">
        <f>INDEX(products!$A$1:$G$37,MATCH(orders!$D839,products!$A$1:$A$37,0),MATCH(orders!J$1,products!$A$1:$G$1,0))</f>
        <v>0.5</v>
      </c>
      <c r="K839" t="str">
        <f>INDEX(products!$A$1:$G$37,MATCH(orders!$D839,products!$A$1:$A$37,0),MATCH(orders!K$1,products!$A$1:$G$1,0))</f>
        <v>20g</v>
      </c>
      <c r="L839" s="6">
        <f>INDEX(products!$A$1:$G$37,MATCH(orders!$D839,products!$A$1:$A$37,0),MATCH(orders!L$1,products!$A$1:$G$1,0))</f>
        <v>0.79</v>
      </c>
      <c r="M839" s="6">
        <f t="shared" ca="1" si="27"/>
        <v>7.11</v>
      </c>
      <c r="N839" t="str">
        <f>_xlfn.XLOOKUP(Orders[[#This Row],[Customer ID]],customers!$A$1:$A$1001,customers!$I$1:$I$1001,0)</f>
        <v>No</v>
      </c>
    </row>
    <row r="840" spans="1:14" x14ac:dyDescent="0.3">
      <c r="A840" s="4" t="s">
        <v>6784</v>
      </c>
      <c r="B840" s="5">
        <v>44472</v>
      </c>
      <c r="C840" t="s">
        <v>855</v>
      </c>
      <c r="D840" t="s">
        <v>6963</v>
      </c>
      <c r="E840" s="4">
        <f t="shared" ca="1" si="26"/>
        <v>26</v>
      </c>
      <c r="F840" t="str">
        <f>_xlfn.XLOOKUP(C840,customers!$A$1:$A$1001,customers!$B$1:$B$1001)</f>
        <v>Louis Williams</v>
      </c>
      <c r="G840" t="str">
        <f>_xlfn.XLOOKUP(C840,customers!$A$1:$A$1001,customers!$C$1:$C$1001)</f>
        <v>louiswilliams@email.com</v>
      </c>
      <c r="H840" t="str">
        <f>_xlfn.XLOOKUP(C840,customers!$A$1:$A$1001,customers!$G$1:$G$1001)</f>
        <v>United States</v>
      </c>
      <c r="I840" t="str">
        <f>INDEX(products!$A$1:$G$37,MATCH(orders!$D840,products!$A$1:$A$37,0),MATCH(orders!I$1,products!$A$1:$G$1,0))</f>
        <v>Milk</v>
      </c>
      <c r="J840">
        <f>INDEX(products!$A$1:$G$37,MATCH(orders!$D840,products!$A$1:$A$37,0),MATCH(orders!J$1,products!$A$1:$G$1,0))</f>
        <v>0.65</v>
      </c>
      <c r="K840" t="str">
        <f>INDEX(products!$A$1:$G$37,MATCH(orders!$D840,products!$A$1:$A$37,0),MATCH(orders!K$1,products!$A$1:$G$1,0))</f>
        <v>100g</v>
      </c>
      <c r="L840" s="6">
        <f>INDEX(products!$A$1:$G$37,MATCH(orders!$D840,products!$A$1:$A$37,0),MATCH(orders!L$1,products!$A$1:$G$1,0))</f>
        <v>1.66</v>
      </c>
      <c r="M840" s="6">
        <f t="shared" ca="1" si="27"/>
        <v>43.16</v>
      </c>
      <c r="N840" t="str">
        <f>_xlfn.XLOOKUP(Orders[[#This Row],[Customer ID]],customers!$A$1:$A$1001,customers!$I$1:$I$1001,0)</f>
        <v>No</v>
      </c>
    </row>
    <row r="841" spans="1:14" x14ac:dyDescent="0.3">
      <c r="A841" s="4" t="s">
        <v>6785</v>
      </c>
      <c r="B841" s="5">
        <v>43995</v>
      </c>
      <c r="C841" t="s">
        <v>891</v>
      </c>
      <c r="D841" t="s">
        <v>6968</v>
      </c>
      <c r="E841" s="4">
        <f t="shared" ca="1" si="26"/>
        <v>26</v>
      </c>
      <c r="F841" t="str">
        <f>_xlfn.XLOOKUP(C841,customers!$A$1:$A$1001,customers!$B$1:$B$1001)</f>
        <v>Julie Bird</v>
      </c>
      <c r="G841" t="str">
        <f>_xlfn.XLOOKUP(C841,customers!$A$1:$A$1001,customers!$C$1:$C$1001)</f>
        <v>juliebird@email.com</v>
      </c>
      <c r="H841" t="str">
        <f>_xlfn.XLOOKUP(C841,customers!$A$1:$A$1001,customers!$G$1:$G$1001)</f>
        <v>Mexico</v>
      </c>
      <c r="I841" t="str">
        <f>INDEX(products!$A$1:$G$37,MATCH(orders!$D841,products!$A$1:$A$37,0),MATCH(orders!I$1,products!$A$1:$G$1,0))</f>
        <v>Milk</v>
      </c>
      <c r="J841">
        <f>INDEX(products!$A$1:$G$37,MATCH(orders!$D841,products!$A$1:$A$37,0),MATCH(orders!J$1,products!$A$1:$G$1,0))</f>
        <v>0.8</v>
      </c>
      <c r="K841" t="str">
        <f>INDEX(products!$A$1:$G$37,MATCH(orders!$D841,products!$A$1:$A$37,0),MATCH(orders!K$1,products!$A$1:$G$1,0))</f>
        <v>250g</v>
      </c>
      <c r="L841" s="6">
        <f>INDEX(products!$A$1:$G$37,MATCH(orders!$D841,products!$A$1:$A$37,0),MATCH(orders!L$1,products!$A$1:$G$1,0))</f>
        <v>3.43</v>
      </c>
      <c r="M841" s="6">
        <f t="shared" ca="1" si="27"/>
        <v>89.18</v>
      </c>
      <c r="N841" t="str">
        <f>_xlfn.XLOOKUP(Orders[[#This Row],[Customer ID]],customers!$A$1:$A$1001,customers!$I$1:$I$1001,0)</f>
        <v>No</v>
      </c>
    </row>
    <row r="842" spans="1:14" x14ac:dyDescent="0.3">
      <c r="A842" s="4" t="s">
        <v>6786</v>
      </c>
      <c r="B842" s="5">
        <v>44256</v>
      </c>
      <c r="C842" t="s">
        <v>378</v>
      </c>
      <c r="D842" t="s">
        <v>6969</v>
      </c>
      <c r="E842" s="4">
        <f t="shared" ca="1" si="26"/>
        <v>24</v>
      </c>
      <c r="F842" t="str">
        <f>_xlfn.XLOOKUP(C842,customers!$A$1:$A$1001,customers!$B$1:$B$1001)</f>
        <v>Jeffrey Luna</v>
      </c>
      <c r="G842" t="str">
        <f>_xlfn.XLOOKUP(C842,customers!$A$1:$A$1001,customers!$C$1:$C$1001)</f>
        <v>jeffreyluna@email.com</v>
      </c>
      <c r="H842" t="str">
        <f>_xlfn.XLOOKUP(C842,customers!$A$1:$A$1001,customers!$G$1:$G$1001)</f>
        <v>United States</v>
      </c>
      <c r="I842" t="str">
        <f>INDEX(products!$A$1:$G$37,MATCH(orders!$D842,products!$A$1:$A$37,0),MATCH(orders!I$1,products!$A$1:$G$1,0))</f>
        <v>White</v>
      </c>
      <c r="J842">
        <f>INDEX(products!$A$1:$G$37,MATCH(orders!$D842,products!$A$1:$A$37,0),MATCH(orders!J$1,products!$A$1:$G$1,0))</f>
        <v>0.5</v>
      </c>
      <c r="K842" t="str">
        <f>INDEX(products!$A$1:$G$37,MATCH(orders!$D842,products!$A$1:$A$37,0),MATCH(orders!K$1,products!$A$1:$G$1,0))</f>
        <v>20g</v>
      </c>
      <c r="L842" s="6">
        <f>INDEX(products!$A$1:$G$37,MATCH(orders!$D842,products!$A$1:$A$37,0),MATCH(orders!L$1,products!$A$1:$G$1,0))</f>
        <v>0.79</v>
      </c>
      <c r="M842" s="6">
        <f t="shared" ca="1" si="27"/>
        <v>18.96</v>
      </c>
      <c r="N842" t="str">
        <f>_xlfn.XLOOKUP(Orders[[#This Row],[Customer ID]],customers!$A$1:$A$1001,customers!$I$1:$I$1001,0)</f>
        <v>No</v>
      </c>
    </row>
    <row r="843" spans="1:14" x14ac:dyDescent="0.3">
      <c r="A843" s="4" t="s">
        <v>6787</v>
      </c>
      <c r="B843" s="5">
        <v>43528</v>
      </c>
      <c r="C843" t="s">
        <v>780</v>
      </c>
      <c r="D843" t="s">
        <v>6965</v>
      </c>
      <c r="E843" s="4">
        <f t="shared" ca="1" si="26"/>
        <v>7</v>
      </c>
      <c r="F843" t="str">
        <f>_xlfn.XLOOKUP(C843,customers!$A$1:$A$1001,customers!$B$1:$B$1001)</f>
        <v>Joseph Parrish</v>
      </c>
      <c r="G843" t="str">
        <f>_xlfn.XLOOKUP(C843,customers!$A$1:$A$1001,customers!$C$1:$C$1001)</f>
        <v>josephparrish@email.com</v>
      </c>
      <c r="H843" t="str">
        <f>_xlfn.XLOOKUP(C843,customers!$A$1:$A$1001,customers!$G$1:$G$1001)</f>
        <v>Mexico</v>
      </c>
      <c r="I843" t="str">
        <f>INDEX(products!$A$1:$G$37,MATCH(orders!$D843,products!$A$1:$A$37,0),MATCH(orders!I$1,products!$A$1:$G$1,0))</f>
        <v>Milk</v>
      </c>
      <c r="J843">
        <f>INDEX(products!$A$1:$G$37,MATCH(orders!$D843,products!$A$1:$A$37,0),MATCH(orders!J$1,products!$A$1:$G$1,0))</f>
        <v>0.8</v>
      </c>
      <c r="K843" t="str">
        <f>INDEX(products!$A$1:$G$37,MATCH(orders!$D843,products!$A$1:$A$37,0),MATCH(orders!K$1,products!$A$1:$G$1,0))</f>
        <v>20g</v>
      </c>
      <c r="L843" s="6">
        <f>INDEX(products!$A$1:$G$37,MATCH(orders!$D843,products!$A$1:$A$37,0),MATCH(orders!L$1,products!$A$1:$G$1,0))</f>
        <v>0.45</v>
      </c>
      <c r="M843" s="6">
        <f t="shared" ca="1" si="27"/>
        <v>3.15</v>
      </c>
      <c r="N843" t="str">
        <f>_xlfn.XLOOKUP(Orders[[#This Row],[Customer ID]],customers!$A$1:$A$1001,customers!$I$1:$I$1001,0)</f>
        <v>No</v>
      </c>
    </row>
    <row r="844" spans="1:14" x14ac:dyDescent="0.3">
      <c r="A844" s="4" t="s">
        <v>6788</v>
      </c>
      <c r="B844" s="5">
        <v>43751</v>
      </c>
      <c r="C844" t="s">
        <v>769</v>
      </c>
      <c r="D844" t="s">
        <v>6967</v>
      </c>
      <c r="E844" s="4">
        <f t="shared" ca="1" si="26"/>
        <v>33</v>
      </c>
      <c r="F844" t="str">
        <f>_xlfn.XLOOKUP(C844,customers!$A$1:$A$1001,customers!$B$1:$B$1001)</f>
        <v>Pamela Smith</v>
      </c>
      <c r="G844" t="str">
        <f>_xlfn.XLOOKUP(C844,customers!$A$1:$A$1001,customers!$C$1:$C$1001)</f>
        <v>pamelasmith@email.com</v>
      </c>
      <c r="H844" t="str">
        <f>_xlfn.XLOOKUP(C844,customers!$A$1:$A$1001,customers!$G$1:$G$1001)</f>
        <v>Mexico</v>
      </c>
      <c r="I844" t="str">
        <f>INDEX(products!$A$1:$G$37,MATCH(orders!$D844,products!$A$1:$A$37,0),MATCH(orders!I$1,products!$A$1:$G$1,0))</f>
        <v>Milk</v>
      </c>
      <c r="J844">
        <f>INDEX(products!$A$1:$G$37,MATCH(orders!$D844,products!$A$1:$A$37,0),MATCH(orders!J$1,products!$A$1:$G$1,0))</f>
        <v>0.8</v>
      </c>
      <c r="K844" t="str">
        <f>INDEX(products!$A$1:$G$37,MATCH(orders!$D844,products!$A$1:$A$37,0),MATCH(orders!K$1,products!$A$1:$G$1,0))</f>
        <v>100g</v>
      </c>
      <c r="L844" s="6">
        <f>INDEX(products!$A$1:$G$37,MATCH(orders!$D844,products!$A$1:$A$37,0),MATCH(orders!L$1,products!$A$1:$G$1,0))</f>
        <v>1.49</v>
      </c>
      <c r="M844" s="6">
        <f t="shared" ca="1" si="27"/>
        <v>49.17</v>
      </c>
      <c r="N844" t="str">
        <f>_xlfn.XLOOKUP(Orders[[#This Row],[Customer ID]],customers!$A$1:$A$1001,customers!$I$1:$I$1001,0)</f>
        <v>No</v>
      </c>
    </row>
    <row r="845" spans="1:14" x14ac:dyDescent="0.3">
      <c r="A845" s="4" t="s">
        <v>6788</v>
      </c>
      <c r="B845" s="5">
        <v>43751</v>
      </c>
      <c r="C845" t="s">
        <v>886</v>
      </c>
      <c r="D845" t="s">
        <v>6971</v>
      </c>
      <c r="E845" s="4">
        <f t="shared" ca="1" si="26"/>
        <v>31</v>
      </c>
      <c r="F845" t="str">
        <f>_xlfn.XLOOKUP(C845,customers!$A$1:$A$1001,customers!$B$1:$B$1001)</f>
        <v>Rhonda Lutz</v>
      </c>
      <c r="G845" t="str">
        <f>_xlfn.XLOOKUP(C845,customers!$A$1:$A$1001,customers!$C$1:$C$1001)</f>
        <v>rhondalutz@email.com</v>
      </c>
      <c r="H845" t="str">
        <f>_xlfn.XLOOKUP(C845,customers!$A$1:$A$1001,customers!$G$1:$G$1001)</f>
        <v>United States</v>
      </c>
      <c r="I845" t="str">
        <f>INDEX(products!$A$1:$G$37,MATCH(orders!$D845,products!$A$1:$A$37,0),MATCH(orders!I$1,products!$A$1:$G$1,0))</f>
        <v>White</v>
      </c>
      <c r="J845">
        <f>INDEX(products!$A$1:$G$37,MATCH(orders!$D845,products!$A$1:$A$37,0),MATCH(orders!J$1,products!$A$1:$G$1,0))</f>
        <v>0.5</v>
      </c>
      <c r="K845" t="str">
        <f>INDEX(products!$A$1:$G$37,MATCH(orders!$D845,products!$A$1:$A$37,0),MATCH(orders!K$1,products!$A$1:$G$1,0))</f>
        <v>100g</v>
      </c>
      <c r="L845" s="6">
        <f>INDEX(products!$A$1:$G$37,MATCH(orders!$D845,products!$A$1:$A$37,0),MATCH(orders!L$1,products!$A$1:$G$1,0))</f>
        <v>2.64</v>
      </c>
      <c r="M845" s="6">
        <f t="shared" ca="1" si="27"/>
        <v>81.84</v>
      </c>
      <c r="N845" t="str">
        <f>_xlfn.XLOOKUP(Orders[[#This Row],[Customer ID]],customers!$A$1:$A$1001,customers!$I$1:$I$1001,0)</f>
        <v>Yes</v>
      </c>
    </row>
    <row r="846" spans="1:14" x14ac:dyDescent="0.3">
      <c r="A846" s="4" t="s">
        <v>6789</v>
      </c>
      <c r="B846" s="5">
        <v>43692</v>
      </c>
      <c r="C846" t="s">
        <v>266</v>
      </c>
      <c r="D846" t="s">
        <v>6957</v>
      </c>
      <c r="E846" s="4">
        <f t="shared" ca="1" si="26"/>
        <v>2</v>
      </c>
      <c r="F846" t="str">
        <f>_xlfn.XLOOKUP(C846,customers!$A$1:$A$1001,customers!$B$1:$B$1001)</f>
        <v>Crystal Beck</v>
      </c>
      <c r="G846" t="str">
        <f>_xlfn.XLOOKUP(C846,customers!$A$1:$A$1001,customers!$C$1:$C$1001)</f>
        <v>crystalbeck@email.com</v>
      </c>
      <c r="H846" t="str">
        <f>_xlfn.XLOOKUP(C846,customers!$A$1:$A$1001,customers!$G$1:$G$1001)</f>
        <v>Canada</v>
      </c>
      <c r="I846" t="str">
        <f>INDEX(products!$A$1:$G$37,MATCH(orders!$D846,products!$A$1:$A$37,0),MATCH(orders!I$1,products!$A$1:$G$1,0))</f>
        <v>Milk</v>
      </c>
      <c r="J846">
        <f>INDEX(products!$A$1:$G$37,MATCH(orders!$D846,products!$A$1:$A$37,0),MATCH(orders!J$1,products!$A$1:$G$1,0))</f>
        <v>0.5</v>
      </c>
      <c r="K846" t="str">
        <f>INDEX(products!$A$1:$G$37,MATCH(orders!$D846,products!$A$1:$A$37,0),MATCH(orders!K$1,products!$A$1:$G$1,0))</f>
        <v>20g</v>
      </c>
      <c r="L846" s="6">
        <f>INDEX(products!$A$1:$G$37,MATCH(orders!$D846,products!$A$1:$A$37,0),MATCH(orders!L$1,products!$A$1:$G$1,0))</f>
        <v>0.6</v>
      </c>
      <c r="M846" s="6">
        <f t="shared" ca="1" si="27"/>
        <v>1.2</v>
      </c>
      <c r="N846" t="str">
        <f>_xlfn.XLOOKUP(Orders[[#This Row],[Customer ID]],customers!$A$1:$A$1001,customers!$I$1:$I$1001,0)</f>
        <v>Yes</v>
      </c>
    </row>
    <row r="847" spans="1:14" x14ac:dyDescent="0.3">
      <c r="A847" s="4" t="s">
        <v>6790</v>
      </c>
      <c r="B847" s="5">
        <v>44529</v>
      </c>
      <c r="C847" t="s">
        <v>514</v>
      </c>
      <c r="D847" t="s">
        <v>6953</v>
      </c>
      <c r="E847" s="4">
        <f t="shared" ca="1" si="26"/>
        <v>12</v>
      </c>
      <c r="F847" t="str">
        <f>_xlfn.XLOOKUP(C847,customers!$A$1:$A$1001,customers!$B$1:$B$1001)</f>
        <v>Charles Phillips</v>
      </c>
      <c r="G847" t="str">
        <f>_xlfn.XLOOKUP(C847,customers!$A$1:$A$1001,customers!$C$1:$C$1001)</f>
        <v>charlesphillips@email.com</v>
      </c>
      <c r="H847" t="str">
        <f>_xlfn.XLOOKUP(C847,customers!$A$1:$A$1001,customers!$G$1:$G$1001)</f>
        <v>Mexico</v>
      </c>
      <c r="I847" t="str">
        <f>INDEX(products!$A$1:$G$37,MATCH(orders!$D847,products!$A$1:$A$37,0),MATCH(orders!I$1,products!$A$1:$G$1,0))</f>
        <v>Dark</v>
      </c>
      <c r="J847">
        <f>INDEX(products!$A$1:$G$37,MATCH(orders!$D847,products!$A$1:$A$37,0),MATCH(orders!J$1,products!$A$1:$G$1,0))</f>
        <v>0.8</v>
      </c>
      <c r="K847" t="str">
        <f>INDEX(products!$A$1:$G$37,MATCH(orders!$D847,products!$A$1:$A$37,0),MATCH(orders!K$1,products!$A$1:$G$1,0))</f>
        <v>20g</v>
      </c>
      <c r="L847" s="6">
        <f>INDEX(products!$A$1:$G$37,MATCH(orders!$D847,products!$A$1:$A$37,0),MATCH(orders!L$1,products!$A$1:$G$1,0))</f>
        <v>0.5</v>
      </c>
      <c r="M847" s="6">
        <f t="shared" ca="1" si="27"/>
        <v>6</v>
      </c>
      <c r="N847" t="str">
        <f>_xlfn.XLOOKUP(Orders[[#This Row],[Customer ID]],customers!$A$1:$A$1001,customers!$I$1:$I$1001,0)</f>
        <v>Yes</v>
      </c>
    </row>
    <row r="848" spans="1:14" x14ac:dyDescent="0.3">
      <c r="A848" s="4" t="s">
        <v>6791</v>
      </c>
      <c r="B848" s="5">
        <v>43849</v>
      </c>
      <c r="C848" t="s">
        <v>227</v>
      </c>
      <c r="D848" t="s">
        <v>6955</v>
      </c>
      <c r="E848" s="4">
        <f t="shared" ca="1" si="26"/>
        <v>16</v>
      </c>
      <c r="F848" t="str">
        <f>_xlfn.XLOOKUP(C848,customers!$A$1:$A$1001,customers!$B$1:$B$1001)</f>
        <v>Danielle Howell</v>
      </c>
      <c r="G848" t="str">
        <f>_xlfn.XLOOKUP(C848,customers!$A$1:$A$1001,customers!$C$1:$C$1001)</f>
        <v>daniellehowell@email.com</v>
      </c>
      <c r="H848" t="str">
        <f>_xlfn.XLOOKUP(C848,customers!$A$1:$A$1001,customers!$G$1:$G$1001)</f>
        <v>Mexico</v>
      </c>
      <c r="I848" t="str">
        <f>INDEX(products!$A$1:$G$37,MATCH(orders!$D848,products!$A$1:$A$37,0),MATCH(orders!I$1,products!$A$1:$G$1,0))</f>
        <v>Dark</v>
      </c>
      <c r="J848">
        <f>INDEX(products!$A$1:$G$37,MATCH(orders!$D848,products!$A$1:$A$37,0),MATCH(orders!J$1,products!$A$1:$G$1,0))</f>
        <v>0.8</v>
      </c>
      <c r="K848" t="str">
        <f>INDEX(products!$A$1:$G$37,MATCH(orders!$D848,products!$A$1:$A$37,0),MATCH(orders!K$1,products!$A$1:$G$1,0))</f>
        <v>100g</v>
      </c>
      <c r="L848" s="6">
        <f>INDEX(products!$A$1:$G$37,MATCH(orders!$D848,products!$A$1:$A$37,0),MATCH(orders!L$1,products!$A$1:$G$1,0))</f>
        <v>1.66</v>
      </c>
      <c r="M848" s="6">
        <f t="shared" ca="1" si="27"/>
        <v>26.56</v>
      </c>
      <c r="N848" t="str">
        <f>_xlfn.XLOOKUP(Orders[[#This Row],[Customer ID]],customers!$A$1:$A$1001,customers!$I$1:$I$1001,0)</f>
        <v>No</v>
      </c>
    </row>
    <row r="849" spans="1:14" x14ac:dyDescent="0.3">
      <c r="A849" s="4" t="s">
        <v>6792</v>
      </c>
      <c r="B849" s="5">
        <v>44344</v>
      </c>
      <c r="C849" t="s">
        <v>925</v>
      </c>
      <c r="D849" t="s">
        <v>6963</v>
      </c>
      <c r="E849" s="4">
        <f t="shared" ca="1" si="26"/>
        <v>33</v>
      </c>
      <c r="F849" t="str">
        <f>_xlfn.XLOOKUP(C849,customers!$A$1:$A$1001,customers!$B$1:$B$1001)</f>
        <v>Lauren Collins</v>
      </c>
      <c r="G849" t="str">
        <f>_xlfn.XLOOKUP(C849,customers!$A$1:$A$1001,customers!$C$1:$C$1001)</f>
        <v>laurencollins@email.com</v>
      </c>
      <c r="H849" t="str">
        <f>_xlfn.XLOOKUP(C849,customers!$A$1:$A$1001,customers!$G$1:$G$1001)</f>
        <v>Canada</v>
      </c>
      <c r="I849" t="str">
        <f>INDEX(products!$A$1:$G$37,MATCH(orders!$D849,products!$A$1:$A$37,0),MATCH(orders!I$1,products!$A$1:$G$1,0))</f>
        <v>Milk</v>
      </c>
      <c r="J849">
        <f>INDEX(products!$A$1:$G$37,MATCH(orders!$D849,products!$A$1:$A$37,0),MATCH(orders!J$1,products!$A$1:$G$1,0))</f>
        <v>0.65</v>
      </c>
      <c r="K849" t="str">
        <f>INDEX(products!$A$1:$G$37,MATCH(orders!$D849,products!$A$1:$A$37,0),MATCH(orders!K$1,products!$A$1:$G$1,0))</f>
        <v>100g</v>
      </c>
      <c r="L849" s="6">
        <f>INDEX(products!$A$1:$G$37,MATCH(orders!$D849,products!$A$1:$A$37,0),MATCH(orders!L$1,products!$A$1:$G$1,0))</f>
        <v>1.66</v>
      </c>
      <c r="M849" s="6">
        <f t="shared" ca="1" si="27"/>
        <v>54.779999999999994</v>
      </c>
      <c r="N849" t="str">
        <f>_xlfn.XLOOKUP(Orders[[#This Row],[Customer ID]],customers!$A$1:$A$1001,customers!$I$1:$I$1001,0)</f>
        <v>Yes</v>
      </c>
    </row>
    <row r="850" spans="1:14" x14ac:dyDescent="0.3">
      <c r="A850" s="4" t="s">
        <v>6793</v>
      </c>
      <c r="B850" s="5">
        <v>44576</v>
      </c>
      <c r="C850" t="s">
        <v>375</v>
      </c>
      <c r="D850" t="s">
        <v>6962</v>
      </c>
      <c r="E850" s="4">
        <f t="shared" ca="1" si="26"/>
        <v>9</v>
      </c>
      <c r="F850" t="str">
        <f>_xlfn.XLOOKUP(C850,customers!$A$1:$A$1001,customers!$B$1:$B$1001)</f>
        <v>Roger Hart</v>
      </c>
      <c r="G850" t="str">
        <f>_xlfn.XLOOKUP(C850,customers!$A$1:$A$1001,customers!$C$1:$C$1001)</f>
        <v>rogerhart@email.com</v>
      </c>
      <c r="H850" t="str">
        <f>_xlfn.XLOOKUP(C850,customers!$A$1:$A$1001,customers!$G$1:$G$1001)</f>
        <v>Canada</v>
      </c>
      <c r="I850" t="str">
        <f>INDEX(products!$A$1:$G$37,MATCH(orders!$D850,products!$A$1:$A$37,0),MATCH(orders!I$1,products!$A$1:$G$1,0))</f>
        <v>Milk</v>
      </c>
      <c r="J850">
        <f>INDEX(products!$A$1:$G$37,MATCH(orders!$D850,products!$A$1:$A$37,0),MATCH(orders!J$1,products!$A$1:$G$1,0))</f>
        <v>0.65</v>
      </c>
      <c r="K850" t="str">
        <f>INDEX(products!$A$1:$G$37,MATCH(orders!$D850,products!$A$1:$A$37,0),MATCH(orders!K$1,products!$A$1:$G$1,0))</f>
        <v>50g</v>
      </c>
      <c r="L850" s="6">
        <f>INDEX(products!$A$1:$G$37,MATCH(orders!$D850,products!$A$1:$A$37,0),MATCH(orders!L$1,products!$A$1:$G$1,0))</f>
        <v>1</v>
      </c>
      <c r="M850" s="6">
        <f t="shared" ca="1" si="27"/>
        <v>9</v>
      </c>
      <c r="N850" t="str">
        <f>_xlfn.XLOOKUP(Orders[[#This Row],[Customer ID]],customers!$A$1:$A$1001,customers!$I$1:$I$1001,0)</f>
        <v>Yes</v>
      </c>
    </row>
    <row r="851" spans="1:14" x14ac:dyDescent="0.3">
      <c r="A851" s="4" t="s">
        <v>6794</v>
      </c>
      <c r="B851" s="5">
        <v>43803</v>
      </c>
      <c r="C851" t="s">
        <v>78</v>
      </c>
      <c r="D851" t="s">
        <v>6969</v>
      </c>
      <c r="E851" s="4">
        <f t="shared" ca="1" si="26"/>
        <v>28</v>
      </c>
      <c r="F851" t="str">
        <f>_xlfn.XLOOKUP(C851,customers!$A$1:$A$1001,customers!$B$1:$B$1001)</f>
        <v>Diane Henderson</v>
      </c>
      <c r="G851" t="str">
        <f>_xlfn.XLOOKUP(C851,customers!$A$1:$A$1001,customers!$C$1:$C$1001)</f>
        <v>dianehenderson@email.com</v>
      </c>
      <c r="H851" t="str">
        <f>_xlfn.XLOOKUP(C851,customers!$A$1:$A$1001,customers!$G$1:$G$1001)</f>
        <v>United States</v>
      </c>
      <c r="I851" t="str">
        <f>INDEX(products!$A$1:$G$37,MATCH(orders!$D851,products!$A$1:$A$37,0),MATCH(orders!I$1,products!$A$1:$G$1,0))</f>
        <v>White</v>
      </c>
      <c r="J851">
        <f>INDEX(products!$A$1:$G$37,MATCH(orders!$D851,products!$A$1:$A$37,0),MATCH(orders!J$1,products!$A$1:$G$1,0))</f>
        <v>0.5</v>
      </c>
      <c r="K851" t="str">
        <f>INDEX(products!$A$1:$G$37,MATCH(orders!$D851,products!$A$1:$A$37,0),MATCH(orders!K$1,products!$A$1:$G$1,0))</f>
        <v>20g</v>
      </c>
      <c r="L851" s="6">
        <f>INDEX(products!$A$1:$G$37,MATCH(orders!$D851,products!$A$1:$A$37,0),MATCH(orders!L$1,products!$A$1:$G$1,0))</f>
        <v>0.79</v>
      </c>
      <c r="M851" s="6">
        <f t="shared" ca="1" si="27"/>
        <v>22.12</v>
      </c>
      <c r="N851" t="str">
        <f>_xlfn.XLOOKUP(Orders[[#This Row],[Customer ID]],customers!$A$1:$A$1001,customers!$I$1:$I$1001,0)</f>
        <v>No</v>
      </c>
    </row>
    <row r="852" spans="1:14" x14ac:dyDescent="0.3">
      <c r="A852" s="4" t="s">
        <v>6795</v>
      </c>
      <c r="B852" s="5">
        <v>44743</v>
      </c>
      <c r="C852" t="s">
        <v>796</v>
      </c>
      <c r="D852" t="s">
        <v>6965</v>
      </c>
      <c r="E852" s="4">
        <f t="shared" ca="1" si="26"/>
        <v>10</v>
      </c>
      <c r="F852" t="str">
        <f>_xlfn.XLOOKUP(C852,customers!$A$1:$A$1001,customers!$B$1:$B$1001)</f>
        <v>Samantha Bennett</v>
      </c>
      <c r="G852" t="str">
        <f>_xlfn.XLOOKUP(C852,customers!$A$1:$A$1001,customers!$C$1:$C$1001)</f>
        <v>samanthabennett@email.com</v>
      </c>
      <c r="H852" t="str">
        <f>_xlfn.XLOOKUP(C852,customers!$A$1:$A$1001,customers!$G$1:$G$1001)</f>
        <v>United States</v>
      </c>
      <c r="I852" t="str">
        <f>INDEX(products!$A$1:$G$37,MATCH(orders!$D852,products!$A$1:$A$37,0),MATCH(orders!I$1,products!$A$1:$G$1,0))</f>
        <v>Milk</v>
      </c>
      <c r="J852">
        <f>INDEX(products!$A$1:$G$37,MATCH(orders!$D852,products!$A$1:$A$37,0),MATCH(orders!J$1,products!$A$1:$G$1,0))</f>
        <v>0.8</v>
      </c>
      <c r="K852" t="str">
        <f>INDEX(products!$A$1:$G$37,MATCH(orders!$D852,products!$A$1:$A$37,0),MATCH(orders!K$1,products!$A$1:$G$1,0))</f>
        <v>20g</v>
      </c>
      <c r="L852" s="6">
        <f>INDEX(products!$A$1:$G$37,MATCH(orders!$D852,products!$A$1:$A$37,0),MATCH(orders!L$1,products!$A$1:$G$1,0))</f>
        <v>0.45</v>
      </c>
      <c r="M852" s="6">
        <f t="shared" ca="1" si="27"/>
        <v>4.5</v>
      </c>
      <c r="N852" t="str">
        <f>_xlfn.XLOOKUP(Orders[[#This Row],[Customer ID]],customers!$A$1:$A$1001,customers!$I$1:$I$1001,0)</f>
        <v>No</v>
      </c>
    </row>
    <row r="853" spans="1:14" x14ac:dyDescent="0.3">
      <c r="A853" s="4" t="s">
        <v>6796</v>
      </c>
      <c r="B853" s="5">
        <v>43592</v>
      </c>
      <c r="C853" t="s">
        <v>1001</v>
      </c>
      <c r="D853" t="s">
        <v>6952</v>
      </c>
      <c r="E853" s="4">
        <f t="shared" ca="1" si="26"/>
        <v>47</v>
      </c>
      <c r="F853" t="str">
        <f>_xlfn.XLOOKUP(C853,customers!$A$1:$A$1001,customers!$B$1:$B$1001)</f>
        <v>Sarah Palmer</v>
      </c>
      <c r="G853" t="str">
        <f>_xlfn.XLOOKUP(C853,customers!$A$1:$A$1001,customers!$C$1:$C$1001)</f>
        <v>sarahpalmer@email.com</v>
      </c>
      <c r="H853" t="str">
        <f>_xlfn.XLOOKUP(C853,customers!$A$1:$A$1001,customers!$G$1:$G$1001)</f>
        <v>Mexico</v>
      </c>
      <c r="I853" t="str">
        <f>INDEX(products!$A$1:$G$37,MATCH(orders!$D853,products!$A$1:$A$37,0),MATCH(orders!I$1,products!$A$1:$G$1,0))</f>
        <v>Dark</v>
      </c>
      <c r="J853">
        <f>INDEX(products!$A$1:$G$37,MATCH(orders!$D853,products!$A$1:$A$37,0),MATCH(orders!J$1,products!$A$1:$G$1,0))</f>
        <v>0.65</v>
      </c>
      <c r="K853" t="str">
        <f>INDEX(products!$A$1:$G$37,MATCH(orders!$D853,products!$A$1:$A$37,0),MATCH(orders!K$1,products!$A$1:$G$1,0))</f>
        <v>250g</v>
      </c>
      <c r="L853" s="6">
        <f>INDEX(products!$A$1:$G$37,MATCH(orders!$D853,products!$A$1:$A$37,0),MATCH(orders!L$1,products!$A$1:$G$1,0))</f>
        <v>4.3099999999999996</v>
      </c>
      <c r="M853" s="6">
        <f t="shared" ca="1" si="27"/>
        <v>202.57</v>
      </c>
      <c r="N853" t="str">
        <f>_xlfn.XLOOKUP(Orders[[#This Row],[Customer ID]],customers!$A$1:$A$1001,customers!$I$1:$I$1001,0)</f>
        <v>Yes</v>
      </c>
    </row>
    <row r="854" spans="1:14" x14ac:dyDescent="0.3">
      <c r="A854" s="4" t="s">
        <v>6797</v>
      </c>
      <c r="B854" s="5">
        <v>44066</v>
      </c>
      <c r="C854" t="s">
        <v>741</v>
      </c>
      <c r="D854" t="s">
        <v>6945</v>
      </c>
      <c r="E854" s="4">
        <f t="shared" ca="1" si="26"/>
        <v>45</v>
      </c>
      <c r="F854" t="str">
        <f>_xlfn.XLOOKUP(C854,customers!$A$1:$A$1001,customers!$B$1:$B$1001)</f>
        <v>Mark Myers</v>
      </c>
      <c r="G854" t="str">
        <f>_xlfn.XLOOKUP(C854,customers!$A$1:$A$1001,customers!$C$1:$C$1001)</f>
        <v>markmyers@email.com</v>
      </c>
      <c r="H854" t="str">
        <f>_xlfn.XLOOKUP(C854,customers!$A$1:$A$1001,customers!$G$1:$G$1001)</f>
        <v>Canada</v>
      </c>
      <c r="I854" t="str">
        <f>INDEX(products!$A$1:$G$37,MATCH(orders!$D854,products!$A$1:$A$37,0),MATCH(orders!I$1,products!$A$1:$G$1,0))</f>
        <v>Dark</v>
      </c>
      <c r="J854">
        <f>INDEX(products!$A$1:$G$37,MATCH(orders!$D854,products!$A$1:$A$37,0),MATCH(orders!J$1,products!$A$1:$G$1,0))</f>
        <v>0.5</v>
      </c>
      <c r="K854" t="str">
        <f>INDEX(products!$A$1:$G$37,MATCH(orders!$D854,products!$A$1:$A$37,0),MATCH(orders!K$1,products!$A$1:$G$1,0))</f>
        <v>20g</v>
      </c>
      <c r="L854" s="6">
        <f>INDEX(products!$A$1:$G$37,MATCH(orders!$D854,products!$A$1:$A$37,0),MATCH(orders!L$1,products!$A$1:$G$1,0))</f>
        <v>0.65</v>
      </c>
      <c r="M854" s="6">
        <f t="shared" ca="1" si="27"/>
        <v>29.25</v>
      </c>
      <c r="N854" t="str">
        <f>_xlfn.XLOOKUP(Orders[[#This Row],[Customer ID]],customers!$A$1:$A$1001,customers!$I$1:$I$1001,0)</f>
        <v>No</v>
      </c>
    </row>
    <row r="855" spans="1:14" x14ac:dyDescent="0.3">
      <c r="A855" s="4" t="s">
        <v>6798</v>
      </c>
      <c r="B855" s="5">
        <v>43984</v>
      </c>
      <c r="C855" t="s">
        <v>488</v>
      </c>
      <c r="D855" t="s">
        <v>6970</v>
      </c>
      <c r="E855" s="4">
        <f t="shared" ca="1" si="26"/>
        <v>19</v>
      </c>
      <c r="F855" t="str">
        <f>_xlfn.XLOOKUP(C855,customers!$A$1:$A$1001,customers!$B$1:$B$1001)</f>
        <v>David Wilson</v>
      </c>
      <c r="G855" t="str">
        <f>_xlfn.XLOOKUP(C855,customers!$A$1:$A$1001,customers!$C$1:$C$1001)</f>
        <v>davidwilson@email.com</v>
      </c>
      <c r="H855" t="str">
        <f>_xlfn.XLOOKUP(C855,customers!$A$1:$A$1001,customers!$G$1:$G$1001)</f>
        <v>Mexico</v>
      </c>
      <c r="I855" t="str">
        <f>INDEX(products!$A$1:$G$37,MATCH(orders!$D855,products!$A$1:$A$37,0),MATCH(orders!I$1,products!$A$1:$G$1,0))</f>
        <v>White</v>
      </c>
      <c r="J855">
        <f>INDEX(products!$A$1:$G$37,MATCH(orders!$D855,products!$A$1:$A$37,0),MATCH(orders!J$1,products!$A$1:$G$1,0))</f>
        <v>0.5</v>
      </c>
      <c r="K855" t="str">
        <f>INDEX(products!$A$1:$G$37,MATCH(orders!$D855,products!$A$1:$A$37,0),MATCH(orders!K$1,products!$A$1:$G$1,0))</f>
        <v>50g</v>
      </c>
      <c r="L855" s="6">
        <f>INDEX(products!$A$1:$G$37,MATCH(orders!$D855,products!$A$1:$A$37,0),MATCH(orders!L$1,products!$A$1:$G$1,0))</f>
        <v>1.59</v>
      </c>
      <c r="M855" s="6">
        <f t="shared" ca="1" si="27"/>
        <v>30.21</v>
      </c>
      <c r="N855" t="str">
        <f>_xlfn.XLOOKUP(Orders[[#This Row],[Customer ID]],customers!$A$1:$A$1001,customers!$I$1:$I$1001,0)</f>
        <v>Yes</v>
      </c>
    </row>
    <row r="856" spans="1:14" x14ac:dyDescent="0.3">
      <c r="A856" s="4" t="s">
        <v>6799</v>
      </c>
      <c r="B856" s="5">
        <v>43860</v>
      </c>
      <c r="C856" t="s">
        <v>381</v>
      </c>
      <c r="D856" t="s">
        <v>6974</v>
      </c>
      <c r="E856" s="4">
        <f t="shared" ca="1" si="26"/>
        <v>45</v>
      </c>
      <c r="F856" t="str">
        <f>_xlfn.XLOOKUP(C856,customers!$A$1:$A$1001,customers!$B$1:$B$1001)</f>
        <v>Richard Wright</v>
      </c>
      <c r="G856" t="str">
        <f>_xlfn.XLOOKUP(C856,customers!$A$1:$A$1001,customers!$C$1:$C$1001)</f>
        <v>richardwright@email.com</v>
      </c>
      <c r="H856" t="str">
        <f>_xlfn.XLOOKUP(C856,customers!$A$1:$A$1001,customers!$G$1:$G$1001)</f>
        <v>Canada</v>
      </c>
      <c r="I856" t="str">
        <f>INDEX(products!$A$1:$G$37,MATCH(orders!$D856,products!$A$1:$A$37,0),MATCH(orders!I$1,products!$A$1:$G$1,0))</f>
        <v>White</v>
      </c>
      <c r="J856">
        <f>INDEX(products!$A$1:$G$37,MATCH(orders!$D856,products!$A$1:$A$37,0),MATCH(orders!J$1,products!$A$1:$G$1,0))</f>
        <v>0.65</v>
      </c>
      <c r="K856" t="str">
        <f>INDEX(products!$A$1:$G$37,MATCH(orders!$D856,products!$A$1:$A$37,0),MATCH(orders!K$1,products!$A$1:$G$1,0))</f>
        <v>50g</v>
      </c>
      <c r="L856" s="6">
        <f>INDEX(products!$A$1:$G$37,MATCH(orders!$D856,products!$A$1:$A$37,0),MATCH(orders!L$1,products!$A$1:$G$1,0))</f>
        <v>1.46</v>
      </c>
      <c r="M856" s="6">
        <f t="shared" ca="1" si="27"/>
        <v>65.7</v>
      </c>
      <c r="N856" t="str">
        <f>_xlfn.XLOOKUP(Orders[[#This Row],[Customer ID]],customers!$A$1:$A$1001,customers!$I$1:$I$1001,0)</f>
        <v>Yes</v>
      </c>
    </row>
    <row r="857" spans="1:14" x14ac:dyDescent="0.3">
      <c r="A857" s="4" t="s">
        <v>6800</v>
      </c>
      <c r="B857" s="5">
        <v>43876</v>
      </c>
      <c r="C857" t="s">
        <v>413</v>
      </c>
      <c r="D857" t="s">
        <v>6949</v>
      </c>
      <c r="E857" s="4">
        <f t="shared" ca="1" si="26"/>
        <v>48</v>
      </c>
      <c r="F857" t="str">
        <f>_xlfn.XLOOKUP(C857,customers!$A$1:$A$1001,customers!$B$1:$B$1001)</f>
        <v>Michael Mason</v>
      </c>
      <c r="G857" t="str">
        <f>_xlfn.XLOOKUP(C857,customers!$A$1:$A$1001,customers!$C$1:$C$1001)</f>
        <v>michaelmason@email.com</v>
      </c>
      <c r="H857" t="str">
        <f>_xlfn.XLOOKUP(C857,customers!$A$1:$A$1001,customers!$G$1:$G$1001)</f>
        <v>United States</v>
      </c>
      <c r="I857" t="str">
        <f>INDEX(products!$A$1:$G$37,MATCH(orders!$D857,products!$A$1:$A$37,0),MATCH(orders!I$1,products!$A$1:$G$1,0))</f>
        <v>Dark</v>
      </c>
      <c r="J857">
        <f>INDEX(products!$A$1:$G$37,MATCH(orders!$D857,products!$A$1:$A$37,0),MATCH(orders!J$1,products!$A$1:$G$1,0))</f>
        <v>0.65</v>
      </c>
      <c r="K857" t="str">
        <f>INDEX(products!$A$1:$G$37,MATCH(orders!$D857,products!$A$1:$A$37,0),MATCH(orders!K$1,products!$A$1:$G$1,0))</f>
        <v>20g</v>
      </c>
      <c r="L857" s="6">
        <f>INDEX(products!$A$1:$G$37,MATCH(orders!$D857,products!$A$1:$A$37,0),MATCH(orders!L$1,products!$A$1:$G$1,0))</f>
        <v>0.56000000000000005</v>
      </c>
      <c r="M857" s="6">
        <f t="shared" ca="1" si="27"/>
        <v>26.880000000000003</v>
      </c>
      <c r="N857" t="str">
        <f>_xlfn.XLOOKUP(Orders[[#This Row],[Customer ID]],customers!$A$1:$A$1001,customers!$I$1:$I$1001,0)</f>
        <v>No</v>
      </c>
    </row>
    <row r="858" spans="1:14" x14ac:dyDescent="0.3">
      <c r="A858" s="4" t="s">
        <v>6801</v>
      </c>
      <c r="B858" s="5">
        <v>44358</v>
      </c>
      <c r="C858" t="s">
        <v>45</v>
      </c>
      <c r="D858" t="s">
        <v>6979</v>
      </c>
      <c r="E858" s="4">
        <f t="shared" ca="1" si="26"/>
        <v>14</v>
      </c>
      <c r="F858" t="str">
        <f>_xlfn.XLOOKUP(C858,customers!$A$1:$A$1001,customers!$B$1:$B$1001)</f>
        <v>Chad Kirk</v>
      </c>
      <c r="G858" t="str">
        <f>_xlfn.XLOOKUP(C858,customers!$A$1:$A$1001,customers!$C$1:$C$1001)</f>
        <v>chadkirk@email.com</v>
      </c>
      <c r="H858" t="str">
        <f>_xlfn.XLOOKUP(C858,customers!$A$1:$A$1001,customers!$G$1:$G$1001)</f>
        <v>United States</v>
      </c>
      <c r="I858" t="str">
        <f>INDEX(products!$A$1:$G$37,MATCH(orders!$D858,products!$A$1:$A$37,0),MATCH(orders!I$1,products!$A$1:$G$1,0))</f>
        <v>White</v>
      </c>
      <c r="J858">
        <f>INDEX(products!$A$1:$G$37,MATCH(orders!$D858,products!$A$1:$A$37,0),MATCH(orders!J$1,products!$A$1:$G$1,0))</f>
        <v>0.8</v>
      </c>
      <c r="K858" t="str">
        <f>INDEX(products!$A$1:$G$37,MATCH(orders!$D858,products!$A$1:$A$37,0),MATCH(orders!K$1,products!$A$1:$G$1,0))</f>
        <v>100g</v>
      </c>
      <c r="L858" s="6">
        <f>INDEX(products!$A$1:$G$37,MATCH(orders!$D858,products!$A$1:$A$37,0),MATCH(orders!L$1,products!$A$1:$G$1,0))</f>
        <v>2.16</v>
      </c>
      <c r="M858" s="6">
        <f t="shared" ca="1" si="27"/>
        <v>30.240000000000002</v>
      </c>
      <c r="N858" t="str">
        <f>_xlfn.XLOOKUP(Orders[[#This Row],[Customer ID]],customers!$A$1:$A$1001,customers!$I$1:$I$1001,0)</f>
        <v>No</v>
      </c>
    </row>
    <row r="859" spans="1:14" x14ac:dyDescent="0.3">
      <c r="A859" s="4" t="s">
        <v>6802</v>
      </c>
      <c r="B859" s="5">
        <v>44631</v>
      </c>
      <c r="C859" t="s">
        <v>397</v>
      </c>
      <c r="D859" t="s">
        <v>6953</v>
      </c>
      <c r="E859" s="4">
        <f t="shared" ca="1" si="26"/>
        <v>7</v>
      </c>
      <c r="F859" t="str">
        <f>_xlfn.XLOOKUP(C859,customers!$A$1:$A$1001,customers!$B$1:$B$1001)</f>
        <v>Mark Becker MD</v>
      </c>
      <c r="G859" t="str">
        <f>_xlfn.XLOOKUP(C859,customers!$A$1:$A$1001,customers!$C$1:$C$1001)</f>
        <v>markbeckermd@email.com</v>
      </c>
      <c r="H859" t="str">
        <f>_xlfn.XLOOKUP(C859,customers!$A$1:$A$1001,customers!$G$1:$G$1001)</f>
        <v>Canada</v>
      </c>
      <c r="I859" t="str">
        <f>INDEX(products!$A$1:$G$37,MATCH(orders!$D859,products!$A$1:$A$37,0),MATCH(orders!I$1,products!$A$1:$G$1,0))</f>
        <v>Dark</v>
      </c>
      <c r="J859">
        <f>INDEX(products!$A$1:$G$37,MATCH(orders!$D859,products!$A$1:$A$37,0),MATCH(orders!J$1,products!$A$1:$G$1,0))</f>
        <v>0.8</v>
      </c>
      <c r="K859" t="str">
        <f>INDEX(products!$A$1:$G$37,MATCH(orders!$D859,products!$A$1:$A$37,0),MATCH(orders!K$1,products!$A$1:$G$1,0))</f>
        <v>20g</v>
      </c>
      <c r="L859" s="6">
        <f>INDEX(products!$A$1:$G$37,MATCH(orders!$D859,products!$A$1:$A$37,0),MATCH(orders!L$1,products!$A$1:$G$1,0))</f>
        <v>0.5</v>
      </c>
      <c r="M859" s="6">
        <f t="shared" ca="1" si="27"/>
        <v>3.5</v>
      </c>
      <c r="N859" t="str">
        <f>_xlfn.XLOOKUP(Orders[[#This Row],[Customer ID]],customers!$A$1:$A$1001,customers!$I$1:$I$1001,0)</f>
        <v>No</v>
      </c>
    </row>
    <row r="860" spans="1:14" x14ac:dyDescent="0.3">
      <c r="A860" s="4" t="s">
        <v>6803</v>
      </c>
      <c r="B860" s="5">
        <v>44448</v>
      </c>
      <c r="C860" t="s">
        <v>723</v>
      </c>
      <c r="D860" t="s">
        <v>6976</v>
      </c>
      <c r="E860" s="4">
        <f t="shared" ca="1" si="26"/>
        <v>30</v>
      </c>
      <c r="F860" t="str">
        <f>_xlfn.XLOOKUP(C860,customers!$A$1:$A$1001,customers!$B$1:$B$1001)</f>
        <v>Kimberly Fletcher</v>
      </c>
      <c r="G860" t="str">
        <f>_xlfn.XLOOKUP(C860,customers!$A$1:$A$1001,customers!$C$1:$C$1001)</f>
        <v>kimberlyfletcher@email.com</v>
      </c>
      <c r="H860" t="str">
        <f>_xlfn.XLOOKUP(C860,customers!$A$1:$A$1001,customers!$G$1:$G$1001)</f>
        <v>Mexico</v>
      </c>
      <c r="I860" t="str">
        <f>INDEX(products!$A$1:$G$37,MATCH(orders!$D860,products!$A$1:$A$37,0),MATCH(orders!I$1,products!$A$1:$G$1,0))</f>
        <v>White</v>
      </c>
      <c r="J860">
        <f>INDEX(products!$A$1:$G$37,MATCH(orders!$D860,products!$A$1:$A$37,0),MATCH(orders!J$1,products!$A$1:$G$1,0))</f>
        <v>0.65</v>
      </c>
      <c r="K860" t="str">
        <f>INDEX(products!$A$1:$G$37,MATCH(orders!$D860,products!$A$1:$A$37,0),MATCH(orders!K$1,products!$A$1:$G$1,0))</f>
        <v>250g</v>
      </c>
      <c r="L860" s="6">
        <f>INDEX(products!$A$1:$G$37,MATCH(orders!$D860,products!$A$1:$A$37,0),MATCH(orders!L$1,products!$A$1:$G$1,0))</f>
        <v>5.58</v>
      </c>
      <c r="M860" s="6">
        <f t="shared" ca="1" si="27"/>
        <v>167.4</v>
      </c>
      <c r="N860" t="str">
        <f>_xlfn.XLOOKUP(Orders[[#This Row],[Customer ID]],customers!$A$1:$A$1001,customers!$I$1:$I$1001,0)</f>
        <v>Yes</v>
      </c>
    </row>
    <row r="861" spans="1:14" x14ac:dyDescent="0.3">
      <c r="A861" s="4" t="s">
        <v>6804</v>
      </c>
      <c r="B861" s="5">
        <v>43599</v>
      </c>
      <c r="C861" t="s">
        <v>441</v>
      </c>
      <c r="D861" t="s">
        <v>6964</v>
      </c>
      <c r="E861" s="4">
        <f t="shared" ca="1" si="26"/>
        <v>12</v>
      </c>
      <c r="F861" t="str">
        <f>_xlfn.XLOOKUP(C861,customers!$A$1:$A$1001,customers!$B$1:$B$1001)</f>
        <v>Hannah Ryan</v>
      </c>
      <c r="G861" t="str">
        <f>_xlfn.XLOOKUP(C861,customers!$A$1:$A$1001,customers!$C$1:$C$1001)</f>
        <v>hannahryan@email.com</v>
      </c>
      <c r="H861" t="str">
        <f>_xlfn.XLOOKUP(C861,customers!$A$1:$A$1001,customers!$G$1:$G$1001)</f>
        <v>Mexico</v>
      </c>
      <c r="I861" t="str">
        <f>INDEX(products!$A$1:$G$37,MATCH(orders!$D861,products!$A$1:$A$37,0),MATCH(orders!I$1,products!$A$1:$G$1,0))</f>
        <v>Milk</v>
      </c>
      <c r="J861">
        <f>INDEX(products!$A$1:$G$37,MATCH(orders!$D861,products!$A$1:$A$37,0),MATCH(orders!J$1,products!$A$1:$G$1,0))</f>
        <v>0.65</v>
      </c>
      <c r="K861" t="str">
        <f>INDEX(products!$A$1:$G$37,MATCH(orders!$D861,products!$A$1:$A$37,0),MATCH(orders!K$1,products!$A$1:$G$1,0))</f>
        <v>250g</v>
      </c>
      <c r="L861" s="6">
        <f>INDEX(products!$A$1:$G$37,MATCH(orders!$D861,products!$A$1:$A$37,0),MATCH(orders!L$1,products!$A$1:$G$1,0))</f>
        <v>3.81</v>
      </c>
      <c r="M861" s="6">
        <f t="shared" ca="1" si="27"/>
        <v>45.72</v>
      </c>
      <c r="N861" t="str">
        <f>_xlfn.XLOOKUP(Orders[[#This Row],[Customer ID]],customers!$A$1:$A$1001,customers!$I$1:$I$1001,0)</f>
        <v>No</v>
      </c>
    </row>
    <row r="862" spans="1:14" x14ac:dyDescent="0.3">
      <c r="A862" s="4" t="s">
        <v>6805</v>
      </c>
      <c r="B862" s="5">
        <v>43563</v>
      </c>
      <c r="C862" t="s">
        <v>246</v>
      </c>
      <c r="D862" t="s">
        <v>6961</v>
      </c>
      <c r="E862" s="4">
        <f t="shared" ca="1" si="26"/>
        <v>4</v>
      </c>
      <c r="F862" t="str">
        <f>_xlfn.XLOOKUP(C862,customers!$A$1:$A$1001,customers!$B$1:$B$1001)</f>
        <v>Kevin Zimmerman</v>
      </c>
      <c r="G862" t="str">
        <f>_xlfn.XLOOKUP(C862,customers!$A$1:$A$1001,customers!$C$1:$C$1001)</f>
        <v>kevinzimmerman@email.com</v>
      </c>
      <c r="H862" t="str">
        <f>_xlfn.XLOOKUP(C862,customers!$A$1:$A$1001,customers!$G$1:$G$1001)</f>
        <v>Mexico</v>
      </c>
      <c r="I862" t="str">
        <f>INDEX(products!$A$1:$G$37,MATCH(orders!$D862,products!$A$1:$A$37,0),MATCH(orders!I$1,products!$A$1:$G$1,0))</f>
        <v>Milk</v>
      </c>
      <c r="J862">
        <f>INDEX(products!$A$1:$G$37,MATCH(orders!$D862,products!$A$1:$A$37,0),MATCH(orders!J$1,products!$A$1:$G$1,0))</f>
        <v>0.65</v>
      </c>
      <c r="K862" t="str">
        <f>INDEX(products!$A$1:$G$37,MATCH(orders!$D862,products!$A$1:$A$37,0),MATCH(orders!K$1,products!$A$1:$G$1,0))</f>
        <v>20g</v>
      </c>
      <c r="L862" s="6">
        <f>INDEX(products!$A$1:$G$37,MATCH(orders!$D862,products!$A$1:$A$37,0),MATCH(orders!L$1,products!$A$1:$G$1,0))</f>
        <v>0.5</v>
      </c>
      <c r="M862" s="6">
        <f t="shared" ca="1" si="27"/>
        <v>2</v>
      </c>
      <c r="N862" t="str">
        <f>_xlfn.XLOOKUP(Orders[[#This Row],[Customer ID]],customers!$A$1:$A$1001,customers!$I$1:$I$1001,0)</f>
        <v>No</v>
      </c>
    </row>
    <row r="863" spans="1:14" x14ac:dyDescent="0.3">
      <c r="A863" s="4" t="s">
        <v>6806</v>
      </c>
      <c r="B863" s="5">
        <v>44058</v>
      </c>
      <c r="C863" t="s">
        <v>68</v>
      </c>
      <c r="D863" t="s">
        <v>6957</v>
      </c>
      <c r="E863" s="4">
        <f t="shared" ca="1" si="26"/>
        <v>24</v>
      </c>
      <c r="F863" t="str">
        <f>_xlfn.XLOOKUP(C863,customers!$A$1:$A$1001,customers!$B$1:$B$1001)</f>
        <v>Susan Hall</v>
      </c>
      <c r="G863" t="str">
        <f>_xlfn.XLOOKUP(C863,customers!$A$1:$A$1001,customers!$C$1:$C$1001)</f>
        <v>susanhall@email.com</v>
      </c>
      <c r="H863" t="str">
        <f>_xlfn.XLOOKUP(C863,customers!$A$1:$A$1001,customers!$G$1:$G$1001)</f>
        <v>Mexico</v>
      </c>
      <c r="I863" t="str">
        <f>INDEX(products!$A$1:$G$37,MATCH(orders!$D863,products!$A$1:$A$37,0),MATCH(orders!I$1,products!$A$1:$G$1,0))</f>
        <v>Milk</v>
      </c>
      <c r="J863">
        <f>INDEX(products!$A$1:$G$37,MATCH(orders!$D863,products!$A$1:$A$37,0),MATCH(orders!J$1,products!$A$1:$G$1,0))</f>
        <v>0.5</v>
      </c>
      <c r="K863" t="str">
        <f>INDEX(products!$A$1:$G$37,MATCH(orders!$D863,products!$A$1:$A$37,0),MATCH(orders!K$1,products!$A$1:$G$1,0))</f>
        <v>20g</v>
      </c>
      <c r="L863" s="6">
        <f>INDEX(products!$A$1:$G$37,MATCH(orders!$D863,products!$A$1:$A$37,0),MATCH(orders!L$1,products!$A$1:$G$1,0))</f>
        <v>0.6</v>
      </c>
      <c r="M863" s="6">
        <f t="shared" ca="1" si="27"/>
        <v>14.399999999999999</v>
      </c>
      <c r="N863" t="str">
        <f>_xlfn.XLOOKUP(Orders[[#This Row],[Customer ID]],customers!$A$1:$A$1001,customers!$I$1:$I$1001,0)</f>
        <v>No</v>
      </c>
    </row>
    <row r="864" spans="1:14" x14ac:dyDescent="0.3">
      <c r="A864" s="4" t="s">
        <v>6806</v>
      </c>
      <c r="B864" s="5">
        <v>44058</v>
      </c>
      <c r="C864" t="s">
        <v>207</v>
      </c>
      <c r="D864" t="s">
        <v>6967</v>
      </c>
      <c r="E864" s="4">
        <f t="shared" ca="1" si="26"/>
        <v>8</v>
      </c>
      <c r="F864" t="str">
        <f>_xlfn.XLOOKUP(C864,customers!$A$1:$A$1001,customers!$B$1:$B$1001)</f>
        <v>Rebecca Wade</v>
      </c>
      <c r="G864" t="str">
        <f>_xlfn.XLOOKUP(C864,customers!$A$1:$A$1001,customers!$C$1:$C$1001)</f>
        <v>rebeccawade@email.com</v>
      </c>
      <c r="H864" t="str">
        <f>_xlfn.XLOOKUP(C864,customers!$A$1:$A$1001,customers!$G$1:$G$1001)</f>
        <v>Canada</v>
      </c>
      <c r="I864" t="str">
        <f>INDEX(products!$A$1:$G$37,MATCH(orders!$D864,products!$A$1:$A$37,0),MATCH(orders!I$1,products!$A$1:$G$1,0))</f>
        <v>Milk</v>
      </c>
      <c r="J864">
        <f>INDEX(products!$A$1:$G$37,MATCH(orders!$D864,products!$A$1:$A$37,0),MATCH(orders!J$1,products!$A$1:$G$1,0))</f>
        <v>0.8</v>
      </c>
      <c r="K864" t="str">
        <f>INDEX(products!$A$1:$G$37,MATCH(orders!$D864,products!$A$1:$A$37,0),MATCH(orders!K$1,products!$A$1:$G$1,0))</f>
        <v>100g</v>
      </c>
      <c r="L864" s="6">
        <f>INDEX(products!$A$1:$G$37,MATCH(orders!$D864,products!$A$1:$A$37,0),MATCH(orders!L$1,products!$A$1:$G$1,0))</f>
        <v>1.49</v>
      </c>
      <c r="M864" s="6">
        <f t="shared" ca="1" si="27"/>
        <v>11.92</v>
      </c>
      <c r="N864" t="str">
        <f>_xlfn.XLOOKUP(Orders[[#This Row],[Customer ID]],customers!$A$1:$A$1001,customers!$I$1:$I$1001,0)</f>
        <v>No</v>
      </c>
    </row>
    <row r="865" spans="1:14" x14ac:dyDescent="0.3">
      <c r="A865" s="4" t="s">
        <v>6807</v>
      </c>
      <c r="B865" s="5">
        <v>44686</v>
      </c>
      <c r="C865" t="s">
        <v>913</v>
      </c>
      <c r="D865" t="s">
        <v>6970</v>
      </c>
      <c r="E865" s="4">
        <f t="shared" ca="1" si="26"/>
        <v>6</v>
      </c>
      <c r="F865" t="str">
        <f>_xlfn.XLOOKUP(C865,customers!$A$1:$A$1001,customers!$B$1:$B$1001)</f>
        <v>Kristin Huang</v>
      </c>
      <c r="G865" t="str">
        <f>_xlfn.XLOOKUP(C865,customers!$A$1:$A$1001,customers!$C$1:$C$1001)</f>
        <v>kristinhuang@email.com</v>
      </c>
      <c r="H865" t="str">
        <f>_xlfn.XLOOKUP(C865,customers!$A$1:$A$1001,customers!$G$1:$G$1001)</f>
        <v>Canada</v>
      </c>
      <c r="I865" t="str">
        <f>INDEX(products!$A$1:$G$37,MATCH(orders!$D865,products!$A$1:$A$37,0),MATCH(orders!I$1,products!$A$1:$G$1,0))</f>
        <v>White</v>
      </c>
      <c r="J865">
        <f>INDEX(products!$A$1:$G$37,MATCH(orders!$D865,products!$A$1:$A$37,0),MATCH(orders!J$1,products!$A$1:$G$1,0))</f>
        <v>0.5</v>
      </c>
      <c r="K865" t="str">
        <f>INDEX(products!$A$1:$G$37,MATCH(orders!$D865,products!$A$1:$A$37,0),MATCH(orders!K$1,products!$A$1:$G$1,0))</f>
        <v>50g</v>
      </c>
      <c r="L865" s="6">
        <f>INDEX(products!$A$1:$G$37,MATCH(orders!$D865,products!$A$1:$A$37,0),MATCH(orders!L$1,products!$A$1:$G$1,0))</f>
        <v>1.59</v>
      </c>
      <c r="M865" s="6">
        <f t="shared" ca="1" si="27"/>
        <v>9.5400000000000009</v>
      </c>
      <c r="N865" t="str">
        <f>_xlfn.XLOOKUP(Orders[[#This Row],[Customer ID]],customers!$A$1:$A$1001,customers!$I$1:$I$1001,0)</f>
        <v>No</v>
      </c>
    </row>
    <row r="866" spans="1:14" x14ac:dyDescent="0.3">
      <c r="A866" s="4" t="s">
        <v>6808</v>
      </c>
      <c r="B866" s="5">
        <v>44282</v>
      </c>
      <c r="C866" t="s">
        <v>158</v>
      </c>
      <c r="D866" t="s">
        <v>6957</v>
      </c>
      <c r="E866" s="4">
        <f t="shared" ca="1" si="26"/>
        <v>11</v>
      </c>
      <c r="F866" t="str">
        <f>_xlfn.XLOOKUP(C866,customers!$A$1:$A$1001,customers!$B$1:$B$1001)</f>
        <v>Kelly Harrington</v>
      </c>
      <c r="G866" t="str">
        <f>_xlfn.XLOOKUP(C866,customers!$A$1:$A$1001,customers!$C$1:$C$1001)</f>
        <v>kellyharrington@email.com</v>
      </c>
      <c r="H866" t="str">
        <f>_xlfn.XLOOKUP(C866,customers!$A$1:$A$1001,customers!$G$1:$G$1001)</f>
        <v>Canada</v>
      </c>
      <c r="I866" t="str">
        <f>INDEX(products!$A$1:$G$37,MATCH(orders!$D866,products!$A$1:$A$37,0),MATCH(orders!I$1,products!$A$1:$G$1,0))</f>
        <v>Milk</v>
      </c>
      <c r="J866">
        <f>INDEX(products!$A$1:$G$37,MATCH(orders!$D866,products!$A$1:$A$37,0),MATCH(orders!J$1,products!$A$1:$G$1,0))</f>
        <v>0.5</v>
      </c>
      <c r="K866" t="str">
        <f>INDEX(products!$A$1:$G$37,MATCH(orders!$D866,products!$A$1:$A$37,0),MATCH(orders!K$1,products!$A$1:$G$1,0))</f>
        <v>20g</v>
      </c>
      <c r="L866" s="6">
        <f>INDEX(products!$A$1:$G$37,MATCH(orders!$D866,products!$A$1:$A$37,0),MATCH(orders!L$1,products!$A$1:$G$1,0))</f>
        <v>0.6</v>
      </c>
      <c r="M866" s="6">
        <f t="shared" ca="1" si="27"/>
        <v>6.6</v>
      </c>
      <c r="N866" t="str">
        <f>_xlfn.XLOOKUP(Orders[[#This Row],[Customer ID]],customers!$A$1:$A$1001,customers!$I$1:$I$1001,0)</f>
        <v>No</v>
      </c>
    </row>
    <row r="867" spans="1:14" x14ac:dyDescent="0.3">
      <c r="A867" s="4" t="s">
        <v>6809</v>
      </c>
      <c r="B867" s="5">
        <v>43582</v>
      </c>
      <c r="C867" t="s">
        <v>291</v>
      </c>
      <c r="D867" t="s">
        <v>6956</v>
      </c>
      <c r="E867" s="4">
        <f t="shared" ca="1" si="26"/>
        <v>48</v>
      </c>
      <c r="F867" t="str">
        <f>_xlfn.XLOOKUP(C867,customers!$A$1:$A$1001,customers!$B$1:$B$1001)</f>
        <v>Jonathan Thompson</v>
      </c>
      <c r="G867" t="str">
        <f>_xlfn.XLOOKUP(C867,customers!$A$1:$A$1001,customers!$C$1:$C$1001)</f>
        <v>jonathanthompson@email.com</v>
      </c>
      <c r="H867" t="str">
        <f>_xlfn.XLOOKUP(C867,customers!$A$1:$A$1001,customers!$G$1:$G$1001)</f>
        <v>Canada</v>
      </c>
      <c r="I867" t="str">
        <f>INDEX(products!$A$1:$G$37,MATCH(orders!$D867,products!$A$1:$A$37,0),MATCH(orders!I$1,products!$A$1:$G$1,0))</f>
        <v>Dark</v>
      </c>
      <c r="J867">
        <f>INDEX(products!$A$1:$G$37,MATCH(orders!$D867,products!$A$1:$A$37,0),MATCH(orders!J$1,products!$A$1:$G$1,0))</f>
        <v>0.8</v>
      </c>
      <c r="K867" t="str">
        <f>INDEX(products!$A$1:$G$37,MATCH(orders!$D867,products!$A$1:$A$37,0),MATCH(orders!K$1,products!$A$1:$G$1,0))</f>
        <v>250g</v>
      </c>
      <c r="L867" s="6">
        <f>INDEX(products!$A$1:$G$37,MATCH(orders!$D867,products!$A$1:$A$37,0),MATCH(orders!L$1,products!$A$1:$G$1,0))</f>
        <v>3.81</v>
      </c>
      <c r="M867" s="6">
        <f t="shared" ca="1" si="27"/>
        <v>182.88</v>
      </c>
      <c r="N867" t="str">
        <f>_xlfn.XLOOKUP(Orders[[#This Row],[Customer ID]],customers!$A$1:$A$1001,customers!$I$1:$I$1001,0)</f>
        <v>Yes</v>
      </c>
    </row>
    <row r="868" spans="1:14" x14ac:dyDescent="0.3">
      <c r="A868" s="4" t="s">
        <v>6810</v>
      </c>
      <c r="B868" s="5">
        <v>44464</v>
      </c>
      <c r="C868" t="s">
        <v>870</v>
      </c>
      <c r="D868" t="s">
        <v>6976</v>
      </c>
      <c r="E868" s="4">
        <f t="shared" ca="1" si="26"/>
        <v>9</v>
      </c>
      <c r="F868" t="str">
        <f>_xlfn.XLOOKUP(C868,customers!$A$1:$A$1001,customers!$B$1:$B$1001)</f>
        <v>Jeffrey Dixon</v>
      </c>
      <c r="G868" t="str">
        <f>_xlfn.XLOOKUP(C868,customers!$A$1:$A$1001,customers!$C$1:$C$1001)</f>
        <v>jeffreydixon@email.com</v>
      </c>
      <c r="H868" t="str">
        <f>_xlfn.XLOOKUP(C868,customers!$A$1:$A$1001,customers!$G$1:$G$1001)</f>
        <v>United States</v>
      </c>
      <c r="I868" t="str">
        <f>INDEX(products!$A$1:$G$37,MATCH(orders!$D868,products!$A$1:$A$37,0),MATCH(orders!I$1,products!$A$1:$G$1,0))</f>
        <v>White</v>
      </c>
      <c r="J868">
        <f>INDEX(products!$A$1:$G$37,MATCH(orders!$D868,products!$A$1:$A$37,0),MATCH(orders!J$1,products!$A$1:$G$1,0))</f>
        <v>0.65</v>
      </c>
      <c r="K868" t="str">
        <f>INDEX(products!$A$1:$G$37,MATCH(orders!$D868,products!$A$1:$A$37,0),MATCH(orders!K$1,products!$A$1:$G$1,0))</f>
        <v>250g</v>
      </c>
      <c r="L868" s="6">
        <f>INDEX(products!$A$1:$G$37,MATCH(orders!$D868,products!$A$1:$A$37,0),MATCH(orders!L$1,products!$A$1:$G$1,0))</f>
        <v>5.58</v>
      </c>
      <c r="M868" s="6">
        <f t="shared" ca="1" si="27"/>
        <v>50.22</v>
      </c>
      <c r="N868" t="str">
        <f>_xlfn.XLOOKUP(Orders[[#This Row],[Customer ID]],customers!$A$1:$A$1001,customers!$I$1:$I$1001,0)</f>
        <v>No</v>
      </c>
    </row>
    <row r="869" spans="1:14" x14ac:dyDescent="0.3">
      <c r="A869" s="4" t="s">
        <v>6811</v>
      </c>
      <c r="B869" s="5">
        <v>43874</v>
      </c>
      <c r="C869" t="s">
        <v>125</v>
      </c>
      <c r="D869" t="s">
        <v>6961</v>
      </c>
      <c r="E869" s="4">
        <f t="shared" ca="1" si="26"/>
        <v>3</v>
      </c>
      <c r="F869" t="str">
        <f>_xlfn.XLOOKUP(C869,customers!$A$1:$A$1001,customers!$B$1:$B$1001)</f>
        <v>Sharon Morgan</v>
      </c>
      <c r="G869" t="str">
        <f>_xlfn.XLOOKUP(C869,customers!$A$1:$A$1001,customers!$C$1:$C$1001)</f>
        <v>sharonmorgan@email.com</v>
      </c>
      <c r="H869" t="str">
        <f>_xlfn.XLOOKUP(C869,customers!$A$1:$A$1001,customers!$G$1:$G$1001)</f>
        <v>United States</v>
      </c>
      <c r="I869" t="str">
        <f>INDEX(products!$A$1:$G$37,MATCH(orders!$D869,products!$A$1:$A$37,0),MATCH(orders!I$1,products!$A$1:$G$1,0))</f>
        <v>Milk</v>
      </c>
      <c r="J869">
        <f>INDEX(products!$A$1:$G$37,MATCH(orders!$D869,products!$A$1:$A$37,0),MATCH(orders!J$1,products!$A$1:$G$1,0))</f>
        <v>0.65</v>
      </c>
      <c r="K869" t="str">
        <f>INDEX(products!$A$1:$G$37,MATCH(orders!$D869,products!$A$1:$A$37,0),MATCH(orders!K$1,products!$A$1:$G$1,0))</f>
        <v>20g</v>
      </c>
      <c r="L869" s="6">
        <f>INDEX(products!$A$1:$G$37,MATCH(orders!$D869,products!$A$1:$A$37,0),MATCH(orders!L$1,products!$A$1:$G$1,0))</f>
        <v>0.5</v>
      </c>
      <c r="M869" s="6">
        <f t="shared" ca="1" si="27"/>
        <v>1.5</v>
      </c>
      <c r="N869" t="str">
        <f>_xlfn.XLOOKUP(Orders[[#This Row],[Customer ID]],customers!$A$1:$A$1001,customers!$I$1:$I$1001,0)</f>
        <v>No</v>
      </c>
    </row>
    <row r="870" spans="1:14" x14ac:dyDescent="0.3">
      <c r="A870" s="4" t="s">
        <v>6812</v>
      </c>
      <c r="B870" s="5">
        <v>44393</v>
      </c>
      <c r="C870" t="s">
        <v>10</v>
      </c>
      <c r="D870" t="s">
        <v>6967</v>
      </c>
      <c r="E870" s="4">
        <f t="shared" ca="1" si="26"/>
        <v>5</v>
      </c>
      <c r="F870" t="str">
        <f>_xlfn.XLOOKUP(C870,customers!$A$1:$A$1001,customers!$B$1:$B$1001)</f>
        <v>Ryan Chen</v>
      </c>
      <c r="G870" t="str">
        <f>_xlfn.XLOOKUP(C870,customers!$A$1:$A$1001,customers!$C$1:$C$1001)</f>
        <v>ryanchen@email.com</v>
      </c>
      <c r="H870" t="str">
        <f>_xlfn.XLOOKUP(C870,customers!$A$1:$A$1001,customers!$G$1:$G$1001)</f>
        <v>Mexico</v>
      </c>
      <c r="I870" t="str">
        <f>INDEX(products!$A$1:$G$37,MATCH(orders!$D870,products!$A$1:$A$37,0),MATCH(orders!I$1,products!$A$1:$G$1,0))</f>
        <v>Milk</v>
      </c>
      <c r="J870">
        <f>INDEX(products!$A$1:$G$37,MATCH(orders!$D870,products!$A$1:$A$37,0),MATCH(orders!J$1,products!$A$1:$G$1,0))</f>
        <v>0.8</v>
      </c>
      <c r="K870" t="str">
        <f>INDEX(products!$A$1:$G$37,MATCH(orders!$D870,products!$A$1:$A$37,0),MATCH(orders!K$1,products!$A$1:$G$1,0))</f>
        <v>100g</v>
      </c>
      <c r="L870" s="6">
        <f>INDEX(products!$A$1:$G$37,MATCH(orders!$D870,products!$A$1:$A$37,0),MATCH(orders!L$1,products!$A$1:$G$1,0))</f>
        <v>1.49</v>
      </c>
      <c r="M870" s="6">
        <f t="shared" ca="1" si="27"/>
        <v>7.45</v>
      </c>
      <c r="N870" t="str">
        <f>_xlfn.XLOOKUP(Orders[[#This Row],[Customer ID]],customers!$A$1:$A$1001,customers!$I$1:$I$1001,0)</f>
        <v>No</v>
      </c>
    </row>
    <row r="871" spans="1:14" x14ac:dyDescent="0.3">
      <c r="A871" s="4" t="s">
        <v>6813</v>
      </c>
      <c r="B871" s="5">
        <v>44692</v>
      </c>
      <c r="C871" t="s">
        <v>752</v>
      </c>
      <c r="D871" t="s">
        <v>6964</v>
      </c>
      <c r="E871" s="4">
        <f t="shared" ca="1" si="26"/>
        <v>40</v>
      </c>
      <c r="F871" t="str">
        <f>_xlfn.XLOOKUP(C871,customers!$A$1:$A$1001,customers!$B$1:$B$1001)</f>
        <v>Charles Floyd</v>
      </c>
      <c r="G871" t="str">
        <f>_xlfn.XLOOKUP(C871,customers!$A$1:$A$1001,customers!$C$1:$C$1001)</f>
        <v>charlesfloyd@email.com</v>
      </c>
      <c r="H871" t="str">
        <f>_xlfn.XLOOKUP(C871,customers!$A$1:$A$1001,customers!$G$1:$G$1001)</f>
        <v>Canada</v>
      </c>
      <c r="I871" t="str">
        <f>INDEX(products!$A$1:$G$37,MATCH(orders!$D871,products!$A$1:$A$37,0),MATCH(orders!I$1,products!$A$1:$G$1,0))</f>
        <v>Milk</v>
      </c>
      <c r="J871">
        <f>INDEX(products!$A$1:$G$37,MATCH(orders!$D871,products!$A$1:$A$37,0),MATCH(orders!J$1,products!$A$1:$G$1,0))</f>
        <v>0.65</v>
      </c>
      <c r="K871" t="str">
        <f>INDEX(products!$A$1:$G$37,MATCH(orders!$D871,products!$A$1:$A$37,0),MATCH(orders!K$1,products!$A$1:$G$1,0))</f>
        <v>250g</v>
      </c>
      <c r="L871" s="6">
        <f>INDEX(products!$A$1:$G$37,MATCH(orders!$D871,products!$A$1:$A$37,0),MATCH(orders!L$1,products!$A$1:$G$1,0))</f>
        <v>3.81</v>
      </c>
      <c r="M871" s="6">
        <f t="shared" ca="1" si="27"/>
        <v>152.4</v>
      </c>
      <c r="N871" t="str">
        <f>_xlfn.XLOOKUP(Orders[[#This Row],[Customer ID]],customers!$A$1:$A$1001,customers!$I$1:$I$1001,0)</f>
        <v>No</v>
      </c>
    </row>
    <row r="872" spans="1:14" x14ac:dyDescent="0.3">
      <c r="A872" s="4" t="s">
        <v>6814</v>
      </c>
      <c r="B872" s="5">
        <v>43500</v>
      </c>
      <c r="C872" t="s">
        <v>512</v>
      </c>
      <c r="D872" t="s">
        <v>6951</v>
      </c>
      <c r="E872" s="4">
        <f t="shared" ca="1" si="26"/>
        <v>35</v>
      </c>
      <c r="F872" t="str">
        <f>_xlfn.XLOOKUP(C872,customers!$A$1:$A$1001,customers!$B$1:$B$1001)</f>
        <v>Cheryl Donaldson</v>
      </c>
      <c r="G872" t="str">
        <f>_xlfn.XLOOKUP(C872,customers!$A$1:$A$1001,customers!$C$1:$C$1001)</f>
        <v>cheryldonaldson@email.com</v>
      </c>
      <c r="H872" t="str">
        <f>_xlfn.XLOOKUP(C872,customers!$A$1:$A$1001,customers!$G$1:$G$1001)</f>
        <v>United States</v>
      </c>
      <c r="I872" t="str">
        <f>INDEX(products!$A$1:$G$37,MATCH(orders!$D872,products!$A$1:$A$37,0),MATCH(orders!I$1,products!$A$1:$G$1,0))</f>
        <v>Dark</v>
      </c>
      <c r="J872">
        <f>INDEX(products!$A$1:$G$37,MATCH(orders!$D872,products!$A$1:$A$37,0),MATCH(orders!J$1,products!$A$1:$G$1,0))</f>
        <v>0.65</v>
      </c>
      <c r="K872" t="str">
        <f>INDEX(products!$A$1:$G$37,MATCH(orders!$D872,products!$A$1:$A$37,0),MATCH(orders!K$1,products!$A$1:$G$1,0))</f>
        <v>100g</v>
      </c>
      <c r="L872" s="6">
        <f>INDEX(products!$A$1:$G$37,MATCH(orders!$D872,products!$A$1:$A$37,0),MATCH(orders!L$1,products!$A$1:$G$1,0))</f>
        <v>1.88</v>
      </c>
      <c r="M872" s="6">
        <f t="shared" ca="1" si="27"/>
        <v>65.8</v>
      </c>
      <c r="N872" t="str">
        <f>_xlfn.XLOOKUP(Orders[[#This Row],[Customer ID]],customers!$A$1:$A$1001,customers!$I$1:$I$1001,0)</f>
        <v>Yes</v>
      </c>
    </row>
    <row r="873" spans="1:14" x14ac:dyDescent="0.3">
      <c r="A873" s="4" t="s">
        <v>6815</v>
      </c>
      <c r="B873" s="5">
        <v>43501</v>
      </c>
      <c r="C873" t="s">
        <v>750</v>
      </c>
      <c r="D873" t="s">
        <v>6956</v>
      </c>
      <c r="E873" s="4">
        <f t="shared" ca="1" si="26"/>
        <v>1</v>
      </c>
      <c r="F873" t="str">
        <f>_xlfn.XLOOKUP(C873,customers!$A$1:$A$1001,customers!$B$1:$B$1001)</f>
        <v>Stephen Scott</v>
      </c>
      <c r="G873" t="str">
        <f>_xlfn.XLOOKUP(C873,customers!$A$1:$A$1001,customers!$C$1:$C$1001)</f>
        <v>stephenscott@email.com</v>
      </c>
      <c r="H873" t="str">
        <f>_xlfn.XLOOKUP(C873,customers!$A$1:$A$1001,customers!$G$1:$G$1001)</f>
        <v>United States</v>
      </c>
      <c r="I873" t="str">
        <f>INDEX(products!$A$1:$G$37,MATCH(orders!$D873,products!$A$1:$A$37,0),MATCH(orders!I$1,products!$A$1:$G$1,0))</f>
        <v>Dark</v>
      </c>
      <c r="J873">
        <f>INDEX(products!$A$1:$G$37,MATCH(orders!$D873,products!$A$1:$A$37,0),MATCH(orders!J$1,products!$A$1:$G$1,0))</f>
        <v>0.8</v>
      </c>
      <c r="K873" t="str">
        <f>INDEX(products!$A$1:$G$37,MATCH(orders!$D873,products!$A$1:$A$37,0),MATCH(orders!K$1,products!$A$1:$G$1,0))</f>
        <v>250g</v>
      </c>
      <c r="L873" s="6">
        <f>INDEX(products!$A$1:$G$37,MATCH(orders!$D873,products!$A$1:$A$37,0),MATCH(orders!L$1,products!$A$1:$G$1,0))</f>
        <v>3.81</v>
      </c>
      <c r="M873" s="6">
        <f t="shared" ca="1" si="27"/>
        <v>3.81</v>
      </c>
      <c r="N873" t="str">
        <f>_xlfn.XLOOKUP(Orders[[#This Row],[Customer ID]],customers!$A$1:$A$1001,customers!$I$1:$I$1001,0)</f>
        <v>Yes</v>
      </c>
    </row>
    <row r="874" spans="1:14" x14ac:dyDescent="0.3">
      <c r="A874" s="4" t="s">
        <v>6816</v>
      </c>
      <c r="B874" s="5">
        <v>44705</v>
      </c>
      <c r="C874" t="s">
        <v>857</v>
      </c>
      <c r="D874" t="s">
        <v>6979</v>
      </c>
      <c r="E874" s="4">
        <f t="shared" ca="1" si="26"/>
        <v>13</v>
      </c>
      <c r="F874" t="str">
        <f>_xlfn.XLOOKUP(C874,customers!$A$1:$A$1001,customers!$B$1:$B$1001)</f>
        <v>James Johnson</v>
      </c>
      <c r="G874" t="str">
        <f>_xlfn.XLOOKUP(C874,customers!$A$1:$A$1001,customers!$C$1:$C$1001)</f>
        <v>jamesjohnson@email.com</v>
      </c>
      <c r="H874" t="str">
        <f>_xlfn.XLOOKUP(C874,customers!$A$1:$A$1001,customers!$G$1:$G$1001)</f>
        <v>Mexico</v>
      </c>
      <c r="I874" t="str">
        <f>INDEX(products!$A$1:$G$37,MATCH(orders!$D874,products!$A$1:$A$37,0),MATCH(orders!I$1,products!$A$1:$G$1,0))</f>
        <v>White</v>
      </c>
      <c r="J874">
        <f>INDEX(products!$A$1:$G$37,MATCH(orders!$D874,products!$A$1:$A$37,0),MATCH(orders!J$1,products!$A$1:$G$1,0))</f>
        <v>0.8</v>
      </c>
      <c r="K874" t="str">
        <f>INDEX(products!$A$1:$G$37,MATCH(orders!$D874,products!$A$1:$A$37,0),MATCH(orders!K$1,products!$A$1:$G$1,0))</f>
        <v>100g</v>
      </c>
      <c r="L874" s="6">
        <f>INDEX(products!$A$1:$G$37,MATCH(orders!$D874,products!$A$1:$A$37,0),MATCH(orders!L$1,products!$A$1:$G$1,0))</f>
        <v>2.16</v>
      </c>
      <c r="M874" s="6">
        <f t="shared" ca="1" si="27"/>
        <v>28.080000000000002</v>
      </c>
      <c r="N874" t="str">
        <f>_xlfn.XLOOKUP(Orders[[#This Row],[Customer ID]],customers!$A$1:$A$1001,customers!$I$1:$I$1001,0)</f>
        <v>Yes</v>
      </c>
    </row>
    <row r="875" spans="1:14" x14ac:dyDescent="0.3">
      <c r="A875" s="4" t="s">
        <v>6817</v>
      </c>
      <c r="B875" s="5">
        <v>44108</v>
      </c>
      <c r="C875" t="s">
        <v>739</v>
      </c>
      <c r="D875" t="s">
        <v>6973</v>
      </c>
      <c r="E875" s="4">
        <f t="shared" ca="1" si="26"/>
        <v>13</v>
      </c>
      <c r="F875" t="str">
        <f>_xlfn.XLOOKUP(C875,customers!$A$1:$A$1001,customers!$B$1:$B$1001)</f>
        <v>Pedro Wang</v>
      </c>
      <c r="G875" t="str">
        <f>_xlfn.XLOOKUP(C875,customers!$A$1:$A$1001,customers!$C$1:$C$1001)</f>
        <v>pedrowang@email.com</v>
      </c>
      <c r="H875" t="str">
        <f>_xlfn.XLOOKUP(C875,customers!$A$1:$A$1001,customers!$G$1:$G$1001)</f>
        <v>Mexico</v>
      </c>
      <c r="I875" t="str">
        <f>INDEX(products!$A$1:$G$37,MATCH(orders!$D875,products!$A$1:$A$37,0),MATCH(orders!I$1,products!$A$1:$G$1,0))</f>
        <v>White</v>
      </c>
      <c r="J875">
        <f>INDEX(products!$A$1:$G$37,MATCH(orders!$D875,products!$A$1:$A$37,0),MATCH(orders!J$1,products!$A$1:$G$1,0))</f>
        <v>0.65</v>
      </c>
      <c r="K875" t="str">
        <f>INDEX(products!$A$1:$G$37,MATCH(orders!$D875,products!$A$1:$A$37,0),MATCH(orders!K$1,products!$A$1:$G$1,0))</f>
        <v>20g</v>
      </c>
      <c r="L875" s="6">
        <f>INDEX(products!$A$1:$G$37,MATCH(orders!$D875,products!$A$1:$A$37,0),MATCH(orders!L$1,products!$A$1:$G$1,0))</f>
        <v>0.73</v>
      </c>
      <c r="M875" s="6">
        <f t="shared" ca="1" si="27"/>
        <v>9.49</v>
      </c>
      <c r="N875" t="str">
        <f>_xlfn.XLOOKUP(Orders[[#This Row],[Customer ID]],customers!$A$1:$A$1001,customers!$I$1:$I$1001,0)</f>
        <v>No</v>
      </c>
    </row>
    <row r="876" spans="1:14" x14ac:dyDescent="0.3">
      <c r="A876" s="4" t="s">
        <v>6818</v>
      </c>
      <c r="B876" s="5">
        <v>44742</v>
      </c>
      <c r="C876" t="s">
        <v>529</v>
      </c>
      <c r="D876" t="s">
        <v>6956</v>
      </c>
      <c r="E876" s="4">
        <f t="shared" ca="1" si="26"/>
        <v>28</v>
      </c>
      <c r="F876" t="str">
        <f>_xlfn.XLOOKUP(C876,customers!$A$1:$A$1001,customers!$B$1:$B$1001)</f>
        <v>Robert Huerta</v>
      </c>
      <c r="G876" t="str">
        <f>_xlfn.XLOOKUP(C876,customers!$A$1:$A$1001,customers!$C$1:$C$1001)</f>
        <v>roberthuerta@email.com</v>
      </c>
      <c r="H876" t="str">
        <f>_xlfn.XLOOKUP(C876,customers!$A$1:$A$1001,customers!$G$1:$G$1001)</f>
        <v>United States</v>
      </c>
      <c r="I876" t="str">
        <f>INDEX(products!$A$1:$G$37,MATCH(orders!$D876,products!$A$1:$A$37,0),MATCH(orders!I$1,products!$A$1:$G$1,0))</f>
        <v>Dark</v>
      </c>
      <c r="J876">
        <f>INDEX(products!$A$1:$G$37,MATCH(orders!$D876,products!$A$1:$A$37,0),MATCH(orders!J$1,products!$A$1:$G$1,0))</f>
        <v>0.8</v>
      </c>
      <c r="K876" t="str">
        <f>INDEX(products!$A$1:$G$37,MATCH(orders!$D876,products!$A$1:$A$37,0),MATCH(orders!K$1,products!$A$1:$G$1,0))</f>
        <v>250g</v>
      </c>
      <c r="L876" s="6">
        <f>INDEX(products!$A$1:$G$37,MATCH(orders!$D876,products!$A$1:$A$37,0),MATCH(orders!L$1,products!$A$1:$G$1,0))</f>
        <v>3.81</v>
      </c>
      <c r="M876" s="6">
        <f t="shared" ca="1" si="27"/>
        <v>106.68</v>
      </c>
      <c r="N876" t="str">
        <f>_xlfn.XLOOKUP(Orders[[#This Row],[Customer ID]],customers!$A$1:$A$1001,customers!$I$1:$I$1001,0)</f>
        <v>No</v>
      </c>
    </row>
    <row r="877" spans="1:14" x14ac:dyDescent="0.3">
      <c r="A877" s="4" t="s">
        <v>6819</v>
      </c>
      <c r="B877" s="5">
        <v>44125</v>
      </c>
      <c r="C877" t="s">
        <v>539</v>
      </c>
      <c r="D877" t="s">
        <v>6970</v>
      </c>
      <c r="E877" s="4">
        <f t="shared" ca="1" si="26"/>
        <v>26</v>
      </c>
      <c r="F877" t="str">
        <f>_xlfn.XLOOKUP(C877,customers!$A$1:$A$1001,customers!$B$1:$B$1001)</f>
        <v>Jeffrey Rios</v>
      </c>
      <c r="G877" t="str">
        <f>_xlfn.XLOOKUP(C877,customers!$A$1:$A$1001,customers!$C$1:$C$1001)</f>
        <v>jeffreyrios@email.com</v>
      </c>
      <c r="H877" t="str">
        <f>_xlfn.XLOOKUP(C877,customers!$A$1:$A$1001,customers!$G$1:$G$1001)</f>
        <v>Canada</v>
      </c>
      <c r="I877" t="str">
        <f>INDEX(products!$A$1:$G$37,MATCH(orders!$D877,products!$A$1:$A$37,0),MATCH(orders!I$1,products!$A$1:$G$1,0))</f>
        <v>White</v>
      </c>
      <c r="J877">
        <f>INDEX(products!$A$1:$G$37,MATCH(orders!$D877,products!$A$1:$A$37,0),MATCH(orders!J$1,products!$A$1:$G$1,0))</f>
        <v>0.5</v>
      </c>
      <c r="K877" t="str">
        <f>INDEX(products!$A$1:$G$37,MATCH(orders!$D877,products!$A$1:$A$37,0),MATCH(orders!K$1,products!$A$1:$G$1,0))</f>
        <v>50g</v>
      </c>
      <c r="L877" s="6">
        <f>INDEX(products!$A$1:$G$37,MATCH(orders!$D877,products!$A$1:$A$37,0),MATCH(orders!L$1,products!$A$1:$G$1,0))</f>
        <v>1.59</v>
      </c>
      <c r="M877" s="6">
        <f t="shared" ca="1" si="27"/>
        <v>41.34</v>
      </c>
      <c r="N877" t="str">
        <f>_xlfn.XLOOKUP(Orders[[#This Row],[Customer ID]],customers!$A$1:$A$1001,customers!$I$1:$I$1001,0)</f>
        <v>Yes</v>
      </c>
    </row>
    <row r="878" spans="1:14" x14ac:dyDescent="0.3">
      <c r="A878" s="4" t="s">
        <v>6820</v>
      </c>
      <c r="B878" s="5">
        <v>44120</v>
      </c>
      <c r="C878" t="s">
        <v>157</v>
      </c>
      <c r="D878" t="s">
        <v>6945</v>
      </c>
      <c r="E878" s="4">
        <f t="shared" ca="1" si="26"/>
        <v>13</v>
      </c>
      <c r="F878" t="str">
        <f>_xlfn.XLOOKUP(C878,customers!$A$1:$A$1001,customers!$B$1:$B$1001)</f>
        <v>Wanda Allen</v>
      </c>
      <c r="G878" t="str">
        <f>_xlfn.XLOOKUP(C878,customers!$A$1:$A$1001,customers!$C$1:$C$1001)</f>
        <v>wandaallen@email.com</v>
      </c>
      <c r="H878" t="str">
        <f>_xlfn.XLOOKUP(C878,customers!$A$1:$A$1001,customers!$G$1:$G$1001)</f>
        <v>Mexico</v>
      </c>
      <c r="I878" t="str">
        <f>INDEX(products!$A$1:$G$37,MATCH(orders!$D878,products!$A$1:$A$37,0),MATCH(orders!I$1,products!$A$1:$G$1,0))</f>
        <v>Dark</v>
      </c>
      <c r="J878">
        <f>INDEX(products!$A$1:$G$37,MATCH(orders!$D878,products!$A$1:$A$37,0),MATCH(orders!J$1,products!$A$1:$G$1,0))</f>
        <v>0.5</v>
      </c>
      <c r="K878" t="str">
        <f>INDEX(products!$A$1:$G$37,MATCH(orders!$D878,products!$A$1:$A$37,0),MATCH(orders!K$1,products!$A$1:$G$1,0))</f>
        <v>20g</v>
      </c>
      <c r="L878" s="6">
        <f>INDEX(products!$A$1:$G$37,MATCH(orders!$D878,products!$A$1:$A$37,0),MATCH(orders!L$1,products!$A$1:$G$1,0))</f>
        <v>0.65</v>
      </c>
      <c r="M878" s="6">
        <f t="shared" ca="1" si="27"/>
        <v>8.4500000000000011</v>
      </c>
      <c r="N878" t="str">
        <f>_xlfn.XLOOKUP(Orders[[#This Row],[Customer ID]],customers!$A$1:$A$1001,customers!$I$1:$I$1001,0)</f>
        <v>No</v>
      </c>
    </row>
    <row r="879" spans="1:14" x14ac:dyDescent="0.3">
      <c r="A879" s="4" t="s">
        <v>6821</v>
      </c>
      <c r="B879" s="5">
        <v>44097</v>
      </c>
      <c r="C879" t="s">
        <v>546</v>
      </c>
      <c r="D879" t="s">
        <v>6945</v>
      </c>
      <c r="E879" s="4">
        <f t="shared" ca="1" si="26"/>
        <v>48</v>
      </c>
      <c r="F879" t="str">
        <f>_xlfn.XLOOKUP(C879,customers!$A$1:$A$1001,customers!$B$1:$B$1001)</f>
        <v>Ann Russo</v>
      </c>
      <c r="G879" t="str">
        <f>_xlfn.XLOOKUP(C879,customers!$A$1:$A$1001,customers!$C$1:$C$1001)</f>
        <v>annrusso@email.com</v>
      </c>
      <c r="H879" t="str">
        <f>_xlfn.XLOOKUP(C879,customers!$A$1:$A$1001,customers!$G$1:$G$1001)</f>
        <v>Canada</v>
      </c>
      <c r="I879" t="str">
        <f>INDEX(products!$A$1:$G$37,MATCH(orders!$D879,products!$A$1:$A$37,0),MATCH(orders!I$1,products!$A$1:$G$1,0))</f>
        <v>Dark</v>
      </c>
      <c r="J879">
        <f>INDEX(products!$A$1:$G$37,MATCH(orders!$D879,products!$A$1:$A$37,0),MATCH(orders!J$1,products!$A$1:$G$1,0))</f>
        <v>0.5</v>
      </c>
      <c r="K879" t="str">
        <f>INDEX(products!$A$1:$G$37,MATCH(orders!$D879,products!$A$1:$A$37,0),MATCH(orders!K$1,products!$A$1:$G$1,0))</f>
        <v>20g</v>
      </c>
      <c r="L879" s="6">
        <f>INDEX(products!$A$1:$G$37,MATCH(orders!$D879,products!$A$1:$A$37,0),MATCH(orders!L$1,products!$A$1:$G$1,0))</f>
        <v>0.65</v>
      </c>
      <c r="M879" s="6">
        <f t="shared" ca="1" si="27"/>
        <v>31.200000000000003</v>
      </c>
      <c r="N879" t="str">
        <f>_xlfn.XLOOKUP(Orders[[#This Row],[Customer ID]],customers!$A$1:$A$1001,customers!$I$1:$I$1001,0)</f>
        <v>No</v>
      </c>
    </row>
    <row r="880" spans="1:14" x14ac:dyDescent="0.3">
      <c r="A880" s="4" t="s">
        <v>6822</v>
      </c>
      <c r="B880" s="5">
        <v>43532</v>
      </c>
      <c r="C880" t="s">
        <v>924</v>
      </c>
      <c r="D880" t="s">
        <v>6950</v>
      </c>
      <c r="E880" s="4">
        <f t="shared" ca="1" si="26"/>
        <v>24</v>
      </c>
      <c r="F880" t="str">
        <f>_xlfn.XLOOKUP(C880,customers!$A$1:$A$1001,customers!$B$1:$B$1001)</f>
        <v>Brandy Robinson</v>
      </c>
      <c r="G880" t="str">
        <f>_xlfn.XLOOKUP(C880,customers!$A$1:$A$1001,customers!$C$1:$C$1001)</f>
        <v>brandyrobinson@email.com</v>
      </c>
      <c r="H880" t="str">
        <f>_xlfn.XLOOKUP(C880,customers!$A$1:$A$1001,customers!$G$1:$G$1001)</f>
        <v>United States</v>
      </c>
      <c r="I880" t="str">
        <f>INDEX(products!$A$1:$G$37,MATCH(orders!$D880,products!$A$1:$A$37,0),MATCH(orders!I$1,products!$A$1:$G$1,0))</f>
        <v>Dark</v>
      </c>
      <c r="J880">
        <f>INDEX(products!$A$1:$G$37,MATCH(orders!$D880,products!$A$1:$A$37,0),MATCH(orders!J$1,products!$A$1:$G$1,0))</f>
        <v>0.65</v>
      </c>
      <c r="K880" t="str">
        <f>INDEX(products!$A$1:$G$37,MATCH(orders!$D880,products!$A$1:$A$37,0),MATCH(orders!K$1,products!$A$1:$G$1,0))</f>
        <v>50g</v>
      </c>
      <c r="L880" s="6">
        <f>INDEX(products!$A$1:$G$37,MATCH(orders!$D880,products!$A$1:$A$37,0),MATCH(orders!L$1,products!$A$1:$G$1,0))</f>
        <v>1.1299999999999999</v>
      </c>
      <c r="M880" s="6">
        <f t="shared" ca="1" si="27"/>
        <v>27.119999999999997</v>
      </c>
      <c r="N880" t="str">
        <f>_xlfn.XLOOKUP(Orders[[#This Row],[Customer ID]],customers!$A$1:$A$1001,customers!$I$1:$I$1001,0)</f>
        <v>Yes</v>
      </c>
    </row>
    <row r="881" spans="1:14" x14ac:dyDescent="0.3">
      <c r="A881" s="4" t="s">
        <v>6823</v>
      </c>
      <c r="B881" s="5">
        <v>44377</v>
      </c>
      <c r="C881" t="s">
        <v>351</v>
      </c>
      <c r="D881" t="s">
        <v>6963</v>
      </c>
      <c r="E881" s="4">
        <f t="shared" ca="1" si="26"/>
        <v>28</v>
      </c>
      <c r="F881" t="str">
        <f>_xlfn.XLOOKUP(C881,customers!$A$1:$A$1001,customers!$B$1:$B$1001)</f>
        <v>Melissa Smith</v>
      </c>
      <c r="G881" t="str">
        <f>_xlfn.XLOOKUP(C881,customers!$A$1:$A$1001,customers!$C$1:$C$1001)</f>
        <v>melissasmith@email.com</v>
      </c>
      <c r="H881" t="str">
        <f>_xlfn.XLOOKUP(C881,customers!$A$1:$A$1001,customers!$G$1:$G$1001)</f>
        <v>United States</v>
      </c>
      <c r="I881" t="str">
        <f>INDEX(products!$A$1:$G$37,MATCH(orders!$D881,products!$A$1:$A$37,0),MATCH(orders!I$1,products!$A$1:$G$1,0))</f>
        <v>Milk</v>
      </c>
      <c r="J881">
        <f>INDEX(products!$A$1:$G$37,MATCH(orders!$D881,products!$A$1:$A$37,0),MATCH(orders!J$1,products!$A$1:$G$1,0))</f>
        <v>0.65</v>
      </c>
      <c r="K881" t="str">
        <f>INDEX(products!$A$1:$G$37,MATCH(orders!$D881,products!$A$1:$A$37,0),MATCH(orders!K$1,products!$A$1:$G$1,0))</f>
        <v>100g</v>
      </c>
      <c r="L881" s="6">
        <f>INDEX(products!$A$1:$G$37,MATCH(orders!$D881,products!$A$1:$A$37,0),MATCH(orders!L$1,products!$A$1:$G$1,0))</f>
        <v>1.66</v>
      </c>
      <c r="M881" s="6">
        <f t="shared" ca="1" si="27"/>
        <v>46.48</v>
      </c>
      <c r="N881" t="str">
        <f>_xlfn.XLOOKUP(Orders[[#This Row],[Customer ID]],customers!$A$1:$A$1001,customers!$I$1:$I$1001,0)</f>
        <v>No</v>
      </c>
    </row>
    <row r="882" spans="1:14" x14ac:dyDescent="0.3">
      <c r="A882" s="4" t="s">
        <v>6824</v>
      </c>
      <c r="B882" s="5">
        <v>43690</v>
      </c>
      <c r="C882" t="s">
        <v>544</v>
      </c>
      <c r="D882" t="s">
        <v>6951</v>
      </c>
      <c r="E882" s="4">
        <f t="shared" ca="1" si="26"/>
        <v>25</v>
      </c>
      <c r="F882" t="str">
        <f>_xlfn.XLOOKUP(C882,customers!$A$1:$A$1001,customers!$B$1:$B$1001)</f>
        <v>Wesley Brady</v>
      </c>
      <c r="G882" t="str">
        <f>_xlfn.XLOOKUP(C882,customers!$A$1:$A$1001,customers!$C$1:$C$1001)</f>
        <v>wesleybrady@email.com</v>
      </c>
      <c r="H882" t="str">
        <f>_xlfn.XLOOKUP(C882,customers!$A$1:$A$1001,customers!$G$1:$G$1001)</f>
        <v>United States</v>
      </c>
      <c r="I882" t="str">
        <f>INDEX(products!$A$1:$G$37,MATCH(orders!$D882,products!$A$1:$A$37,0),MATCH(orders!I$1,products!$A$1:$G$1,0))</f>
        <v>Dark</v>
      </c>
      <c r="J882">
        <f>INDEX(products!$A$1:$G$37,MATCH(orders!$D882,products!$A$1:$A$37,0),MATCH(orders!J$1,products!$A$1:$G$1,0))</f>
        <v>0.65</v>
      </c>
      <c r="K882" t="str">
        <f>INDEX(products!$A$1:$G$37,MATCH(orders!$D882,products!$A$1:$A$37,0),MATCH(orders!K$1,products!$A$1:$G$1,0))</f>
        <v>100g</v>
      </c>
      <c r="L882" s="6">
        <f>INDEX(products!$A$1:$G$37,MATCH(orders!$D882,products!$A$1:$A$37,0),MATCH(orders!L$1,products!$A$1:$G$1,0))</f>
        <v>1.88</v>
      </c>
      <c r="M882" s="6">
        <f t="shared" ca="1" si="27"/>
        <v>47</v>
      </c>
      <c r="N882" t="str">
        <f>_xlfn.XLOOKUP(Orders[[#This Row],[Customer ID]],customers!$A$1:$A$1001,customers!$I$1:$I$1001,0)</f>
        <v>No</v>
      </c>
    </row>
    <row r="883" spans="1:14" x14ac:dyDescent="0.3">
      <c r="A883" s="4" t="s">
        <v>6825</v>
      </c>
      <c r="B883" s="5">
        <v>44249</v>
      </c>
      <c r="C883" t="s">
        <v>856</v>
      </c>
      <c r="D883" t="s">
        <v>6971</v>
      </c>
      <c r="E883" s="4">
        <f t="shared" ca="1" si="26"/>
        <v>24</v>
      </c>
      <c r="F883" t="str">
        <f>_xlfn.XLOOKUP(C883,customers!$A$1:$A$1001,customers!$B$1:$B$1001)</f>
        <v>Timothy Young</v>
      </c>
      <c r="G883" t="str">
        <f>_xlfn.XLOOKUP(C883,customers!$A$1:$A$1001,customers!$C$1:$C$1001)</f>
        <v>timothyyoung@email.com</v>
      </c>
      <c r="H883" t="str">
        <f>_xlfn.XLOOKUP(C883,customers!$A$1:$A$1001,customers!$G$1:$G$1001)</f>
        <v>Canada</v>
      </c>
      <c r="I883" t="str">
        <f>INDEX(products!$A$1:$G$37,MATCH(orders!$D883,products!$A$1:$A$37,0),MATCH(orders!I$1,products!$A$1:$G$1,0))</f>
        <v>White</v>
      </c>
      <c r="J883">
        <f>INDEX(products!$A$1:$G$37,MATCH(orders!$D883,products!$A$1:$A$37,0),MATCH(orders!J$1,products!$A$1:$G$1,0))</f>
        <v>0.5</v>
      </c>
      <c r="K883" t="str">
        <f>INDEX(products!$A$1:$G$37,MATCH(orders!$D883,products!$A$1:$A$37,0),MATCH(orders!K$1,products!$A$1:$G$1,0))</f>
        <v>100g</v>
      </c>
      <c r="L883" s="6">
        <f>INDEX(products!$A$1:$G$37,MATCH(orders!$D883,products!$A$1:$A$37,0),MATCH(orders!L$1,products!$A$1:$G$1,0))</f>
        <v>2.64</v>
      </c>
      <c r="M883" s="6">
        <f t="shared" ca="1" si="27"/>
        <v>63.36</v>
      </c>
      <c r="N883" t="str">
        <f>_xlfn.XLOOKUP(Orders[[#This Row],[Customer ID]],customers!$A$1:$A$1001,customers!$I$1:$I$1001,0)</f>
        <v>Yes</v>
      </c>
    </row>
    <row r="884" spans="1:14" x14ac:dyDescent="0.3">
      <c r="A884" s="4" t="s">
        <v>6826</v>
      </c>
      <c r="B884" s="5">
        <v>44646</v>
      </c>
      <c r="C884" t="s">
        <v>999</v>
      </c>
      <c r="D884" t="s">
        <v>6959</v>
      </c>
      <c r="E884" s="4">
        <f t="shared" ca="1" si="26"/>
        <v>49</v>
      </c>
      <c r="F884" t="str">
        <f>_xlfn.XLOOKUP(C884,customers!$A$1:$A$1001,customers!$B$1:$B$1001)</f>
        <v>Melanie Gonzalez</v>
      </c>
      <c r="G884" t="str">
        <f>_xlfn.XLOOKUP(C884,customers!$A$1:$A$1001,customers!$C$1:$C$1001)</f>
        <v>melaniegonzalez@email.com</v>
      </c>
      <c r="H884" t="str">
        <f>_xlfn.XLOOKUP(C884,customers!$A$1:$A$1001,customers!$G$1:$G$1001)</f>
        <v>Canada</v>
      </c>
      <c r="I884" t="str">
        <f>INDEX(products!$A$1:$G$37,MATCH(orders!$D884,products!$A$1:$A$37,0),MATCH(orders!I$1,products!$A$1:$G$1,0))</f>
        <v>Milk</v>
      </c>
      <c r="J884">
        <f>INDEX(products!$A$1:$G$37,MATCH(orders!$D884,products!$A$1:$A$37,0),MATCH(orders!J$1,products!$A$1:$G$1,0))</f>
        <v>0.5</v>
      </c>
      <c r="K884" t="str">
        <f>INDEX(products!$A$1:$G$37,MATCH(orders!$D884,products!$A$1:$A$37,0),MATCH(orders!K$1,products!$A$1:$G$1,0))</f>
        <v>100g</v>
      </c>
      <c r="L884" s="6">
        <f>INDEX(products!$A$1:$G$37,MATCH(orders!$D884,products!$A$1:$A$37,0),MATCH(orders!L$1,products!$A$1:$G$1,0))</f>
        <v>1.99</v>
      </c>
      <c r="M884" s="6">
        <f t="shared" ca="1" si="27"/>
        <v>97.51</v>
      </c>
      <c r="N884" t="str">
        <f>_xlfn.XLOOKUP(Orders[[#This Row],[Customer ID]],customers!$A$1:$A$1001,customers!$I$1:$I$1001,0)</f>
        <v>No</v>
      </c>
    </row>
    <row r="885" spans="1:14" x14ac:dyDescent="0.3">
      <c r="A885" s="4" t="s">
        <v>6827</v>
      </c>
      <c r="B885" s="5">
        <v>43840</v>
      </c>
      <c r="C885" t="s">
        <v>305</v>
      </c>
      <c r="D885" t="s">
        <v>6952</v>
      </c>
      <c r="E885" s="4">
        <f t="shared" ca="1" si="26"/>
        <v>26</v>
      </c>
      <c r="F885" t="str">
        <f>_xlfn.XLOOKUP(C885,customers!$A$1:$A$1001,customers!$B$1:$B$1001)</f>
        <v>Lori Hernandez</v>
      </c>
      <c r="G885" t="str">
        <f>_xlfn.XLOOKUP(C885,customers!$A$1:$A$1001,customers!$C$1:$C$1001)</f>
        <v>lorihernandez@email.com</v>
      </c>
      <c r="H885" t="str">
        <f>_xlfn.XLOOKUP(C885,customers!$A$1:$A$1001,customers!$G$1:$G$1001)</f>
        <v>Canada</v>
      </c>
      <c r="I885" t="str">
        <f>INDEX(products!$A$1:$G$37,MATCH(orders!$D885,products!$A$1:$A$37,0),MATCH(orders!I$1,products!$A$1:$G$1,0))</f>
        <v>Dark</v>
      </c>
      <c r="J885">
        <f>INDEX(products!$A$1:$G$37,MATCH(orders!$D885,products!$A$1:$A$37,0),MATCH(orders!J$1,products!$A$1:$G$1,0))</f>
        <v>0.65</v>
      </c>
      <c r="K885" t="str">
        <f>INDEX(products!$A$1:$G$37,MATCH(orders!$D885,products!$A$1:$A$37,0),MATCH(orders!K$1,products!$A$1:$G$1,0))</f>
        <v>250g</v>
      </c>
      <c r="L885" s="6">
        <f>INDEX(products!$A$1:$G$37,MATCH(orders!$D885,products!$A$1:$A$37,0),MATCH(orders!L$1,products!$A$1:$G$1,0))</f>
        <v>4.3099999999999996</v>
      </c>
      <c r="M885" s="6">
        <f t="shared" ca="1" si="27"/>
        <v>112.05999999999999</v>
      </c>
      <c r="N885" t="str">
        <f>_xlfn.XLOOKUP(Orders[[#This Row],[Customer ID]],customers!$A$1:$A$1001,customers!$I$1:$I$1001,0)</f>
        <v>No</v>
      </c>
    </row>
    <row r="886" spans="1:14" x14ac:dyDescent="0.3">
      <c r="A886" s="4" t="s">
        <v>6828</v>
      </c>
      <c r="B886" s="5">
        <v>43586</v>
      </c>
      <c r="C886" t="s">
        <v>173</v>
      </c>
      <c r="D886" t="s">
        <v>6964</v>
      </c>
      <c r="E886" s="4">
        <f t="shared" ca="1" si="26"/>
        <v>8</v>
      </c>
      <c r="F886" t="str">
        <f>_xlfn.XLOOKUP(C886,customers!$A$1:$A$1001,customers!$B$1:$B$1001)</f>
        <v>Timothy Herman</v>
      </c>
      <c r="G886" t="str">
        <f>_xlfn.XLOOKUP(C886,customers!$A$1:$A$1001,customers!$C$1:$C$1001)</f>
        <v>timothyherman@email.com</v>
      </c>
      <c r="H886" t="str">
        <f>_xlfn.XLOOKUP(C886,customers!$A$1:$A$1001,customers!$G$1:$G$1001)</f>
        <v>Canada</v>
      </c>
      <c r="I886" t="str">
        <f>INDEX(products!$A$1:$G$37,MATCH(orders!$D886,products!$A$1:$A$37,0),MATCH(orders!I$1,products!$A$1:$G$1,0))</f>
        <v>Milk</v>
      </c>
      <c r="J886">
        <f>INDEX(products!$A$1:$G$37,MATCH(orders!$D886,products!$A$1:$A$37,0),MATCH(orders!J$1,products!$A$1:$G$1,0))</f>
        <v>0.65</v>
      </c>
      <c r="K886" t="str">
        <f>INDEX(products!$A$1:$G$37,MATCH(orders!$D886,products!$A$1:$A$37,0),MATCH(orders!K$1,products!$A$1:$G$1,0))</f>
        <v>250g</v>
      </c>
      <c r="L886" s="6">
        <f>INDEX(products!$A$1:$G$37,MATCH(orders!$D886,products!$A$1:$A$37,0),MATCH(orders!L$1,products!$A$1:$G$1,0))</f>
        <v>3.81</v>
      </c>
      <c r="M886" s="6">
        <f t="shared" ca="1" si="27"/>
        <v>30.48</v>
      </c>
      <c r="N886" t="str">
        <f>_xlfn.XLOOKUP(Orders[[#This Row],[Customer ID]],customers!$A$1:$A$1001,customers!$I$1:$I$1001,0)</f>
        <v>No</v>
      </c>
    </row>
    <row r="887" spans="1:14" x14ac:dyDescent="0.3">
      <c r="A887" s="4" t="s">
        <v>6829</v>
      </c>
      <c r="B887" s="5">
        <v>43870</v>
      </c>
      <c r="C887" t="s">
        <v>928</v>
      </c>
      <c r="D887" t="s">
        <v>6977</v>
      </c>
      <c r="E887" s="4">
        <f t="shared" ca="1" si="26"/>
        <v>21</v>
      </c>
      <c r="F887" t="str">
        <f>_xlfn.XLOOKUP(C887,customers!$A$1:$A$1001,customers!$B$1:$B$1001)</f>
        <v>Henry Smith</v>
      </c>
      <c r="G887" t="str">
        <f>_xlfn.XLOOKUP(C887,customers!$A$1:$A$1001,customers!$C$1:$C$1001)</f>
        <v>henrysmith@email.com</v>
      </c>
      <c r="H887" t="str">
        <f>_xlfn.XLOOKUP(C887,customers!$A$1:$A$1001,customers!$G$1:$G$1001)</f>
        <v>Mexico</v>
      </c>
      <c r="I887" t="str">
        <f>INDEX(products!$A$1:$G$37,MATCH(orders!$D887,products!$A$1:$A$37,0),MATCH(orders!I$1,products!$A$1:$G$1,0))</f>
        <v>White</v>
      </c>
      <c r="J887">
        <f>INDEX(products!$A$1:$G$37,MATCH(orders!$D887,products!$A$1:$A$37,0),MATCH(orders!J$1,products!$A$1:$G$1,0))</f>
        <v>0.8</v>
      </c>
      <c r="K887" t="str">
        <f>INDEX(products!$A$1:$G$37,MATCH(orders!$D887,products!$A$1:$A$37,0),MATCH(orders!K$1,products!$A$1:$G$1,0))</f>
        <v>20g</v>
      </c>
      <c r="L887" s="6">
        <f>INDEX(products!$A$1:$G$37,MATCH(orders!$D887,products!$A$1:$A$37,0),MATCH(orders!L$1,products!$A$1:$G$1,0))</f>
        <v>0.65</v>
      </c>
      <c r="M887" s="6">
        <f t="shared" ca="1" si="27"/>
        <v>13.65</v>
      </c>
      <c r="N887" t="str">
        <f>_xlfn.XLOOKUP(Orders[[#This Row],[Customer ID]],customers!$A$1:$A$1001,customers!$I$1:$I$1001,0)</f>
        <v>No</v>
      </c>
    </row>
    <row r="888" spans="1:14" x14ac:dyDescent="0.3">
      <c r="A888" s="4" t="s">
        <v>6830</v>
      </c>
      <c r="B888" s="5">
        <v>44559</v>
      </c>
      <c r="C888" t="s">
        <v>146</v>
      </c>
      <c r="D888" t="s">
        <v>6974</v>
      </c>
      <c r="E888" s="4">
        <f t="shared" ca="1" si="26"/>
        <v>13</v>
      </c>
      <c r="F888" t="str">
        <f>_xlfn.XLOOKUP(C888,customers!$A$1:$A$1001,customers!$B$1:$B$1001)</f>
        <v>Denise Lyons</v>
      </c>
      <c r="G888" t="str">
        <f>_xlfn.XLOOKUP(C888,customers!$A$1:$A$1001,customers!$C$1:$C$1001)</f>
        <v>deniselyons@email.com</v>
      </c>
      <c r="H888" t="str">
        <f>_xlfn.XLOOKUP(C888,customers!$A$1:$A$1001,customers!$G$1:$G$1001)</f>
        <v>Mexico</v>
      </c>
      <c r="I888" t="str">
        <f>INDEX(products!$A$1:$G$37,MATCH(orders!$D888,products!$A$1:$A$37,0),MATCH(orders!I$1,products!$A$1:$G$1,0))</f>
        <v>White</v>
      </c>
      <c r="J888">
        <f>INDEX(products!$A$1:$G$37,MATCH(orders!$D888,products!$A$1:$A$37,0),MATCH(orders!J$1,products!$A$1:$G$1,0))</f>
        <v>0.65</v>
      </c>
      <c r="K888" t="str">
        <f>INDEX(products!$A$1:$G$37,MATCH(orders!$D888,products!$A$1:$A$37,0),MATCH(orders!K$1,products!$A$1:$G$1,0))</f>
        <v>50g</v>
      </c>
      <c r="L888" s="6">
        <f>INDEX(products!$A$1:$G$37,MATCH(orders!$D888,products!$A$1:$A$37,0),MATCH(orders!L$1,products!$A$1:$G$1,0))</f>
        <v>1.46</v>
      </c>
      <c r="M888" s="6">
        <f t="shared" ca="1" si="27"/>
        <v>18.98</v>
      </c>
      <c r="N888" t="str">
        <f>_xlfn.XLOOKUP(Orders[[#This Row],[Customer ID]],customers!$A$1:$A$1001,customers!$I$1:$I$1001,0)</f>
        <v>Yes</v>
      </c>
    </row>
    <row r="889" spans="1:14" x14ac:dyDescent="0.3">
      <c r="A889" s="4" t="s">
        <v>6831</v>
      </c>
      <c r="B889" s="5">
        <v>44083</v>
      </c>
      <c r="C889" t="s">
        <v>579</v>
      </c>
      <c r="D889" t="s">
        <v>6959</v>
      </c>
      <c r="E889" s="4">
        <f t="shared" ca="1" si="26"/>
        <v>10</v>
      </c>
      <c r="F889" t="str">
        <f>_xlfn.XLOOKUP(C889,customers!$A$1:$A$1001,customers!$B$1:$B$1001)</f>
        <v>Daniel Li</v>
      </c>
      <c r="G889" t="str">
        <f>_xlfn.XLOOKUP(C889,customers!$A$1:$A$1001,customers!$C$1:$C$1001)</f>
        <v>danielli@email.com</v>
      </c>
      <c r="H889" t="str">
        <f>_xlfn.XLOOKUP(C889,customers!$A$1:$A$1001,customers!$G$1:$G$1001)</f>
        <v>Canada</v>
      </c>
      <c r="I889" t="str">
        <f>INDEX(products!$A$1:$G$37,MATCH(orders!$D889,products!$A$1:$A$37,0),MATCH(orders!I$1,products!$A$1:$G$1,0))</f>
        <v>Milk</v>
      </c>
      <c r="J889">
        <f>INDEX(products!$A$1:$G$37,MATCH(orders!$D889,products!$A$1:$A$37,0),MATCH(orders!J$1,products!$A$1:$G$1,0))</f>
        <v>0.5</v>
      </c>
      <c r="K889" t="str">
        <f>INDEX(products!$A$1:$G$37,MATCH(orders!$D889,products!$A$1:$A$37,0),MATCH(orders!K$1,products!$A$1:$G$1,0))</f>
        <v>100g</v>
      </c>
      <c r="L889" s="6">
        <f>INDEX(products!$A$1:$G$37,MATCH(orders!$D889,products!$A$1:$A$37,0),MATCH(orders!L$1,products!$A$1:$G$1,0))</f>
        <v>1.99</v>
      </c>
      <c r="M889" s="6">
        <f t="shared" ca="1" si="27"/>
        <v>19.899999999999999</v>
      </c>
      <c r="N889" t="str">
        <f>_xlfn.XLOOKUP(Orders[[#This Row],[Customer ID]],customers!$A$1:$A$1001,customers!$I$1:$I$1001,0)</f>
        <v>No</v>
      </c>
    </row>
    <row r="890" spans="1:14" x14ac:dyDescent="0.3">
      <c r="A890" s="4" t="s">
        <v>6832</v>
      </c>
      <c r="B890" s="5">
        <v>44455</v>
      </c>
      <c r="C890" t="s">
        <v>368</v>
      </c>
      <c r="D890" t="s">
        <v>6954</v>
      </c>
      <c r="E890" s="4">
        <f t="shared" ca="1" si="26"/>
        <v>22</v>
      </c>
      <c r="F890" t="str">
        <f>_xlfn.XLOOKUP(C890,customers!$A$1:$A$1001,customers!$B$1:$B$1001)</f>
        <v>Jennifer Valencia</v>
      </c>
      <c r="G890" t="str">
        <f>_xlfn.XLOOKUP(C890,customers!$A$1:$A$1001,customers!$C$1:$C$1001)</f>
        <v>jennifervalencia@email.com</v>
      </c>
      <c r="H890" t="str">
        <f>_xlfn.XLOOKUP(C890,customers!$A$1:$A$1001,customers!$G$1:$G$1001)</f>
        <v>Canada</v>
      </c>
      <c r="I890" t="str">
        <f>INDEX(products!$A$1:$G$37,MATCH(orders!$D890,products!$A$1:$A$37,0),MATCH(orders!I$1,products!$A$1:$G$1,0))</f>
        <v>Dark</v>
      </c>
      <c r="J890">
        <f>INDEX(products!$A$1:$G$37,MATCH(orders!$D890,products!$A$1:$A$37,0),MATCH(orders!J$1,products!$A$1:$G$1,0))</f>
        <v>0.8</v>
      </c>
      <c r="K890" t="str">
        <f>INDEX(products!$A$1:$G$37,MATCH(orders!$D890,products!$A$1:$A$37,0),MATCH(orders!K$1,products!$A$1:$G$1,0))</f>
        <v>50g</v>
      </c>
      <c r="L890" s="6">
        <f>INDEX(products!$A$1:$G$37,MATCH(orders!$D890,products!$A$1:$A$37,0),MATCH(orders!L$1,products!$A$1:$G$1,0))</f>
        <v>1</v>
      </c>
      <c r="M890" s="6">
        <f t="shared" ca="1" si="27"/>
        <v>22</v>
      </c>
      <c r="N890" t="str">
        <f>_xlfn.XLOOKUP(Orders[[#This Row],[Customer ID]],customers!$A$1:$A$1001,customers!$I$1:$I$1001,0)</f>
        <v>No</v>
      </c>
    </row>
    <row r="891" spans="1:14" x14ac:dyDescent="0.3">
      <c r="A891" s="4" t="s">
        <v>6833</v>
      </c>
      <c r="B891" s="5">
        <v>44130</v>
      </c>
      <c r="C891" t="s">
        <v>208</v>
      </c>
      <c r="D891" t="s">
        <v>6974</v>
      </c>
      <c r="E891" s="4">
        <f t="shared" ca="1" si="26"/>
        <v>27</v>
      </c>
      <c r="F891" t="str">
        <f>_xlfn.XLOOKUP(C891,customers!$A$1:$A$1001,customers!$B$1:$B$1001)</f>
        <v>Debra Harris</v>
      </c>
      <c r="G891" t="str">
        <f>_xlfn.XLOOKUP(C891,customers!$A$1:$A$1001,customers!$C$1:$C$1001)</f>
        <v>debraharris@email.com</v>
      </c>
      <c r="H891" t="str">
        <f>_xlfn.XLOOKUP(C891,customers!$A$1:$A$1001,customers!$G$1:$G$1001)</f>
        <v>United States</v>
      </c>
      <c r="I891" t="str">
        <f>INDEX(products!$A$1:$G$37,MATCH(orders!$D891,products!$A$1:$A$37,0),MATCH(orders!I$1,products!$A$1:$G$1,0))</f>
        <v>White</v>
      </c>
      <c r="J891">
        <f>INDEX(products!$A$1:$G$37,MATCH(orders!$D891,products!$A$1:$A$37,0),MATCH(orders!J$1,products!$A$1:$G$1,0))</f>
        <v>0.65</v>
      </c>
      <c r="K891" t="str">
        <f>INDEX(products!$A$1:$G$37,MATCH(orders!$D891,products!$A$1:$A$37,0),MATCH(orders!K$1,products!$A$1:$G$1,0))</f>
        <v>50g</v>
      </c>
      <c r="L891" s="6">
        <f>INDEX(products!$A$1:$G$37,MATCH(orders!$D891,products!$A$1:$A$37,0),MATCH(orders!L$1,products!$A$1:$G$1,0))</f>
        <v>1.46</v>
      </c>
      <c r="M891" s="6">
        <f t="shared" ca="1" si="27"/>
        <v>39.42</v>
      </c>
      <c r="N891" t="str">
        <f>_xlfn.XLOOKUP(Orders[[#This Row],[Customer ID]],customers!$A$1:$A$1001,customers!$I$1:$I$1001,0)</f>
        <v>Yes</v>
      </c>
    </row>
    <row r="892" spans="1:14" x14ac:dyDescent="0.3">
      <c r="A892" s="4" t="s">
        <v>6834</v>
      </c>
      <c r="B892" s="5">
        <v>43536</v>
      </c>
      <c r="C892" t="s">
        <v>849</v>
      </c>
      <c r="D892" t="s">
        <v>6946</v>
      </c>
      <c r="E892" s="4">
        <f t="shared" ca="1" si="26"/>
        <v>17</v>
      </c>
      <c r="F892" t="str">
        <f>_xlfn.XLOOKUP(C892,customers!$A$1:$A$1001,customers!$B$1:$B$1001)</f>
        <v>Kathleen Perry</v>
      </c>
      <c r="G892" t="str">
        <f>_xlfn.XLOOKUP(C892,customers!$A$1:$A$1001,customers!$C$1:$C$1001)</f>
        <v>kathleenperry@email.com</v>
      </c>
      <c r="H892" t="str">
        <f>_xlfn.XLOOKUP(C892,customers!$A$1:$A$1001,customers!$G$1:$G$1001)</f>
        <v>United States</v>
      </c>
      <c r="I892" t="str">
        <f>INDEX(products!$A$1:$G$37,MATCH(orders!$D892,products!$A$1:$A$37,0),MATCH(orders!I$1,products!$A$1:$G$1,0))</f>
        <v>Dark</v>
      </c>
      <c r="J892">
        <f>INDEX(products!$A$1:$G$37,MATCH(orders!$D892,products!$A$1:$A$37,0),MATCH(orders!J$1,products!$A$1:$G$1,0))</f>
        <v>0.5</v>
      </c>
      <c r="K892" t="str">
        <f>INDEX(products!$A$1:$G$37,MATCH(orders!$D892,products!$A$1:$A$37,0),MATCH(orders!K$1,products!$A$1:$G$1,0))</f>
        <v>50g</v>
      </c>
      <c r="L892" s="6">
        <f>INDEX(products!$A$1:$G$37,MATCH(orders!$D892,products!$A$1:$A$37,0),MATCH(orders!L$1,products!$A$1:$G$1,0))</f>
        <v>1.3</v>
      </c>
      <c r="M892" s="6">
        <f t="shared" ca="1" si="27"/>
        <v>22.1</v>
      </c>
      <c r="N892" t="str">
        <f>_xlfn.XLOOKUP(Orders[[#This Row],[Customer ID]],customers!$A$1:$A$1001,customers!$I$1:$I$1001,0)</f>
        <v>Yes</v>
      </c>
    </row>
    <row r="893" spans="1:14" x14ac:dyDescent="0.3">
      <c r="A893" s="4" t="s">
        <v>6835</v>
      </c>
      <c r="B893" s="5">
        <v>44245</v>
      </c>
      <c r="C893" t="s">
        <v>247</v>
      </c>
      <c r="D893" t="s">
        <v>6958</v>
      </c>
      <c r="E893" s="4">
        <f t="shared" ca="1" si="26"/>
        <v>4</v>
      </c>
      <c r="F893" t="str">
        <f>_xlfn.XLOOKUP(C893,customers!$A$1:$A$1001,customers!$B$1:$B$1001)</f>
        <v>Dr. Joyce Logan</v>
      </c>
      <c r="G893" t="str">
        <f>_xlfn.XLOOKUP(C893,customers!$A$1:$A$1001,customers!$C$1:$C$1001)</f>
        <v>dr.joycelogan@email.com</v>
      </c>
      <c r="H893" t="str">
        <f>_xlfn.XLOOKUP(C893,customers!$A$1:$A$1001,customers!$G$1:$G$1001)</f>
        <v>United States</v>
      </c>
      <c r="I893" t="str">
        <f>INDEX(products!$A$1:$G$37,MATCH(orders!$D893,products!$A$1:$A$37,0),MATCH(orders!I$1,products!$A$1:$G$1,0))</f>
        <v>Milk</v>
      </c>
      <c r="J893">
        <f>INDEX(products!$A$1:$G$37,MATCH(orders!$D893,products!$A$1:$A$37,0),MATCH(orders!J$1,products!$A$1:$G$1,0))</f>
        <v>0.5</v>
      </c>
      <c r="K893" t="str">
        <f>INDEX(products!$A$1:$G$37,MATCH(orders!$D893,products!$A$1:$A$37,0),MATCH(orders!K$1,products!$A$1:$G$1,0))</f>
        <v>50g</v>
      </c>
      <c r="L893" s="6">
        <f>INDEX(products!$A$1:$G$37,MATCH(orders!$D893,products!$A$1:$A$37,0),MATCH(orders!L$1,products!$A$1:$G$1,0))</f>
        <v>1.2</v>
      </c>
      <c r="M893" s="6">
        <f t="shared" ca="1" si="27"/>
        <v>4.8</v>
      </c>
      <c r="N893" t="str">
        <f>_xlfn.XLOOKUP(Orders[[#This Row],[Customer ID]],customers!$A$1:$A$1001,customers!$I$1:$I$1001,0)</f>
        <v>No</v>
      </c>
    </row>
    <row r="894" spans="1:14" x14ac:dyDescent="0.3">
      <c r="A894" s="4" t="s">
        <v>6836</v>
      </c>
      <c r="B894" s="5">
        <v>44133</v>
      </c>
      <c r="C894" t="s">
        <v>106</v>
      </c>
      <c r="D894" t="s">
        <v>6961</v>
      </c>
      <c r="E894" s="4">
        <f t="shared" ca="1" si="26"/>
        <v>22</v>
      </c>
      <c r="F894" t="str">
        <f>_xlfn.XLOOKUP(C894,customers!$A$1:$A$1001,customers!$B$1:$B$1001)</f>
        <v>Jeremy Robles DVM</v>
      </c>
      <c r="G894" t="str">
        <f>_xlfn.XLOOKUP(C894,customers!$A$1:$A$1001,customers!$C$1:$C$1001)</f>
        <v>jeremyroblesdvm@email.com</v>
      </c>
      <c r="H894" t="str">
        <f>_xlfn.XLOOKUP(C894,customers!$A$1:$A$1001,customers!$G$1:$G$1001)</f>
        <v>Mexico</v>
      </c>
      <c r="I894" t="str">
        <f>INDEX(products!$A$1:$G$37,MATCH(orders!$D894,products!$A$1:$A$37,0),MATCH(orders!I$1,products!$A$1:$G$1,0))</f>
        <v>Milk</v>
      </c>
      <c r="J894">
        <f>INDEX(products!$A$1:$G$37,MATCH(orders!$D894,products!$A$1:$A$37,0),MATCH(orders!J$1,products!$A$1:$G$1,0))</f>
        <v>0.65</v>
      </c>
      <c r="K894" t="str">
        <f>INDEX(products!$A$1:$G$37,MATCH(orders!$D894,products!$A$1:$A$37,0),MATCH(orders!K$1,products!$A$1:$G$1,0))</f>
        <v>20g</v>
      </c>
      <c r="L894" s="6">
        <f>INDEX(products!$A$1:$G$37,MATCH(orders!$D894,products!$A$1:$A$37,0),MATCH(orders!L$1,products!$A$1:$G$1,0))</f>
        <v>0.5</v>
      </c>
      <c r="M894" s="6">
        <f t="shared" ca="1" si="27"/>
        <v>11</v>
      </c>
      <c r="N894" t="str">
        <f>_xlfn.XLOOKUP(Orders[[#This Row],[Customer ID]],customers!$A$1:$A$1001,customers!$I$1:$I$1001,0)</f>
        <v>Yes</v>
      </c>
    </row>
    <row r="895" spans="1:14" x14ac:dyDescent="0.3">
      <c r="A895" s="4" t="s">
        <v>6837</v>
      </c>
      <c r="B895" s="5">
        <v>44445</v>
      </c>
      <c r="C895" t="s">
        <v>1003</v>
      </c>
      <c r="D895" t="s">
        <v>6958</v>
      </c>
      <c r="E895" s="4">
        <f t="shared" ca="1" si="26"/>
        <v>50</v>
      </c>
      <c r="F895" t="str">
        <f>_xlfn.XLOOKUP(C895,customers!$A$1:$A$1001,customers!$B$1:$B$1001)</f>
        <v>Molly Murphy</v>
      </c>
      <c r="G895" t="str">
        <f>_xlfn.XLOOKUP(C895,customers!$A$1:$A$1001,customers!$C$1:$C$1001)</f>
        <v>mollymurphy@email.com</v>
      </c>
      <c r="H895" t="str">
        <f>_xlfn.XLOOKUP(C895,customers!$A$1:$A$1001,customers!$G$1:$G$1001)</f>
        <v>United States</v>
      </c>
      <c r="I895" t="str">
        <f>INDEX(products!$A$1:$G$37,MATCH(orders!$D895,products!$A$1:$A$37,0),MATCH(orders!I$1,products!$A$1:$G$1,0))</f>
        <v>Milk</v>
      </c>
      <c r="J895">
        <f>INDEX(products!$A$1:$G$37,MATCH(orders!$D895,products!$A$1:$A$37,0),MATCH(orders!J$1,products!$A$1:$G$1,0))</f>
        <v>0.5</v>
      </c>
      <c r="K895" t="str">
        <f>INDEX(products!$A$1:$G$37,MATCH(orders!$D895,products!$A$1:$A$37,0),MATCH(orders!K$1,products!$A$1:$G$1,0))</f>
        <v>50g</v>
      </c>
      <c r="L895" s="6">
        <f>INDEX(products!$A$1:$G$37,MATCH(orders!$D895,products!$A$1:$A$37,0),MATCH(orders!L$1,products!$A$1:$G$1,0))</f>
        <v>1.2</v>
      </c>
      <c r="M895" s="6">
        <f t="shared" ca="1" si="27"/>
        <v>60</v>
      </c>
      <c r="N895" t="str">
        <f>_xlfn.XLOOKUP(Orders[[#This Row],[Customer ID]],customers!$A$1:$A$1001,customers!$I$1:$I$1001,0)</f>
        <v>No</v>
      </c>
    </row>
    <row r="896" spans="1:14" x14ac:dyDescent="0.3">
      <c r="A896" s="4" t="s">
        <v>6837</v>
      </c>
      <c r="B896" s="5">
        <v>44445</v>
      </c>
      <c r="C896" t="s">
        <v>367</v>
      </c>
      <c r="D896" t="s">
        <v>6954</v>
      </c>
      <c r="E896" s="4">
        <f t="shared" ca="1" si="26"/>
        <v>35</v>
      </c>
      <c r="F896" t="str">
        <f>_xlfn.XLOOKUP(C896,customers!$A$1:$A$1001,customers!$B$1:$B$1001)</f>
        <v>Steven Farley</v>
      </c>
      <c r="G896" t="str">
        <f>_xlfn.XLOOKUP(C896,customers!$A$1:$A$1001,customers!$C$1:$C$1001)</f>
        <v>stevenfarley@email.com</v>
      </c>
      <c r="H896" t="str">
        <f>_xlfn.XLOOKUP(C896,customers!$A$1:$A$1001,customers!$G$1:$G$1001)</f>
        <v>Canada</v>
      </c>
      <c r="I896" t="str">
        <f>INDEX(products!$A$1:$G$37,MATCH(orders!$D896,products!$A$1:$A$37,0),MATCH(orders!I$1,products!$A$1:$G$1,0))</f>
        <v>Dark</v>
      </c>
      <c r="J896">
        <f>INDEX(products!$A$1:$G$37,MATCH(orders!$D896,products!$A$1:$A$37,0),MATCH(orders!J$1,products!$A$1:$G$1,0))</f>
        <v>0.8</v>
      </c>
      <c r="K896" t="str">
        <f>INDEX(products!$A$1:$G$37,MATCH(orders!$D896,products!$A$1:$A$37,0),MATCH(orders!K$1,products!$A$1:$G$1,0))</f>
        <v>50g</v>
      </c>
      <c r="L896" s="6">
        <f>INDEX(products!$A$1:$G$37,MATCH(orders!$D896,products!$A$1:$A$37,0),MATCH(orders!L$1,products!$A$1:$G$1,0))</f>
        <v>1</v>
      </c>
      <c r="M896" s="6">
        <f t="shared" ca="1" si="27"/>
        <v>35</v>
      </c>
      <c r="N896" t="str">
        <f>_xlfn.XLOOKUP(Orders[[#This Row],[Customer ID]],customers!$A$1:$A$1001,customers!$I$1:$I$1001,0)</f>
        <v>Yes</v>
      </c>
    </row>
    <row r="897" spans="1:14" x14ac:dyDescent="0.3">
      <c r="A897" s="4" t="s">
        <v>6838</v>
      </c>
      <c r="B897" s="5">
        <v>44083</v>
      </c>
      <c r="C897" t="s">
        <v>261</v>
      </c>
      <c r="D897" t="s">
        <v>6978</v>
      </c>
      <c r="E897" s="4">
        <f t="shared" ca="1" si="26"/>
        <v>21</v>
      </c>
      <c r="F897" t="str">
        <f>_xlfn.XLOOKUP(C897,customers!$A$1:$A$1001,customers!$B$1:$B$1001)</f>
        <v>Holly Perry</v>
      </c>
      <c r="G897" t="str">
        <f>_xlfn.XLOOKUP(C897,customers!$A$1:$A$1001,customers!$C$1:$C$1001)</f>
        <v>hollyperry@email.com</v>
      </c>
      <c r="H897" t="str">
        <f>_xlfn.XLOOKUP(C897,customers!$A$1:$A$1001,customers!$G$1:$G$1001)</f>
        <v>United States</v>
      </c>
      <c r="I897" t="str">
        <f>INDEX(products!$A$1:$G$37,MATCH(orders!$D897,products!$A$1:$A$37,0),MATCH(orders!I$1,products!$A$1:$G$1,0))</f>
        <v>White</v>
      </c>
      <c r="J897">
        <f>INDEX(products!$A$1:$G$37,MATCH(orders!$D897,products!$A$1:$A$37,0),MATCH(orders!J$1,products!$A$1:$G$1,0))</f>
        <v>0.8</v>
      </c>
      <c r="K897" t="str">
        <f>INDEX(products!$A$1:$G$37,MATCH(orders!$D897,products!$A$1:$A$37,0),MATCH(orders!K$1,products!$A$1:$G$1,0))</f>
        <v>50g</v>
      </c>
      <c r="L897" s="6">
        <f>INDEX(products!$A$1:$G$37,MATCH(orders!$D897,products!$A$1:$A$37,0),MATCH(orders!L$1,products!$A$1:$G$1,0))</f>
        <v>1.3</v>
      </c>
      <c r="M897" s="6">
        <f t="shared" ca="1" si="27"/>
        <v>27.3</v>
      </c>
      <c r="N897" t="str">
        <f>_xlfn.XLOOKUP(Orders[[#This Row],[Customer ID]],customers!$A$1:$A$1001,customers!$I$1:$I$1001,0)</f>
        <v>No</v>
      </c>
    </row>
    <row r="898" spans="1:14" x14ac:dyDescent="0.3">
      <c r="A898" s="4" t="s">
        <v>6839</v>
      </c>
      <c r="B898" s="5">
        <v>44465</v>
      </c>
      <c r="C898" t="s">
        <v>521</v>
      </c>
      <c r="D898" t="s">
        <v>6946</v>
      </c>
      <c r="E898" s="4">
        <f t="shared" ref="E898:E961" ca="1" si="28">INT(RAND()*50)+1</f>
        <v>48</v>
      </c>
      <c r="F898" t="str">
        <f>_xlfn.XLOOKUP(C898,customers!$A$1:$A$1001,customers!$B$1:$B$1001)</f>
        <v>Victor Rodriguez</v>
      </c>
      <c r="G898" t="str">
        <f>_xlfn.XLOOKUP(C898,customers!$A$1:$A$1001,customers!$C$1:$C$1001)</f>
        <v>victorrodriguez@email.com</v>
      </c>
      <c r="H898" t="str">
        <f>_xlfn.XLOOKUP(C898,customers!$A$1:$A$1001,customers!$G$1:$G$1001)</f>
        <v>United States</v>
      </c>
      <c r="I898" t="str">
        <f>INDEX(products!$A$1:$G$37,MATCH(orders!$D898,products!$A$1:$A$37,0),MATCH(orders!I$1,products!$A$1:$G$1,0))</f>
        <v>Dark</v>
      </c>
      <c r="J898">
        <f>INDEX(products!$A$1:$G$37,MATCH(orders!$D898,products!$A$1:$A$37,0),MATCH(orders!J$1,products!$A$1:$G$1,0))</f>
        <v>0.5</v>
      </c>
      <c r="K898" t="str">
        <f>INDEX(products!$A$1:$G$37,MATCH(orders!$D898,products!$A$1:$A$37,0),MATCH(orders!K$1,products!$A$1:$G$1,0))</f>
        <v>50g</v>
      </c>
      <c r="L898" s="6">
        <f>INDEX(products!$A$1:$G$37,MATCH(orders!$D898,products!$A$1:$A$37,0),MATCH(orders!L$1,products!$A$1:$G$1,0))</f>
        <v>1.3</v>
      </c>
      <c r="M898" s="6">
        <f t="shared" ca="1" si="27"/>
        <v>62.400000000000006</v>
      </c>
      <c r="N898" t="str">
        <f>_xlfn.XLOOKUP(Orders[[#This Row],[Customer ID]],customers!$A$1:$A$1001,customers!$I$1:$I$1001,0)</f>
        <v>No</v>
      </c>
    </row>
    <row r="899" spans="1:14" x14ac:dyDescent="0.3">
      <c r="A899" s="4" t="s">
        <v>6840</v>
      </c>
      <c r="B899" s="5">
        <v>44140</v>
      </c>
      <c r="C899" t="s">
        <v>465</v>
      </c>
      <c r="D899" t="s">
        <v>6968</v>
      </c>
      <c r="E899" s="4">
        <f t="shared" ca="1" si="28"/>
        <v>38</v>
      </c>
      <c r="F899" t="str">
        <f>_xlfn.XLOOKUP(C899,customers!$A$1:$A$1001,customers!$B$1:$B$1001)</f>
        <v>David Wu</v>
      </c>
      <c r="G899" t="str">
        <f>_xlfn.XLOOKUP(C899,customers!$A$1:$A$1001,customers!$C$1:$C$1001)</f>
        <v>davidwu@email.com</v>
      </c>
      <c r="H899" t="str">
        <f>_xlfn.XLOOKUP(C899,customers!$A$1:$A$1001,customers!$G$1:$G$1001)</f>
        <v>United States</v>
      </c>
      <c r="I899" t="str">
        <f>INDEX(products!$A$1:$G$37,MATCH(orders!$D899,products!$A$1:$A$37,0),MATCH(orders!I$1,products!$A$1:$G$1,0))</f>
        <v>Milk</v>
      </c>
      <c r="J899">
        <f>INDEX(products!$A$1:$G$37,MATCH(orders!$D899,products!$A$1:$A$37,0),MATCH(orders!J$1,products!$A$1:$G$1,0))</f>
        <v>0.8</v>
      </c>
      <c r="K899" t="str">
        <f>INDEX(products!$A$1:$G$37,MATCH(orders!$D899,products!$A$1:$A$37,0),MATCH(orders!K$1,products!$A$1:$G$1,0))</f>
        <v>250g</v>
      </c>
      <c r="L899" s="6">
        <f>INDEX(products!$A$1:$G$37,MATCH(orders!$D899,products!$A$1:$A$37,0),MATCH(orders!L$1,products!$A$1:$G$1,0))</f>
        <v>3.43</v>
      </c>
      <c r="M899" s="6">
        <f t="shared" ref="M899:M962" ca="1" si="29">L899*E899</f>
        <v>130.34</v>
      </c>
      <c r="N899" t="str">
        <f>_xlfn.XLOOKUP(Orders[[#This Row],[Customer ID]],customers!$A$1:$A$1001,customers!$I$1:$I$1001,0)</f>
        <v>No</v>
      </c>
    </row>
    <row r="900" spans="1:14" x14ac:dyDescent="0.3">
      <c r="A900" s="4" t="s">
        <v>6841</v>
      </c>
      <c r="B900" s="5">
        <v>43720</v>
      </c>
      <c r="C900" t="s">
        <v>774</v>
      </c>
      <c r="D900" t="s">
        <v>6949</v>
      </c>
      <c r="E900" s="4">
        <f t="shared" ca="1" si="28"/>
        <v>25</v>
      </c>
      <c r="F900" t="str">
        <f>_xlfn.XLOOKUP(C900,customers!$A$1:$A$1001,customers!$B$1:$B$1001)</f>
        <v>Wendy Gonzalez</v>
      </c>
      <c r="G900" t="str">
        <f>_xlfn.XLOOKUP(C900,customers!$A$1:$A$1001,customers!$C$1:$C$1001)</f>
        <v>wendygonzalez@email.com</v>
      </c>
      <c r="H900" t="str">
        <f>_xlfn.XLOOKUP(C900,customers!$A$1:$A$1001,customers!$G$1:$G$1001)</f>
        <v>Mexico</v>
      </c>
      <c r="I900" t="str">
        <f>INDEX(products!$A$1:$G$37,MATCH(orders!$D900,products!$A$1:$A$37,0),MATCH(orders!I$1,products!$A$1:$G$1,0))</f>
        <v>Dark</v>
      </c>
      <c r="J900">
        <f>INDEX(products!$A$1:$G$37,MATCH(orders!$D900,products!$A$1:$A$37,0),MATCH(orders!J$1,products!$A$1:$G$1,0))</f>
        <v>0.65</v>
      </c>
      <c r="K900" t="str">
        <f>INDEX(products!$A$1:$G$37,MATCH(orders!$D900,products!$A$1:$A$37,0),MATCH(orders!K$1,products!$A$1:$G$1,0))</f>
        <v>20g</v>
      </c>
      <c r="L900" s="6">
        <f>INDEX(products!$A$1:$G$37,MATCH(orders!$D900,products!$A$1:$A$37,0),MATCH(orders!L$1,products!$A$1:$G$1,0))</f>
        <v>0.56000000000000005</v>
      </c>
      <c r="M900" s="6">
        <f t="shared" ca="1" si="29"/>
        <v>14.000000000000002</v>
      </c>
      <c r="N900" t="str">
        <f>_xlfn.XLOOKUP(Orders[[#This Row],[Customer ID]],customers!$A$1:$A$1001,customers!$I$1:$I$1001,0)</f>
        <v>No</v>
      </c>
    </row>
    <row r="901" spans="1:14" x14ac:dyDescent="0.3">
      <c r="A901" s="4" t="s">
        <v>6842</v>
      </c>
      <c r="B901" s="5">
        <v>43677</v>
      </c>
      <c r="C901" t="s">
        <v>390</v>
      </c>
      <c r="D901" t="s">
        <v>6974</v>
      </c>
      <c r="E901" s="4">
        <f t="shared" ca="1" si="28"/>
        <v>29</v>
      </c>
      <c r="F901" t="str">
        <f>_xlfn.XLOOKUP(C901,customers!$A$1:$A$1001,customers!$B$1:$B$1001)</f>
        <v>Andrew Mendoza</v>
      </c>
      <c r="G901" t="str">
        <f>_xlfn.XLOOKUP(C901,customers!$A$1:$A$1001,customers!$C$1:$C$1001)</f>
        <v>andrewmendoza@email.com</v>
      </c>
      <c r="H901" t="str">
        <f>_xlfn.XLOOKUP(C901,customers!$A$1:$A$1001,customers!$G$1:$G$1001)</f>
        <v>Mexico</v>
      </c>
      <c r="I901" t="str">
        <f>INDEX(products!$A$1:$G$37,MATCH(orders!$D901,products!$A$1:$A$37,0),MATCH(orders!I$1,products!$A$1:$G$1,0))</f>
        <v>White</v>
      </c>
      <c r="J901">
        <f>INDEX(products!$A$1:$G$37,MATCH(orders!$D901,products!$A$1:$A$37,0),MATCH(orders!J$1,products!$A$1:$G$1,0))</f>
        <v>0.65</v>
      </c>
      <c r="K901" t="str">
        <f>INDEX(products!$A$1:$G$37,MATCH(orders!$D901,products!$A$1:$A$37,0),MATCH(orders!K$1,products!$A$1:$G$1,0))</f>
        <v>50g</v>
      </c>
      <c r="L901" s="6">
        <f>INDEX(products!$A$1:$G$37,MATCH(orders!$D901,products!$A$1:$A$37,0),MATCH(orders!L$1,products!$A$1:$G$1,0))</f>
        <v>1.46</v>
      </c>
      <c r="M901" s="6">
        <f t="shared" ca="1" si="29"/>
        <v>42.339999999999996</v>
      </c>
      <c r="N901" t="str">
        <f>_xlfn.XLOOKUP(Orders[[#This Row],[Customer ID]],customers!$A$1:$A$1001,customers!$I$1:$I$1001,0)</f>
        <v>Yes</v>
      </c>
    </row>
    <row r="902" spans="1:14" x14ac:dyDescent="0.3">
      <c r="A902" s="4" t="s">
        <v>6843</v>
      </c>
      <c r="B902" s="5">
        <v>43539</v>
      </c>
      <c r="C902" t="s">
        <v>177</v>
      </c>
      <c r="D902" t="s">
        <v>6958</v>
      </c>
      <c r="E902" s="4">
        <f t="shared" ca="1" si="28"/>
        <v>30</v>
      </c>
      <c r="F902" t="str">
        <f>_xlfn.XLOOKUP(C902,customers!$A$1:$A$1001,customers!$B$1:$B$1001)</f>
        <v>Jennifer Jones</v>
      </c>
      <c r="G902" t="str">
        <f>_xlfn.XLOOKUP(C902,customers!$A$1:$A$1001,customers!$C$1:$C$1001)</f>
        <v>jenniferjones@email.com</v>
      </c>
      <c r="H902" t="str">
        <f>_xlfn.XLOOKUP(C902,customers!$A$1:$A$1001,customers!$G$1:$G$1001)</f>
        <v>United States</v>
      </c>
      <c r="I902" t="str">
        <f>INDEX(products!$A$1:$G$37,MATCH(orders!$D902,products!$A$1:$A$37,0),MATCH(orders!I$1,products!$A$1:$G$1,0))</f>
        <v>Milk</v>
      </c>
      <c r="J902">
        <f>INDEX(products!$A$1:$G$37,MATCH(orders!$D902,products!$A$1:$A$37,0),MATCH(orders!J$1,products!$A$1:$G$1,0))</f>
        <v>0.5</v>
      </c>
      <c r="K902" t="str">
        <f>INDEX(products!$A$1:$G$37,MATCH(orders!$D902,products!$A$1:$A$37,0),MATCH(orders!K$1,products!$A$1:$G$1,0))</f>
        <v>50g</v>
      </c>
      <c r="L902" s="6">
        <f>INDEX(products!$A$1:$G$37,MATCH(orders!$D902,products!$A$1:$A$37,0),MATCH(orders!L$1,products!$A$1:$G$1,0))</f>
        <v>1.2</v>
      </c>
      <c r="M902" s="6">
        <f t="shared" ca="1" si="29"/>
        <v>36</v>
      </c>
      <c r="N902" t="str">
        <f>_xlfn.XLOOKUP(Orders[[#This Row],[Customer ID]],customers!$A$1:$A$1001,customers!$I$1:$I$1001,0)</f>
        <v>No</v>
      </c>
    </row>
    <row r="903" spans="1:14" x14ac:dyDescent="0.3">
      <c r="A903" s="4" t="s">
        <v>6844</v>
      </c>
      <c r="B903" s="5">
        <v>44332</v>
      </c>
      <c r="C903" t="s">
        <v>220</v>
      </c>
      <c r="D903" t="s">
        <v>6978</v>
      </c>
      <c r="E903" s="4">
        <f t="shared" ca="1" si="28"/>
        <v>6</v>
      </c>
      <c r="F903" t="str">
        <f>_xlfn.XLOOKUP(C903,customers!$A$1:$A$1001,customers!$B$1:$B$1001)</f>
        <v>Gabrielle Rodriguez</v>
      </c>
      <c r="G903" t="str">
        <f>_xlfn.XLOOKUP(C903,customers!$A$1:$A$1001,customers!$C$1:$C$1001)</f>
        <v>gabriellerodriguez@email.com</v>
      </c>
      <c r="H903" t="str">
        <f>_xlfn.XLOOKUP(C903,customers!$A$1:$A$1001,customers!$G$1:$G$1001)</f>
        <v>Canada</v>
      </c>
      <c r="I903" t="str">
        <f>INDEX(products!$A$1:$G$37,MATCH(orders!$D903,products!$A$1:$A$37,0),MATCH(orders!I$1,products!$A$1:$G$1,0))</f>
        <v>White</v>
      </c>
      <c r="J903">
        <f>INDEX(products!$A$1:$G$37,MATCH(orders!$D903,products!$A$1:$A$37,0),MATCH(orders!J$1,products!$A$1:$G$1,0))</f>
        <v>0.8</v>
      </c>
      <c r="K903" t="str">
        <f>INDEX(products!$A$1:$G$37,MATCH(orders!$D903,products!$A$1:$A$37,0),MATCH(orders!K$1,products!$A$1:$G$1,0))</f>
        <v>50g</v>
      </c>
      <c r="L903" s="6">
        <f>INDEX(products!$A$1:$G$37,MATCH(orders!$D903,products!$A$1:$A$37,0),MATCH(orders!L$1,products!$A$1:$G$1,0))</f>
        <v>1.3</v>
      </c>
      <c r="M903" s="6">
        <f t="shared" ca="1" si="29"/>
        <v>7.8000000000000007</v>
      </c>
      <c r="N903" t="str">
        <f>_xlfn.XLOOKUP(Orders[[#This Row],[Customer ID]],customers!$A$1:$A$1001,customers!$I$1:$I$1001,0)</f>
        <v>No</v>
      </c>
    </row>
    <row r="904" spans="1:14" x14ac:dyDescent="0.3">
      <c r="A904" s="4" t="s">
        <v>6845</v>
      </c>
      <c r="B904" s="5">
        <v>43591</v>
      </c>
      <c r="C904" t="s">
        <v>864</v>
      </c>
      <c r="D904" t="s">
        <v>6951</v>
      </c>
      <c r="E904" s="4">
        <f t="shared" ca="1" si="28"/>
        <v>26</v>
      </c>
      <c r="F904" t="str">
        <f>_xlfn.XLOOKUP(C904,customers!$A$1:$A$1001,customers!$B$1:$B$1001)</f>
        <v>Jonathan Jimenez</v>
      </c>
      <c r="G904" t="str">
        <f>_xlfn.XLOOKUP(C904,customers!$A$1:$A$1001,customers!$C$1:$C$1001)</f>
        <v>jonathanjimenez@email.com</v>
      </c>
      <c r="H904" t="str">
        <f>_xlfn.XLOOKUP(C904,customers!$A$1:$A$1001,customers!$G$1:$G$1001)</f>
        <v>United States</v>
      </c>
      <c r="I904" t="str">
        <f>INDEX(products!$A$1:$G$37,MATCH(orders!$D904,products!$A$1:$A$37,0),MATCH(orders!I$1,products!$A$1:$G$1,0))</f>
        <v>Dark</v>
      </c>
      <c r="J904">
        <f>INDEX(products!$A$1:$G$37,MATCH(orders!$D904,products!$A$1:$A$37,0),MATCH(orders!J$1,products!$A$1:$G$1,0))</f>
        <v>0.65</v>
      </c>
      <c r="K904" t="str">
        <f>INDEX(products!$A$1:$G$37,MATCH(orders!$D904,products!$A$1:$A$37,0),MATCH(orders!K$1,products!$A$1:$G$1,0))</f>
        <v>100g</v>
      </c>
      <c r="L904" s="6">
        <f>INDEX(products!$A$1:$G$37,MATCH(orders!$D904,products!$A$1:$A$37,0),MATCH(orders!L$1,products!$A$1:$G$1,0))</f>
        <v>1.88</v>
      </c>
      <c r="M904" s="6">
        <f t="shared" ca="1" si="29"/>
        <v>48.879999999999995</v>
      </c>
      <c r="N904" t="str">
        <f>_xlfn.XLOOKUP(Orders[[#This Row],[Customer ID]],customers!$A$1:$A$1001,customers!$I$1:$I$1001,0)</f>
        <v>No</v>
      </c>
    </row>
    <row r="905" spans="1:14" x14ac:dyDescent="0.3">
      <c r="A905" s="4" t="s">
        <v>6846</v>
      </c>
      <c r="B905" s="5">
        <v>43502</v>
      </c>
      <c r="C905" t="s">
        <v>563</v>
      </c>
      <c r="D905" t="s">
        <v>6952</v>
      </c>
      <c r="E905" s="4">
        <f t="shared" ca="1" si="28"/>
        <v>43</v>
      </c>
      <c r="F905" t="str">
        <f>_xlfn.XLOOKUP(C905,customers!$A$1:$A$1001,customers!$B$1:$B$1001)</f>
        <v>Julie Holmes</v>
      </c>
      <c r="G905" t="str">
        <f>_xlfn.XLOOKUP(C905,customers!$A$1:$A$1001,customers!$C$1:$C$1001)</f>
        <v>julieholmes@email.com</v>
      </c>
      <c r="H905" t="str">
        <f>_xlfn.XLOOKUP(C905,customers!$A$1:$A$1001,customers!$G$1:$G$1001)</f>
        <v>United States</v>
      </c>
      <c r="I905" t="str">
        <f>INDEX(products!$A$1:$G$37,MATCH(orders!$D905,products!$A$1:$A$37,0),MATCH(orders!I$1,products!$A$1:$G$1,0))</f>
        <v>Dark</v>
      </c>
      <c r="J905">
        <f>INDEX(products!$A$1:$G$37,MATCH(orders!$D905,products!$A$1:$A$37,0),MATCH(orders!J$1,products!$A$1:$G$1,0))</f>
        <v>0.65</v>
      </c>
      <c r="K905" t="str">
        <f>INDEX(products!$A$1:$G$37,MATCH(orders!$D905,products!$A$1:$A$37,0),MATCH(orders!K$1,products!$A$1:$G$1,0))</f>
        <v>250g</v>
      </c>
      <c r="L905" s="6">
        <f>INDEX(products!$A$1:$G$37,MATCH(orders!$D905,products!$A$1:$A$37,0),MATCH(orders!L$1,products!$A$1:$G$1,0))</f>
        <v>4.3099999999999996</v>
      </c>
      <c r="M905" s="6">
        <f t="shared" ca="1" si="29"/>
        <v>185.32999999999998</v>
      </c>
      <c r="N905" t="str">
        <f>_xlfn.XLOOKUP(Orders[[#This Row],[Customer ID]],customers!$A$1:$A$1001,customers!$I$1:$I$1001,0)</f>
        <v>No</v>
      </c>
    </row>
    <row r="906" spans="1:14" x14ac:dyDescent="0.3">
      <c r="A906" s="4" t="s">
        <v>6847</v>
      </c>
      <c r="B906" s="5">
        <v>44295</v>
      </c>
      <c r="C906" t="s">
        <v>892</v>
      </c>
      <c r="D906" t="s">
        <v>6972</v>
      </c>
      <c r="E906" s="4">
        <f t="shared" ca="1" si="28"/>
        <v>40</v>
      </c>
      <c r="F906" t="str">
        <f>_xlfn.XLOOKUP(C906,customers!$A$1:$A$1001,customers!$B$1:$B$1001)</f>
        <v>Mary Black</v>
      </c>
      <c r="G906" t="str">
        <f>_xlfn.XLOOKUP(C906,customers!$A$1:$A$1001,customers!$C$1:$C$1001)</f>
        <v>maryblack@email.com</v>
      </c>
      <c r="H906" t="str">
        <f>_xlfn.XLOOKUP(C906,customers!$A$1:$A$1001,customers!$G$1:$G$1001)</f>
        <v>United States</v>
      </c>
      <c r="I906" t="str">
        <f>INDEX(products!$A$1:$G$37,MATCH(orders!$D906,products!$A$1:$A$37,0),MATCH(orders!I$1,products!$A$1:$G$1,0))</f>
        <v>White</v>
      </c>
      <c r="J906">
        <f>INDEX(products!$A$1:$G$37,MATCH(orders!$D906,products!$A$1:$A$37,0),MATCH(orders!J$1,products!$A$1:$G$1,0))</f>
        <v>0.5</v>
      </c>
      <c r="K906" t="str">
        <f>INDEX(products!$A$1:$G$37,MATCH(orders!$D906,products!$A$1:$A$37,0),MATCH(orders!K$1,products!$A$1:$G$1,0))</f>
        <v>250g</v>
      </c>
      <c r="L906" s="6">
        <f>INDEX(products!$A$1:$G$37,MATCH(orders!$D906,products!$A$1:$A$37,0),MATCH(orders!L$1,products!$A$1:$G$1,0))</f>
        <v>6.08</v>
      </c>
      <c r="M906" s="6">
        <f t="shared" ca="1" si="29"/>
        <v>243.2</v>
      </c>
      <c r="N906" t="str">
        <f>_xlfn.XLOOKUP(Orders[[#This Row],[Customer ID]],customers!$A$1:$A$1001,customers!$I$1:$I$1001,0)</f>
        <v>Yes</v>
      </c>
    </row>
    <row r="907" spans="1:14" x14ac:dyDescent="0.3">
      <c r="A907" s="4" t="s">
        <v>6848</v>
      </c>
      <c r="B907" s="5">
        <v>43971</v>
      </c>
      <c r="C907" t="s">
        <v>594</v>
      </c>
      <c r="D907" t="s">
        <v>6948</v>
      </c>
      <c r="E907" s="4">
        <f t="shared" ca="1" si="28"/>
        <v>47</v>
      </c>
      <c r="F907" t="str">
        <f>_xlfn.XLOOKUP(C907,customers!$A$1:$A$1001,customers!$B$1:$B$1001)</f>
        <v>Nicholas Powell</v>
      </c>
      <c r="G907" t="str">
        <f>_xlfn.XLOOKUP(C907,customers!$A$1:$A$1001,customers!$C$1:$C$1001)</f>
        <v>nicholaspowell@email.com</v>
      </c>
      <c r="H907" t="str">
        <f>_xlfn.XLOOKUP(C907,customers!$A$1:$A$1001,customers!$G$1:$G$1001)</f>
        <v>Canada</v>
      </c>
      <c r="I907" t="str">
        <f>INDEX(products!$A$1:$G$37,MATCH(orders!$D907,products!$A$1:$A$37,0),MATCH(orders!I$1,products!$A$1:$G$1,0))</f>
        <v>Dark</v>
      </c>
      <c r="J907">
        <f>INDEX(products!$A$1:$G$37,MATCH(orders!$D907,products!$A$1:$A$37,0),MATCH(orders!J$1,products!$A$1:$G$1,0))</f>
        <v>0.5</v>
      </c>
      <c r="K907" t="str">
        <f>INDEX(products!$A$1:$G$37,MATCH(orders!$D907,products!$A$1:$A$37,0),MATCH(orders!K$1,products!$A$1:$G$1,0))</f>
        <v>250g</v>
      </c>
      <c r="L907" s="6">
        <f>INDEX(products!$A$1:$G$37,MATCH(orders!$D907,products!$A$1:$A$37,0),MATCH(orders!L$1,products!$A$1:$G$1,0))</f>
        <v>4.96</v>
      </c>
      <c r="M907" s="6">
        <f t="shared" ca="1" si="29"/>
        <v>233.12</v>
      </c>
      <c r="N907" t="str">
        <f>_xlfn.XLOOKUP(Orders[[#This Row],[Customer ID]],customers!$A$1:$A$1001,customers!$I$1:$I$1001,0)</f>
        <v>No</v>
      </c>
    </row>
    <row r="908" spans="1:14" x14ac:dyDescent="0.3">
      <c r="A908" s="4" t="s">
        <v>6849</v>
      </c>
      <c r="B908" s="5">
        <v>44167</v>
      </c>
      <c r="C908" t="s">
        <v>414</v>
      </c>
      <c r="D908" t="s">
        <v>6953</v>
      </c>
      <c r="E908" s="4">
        <f t="shared" ca="1" si="28"/>
        <v>28</v>
      </c>
      <c r="F908" t="str">
        <f>_xlfn.XLOOKUP(C908,customers!$A$1:$A$1001,customers!$B$1:$B$1001)</f>
        <v>Tyler Soto</v>
      </c>
      <c r="G908" t="str">
        <f>_xlfn.XLOOKUP(C908,customers!$A$1:$A$1001,customers!$C$1:$C$1001)</f>
        <v>tylersoto@email.com</v>
      </c>
      <c r="H908" t="str">
        <f>_xlfn.XLOOKUP(C908,customers!$A$1:$A$1001,customers!$G$1:$G$1001)</f>
        <v>Mexico</v>
      </c>
      <c r="I908" t="str">
        <f>INDEX(products!$A$1:$G$37,MATCH(orders!$D908,products!$A$1:$A$37,0),MATCH(orders!I$1,products!$A$1:$G$1,0))</f>
        <v>Dark</v>
      </c>
      <c r="J908">
        <f>INDEX(products!$A$1:$G$37,MATCH(orders!$D908,products!$A$1:$A$37,0),MATCH(orders!J$1,products!$A$1:$G$1,0))</f>
        <v>0.8</v>
      </c>
      <c r="K908" t="str">
        <f>INDEX(products!$A$1:$G$37,MATCH(orders!$D908,products!$A$1:$A$37,0),MATCH(orders!K$1,products!$A$1:$G$1,0))</f>
        <v>20g</v>
      </c>
      <c r="L908" s="6">
        <f>INDEX(products!$A$1:$G$37,MATCH(orders!$D908,products!$A$1:$A$37,0),MATCH(orders!L$1,products!$A$1:$G$1,0))</f>
        <v>0.5</v>
      </c>
      <c r="M908" s="6">
        <f t="shared" ca="1" si="29"/>
        <v>14</v>
      </c>
      <c r="N908" t="str">
        <f>_xlfn.XLOOKUP(Orders[[#This Row],[Customer ID]],customers!$A$1:$A$1001,customers!$I$1:$I$1001,0)</f>
        <v>No</v>
      </c>
    </row>
    <row r="909" spans="1:14" x14ac:dyDescent="0.3">
      <c r="A909" s="4" t="s">
        <v>6850</v>
      </c>
      <c r="B909" s="5">
        <v>44416</v>
      </c>
      <c r="C909" t="s">
        <v>619</v>
      </c>
      <c r="D909" t="s">
        <v>6947</v>
      </c>
      <c r="E909" s="4">
        <f t="shared" ca="1" si="28"/>
        <v>29</v>
      </c>
      <c r="F909" t="str">
        <f>_xlfn.XLOOKUP(C909,customers!$A$1:$A$1001,customers!$B$1:$B$1001)</f>
        <v>Ashley Davila</v>
      </c>
      <c r="G909" t="str">
        <f>_xlfn.XLOOKUP(C909,customers!$A$1:$A$1001,customers!$C$1:$C$1001)</f>
        <v>ashleydavila@email.com</v>
      </c>
      <c r="H909" t="str">
        <f>_xlfn.XLOOKUP(C909,customers!$A$1:$A$1001,customers!$G$1:$G$1001)</f>
        <v>United States</v>
      </c>
      <c r="I909" t="str">
        <f>INDEX(products!$A$1:$G$37,MATCH(orders!$D909,products!$A$1:$A$37,0),MATCH(orders!I$1,products!$A$1:$G$1,0))</f>
        <v>Dark</v>
      </c>
      <c r="J909">
        <f>INDEX(products!$A$1:$G$37,MATCH(orders!$D909,products!$A$1:$A$37,0),MATCH(orders!J$1,products!$A$1:$G$1,0))</f>
        <v>0.5</v>
      </c>
      <c r="K909" t="str">
        <f>INDEX(products!$A$1:$G$37,MATCH(orders!$D909,products!$A$1:$A$37,0),MATCH(orders!K$1,products!$A$1:$G$1,0))</f>
        <v>100g</v>
      </c>
      <c r="L909" s="6">
        <f>INDEX(products!$A$1:$G$37,MATCH(orders!$D909,products!$A$1:$A$37,0),MATCH(orders!L$1,products!$A$1:$G$1,0))</f>
        <v>2.16</v>
      </c>
      <c r="M909" s="6">
        <f t="shared" ca="1" si="29"/>
        <v>62.64</v>
      </c>
      <c r="N909" t="str">
        <f>_xlfn.XLOOKUP(Orders[[#This Row],[Customer ID]],customers!$A$1:$A$1001,customers!$I$1:$I$1001,0)</f>
        <v>No</v>
      </c>
    </row>
    <row r="910" spans="1:14" x14ac:dyDescent="0.3">
      <c r="A910" s="4" t="s">
        <v>6851</v>
      </c>
      <c r="B910" s="5">
        <v>44595</v>
      </c>
      <c r="C910" t="s">
        <v>637</v>
      </c>
      <c r="D910" t="s">
        <v>6964</v>
      </c>
      <c r="E910" s="4">
        <f t="shared" ca="1" si="28"/>
        <v>30</v>
      </c>
      <c r="F910" t="str">
        <f>_xlfn.XLOOKUP(C910,customers!$A$1:$A$1001,customers!$B$1:$B$1001)</f>
        <v>Misty Webster</v>
      </c>
      <c r="G910" t="str">
        <f>_xlfn.XLOOKUP(C910,customers!$A$1:$A$1001,customers!$C$1:$C$1001)</f>
        <v>mistywebster@email.com</v>
      </c>
      <c r="H910" t="str">
        <f>_xlfn.XLOOKUP(C910,customers!$A$1:$A$1001,customers!$G$1:$G$1001)</f>
        <v>Canada</v>
      </c>
      <c r="I910" t="str">
        <f>INDEX(products!$A$1:$G$37,MATCH(orders!$D910,products!$A$1:$A$37,0),MATCH(orders!I$1,products!$A$1:$G$1,0))</f>
        <v>Milk</v>
      </c>
      <c r="J910">
        <f>INDEX(products!$A$1:$G$37,MATCH(orders!$D910,products!$A$1:$A$37,0),MATCH(orders!J$1,products!$A$1:$G$1,0))</f>
        <v>0.65</v>
      </c>
      <c r="K910" t="str">
        <f>INDEX(products!$A$1:$G$37,MATCH(orders!$D910,products!$A$1:$A$37,0),MATCH(orders!K$1,products!$A$1:$G$1,0))</f>
        <v>250g</v>
      </c>
      <c r="L910" s="6">
        <f>INDEX(products!$A$1:$G$37,MATCH(orders!$D910,products!$A$1:$A$37,0),MATCH(orders!L$1,products!$A$1:$G$1,0))</f>
        <v>3.81</v>
      </c>
      <c r="M910" s="6">
        <f t="shared" ca="1" si="29"/>
        <v>114.3</v>
      </c>
      <c r="N910" t="str">
        <f>_xlfn.XLOOKUP(Orders[[#This Row],[Customer ID]],customers!$A$1:$A$1001,customers!$I$1:$I$1001,0)</f>
        <v>No</v>
      </c>
    </row>
    <row r="911" spans="1:14" x14ac:dyDescent="0.3">
      <c r="A911" s="4" t="s">
        <v>6852</v>
      </c>
      <c r="B911" s="5">
        <v>44659</v>
      </c>
      <c r="C911" t="s">
        <v>130</v>
      </c>
      <c r="D911" t="s">
        <v>6959</v>
      </c>
      <c r="E911" s="4">
        <f t="shared" ca="1" si="28"/>
        <v>40</v>
      </c>
      <c r="F911" t="str">
        <f>_xlfn.XLOOKUP(C911,customers!$A$1:$A$1001,customers!$B$1:$B$1001)</f>
        <v>Michelle Curtis</v>
      </c>
      <c r="G911" t="str">
        <f>_xlfn.XLOOKUP(C911,customers!$A$1:$A$1001,customers!$C$1:$C$1001)</f>
        <v>michellecurtis@email.com</v>
      </c>
      <c r="H911" t="str">
        <f>_xlfn.XLOOKUP(C911,customers!$A$1:$A$1001,customers!$G$1:$G$1001)</f>
        <v>Canada</v>
      </c>
      <c r="I911" t="str">
        <f>INDEX(products!$A$1:$G$37,MATCH(orders!$D911,products!$A$1:$A$37,0),MATCH(orders!I$1,products!$A$1:$G$1,0))</f>
        <v>Milk</v>
      </c>
      <c r="J911">
        <f>INDEX(products!$A$1:$G$37,MATCH(orders!$D911,products!$A$1:$A$37,0),MATCH(orders!J$1,products!$A$1:$G$1,0))</f>
        <v>0.5</v>
      </c>
      <c r="K911" t="str">
        <f>INDEX(products!$A$1:$G$37,MATCH(orders!$D911,products!$A$1:$A$37,0),MATCH(orders!K$1,products!$A$1:$G$1,0))</f>
        <v>100g</v>
      </c>
      <c r="L911" s="6">
        <f>INDEX(products!$A$1:$G$37,MATCH(orders!$D911,products!$A$1:$A$37,0),MATCH(orders!L$1,products!$A$1:$G$1,0))</f>
        <v>1.99</v>
      </c>
      <c r="M911" s="6">
        <f t="shared" ca="1" si="29"/>
        <v>79.599999999999994</v>
      </c>
      <c r="N911" t="str">
        <f>_xlfn.XLOOKUP(Orders[[#This Row],[Customer ID]],customers!$A$1:$A$1001,customers!$I$1:$I$1001,0)</f>
        <v>No</v>
      </c>
    </row>
    <row r="912" spans="1:14" x14ac:dyDescent="0.3">
      <c r="A912" s="4" t="s">
        <v>6853</v>
      </c>
      <c r="B912" s="5">
        <v>44203</v>
      </c>
      <c r="C912" t="s">
        <v>797</v>
      </c>
      <c r="D912" t="s">
        <v>6949</v>
      </c>
      <c r="E912" s="4">
        <f t="shared" ca="1" si="28"/>
        <v>12</v>
      </c>
      <c r="F912" t="str">
        <f>_xlfn.XLOOKUP(C912,customers!$A$1:$A$1001,customers!$B$1:$B$1001)</f>
        <v>Mathew Moore</v>
      </c>
      <c r="G912" t="str">
        <f>_xlfn.XLOOKUP(C912,customers!$A$1:$A$1001,customers!$C$1:$C$1001)</f>
        <v>mathewmoore@email.com</v>
      </c>
      <c r="H912" t="str">
        <f>_xlfn.XLOOKUP(C912,customers!$A$1:$A$1001,customers!$G$1:$G$1001)</f>
        <v>Canada</v>
      </c>
      <c r="I912" t="str">
        <f>INDEX(products!$A$1:$G$37,MATCH(orders!$D912,products!$A$1:$A$37,0),MATCH(orders!I$1,products!$A$1:$G$1,0))</f>
        <v>Dark</v>
      </c>
      <c r="J912">
        <f>INDEX(products!$A$1:$G$37,MATCH(orders!$D912,products!$A$1:$A$37,0),MATCH(orders!J$1,products!$A$1:$G$1,0))</f>
        <v>0.65</v>
      </c>
      <c r="K912" t="str">
        <f>INDEX(products!$A$1:$G$37,MATCH(orders!$D912,products!$A$1:$A$37,0),MATCH(orders!K$1,products!$A$1:$G$1,0))</f>
        <v>20g</v>
      </c>
      <c r="L912" s="6">
        <f>INDEX(products!$A$1:$G$37,MATCH(orders!$D912,products!$A$1:$A$37,0),MATCH(orders!L$1,products!$A$1:$G$1,0))</f>
        <v>0.56000000000000005</v>
      </c>
      <c r="M912" s="6">
        <f t="shared" ca="1" si="29"/>
        <v>6.7200000000000006</v>
      </c>
      <c r="N912" t="str">
        <f>_xlfn.XLOOKUP(Orders[[#This Row],[Customer ID]],customers!$A$1:$A$1001,customers!$I$1:$I$1001,0)</f>
        <v>No</v>
      </c>
    </row>
    <row r="913" spans="1:14" x14ac:dyDescent="0.3">
      <c r="A913" s="4" t="s">
        <v>6854</v>
      </c>
      <c r="B913" s="5">
        <v>44441</v>
      </c>
      <c r="C913" t="s">
        <v>996</v>
      </c>
      <c r="D913" t="s">
        <v>6946</v>
      </c>
      <c r="E913" s="4">
        <f t="shared" ca="1" si="28"/>
        <v>36</v>
      </c>
      <c r="F913" t="str">
        <f>_xlfn.XLOOKUP(C913,customers!$A$1:$A$1001,customers!$B$1:$B$1001)</f>
        <v>Tyler Riley</v>
      </c>
      <c r="G913" t="str">
        <f>_xlfn.XLOOKUP(C913,customers!$A$1:$A$1001,customers!$C$1:$C$1001)</f>
        <v>tylerriley@email.com</v>
      </c>
      <c r="H913" t="str">
        <f>_xlfn.XLOOKUP(C913,customers!$A$1:$A$1001,customers!$G$1:$G$1001)</f>
        <v>United States</v>
      </c>
      <c r="I913" t="str">
        <f>INDEX(products!$A$1:$G$37,MATCH(orders!$D913,products!$A$1:$A$37,0),MATCH(orders!I$1,products!$A$1:$G$1,0))</f>
        <v>Dark</v>
      </c>
      <c r="J913">
        <f>INDEX(products!$A$1:$G$37,MATCH(orders!$D913,products!$A$1:$A$37,0),MATCH(orders!J$1,products!$A$1:$G$1,0))</f>
        <v>0.5</v>
      </c>
      <c r="K913" t="str">
        <f>INDEX(products!$A$1:$G$37,MATCH(orders!$D913,products!$A$1:$A$37,0),MATCH(orders!K$1,products!$A$1:$G$1,0))</f>
        <v>50g</v>
      </c>
      <c r="L913" s="6">
        <f>INDEX(products!$A$1:$G$37,MATCH(orders!$D913,products!$A$1:$A$37,0),MATCH(orders!L$1,products!$A$1:$G$1,0))</f>
        <v>1.3</v>
      </c>
      <c r="M913" s="6">
        <f t="shared" ca="1" si="29"/>
        <v>46.800000000000004</v>
      </c>
      <c r="N913" t="str">
        <f>_xlfn.XLOOKUP(Orders[[#This Row],[Customer ID]],customers!$A$1:$A$1001,customers!$I$1:$I$1001,0)</f>
        <v>No</v>
      </c>
    </row>
    <row r="914" spans="1:14" x14ac:dyDescent="0.3">
      <c r="A914" s="4" t="s">
        <v>6855</v>
      </c>
      <c r="B914" s="5">
        <v>44504</v>
      </c>
      <c r="C914" t="s">
        <v>775</v>
      </c>
      <c r="D914" t="s">
        <v>6979</v>
      </c>
      <c r="E914" s="4">
        <f t="shared" ca="1" si="28"/>
        <v>25</v>
      </c>
      <c r="F914" t="str">
        <f>_xlfn.XLOOKUP(C914,customers!$A$1:$A$1001,customers!$B$1:$B$1001)</f>
        <v>Sarah Hernandez</v>
      </c>
      <c r="G914" t="str">
        <f>_xlfn.XLOOKUP(C914,customers!$A$1:$A$1001,customers!$C$1:$C$1001)</f>
        <v>sarahhernandez@email.com</v>
      </c>
      <c r="H914" t="str">
        <f>_xlfn.XLOOKUP(C914,customers!$A$1:$A$1001,customers!$G$1:$G$1001)</f>
        <v>United States</v>
      </c>
      <c r="I914" t="str">
        <f>INDEX(products!$A$1:$G$37,MATCH(orders!$D914,products!$A$1:$A$37,0),MATCH(orders!I$1,products!$A$1:$G$1,0))</f>
        <v>White</v>
      </c>
      <c r="J914">
        <f>INDEX(products!$A$1:$G$37,MATCH(orders!$D914,products!$A$1:$A$37,0),MATCH(orders!J$1,products!$A$1:$G$1,0))</f>
        <v>0.8</v>
      </c>
      <c r="K914" t="str">
        <f>INDEX(products!$A$1:$G$37,MATCH(orders!$D914,products!$A$1:$A$37,0),MATCH(orders!K$1,products!$A$1:$G$1,0))</f>
        <v>100g</v>
      </c>
      <c r="L914" s="6">
        <f>INDEX(products!$A$1:$G$37,MATCH(orders!$D914,products!$A$1:$A$37,0),MATCH(orders!L$1,products!$A$1:$G$1,0))</f>
        <v>2.16</v>
      </c>
      <c r="M914" s="6">
        <f t="shared" ca="1" si="29"/>
        <v>54</v>
      </c>
      <c r="N914" t="str">
        <f>_xlfn.XLOOKUP(Orders[[#This Row],[Customer ID]],customers!$A$1:$A$1001,customers!$I$1:$I$1001,0)</f>
        <v>Yes</v>
      </c>
    </row>
    <row r="915" spans="1:14" x14ac:dyDescent="0.3">
      <c r="A915" s="4" t="s">
        <v>6856</v>
      </c>
      <c r="B915" s="5">
        <v>44410</v>
      </c>
      <c r="C915" t="s">
        <v>204</v>
      </c>
      <c r="D915" t="s">
        <v>6977</v>
      </c>
      <c r="E915" s="4">
        <f t="shared" ca="1" si="28"/>
        <v>35</v>
      </c>
      <c r="F915" t="str">
        <f>_xlfn.XLOOKUP(C915,customers!$A$1:$A$1001,customers!$B$1:$B$1001)</f>
        <v>Janice Melton</v>
      </c>
      <c r="G915" t="str">
        <f>_xlfn.XLOOKUP(C915,customers!$A$1:$A$1001,customers!$C$1:$C$1001)</f>
        <v>janicemelton@email.com</v>
      </c>
      <c r="H915" t="str">
        <f>_xlfn.XLOOKUP(C915,customers!$A$1:$A$1001,customers!$G$1:$G$1001)</f>
        <v>Canada</v>
      </c>
      <c r="I915" t="str">
        <f>INDEX(products!$A$1:$G$37,MATCH(orders!$D915,products!$A$1:$A$37,0),MATCH(orders!I$1,products!$A$1:$G$1,0))</f>
        <v>White</v>
      </c>
      <c r="J915">
        <f>INDEX(products!$A$1:$G$37,MATCH(orders!$D915,products!$A$1:$A$37,0),MATCH(orders!J$1,products!$A$1:$G$1,0))</f>
        <v>0.8</v>
      </c>
      <c r="K915" t="str">
        <f>INDEX(products!$A$1:$G$37,MATCH(orders!$D915,products!$A$1:$A$37,0),MATCH(orders!K$1,products!$A$1:$G$1,0))</f>
        <v>20g</v>
      </c>
      <c r="L915" s="6">
        <f>INDEX(products!$A$1:$G$37,MATCH(orders!$D915,products!$A$1:$A$37,0),MATCH(orders!L$1,products!$A$1:$G$1,0))</f>
        <v>0.65</v>
      </c>
      <c r="M915" s="6">
        <f t="shared" ca="1" si="29"/>
        <v>22.75</v>
      </c>
      <c r="N915" t="str">
        <f>_xlfn.XLOOKUP(Orders[[#This Row],[Customer ID]],customers!$A$1:$A$1001,customers!$I$1:$I$1001,0)</f>
        <v>No</v>
      </c>
    </row>
    <row r="916" spans="1:14" x14ac:dyDescent="0.3">
      <c r="A916" s="4" t="s">
        <v>6857</v>
      </c>
      <c r="B916" s="5">
        <v>43857</v>
      </c>
      <c r="C916" t="s">
        <v>262</v>
      </c>
      <c r="D916" t="s">
        <v>6961</v>
      </c>
      <c r="E916" s="4">
        <f t="shared" ca="1" si="28"/>
        <v>41</v>
      </c>
      <c r="F916" t="str">
        <f>_xlfn.XLOOKUP(C916,customers!$A$1:$A$1001,customers!$B$1:$B$1001)</f>
        <v>Megan Poole</v>
      </c>
      <c r="G916" t="str">
        <f>_xlfn.XLOOKUP(C916,customers!$A$1:$A$1001,customers!$C$1:$C$1001)</f>
        <v>meganpoole@email.com</v>
      </c>
      <c r="H916" t="str">
        <f>_xlfn.XLOOKUP(C916,customers!$A$1:$A$1001,customers!$G$1:$G$1001)</f>
        <v>United States</v>
      </c>
      <c r="I916" t="str">
        <f>INDEX(products!$A$1:$G$37,MATCH(orders!$D916,products!$A$1:$A$37,0),MATCH(orders!I$1,products!$A$1:$G$1,0))</f>
        <v>Milk</v>
      </c>
      <c r="J916">
        <f>INDEX(products!$A$1:$G$37,MATCH(orders!$D916,products!$A$1:$A$37,0),MATCH(orders!J$1,products!$A$1:$G$1,0))</f>
        <v>0.65</v>
      </c>
      <c r="K916" t="str">
        <f>INDEX(products!$A$1:$G$37,MATCH(orders!$D916,products!$A$1:$A$37,0),MATCH(orders!K$1,products!$A$1:$G$1,0))</f>
        <v>20g</v>
      </c>
      <c r="L916" s="6">
        <f>INDEX(products!$A$1:$G$37,MATCH(orders!$D916,products!$A$1:$A$37,0),MATCH(orders!L$1,products!$A$1:$G$1,0))</f>
        <v>0.5</v>
      </c>
      <c r="M916" s="6">
        <f t="shared" ca="1" si="29"/>
        <v>20.5</v>
      </c>
      <c r="N916" t="str">
        <f>_xlfn.XLOOKUP(Orders[[#This Row],[Customer ID]],customers!$A$1:$A$1001,customers!$I$1:$I$1001,0)</f>
        <v>No</v>
      </c>
    </row>
    <row r="917" spans="1:14" x14ac:dyDescent="0.3">
      <c r="A917" s="4" t="s">
        <v>6858</v>
      </c>
      <c r="B917" s="5">
        <v>43802</v>
      </c>
      <c r="C917" t="s">
        <v>515</v>
      </c>
      <c r="D917" t="s">
        <v>6949</v>
      </c>
      <c r="E917" s="4">
        <f t="shared" ca="1" si="28"/>
        <v>24</v>
      </c>
      <c r="F917" t="str">
        <f>_xlfn.XLOOKUP(C917,customers!$A$1:$A$1001,customers!$B$1:$B$1001)</f>
        <v>Elaine Fisher</v>
      </c>
      <c r="G917" t="str">
        <f>_xlfn.XLOOKUP(C917,customers!$A$1:$A$1001,customers!$C$1:$C$1001)</f>
        <v>elainefisher@email.com</v>
      </c>
      <c r="H917" t="str">
        <f>_xlfn.XLOOKUP(C917,customers!$A$1:$A$1001,customers!$G$1:$G$1001)</f>
        <v>Canada</v>
      </c>
      <c r="I917" t="str">
        <f>INDEX(products!$A$1:$G$37,MATCH(orders!$D917,products!$A$1:$A$37,0),MATCH(orders!I$1,products!$A$1:$G$1,0))</f>
        <v>Dark</v>
      </c>
      <c r="J917">
        <f>INDEX(products!$A$1:$G$37,MATCH(orders!$D917,products!$A$1:$A$37,0),MATCH(orders!J$1,products!$A$1:$G$1,0))</f>
        <v>0.65</v>
      </c>
      <c r="K917" t="str">
        <f>INDEX(products!$A$1:$G$37,MATCH(orders!$D917,products!$A$1:$A$37,0),MATCH(orders!K$1,products!$A$1:$G$1,0))</f>
        <v>20g</v>
      </c>
      <c r="L917" s="6">
        <f>INDEX(products!$A$1:$G$37,MATCH(orders!$D917,products!$A$1:$A$37,0),MATCH(orders!L$1,products!$A$1:$G$1,0))</f>
        <v>0.56000000000000005</v>
      </c>
      <c r="M917" s="6">
        <f t="shared" ca="1" si="29"/>
        <v>13.440000000000001</v>
      </c>
      <c r="N917" t="str">
        <f>_xlfn.XLOOKUP(Orders[[#This Row],[Customer ID]],customers!$A$1:$A$1001,customers!$I$1:$I$1001,0)</f>
        <v>Yes</v>
      </c>
    </row>
    <row r="918" spans="1:14" x14ac:dyDescent="0.3">
      <c r="A918" s="4" t="s">
        <v>6859</v>
      </c>
      <c r="B918" s="5">
        <v>43683</v>
      </c>
      <c r="C918" t="s">
        <v>553</v>
      </c>
      <c r="D918" t="s">
        <v>6953</v>
      </c>
      <c r="E918" s="4">
        <f t="shared" ca="1" si="28"/>
        <v>39</v>
      </c>
      <c r="F918" t="str">
        <f>_xlfn.XLOOKUP(C918,customers!$A$1:$A$1001,customers!$B$1:$B$1001)</f>
        <v>Mckenzie Lee</v>
      </c>
      <c r="G918" t="str">
        <f>_xlfn.XLOOKUP(C918,customers!$A$1:$A$1001,customers!$C$1:$C$1001)</f>
        <v>mckenzielee@email.com</v>
      </c>
      <c r="H918" t="str">
        <f>_xlfn.XLOOKUP(C918,customers!$A$1:$A$1001,customers!$G$1:$G$1001)</f>
        <v>Mexico</v>
      </c>
      <c r="I918" t="str">
        <f>INDEX(products!$A$1:$G$37,MATCH(orders!$D918,products!$A$1:$A$37,0),MATCH(orders!I$1,products!$A$1:$G$1,0))</f>
        <v>Dark</v>
      </c>
      <c r="J918">
        <f>INDEX(products!$A$1:$G$37,MATCH(orders!$D918,products!$A$1:$A$37,0),MATCH(orders!J$1,products!$A$1:$G$1,0))</f>
        <v>0.8</v>
      </c>
      <c r="K918" t="str">
        <f>INDEX(products!$A$1:$G$37,MATCH(orders!$D918,products!$A$1:$A$37,0),MATCH(orders!K$1,products!$A$1:$G$1,0))</f>
        <v>20g</v>
      </c>
      <c r="L918" s="6">
        <f>INDEX(products!$A$1:$G$37,MATCH(orders!$D918,products!$A$1:$A$37,0),MATCH(orders!L$1,products!$A$1:$G$1,0))</f>
        <v>0.5</v>
      </c>
      <c r="M918" s="6">
        <f t="shared" ca="1" si="29"/>
        <v>19.5</v>
      </c>
      <c r="N918" t="str">
        <f>_xlfn.XLOOKUP(Orders[[#This Row],[Customer ID]],customers!$A$1:$A$1001,customers!$I$1:$I$1001,0)</f>
        <v>No</v>
      </c>
    </row>
    <row r="919" spans="1:14" x14ac:dyDescent="0.3">
      <c r="A919" s="4" t="s">
        <v>6860</v>
      </c>
      <c r="B919" s="5">
        <v>43901</v>
      </c>
      <c r="C919" t="s">
        <v>55</v>
      </c>
      <c r="D919" t="s">
        <v>6969</v>
      </c>
      <c r="E919" s="4">
        <f t="shared" ca="1" si="28"/>
        <v>9</v>
      </c>
      <c r="F919" t="str">
        <f>_xlfn.XLOOKUP(C919,customers!$A$1:$A$1001,customers!$B$1:$B$1001)</f>
        <v>Reginald Mendez</v>
      </c>
      <c r="G919" t="str">
        <f>_xlfn.XLOOKUP(C919,customers!$A$1:$A$1001,customers!$C$1:$C$1001)</f>
        <v>reginaldmendez@email.com</v>
      </c>
      <c r="H919" t="str">
        <f>_xlfn.XLOOKUP(C919,customers!$A$1:$A$1001,customers!$G$1:$G$1001)</f>
        <v>Mexico</v>
      </c>
      <c r="I919" t="str">
        <f>INDEX(products!$A$1:$G$37,MATCH(orders!$D919,products!$A$1:$A$37,0),MATCH(orders!I$1,products!$A$1:$G$1,0))</f>
        <v>White</v>
      </c>
      <c r="J919">
        <f>INDEX(products!$A$1:$G$37,MATCH(orders!$D919,products!$A$1:$A$37,0),MATCH(orders!J$1,products!$A$1:$G$1,0))</f>
        <v>0.5</v>
      </c>
      <c r="K919" t="str">
        <f>INDEX(products!$A$1:$G$37,MATCH(orders!$D919,products!$A$1:$A$37,0),MATCH(orders!K$1,products!$A$1:$G$1,0))</f>
        <v>20g</v>
      </c>
      <c r="L919" s="6">
        <f>INDEX(products!$A$1:$G$37,MATCH(orders!$D919,products!$A$1:$A$37,0),MATCH(orders!L$1,products!$A$1:$G$1,0))</f>
        <v>0.79</v>
      </c>
      <c r="M919" s="6">
        <f t="shared" ca="1" si="29"/>
        <v>7.11</v>
      </c>
      <c r="N919" t="str">
        <f>_xlfn.XLOOKUP(Orders[[#This Row],[Customer ID]],customers!$A$1:$A$1001,customers!$I$1:$I$1001,0)</f>
        <v>No</v>
      </c>
    </row>
    <row r="920" spans="1:14" x14ac:dyDescent="0.3">
      <c r="A920" s="4" t="s">
        <v>6861</v>
      </c>
      <c r="B920" s="5">
        <v>44457</v>
      </c>
      <c r="C920" t="s">
        <v>669</v>
      </c>
      <c r="D920" t="s">
        <v>6960</v>
      </c>
      <c r="E920" s="4">
        <f t="shared" ca="1" si="28"/>
        <v>11</v>
      </c>
      <c r="F920" t="str">
        <f>_xlfn.XLOOKUP(C920,customers!$A$1:$A$1001,customers!$B$1:$B$1001)</f>
        <v>Katherine Kennedy</v>
      </c>
      <c r="G920" t="str">
        <f>_xlfn.XLOOKUP(C920,customers!$A$1:$A$1001,customers!$C$1:$C$1001)</f>
        <v>katherinekennedy@email.com</v>
      </c>
      <c r="H920" t="str">
        <f>_xlfn.XLOOKUP(C920,customers!$A$1:$A$1001,customers!$G$1:$G$1001)</f>
        <v>United States</v>
      </c>
      <c r="I920" t="str">
        <f>INDEX(products!$A$1:$G$37,MATCH(orders!$D920,products!$A$1:$A$37,0),MATCH(orders!I$1,products!$A$1:$G$1,0))</f>
        <v>Milk</v>
      </c>
      <c r="J920">
        <f>INDEX(products!$A$1:$G$37,MATCH(orders!$D920,products!$A$1:$A$37,0),MATCH(orders!J$1,products!$A$1:$G$1,0))</f>
        <v>0.5</v>
      </c>
      <c r="K920" t="str">
        <f>INDEX(products!$A$1:$G$37,MATCH(orders!$D920,products!$A$1:$A$37,0),MATCH(orders!K$1,products!$A$1:$G$1,0))</f>
        <v>250g</v>
      </c>
      <c r="L920" s="6">
        <f>INDEX(products!$A$1:$G$37,MATCH(orders!$D920,products!$A$1:$A$37,0),MATCH(orders!L$1,products!$A$1:$G$1,0))</f>
        <v>4.58</v>
      </c>
      <c r="M920" s="6">
        <f t="shared" ca="1" si="29"/>
        <v>50.38</v>
      </c>
      <c r="N920" t="str">
        <f>_xlfn.XLOOKUP(Orders[[#This Row],[Customer ID]],customers!$A$1:$A$1001,customers!$I$1:$I$1001,0)</f>
        <v>No</v>
      </c>
    </row>
    <row r="921" spans="1:14" x14ac:dyDescent="0.3">
      <c r="A921" s="4" t="s">
        <v>6862</v>
      </c>
      <c r="B921" s="5">
        <v>44142</v>
      </c>
      <c r="C921" t="s">
        <v>128</v>
      </c>
      <c r="D921" t="s">
        <v>6979</v>
      </c>
      <c r="E921" s="4">
        <f t="shared" ca="1" si="28"/>
        <v>30</v>
      </c>
      <c r="F921" t="str">
        <f>_xlfn.XLOOKUP(C921,customers!$A$1:$A$1001,customers!$B$1:$B$1001)</f>
        <v>Abigail Barnett</v>
      </c>
      <c r="G921" t="str">
        <f>_xlfn.XLOOKUP(C921,customers!$A$1:$A$1001,customers!$C$1:$C$1001)</f>
        <v>abigailbarnett@email.com</v>
      </c>
      <c r="H921" t="str">
        <f>_xlfn.XLOOKUP(C921,customers!$A$1:$A$1001,customers!$G$1:$G$1001)</f>
        <v>Mexico</v>
      </c>
      <c r="I921" t="str">
        <f>INDEX(products!$A$1:$G$37,MATCH(orders!$D921,products!$A$1:$A$37,0),MATCH(orders!I$1,products!$A$1:$G$1,0))</f>
        <v>White</v>
      </c>
      <c r="J921">
        <f>INDEX(products!$A$1:$G$37,MATCH(orders!$D921,products!$A$1:$A$37,0),MATCH(orders!J$1,products!$A$1:$G$1,0))</f>
        <v>0.8</v>
      </c>
      <c r="K921" t="str">
        <f>INDEX(products!$A$1:$G$37,MATCH(orders!$D921,products!$A$1:$A$37,0),MATCH(orders!K$1,products!$A$1:$G$1,0))</f>
        <v>100g</v>
      </c>
      <c r="L921" s="6">
        <f>INDEX(products!$A$1:$G$37,MATCH(orders!$D921,products!$A$1:$A$37,0),MATCH(orders!L$1,products!$A$1:$G$1,0))</f>
        <v>2.16</v>
      </c>
      <c r="M921" s="6">
        <f t="shared" ca="1" si="29"/>
        <v>64.800000000000011</v>
      </c>
      <c r="N921" t="str">
        <f>_xlfn.XLOOKUP(Orders[[#This Row],[Customer ID]],customers!$A$1:$A$1001,customers!$I$1:$I$1001,0)</f>
        <v>No</v>
      </c>
    </row>
    <row r="922" spans="1:14" x14ac:dyDescent="0.3">
      <c r="A922" s="4" t="s">
        <v>6863</v>
      </c>
      <c r="B922" s="5">
        <v>44739</v>
      </c>
      <c r="C922" t="s">
        <v>70</v>
      </c>
      <c r="D922" t="s">
        <v>6971</v>
      </c>
      <c r="E922" s="4">
        <f t="shared" ca="1" si="28"/>
        <v>4</v>
      </c>
      <c r="F922" t="str">
        <f>_xlfn.XLOOKUP(C922,customers!$A$1:$A$1001,customers!$B$1:$B$1001)</f>
        <v>Jessica Williams</v>
      </c>
      <c r="G922" t="str">
        <f>_xlfn.XLOOKUP(C922,customers!$A$1:$A$1001,customers!$C$1:$C$1001)</f>
        <v>jessicawilliams@email.com</v>
      </c>
      <c r="H922" t="str">
        <f>_xlfn.XLOOKUP(C922,customers!$A$1:$A$1001,customers!$G$1:$G$1001)</f>
        <v>Canada</v>
      </c>
      <c r="I922" t="str">
        <f>INDEX(products!$A$1:$G$37,MATCH(orders!$D922,products!$A$1:$A$37,0),MATCH(orders!I$1,products!$A$1:$G$1,0))</f>
        <v>White</v>
      </c>
      <c r="J922">
        <f>INDEX(products!$A$1:$G$37,MATCH(orders!$D922,products!$A$1:$A$37,0),MATCH(orders!J$1,products!$A$1:$G$1,0))</f>
        <v>0.5</v>
      </c>
      <c r="K922" t="str">
        <f>INDEX(products!$A$1:$G$37,MATCH(orders!$D922,products!$A$1:$A$37,0),MATCH(orders!K$1,products!$A$1:$G$1,0))</f>
        <v>100g</v>
      </c>
      <c r="L922" s="6">
        <f>INDEX(products!$A$1:$G$37,MATCH(orders!$D922,products!$A$1:$A$37,0),MATCH(orders!L$1,products!$A$1:$G$1,0))</f>
        <v>2.64</v>
      </c>
      <c r="M922" s="6">
        <f t="shared" ca="1" si="29"/>
        <v>10.56</v>
      </c>
      <c r="N922" t="str">
        <f>_xlfn.XLOOKUP(Orders[[#This Row],[Customer ID]],customers!$A$1:$A$1001,customers!$I$1:$I$1001,0)</f>
        <v>Yes</v>
      </c>
    </row>
    <row r="923" spans="1:14" x14ac:dyDescent="0.3">
      <c r="A923" s="4" t="s">
        <v>6864</v>
      </c>
      <c r="B923" s="5">
        <v>43866</v>
      </c>
      <c r="C923" t="s">
        <v>34</v>
      </c>
      <c r="D923" t="s">
        <v>6949</v>
      </c>
      <c r="E923" s="4">
        <f t="shared" ca="1" si="28"/>
        <v>38</v>
      </c>
      <c r="F923" t="str">
        <f>_xlfn.XLOOKUP(C923,customers!$A$1:$A$1001,customers!$B$1:$B$1001)</f>
        <v>Tammy Wilson DDS</v>
      </c>
      <c r="G923" t="str">
        <f>_xlfn.XLOOKUP(C923,customers!$A$1:$A$1001,customers!$C$1:$C$1001)</f>
        <v>tammywilsondds@email.com</v>
      </c>
      <c r="H923" t="str">
        <f>_xlfn.XLOOKUP(C923,customers!$A$1:$A$1001,customers!$G$1:$G$1001)</f>
        <v>Mexico</v>
      </c>
      <c r="I923" t="str">
        <f>INDEX(products!$A$1:$G$37,MATCH(orders!$D923,products!$A$1:$A$37,0),MATCH(orders!I$1,products!$A$1:$G$1,0))</f>
        <v>Dark</v>
      </c>
      <c r="J923">
        <f>INDEX(products!$A$1:$G$37,MATCH(orders!$D923,products!$A$1:$A$37,0),MATCH(orders!J$1,products!$A$1:$G$1,0))</f>
        <v>0.65</v>
      </c>
      <c r="K923" t="str">
        <f>INDEX(products!$A$1:$G$37,MATCH(orders!$D923,products!$A$1:$A$37,0),MATCH(orders!K$1,products!$A$1:$G$1,0))</f>
        <v>20g</v>
      </c>
      <c r="L923" s="6">
        <f>INDEX(products!$A$1:$G$37,MATCH(orders!$D923,products!$A$1:$A$37,0),MATCH(orders!L$1,products!$A$1:$G$1,0))</f>
        <v>0.56000000000000005</v>
      </c>
      <c r="M923" s="6">
        <f t="shared" ca="1" si="29"/>
        <v>21.28</v>
      </c>
      <c r="N923" t="str">
        <f>_xlfn.XLOOKUP(Orders[[#This Row],[Customer ID]],customers!$A$1:$A$1001,customers!$I$1:$I$1001,0)</f>
        <v>No</v>
      </c>
    </row>
    <row r="924" spans="1:14" x14ac:dyDescent="0.3">
      <c r="A924" s="4" t="s">
        <v>6864</v>
      </c>
      <c r="B924" s="5">
        <v>43866</v>
      </c>
      <c r="C924" t="s">
        <v>952</v>
      </c>
      <c r="D924" t="s">
        <v>6951</v>
      </c>
      <c r="E924" s="4">
        <f t="shared" ca="1" si="28"/>
        <v>34</v>
      </c>
      <c r="F924" t="str">
        <f>_xlfn.XLOOKUP(C924,customers!$A$1:$A$1001,customers!$B$1:$B$1001)</f>
        <v>Jacob Joyce</v>
      </c>
      <c r="G924" t="str">
        <f>_xlfn.XLOOKUP(C924,customers!$A$1:$A$1001,customers!$C$1:$C$1001)</f>
        <v>jacobjoyce@email.com</v>
      </c>
      <c r="H924" t="str">
        <f>_xlfn.XLOOKUP(C924,customers!$A$1:$A$1001,customers!$G$1:$G$1001)</f>
        <v>Canada</v>
      </c>
      <c r="I924" t="str">
        <f>INDEX(products!$A$1:$G$37,MATCH(orders!$D924,products!$A$1:$A$37,0),MATCH(orders!I$1,products!$A$1:$G$1,0))</f>
        <v>Dark</v>
      </c>
      <c r="J924">
        <f>INDEX(products!$A$1:$G$37,MATCH(orders!$D924,products!$A$1:$A$37,0),MATCH(orders!J$1,products!$A$1:$G$1,0))</f>
        <v>0.65</v>
      </c>
      <c r="K924" t="str">
        <f>INDEX(products!$A$1:$G$37,MATCH(orders!$D924,products!$A$1:$A$37,0),MATCH(orders!K$1,products!$A$1:$G$1,0))</f>
        <v>100g</v>
      </c>
      <c r="L924" s="6">
        <f>INDEX(products!$A$1:$G$37,MATCH(orders!$D924,products!$A$1:$A$37,0),MATCH(orders!L$1,products!$A$1:$G$1,0))</f>
        <v>1.88</v>
      </c>
      <c r="M924" s="6">
        <f t="shared" ca="1" si="29"/>
        <v>63.919999999999995</v>
      </c>
      <c r="N924" t="str">
        <f>_xlfn.XLOOKUP(Orders[[#This Row],[Customer ID]],customers!$A$1:$A$1001,customers!$I$1:$I$1001,0)</f>
        <v>Yes</v>
      </c>
    </row>
    <row r="925" spans="1:14" x14ac:dyDescent="0.3">
      <c r="A925" s="4" t="s">
        <v>6865</v>
      </c>
      <c r="B925" s="5">
        <v>43868</v>
      </c>
      <c r="C925" t="s">
        <v>675</v>
      </c>
      <c r="D925" t="s">
        <v>6974</v>
      </c>
      <c r="E925" s="4">
        <f t="shared" ca="1" si="28"/>
        <v>16</v>
      </c>
      <c r="F925" t="str">
        <f>_xlfn.XLOOKUP(C925,customers!$A$1:$A$1001,customers!$B$1:$B$1001)</f>
        <v>Karen Ramos</v>
      </c>
      <c r="G925" t="str">
        <f>_xlfn.XLOOKUP(C925,customers!$A$1:$A$1001,customers!$C$1:$C$1001)</f>
        <v>karenramos@email.com</v>
      </c>
      <c r="H925" t="str">
        <f>_xlfn.XLOOKUP(C925,customers!$A$1:$A$1001,customers!$G$1:$G$1001)</f>
        <v>Canada</v>
      </c>
      <c r="I925" t="str">
        <f>INDEX(products!$A$1:$G$37,MATCH(orders!$D925,products!$A$1:$A$37,0),MATCH(orders!I$1,products!$A$1:$G$1,0))</f>
        <v>White</v>
      </c>
      <c r="J925">
        <f>INDEX(products!$A$1:$G$37,MATCH(orders!$D925,products!$A$1:$A$37,0),MATCH(orders!J$1,products!$A$1:$G$1,0))</f>
        <v>0.65</v>
      </c>
      <c r="K925" t="str">
        <f>INDEX(products!$A$1:$G$37,MATCH(orders!$D925,products!$A$1:$A$37,0),MATCH(orders!K$1,products!$A$1:$G$1,0))</f>
        <v>50g</v>
      </c>
      <c r="L925" s="6">
        <f>INDEX(products!$A$1:$G$37,MATCH(orders!$D925,products!$A$1:$A$37,0),MATCH(orders!L$1,products!$A$1:$G$1,0))</f>
        <v>1.46</v>
      </c>
      <c r="M925" s="6">
        <f t="shared" ca="1" si="29"/>
        <v>23.36</v>
      </c>
      <c r="N925" t="str">
        <f>_xlfn.XLOOKUP(Orders[[#This Row],[Customer ID]],customers!$A$1:$A$1001,customers!$I$1:$I$1001,0)</f>
        <v>No</v>
      </c>
    </row>
    <row r="926" spans="1:14" x14ac:dyDescent="0.3">
      <c r="A926" s="4" t="s">
        <v>6866</v>
      </c>
      <c r="B926" s="5">
        <v>44183</v>
      </c>
      <c r="C926" t="s">
        <v>830</v>
      </c>
      <c r="D926" t="s">
        <v>6979</v>
      </c>
      <c r="E926" s="4">
        <f t="shared" ca="1" si="28"/>
        <v>37</v>
      </c>
      <c r="F926" t="str">
        <f>_xlfn.XLOOKUP(C926,customers!$A$1:$A$1001,customers!$B$1:$B$1001)</f>
        <v>Alexander Smith</v>
      </c>
      <c r="G926" t="str">
        <f>_xlfn.XLOOKUP(C926,customers!$A$1:$A$1001,customers!$C$1:$C$1001)</f>
        <v>alexandersmith@email.com</v>
      </c>
      <c r="H926" t="str">
        <f>_xlfn.XLOOKUP(C926,customers!$A$1:$A$1001,customers!$G$1:$G$1001)</f>
        <v>United States</v>
      </c>
      <c r="I926" t="str">
        <f>INDEX(products!$A$1:$G$37,MATCH(orders!$D926,products!$A$1:$A$37,0),MATCH(orders!I$1,products!$A$1:$G$1,0))</f>
        <v>White</v>
      </c>
      <c r="J926">
        <f>INDEX(products!$A$1:$G$37,MATCH(orders!$D926,products!$A$1:$A$37,0),MATCH(orders!J$1,products!$A$1:$G$1,0))</f>
        <v>0.8</v>
      </c>
      <c r="K926" t="str">
        <f>INDEX(products!$A$1:$G$37,MATCH(orders!$D926,products!$A$1:$A$37,0),MATCH(orders!K$1,products!$A$1:$G$1,0))</f>
        <v>100g</v>
      </c>
      <c r="L926" s="6">
        <f>INDEX(products!$A$1:$G$37,MATCH(orders!$D926,products!$A$1:$A$37,0),MATCH(orders!L$1,products!$A$1:$G$1,0))</f>
        <v>2.16</v>
      </c>
      <c r="M926" s="6">
        <f t="shared" ca="1" si="29"/>
        <v>79.92</v>
      </c>
      <c r="N926" t="str">
        <f>_xlfn.XLOOKUP(Orders[[#This Row],[Customer ID]],customers!$A$1:$A$1001,customers!$I$1:$I$1001,0)</f>
        <v>Yes</v>
      </c>
    </row>
    <row r="927" spans="1:14" x14ac:dyDescent="0.3">
      <c r="A927" s="4" t="s">
        <v>6867</v>
      </c>
      <c r="B927" s="5">
        <v>44431</v>
      </c>
      <c r="C927" t="s">
        <v>442</v>
      </c>
      <c r="D927" t="s">
        <v>6970</v>
      </c>
      <c r="E927" s="4">
        <f t="shared" ca="1" si="28"/>
        <v>39</v>
      </c>
      <c r="F927" t="str">
        <f>_xlfn.XLOOKUP(C927,customers!$A$1:$A$1001,customers!$B$1:$B$1001)</f>
        <v>Stephen Smith</v>
      </c>
      <c r="G927" t="str">
        <f>_xlfn.XLOOKUP(C927,customers!$A$1:$A$1001,customers!$C$1:$C$1001)</f>
        <v>stephensmith@email.com</v>
      </c>
      <c r="H927" t="str">
        <f>_xlfn.XLOOKUP(C927,customers!$A$1:$A$1001,customers!$G$1:$G$1001)</f>
        <v>Canada</v>
      </c>
      <c r="I927" t="str">
        <f>INDEX(products!$A$1:$G$37,MATCH(orders!$D927,products!$A$1:$A$37,0),MATCH(orders!I$1,products!$A$1:$G$1,0))</f>
        <v>White</v>
      </c>
      <c r="J927">
        <f>INDEX(products!$A$1:$G$37,MATCH(orders!$D927,products!$A$1:$A$37,0),MATCH(orders!J$1,products!$A$1:$G$1,0))</f>
        <v>0.5</v>
      </c>
      <c r="K927" t="str">
        <f>INDEX(products!$A$1:$G$37,MATCH(orders!$D927,products!$A$1:$A$37,0),MATCH(orders!K$1,products!$A$1:$G$1,0))</f>
        <v>50g</v>
      </c>
      <c r="L927" s="6">
        <f>INDEX(products!$A$1:$G$37,MATCH(orders!$D927,products!$A$1:$A$37,0),MATCH(orders!L$1,products!$A$1:$G$1,0))</f>
        <v>1.59</v>
      </c>
      <c r="M927" s="6">
        <f t="shared" ca="1" si="29"/>
        <v>62.010000000000005</v>
      </c>
      <c r="N927" t="str">
        <f>_xlfn.XLOOKUP(Orders[[#This Row],[Customer ID]],customers!$A$1:$A$1001,customers!$I$1:$I$1001,0)</f>
        <v>No</v>
      </c>
    </row>
    <row r="928" spans="1:14" x14ac:dyDescent="0.3">
      <c r="A928" s="4" t="s">
        <v>6868</v>
      </c>
      <c r="B928" s="5">
        <v>44428</v>
      </c>
      <c r="C928" t="s">
        <v>256</v>
      </c>
      <c r="D928" t="s">
        <v>6966</v>
      </c>
      <c r="E928" s="4">
        <f t="shared" ca="1" si="28"/>
        <v>40</v>
      </c>
      <c r="F928" t="str">
        <f>_xlfn.XLOOKUP(C928,customers!$A$1:$A$1001,customers!$B$1:$B$1001)</f>
        <v>John Williams</v>
      </c>
      <c r="G928" t="str">
        <f>_xlfn.XLOOKUP(C928,customers!$A$1:$A$1001,customers!$C$1:$C$1001)</f>
        <v>johnwilliams@email.com</v>
      </c>
      <c r="H928" t="str">
        <f>_xlfn.XLOOKUP(C928,customers!$A$1:$A$1001,customers!$G$1:$G$1001)</f>
        <v>Mexico</v>
      </c>
      <c r="I928" t="str">
        <f>INDEX(products!$A$1:$G$37,MATCH(orders!$D928,products!$A$1:$A$37,0),MATCH(orders!I$1,products!$A$1:$G$1,0))</f>
        <v>Milk</v>
      </c>
      <c r="J928">
        <f>INDEX(products!$A$1:$G$37,MATCH(orders!$D928,products!$A$1:$A$37,0),MATCH(orders!J$1,products!$A$1:$G$1,0))</f>
        <v>0.8</v>
      </c>
      <c r="K928" t="str">
        <f>INDEX(products!$A$1:$G$37,MATCH(orders!$D928,products!$A$1:$A$37,0),MATCH(orders!K$1,products!$A$1:$G$1,0))</f>
        <v>50g</v>
      </c>
      <c r="L928" s="6">
        <f>INDEX(products!$A$1:$G$37,MATCH(orders!$D928,products!$A$1:$A$37,0),MATCH(orders!L$1,products!$A$1:$G$1,0))</f>
        <v>0.9</v>
      </c>
      <c r="M928" s="6">
        <f t="shared" ca="1" si="29"/>
        <v>36</v>
      </c>
      <c r="N928" t="str">
        <f>_xlfn.XLOOKUP(Orders[[#This Row],[Customer ID]],customers!$A$1:$A$1001,customers!$I$1:$I$1001,0)</f>
        <v>Yes</v>
      </c>
    </row>
    <row r="929" spans="1:14" x14ac:dyDescent="0.3">
      <c r="A929" s="4" t="s">
        <v>6869</v>
      </c>
      <c r="B929" s="5">
        <v>43556</v>
      </c>
      <c r="C929" t="s">
        <v>274</v>
      </c>
      <c r="D929" t="s">
        <v>6969</v>
      </c>
      <c r="E929" s="4">
        <f t="shared" ca="1" si="28"/>
        <v>15</v>
      </c>
      <c r="F929" t="str">
        <f>_xlfn.XLOOKUP(C929,customers!$A$1:$A$1001,customers!$B$1:$B$1001)</f>
        <v>Bethany Allen MD</v>
      </c>
      <c r="G929" t="str">
        <f>_xlfn.XLOOKUP(C929,customers!$A$1:$A$1001,customers!$C$1:$C$1001)</f>
        <v>bethanyallenmd@email.com</v>
      </c>
      <c r="H929" t="str">
        <f>_xlfn.XLOOKUP(C929,customers!$A$1:$A$1001,customers!$G$1:$G$1001)</f>
        <v>United States</v>
      </c>
      <c r="I929" t="str">
        <f>INDEX(products!$A$1:$G$37,MATCH(orders!$D929,products!$A$1:$A$37,0),MATCH(orders!I$1,products!$A$1:$G$1,0))</f>
        <v>White</v>
      </c>
      <c r="J929">
        <f>INDEX(products!$A$1:$G$37,MATCH(orders!$D929,products!$A$1:$A$37,0),MATCH(orders!J$1,products!$A$1:$G$1,0))</f>
        <v>0.5</v>
      </c>
      <c r="K929" t="str">
        <f>INDEX(products!$A$1:$G$37,MATCH(orders!$D929,products!$A$1:$A$37,0),MATCH(orders!K$1,products!$A$1:$G$1,0))</f>
        <v>20g</v>
      </c>
      <c r="L929" s="6">
        <f>INDEX(products!$A$1:$G$37,MATCH(orders!$D929,products!$A$1:$A$37,0),MATCH(orders!L$1,products!$A$1:$G$1,0))</f>
        <v>0.79</v>
      </c>
      <c r="M929" s="6">
        <f t="shared" ca="1" si="29"/>
        <v>11.850000000000001</v>
      </c>
      <c r="N929" t="str">
        <f>_xlfn.XLOOKUP(Orders[[#This Row],[Customer ID]],customers!$A$1:$A$1001,customers!$I$1:$I$1001,0)</f>
        <v>Yes</v>
      </c>
    </row>
    <row r="930" spans="1:14" x14ac:dyDescent="0.3">
      <c r="A930" s="4" t="s">
        <v>6870</v>
      </c>
      <c r="B930" s="5">
        <v>44224</v>
      </c>
      <c r="C930" t="s">
        <v>138</v>
      </c>
      <c r="D930" t="s">
        <v>6972</v>
      </c>
      <c r="E930" s="4">
        <f t="shared" ca="1" si="28"/>
        <v>35</v>
      </c>
      <c r="F930" t="str">
        <f>_xlfn.XLOOKUP(C930,customers!$A$1:$A$1001,customers!$B$1:$B$1001)</f>
        <v>Robert Lee</v>
      </c>
      <c r="G930" t="str">
        <f>_xlfn.XLOOKUP(C930,customers!$A$1:$A$1001,customers!$C$1:$C$1001)</f>
        <v>robertlee@email.com</v>
      </c>
      <c r="H930" t="str">
        <f>_xlfn.XLOOKUP(C930,customers!$A$1:$A$1001,customers!$G$1:$G$1001)</f>
        <v>United States</v>
      </c>
      <c r="I930" t="str">
        <f>INDEX(products!$A$1:$G$37,MATCH(orders!$D930,products!$A$1:$A$37,0),MATCH(orders!I$1,products!$A$1:$G$1,0))</f>
        <v>White</v>
      </c>
      <c r="J930">
        <f>INDEX(products!$A$1:$G$37,MATCH(orders!$D930,products!$A$1:$A$37,0),MATCH(orders!J$1,products!$A$1:$G$1,0))</f>
        <v>0.5</v>
      </c>
      <c r="K930" t="str">
        <f>INDEX(products!$A$1:$G$37,MATCH(orders!$D930,products!$A$1:$A$37,0),MATCH(orders!K$1,products!$A$1:$G$1,0))</f>
        <v>250g</v>
      </c>
      <c r="L930" s="6">
        <f>INDEX(products!$A$1:$G$37,MATCH(orders!$D930,products!$A$1:$A$37,0),MATCH(orders!L$1,products!$A$1:$G$1,0))</f>
        <v>6.08</v>
      </c>
      <c r="M930" s="6">
        <f t="shared" ca="1" si="29"/>
        <v>212.8</v>
      </c>
      <c r="N930" t="str">
        <f>_xlfn.XLOOKUP(Orders[[#This Row],[Customer ID]],customers!$A$1:$A$1001,customers!$I$1:$I$1001,0)</f>
        <v>No</v>
      </c>
    </row>
    <row r="931" spans="1:14" x14ac:dyDescent="0.3">
      <c r="A931" s="4" t="s">
        <v>6871</v>
      </c>
      <c r="B931" s="5">
        <v>43759</v>
      </c>
      <c r="C931" t="s">
        <v>383</v>
      </c>
      <c r="D931" t="s">
        <v>6949</v>
      </c>
      <c r="E931" s="4">
        <f t="shared" ca="1" si="28"/>
        <v>7</v>
      </c>
      <c r="F931" t="str">
        <f>_xlfn.XLOOKUP(C931,customers!$A$1:$A$1001,customers!$B$1:$B$1001)</f>
        <v>Kelly Watson</v>
      </c>
      <c r="G931" t="str">
        <f>_xlfn.XLOOKUP(C931,customers!$A$1:$A$1001,customers!$C$1:$C$1001)</f>
        <v>kellywatson@email.com</v>
      </c>
      <c r="H931" t="str">
        <f>_xlfn.XLOOKUP(C931,customers!$A$1:$A$1001,customers!$G$1:$G$1001)</f>
        <v>Canada</v>
      </c>
      <c r="I931" t="str">
        <f>INDEX(products!$A$1:$G$37,MATCH(orders!$D931,products!$A$1:$A$37,0),MATCH(orders!I$1,products!$A$1:$G$1,0))</f>
        <v>Dark</v>
      </c>
      <c r="J931">
        <f>INDEX(products!$A$1:$G$37,MATCH(orders!$D931,products!$A$1:$A$37,0),MATCH(orders!J$1,products!$A$1:$G$1,0))</f>
        <v>0.65</v>
      </c>
      <c r="K931" t="str">
        <f>INDEX(products!$A$1:$G$37,MATCH(orders!$D931,products!$A$1:$A$37,0),MATCH(orders!K$1,products!$A$1:$G$1,0))</f>
        <v>20g</v>
      </c>
      <c r="L931" s="6">
        <f>INDEX(products!$A$1:$G$37,MATCH(orders!$D931,products!$A$1:$A$37,0),MATCH(orders!L$1,products!$A$1:$G$1,0))</f>
        <v>0.56000000000000005</v>
      </c>
      <c r="M931" s="6">
        <f t="shared" ca="1" si="29"/>
        <v>3.9200000000000004</v>
      </c>
      <c r="N931" t="str">
        <f>_xlfn.XLOOKUP(Orders[[#This Row],[Customer ID]],customers!$A$1:$A$1001,customers!$I$1:$I$1001,0)</f>
        <v>No</v>
      </c>
    </row>
    <row r="932" spans="1:14" x14ac:dyDescent="0.3">
      <c r="A932" s="4" t="s">
        <v>6872</v>
      </c>
      <c r="B932" s="5">
        <v>44367</v>
      </c>
      <c r="C932" t="s">
        <v>232</v>
      </c>
      <c r="D932" t="s">
        <v>6974</v>
      </c>
      <c r="E932" s="4">
        <f t="shared" ca="1" si="28"/>
        <v>3</v>
      </c>
      <c r="F932" t="str">
        <f>_xlfn.XLOOKUP(C932,customers!$A$1:$A$1001,customers!$B$1:$B$1001)</f>
        <v>Cindy James</v>
      </c>
      <c r="G932" t="str">
        <f>_xlfn.XLOOKUP(C932,customers!$A$1:$A$1001,customers!$C$1:$C$1001)</f>
        <v>cindyjames@email.com</v>
      </c>
      <c r="H932" t="str">
        <f>_xlfn.XLOOKUP(C932,customers!$A$1:$A$1001,customers!$G$1:$G$1001)</f>
        <v>United States</v>
      </c>
      <c r="I932" t="str">
        <f>INDEX(products!$A$1:$G$37,MATCH(orders!$D932,products!$A$1:$A$37,0),MATCH(orders!I$1,products!$A$1:$G$1,0))</f>
        <v>White</v>
      </c>
      <c r="J932">
        <f>INDEX(products!$A$1:$G$37,MATCH(orders!$D932,products!$A$1:$A$37,0),MATCH(orders!J$1,products!$A$1:$G$1,0))</f>
        <v>0.65</v>
      </c>
      <c r="K932" t="str">
        <f>INDEX(products!$A$1:$G$37,MATCH(orders!$D932,products!$A$1:$A$37,0),MATCH(orders!K$1,products!$A$1:$G$1,0))</f>
        <v>50g</v>
      </c>
      <c r="L932" s="6">
        <f>INDEX(products!$A$1:$G$37,MATCH(orders!$D932,products!$A$1:$A$37,0),MATCH(orders!L$1,products!$A$1:$G$1,0))</f>
        <v>1.46</v>
      </c>
      <c r="M932" s="6">
        <f t="shared" ca="1" si="29"/>
        <v>4.38</v>
      </c>
      <c r="N932" t="str">
        <f>_xlfn.XLOOKUP(Orders[[#This Row],[Customer ID]],customers!$A$1:$A$1001,customers!$I$1:$I$1001,0)</f>
        <v>No</v>
      </c>
    </row>
    <row r="933" spans="1:14" x14ac:dyDescent="0.3">
      <c r="A933" s="4" t="s">
        <v>6873</v>
      </c>
      <c r="B933" s="5">
        <v>44504</v>
      </c>
      <c r="C933" t="s">
        <v>703</v>
      </c>
      <c r="D933" t="s">
        <v>6970</v>
      </c>
      <c r="E933" s="4">
        <f t="shared" ca="1" si="28"/>
        <v>11</v>
      </c>
      <c r="F933" t="str">
        <f>_xlfn.XLOOKUP(C933,customers!$A$1:$A$1001,customers!$B$1:$B$1001)</f>
        <v>William Guzman</v>
      </c>
      <c r="G933" t="str">
        <f>_xlfn.XLOOKUP(C933,customers!$A$1:$A$1001,customers!$C$1:$C$1001)</f>
        <v>williamguzman@email.com</v>
      </c>
      <c r="H933" t="str">
        <f>_xlfn.XLOOKUP(C933,customers!$A$1:$A$1001,customers!$G$1:$G$1001)</f>
        <v>Mexico</v>
      </c>
      <c r="I933" t="str">
        <f>INDEX(products!$A$1:$G$37,MATCH(orders!$D933,products!$A$1:$A$37,0),MATCH(orders!I$1,products!$A$1:$G$1,0))</f>
        <v>White</v>
      </c>
      <c r="J933">
        <f>INDEX(products!$A$1:$G$37,MATCH(orders!$D933,products!$A$1:$A$37,0),MATCH(orders!J$1,products!$A$1:$G$1,0))</f>
        <v>0.5</v>
      </c>
      <c r="K933" t="str">
        <f>INDEX(products!$A$1:$G$37,MATCH(orders!$D933,products!$A$1:$A$37,0),MATCH(orders!K$1,products!$A$1:$G$1,0))</f>
        <v>50g</v>
      </c>
      <c r="L933" s="6">
        <f>INDEX(products!$A$1:$G$37,MATCH(orders!$D933,products!$A$1:$A$37,0),MATCH(orders!L$1,products!$A$1:$G$1,0))</f>
        <v>1.59</v>
      </c>
      <c r="M933" s="6">
        <f t="shared" ca="1" si="29"/>
        <v>17.490000000000002</v>
      </c>
      <c r="N933" t="str">
        <f>_xlfn.XLOOKUP(Orders[[#This Row],[Customer ID]],customers!$A$1:$A$1001,customers!$I$1:$I$1001,0)</f>
        <v>No</v>
      </c>
    </row>
    <row r="934" spans="1:14" x14ac:dyDescent="0.3">
      <c r="A934" s="4" t="s">
        <v>6874</v>
      </c>
      <c r="B934" s="5">
        <v>44291</v>
      </c>
      <c r="C934" t="s">
        <v>747</v>
      </c>
      <c r="D934" t="s">
        <v>6962</v>
      </c>
      <c r="E934" s="4">
        <f t="shared" ca="1" si="28"/>
        <v>16</v>
      </c>
      <c r="F934" t="str">
        <f>_xlfn.XLOOKUP(C934,customers!$A$1:$A$1001,customers!$B$1:$B$1001)</f>
        <v>Melissa Luna</v>
      </c>
      <c r="G934" t="str">
        <f>_xlfn.XLOOKUP(C934,customers!$A$1:$A$1001,customers!$C$1:$C$1001)</f>
        <v>melissaluna@email.com</v>
      </c>
      <c r="H934" t="str">
        <f>_xlfn.XLOOKUP(C934,customers!$A$1:$A$1001,customers!$G$1:$G$1001)</f>
        <v>United States</v>
      </c>
      <c r="I934" t="str">
        <f>INDEX(products!$A$1:$G$37,MATCH(orders!$D934,products!$A$1:$A$37,0),MATCH(orders!I$1,products!$A$1:$G$1,0))</f>
        <v>Milk</v>
      </c>
      <c r="J934">
        <f>INDEX(products!$A$1:$G$37,MATCH(orders!$D934,products!$A$1:$A$37,0),MATCH(orders!J$1,products!$A$1:$G$1,0))</f>
        <v>0.65</v>
      </c>
      <c r="K934" t="str">
        <f>INDEX(products!$A$1:$G$37,MATCH(orders!$D934,products!$A$1:$A$37,0),MATCH(orders!K$1,products!$A$1:$G$1,0))</f>
        <v>50g</v>
      </c>
      <c r="L934" s="6">
        <f>INDEX(products!$A$1:$G$37,MATCH(orders!$D934,products!$A$1:$A$37,0),MATCH(orders!L$1,products!$A$1:$G$1,0))</f>
        <v>1</v>
      </c>
      <c r="M934" s="6">
        <f t="shared" ca="1" si="29"/>
        <v>16</v>
      </c>
      <c r="N934" t="str">
        <f>_xlfn.XLOOKUP(Orders[[#This Row],[Customer ID]],customers!$A$1:$A$1001,customers!$I$1:$I$1001,0)</f>
        <v>No</v>
      </c>
    </row>
    <row r="935" spans="1:14" x14ac:dyDescent="0.3">
      <c r="A935" s="4" t="s">
        <v>6875</v>
      </c>
      <c r="B935" s="5">
        <v>43808</v>
      </c>
      <c r="C935" t="s">
        <v>568</v>
      </c>
      <c r="D935" t="s">
        <v>6951</v>
      </c>
      <c r="E935" s="4">
        <f t="shared" ca="1" si="28"/>
        <v>14</v>
      </c>
      <c r="F935" t="str">
        <f>_xlfn.XLOOKUP(C935,customers!$A$1:$A$1001,customers!$B$1:$B$1001)</f>
        <v>Timothy Vazquez</v>
      </c>
      <c r="G935" t="str">
        <f>_xlfn.XLOOKUP(C935,customers!$A$1:$A$1001,customers!$C$1:$C$1001)</f>
        <v>timothyvazquez@email.com</v>
      </c>
      <c r="H935" t="str">
        <f>_xlfn.XLOOKUP(C935,customers!$A$1:$A$1001,customers!$G$1:$G$1001)</f>
        <v>Canada</v>
      </c>
      <c r="I935" t="str">
        <f>INDEX(products!$A$1:$G$37,MATCH(orders!$D935,products!$A$1:$A$37,0),MATCH(orders!I$1,products!$A$1:$G$1,0))</f>
        <v>Dark</v>
      </c>
      <c r="J935">
        <f>INDEX(products!$A$1:$G$37,MATCH(orders!$D935,products!$A$1:$A$37,0),MATCH(orders!J$1,products!$A$1:$G$1,0))</f>
        <v>0.65</v>
      </c>
      <c r="K935" t="str">
        <f>INDEX(products!$A$1:$G$37,MATCH(orders!$D935,products!$A$1:$A$37,0),MATCH(orders!K$1,products!$A$1:$G$1,0))</f>
        <v>100g</v>
      </c>
      <c r="L935" s="6">
        <f>INDEX(products!$A$1:$G$37,MATCH(orders!$D935,products!$A$1:$A$37,0),MATCH(orders!L$1,products!$A$1:$G$1,0))</f>
        <v>1.88</v>
      </c>
      <c r="M935" s="6">
        <f t="shared" ca="1" si="29"/>
        <v>26.32</v>
      </c>
      <c r="N935" t="str">
        <f>_xlfn.XLOOKUP(Orders[[#This Row],[Customer ID]],customers!$A$1:$A$1001,customers!$I$1:$I$1001,0)</f>
        <v>No</v>
      </c>
    </row>
    <row r="936" spans="1:14" x14ac:dyDescent="0.3">
      <c r="A936" s="4" t="s">
        <v>6876</v>
      </c>
      <c r="B936" s="5">
        <v>44563</v>
      </c>
      <c r="C936" t="s">
        <v>625</v>
      </c>
      <c r="D936" t="s">
        <v>6947</v>
      </c>
      <c r="E936" s="4">
        <f t="shared" ca="1" si="28"/>
        <v>39</v>
      </c>
      <c r="F936" t="str">
        <f>_xlfn.XLOOKUP(C936,customers!$A$1:$A$1001,customers!$B$1:$B$1001)</f>
        <v>Thomas Wilson</v>
      </c>
      <c r="G936" t="str">
        <f>_xlfn.XLOOKUP(C936,customers!$A$1:$A$1001,customers!$C$1:$C$1001)</f>
        <v>thomaswilson@email.com</v>
      </c>
      <c r="H936" t="str">
        <f>_xlfn.XLOOKUP(C936,customers!$A$1:$A$1001,customers!$G$1:$G$1001)</f>
        <v>United States</v>
      </c>
      <c r="I936" t="str">
        <f>INDEX(products!$A$1:$G$37,MATCH(orders!$D936,products!$A$1:$A$37,0),MATCH(orders!I$1,products!$A$1:$G$1,0))</f>
        <v>Dark</v>
      </c>
      <c r="J936">
        <f>INDEX(products!$A$1:$G$37,MATCH(orders!$D936,products!$A$1:$A$37,0),MATCH(orders!J$1,products!$A$1:$G$1,0))</f>
        <v>0.5</v>
      </c>
      <c r="K936" t="str">
        <f>INDEX(products!$A$1:$G$37,MATCH(orders!$D936,products!$A$1:$A$37,0),MATCH(orders!K$1,products!$A$1:$G$1,0))</f>
        <v>100g</v>
      </c>
      <c r="L936" s="6">
        <f>INDEX(products!$A$1:$G$37,MATCH(orders!$D936,products!$A$1:$A$37,0),MATCH(orders!L$1,products!$A$1:$G$1,0))</f>
        <v>2.16</v>
      </c>
      <c r="M936" s="6">
        <f t="shared" ca="1" si="29"/>
        <v>84.240000000000009</v>
      </c>
      <c r="N936" t="str">
        <f>_xlfn.XLOOKUP(Orders[[#This Row],[Customer ID]],customers!$A$1:$A$1001,customers!$I$1:$I$1001,0)</f>
        <v>No</v>
      </c>
    </row>
    <row r="937" spans="1:14" x14ac:dyDescent="0.3">
      <c r="A937" s="4" t="s">
        <v>6877</v>
      </c>
      <c r="B937" s="5">
        <v>43807</v>
      </c>
      <c r="C937" t="s">
        <v>818</v>
      </c>
      <c r="D937" t="s">
        <v>6980</v>
      </c>
      <c r="E937" s="4">
        <f t="shared" ca="1" si="28"/>
        <v>1</v>
      </c>
      <c r="F937" t="str">
        <f>_xlfn.XLOOKUP(C937,customers!$A$1:$A$1001,customers!$B$1:$B$1001)</f>
        <v>Michael Warren</v>
      </c>
      <c r="G937" t="str">
        <f>_xlfn.XLOOKUP(C937,customers!$A$1:$A$1001,customers!$C$1:$C$1001)</f>
        <v>michaelwarren@email.com</v>
      </c>
      <c r="H937" t="str">
        <f>_xlfn.XLOOKUP(C937,customers!$A$1:$A$1001,customers!$G$1:$G$1001)</f>
        <v>United States</v>
      </c>
      <c r="I937" t="str">
        <f>INDEX(products!$A$1:$G$37,MATCH(orders!$D937,products!$A$1:$A$37,0),MATCH(orders!I$1,products!$A$1:$G$1,0))</f>
        <v>White</v>
      </c>
      <c r="J937">
        <f>INDEX(products!$A$1:$G$37,MATCH(orders!$D937,products!$A$1:$A$37,0),MATCH(orders!J$1,products!$A$1:$G$1,0))</f>
        <v>0.8</v>
      </c>
      <c r="K937" t="str">
        <f>INDEX(products!$A$1:$G$37,MATCH(orders!$D937,products!$A$1:$A$37,0),MATCH(orders!K$1,products!$A$1:$G$1,0))</f>
        <v>250g</v>
      </c>
      <c r="L937" s="6">
        <f>INDEX(products!$A$1:$G$37,MATCH(orders!$D937,products!$A$1:$A$37,0),MATCH(orders!L$1,products!$A$1:$G$1,0))</f>
        <v>4.96</v>
      </c>
      <c r="M937" s="6">
        <f t="shared" ca="1" si="29"/>
        <v>4.96</v>
      </c>
      <c r="N937" t="str">
        <f>_xlfn.XLOOKUP(Orders[[#This Row],[Customer ID]],customers!$A$1:$A$1001,customers!$I$1:$I$1001,0)</f>
        <v>Yes</v>
      </c>
    </row>
    <row r="938" spans="1:14" x14ac:dyDescent="0.3">
      <c r="A938" s="4" t="s">
        <v>6878</v>
      </c>
      <c r="B938" s="5">
        <v>44528</v>
      </c>
      <c r="C938" t="s">
        <v>862</v>
      </c>
      <c r="D938" t="s">
        <v>6979</v>
      </c>
      <c r="E938" s="4">
        <f t="shared" ca="1" si="28"/>
        <v>3</v>
      </c>
      <c r="F938" t="str">
        <f>_xlfn.XLOOKUP(C938,customers!$A$1:$A$1001,customers!$B$1:$B$1001)</f>
        <v>Jennifer Davis</v>
      </c>
      <c r="G938" t="str">
        <f>_xlfn.XLOOKUP(C938,customers!$A$1:$A$1001,customers!$C$1:$C$1001)</f>
        <v>jenniferdavis@email.com</v>
      </c>
      <c r="H938" t="str">
        <f>_xlfn.XLOOKUP(C938,customers!$A$1:$A$1001,customers!$G$1:$G$1001)</f>
        <v>Mexico</v>
      </c>
      <c r="I938" t="str">
        <f>INDEX(products!$A$1:$G$37,MATCH(orders!$D938,products!$A$1:$A$37,0),MATCH(orders!I$1,products!$A$1:$G$1,0))</f>
        <v>White</v>
      </c>
      <c r="J938">
        <f>INDEX(products!$A$1:$G$37,MATCH(orders!$D938,products!$A$1:$A$37,0),MATCH(orders!J$1,products!$A$1:$G$1,0))</f>
        <v>0.8</v>
      </c>
      <c r="K938" t="str">
        <f>INDEX(products!$A$1:$G$37,MATCH(orders!$D938,products!$A$1:$A$37,0),MATCH(orders!K$1,products!$A$1:$G$1,0))</f>
        <v>100g</v>
      </c>
      <c r="L938" s="6">
        <f>INDEX(products!$A$1:$G$37,MATCH(orders!$D938,products!$A$1:$A$37,0),MATCH(orders!L$1,products!$A$1:$G$1,0))</f>
        <v>2.16</v>
      </c>
      <c r="M938" s="6">
        <f t="shared" ca="1" si="29"/>
        <v>6.48</v>
      </c>
      <c r="N938" t="str">
        <f>_xlfn.XLOOKUP(Orders[[#This Row],[Customer ID]],customers!$A$1:$A$1001,customers!$I$1:$I$1001,0)</f>
        <v>Yes</v>
      </c>
    </row>
    <row r="939" spans="1:14" x14ac:dyDescent="0.3">
      <c r="A939" s="4" t="s">
        <v>6879</v>
      </c>
      <c r="B939" s="5">
        <v>44631</v>
      </c>
      <c r="C939" t="s">
        <v>653</v>
      </c>
      <c r="D939" t="s">
        <v>6978</v>
      </c>
      <c r="E939" s="4">
        <f t="shared" ca="1" si="28"/>
        <v>22</v>
      </c>
      <c r="F939" t="str">
        <f>_xlfn.XLOOKUP(C939,customers!$A$1:$A$1001,customers!$B$1:$B$1001)</f>
        <v>Justin Garcia</v>
      </c>
      <c r="G939" t="str">
        <f>_xlfn.XLOOKUP(C939,customers!$A$1:$A$1001,customers!$C$1:$C$1001)</f>
        <v>justingarcia@email.com</v>
      </c>
      <c r="H939" t="str">
        <f>_xlfn.XLOOKUP(C939,customers!$A$1:$A$1001,customers!$G$1:$G$1001)</f>
        <v>United States</v>
      </c>
      <c r="I939" t="str">
        <f>INDEX(products!$A$1:$G$37,MATCH(orders!$D939,products!$A$1:$A$37,0),MATCH(orders!I$1,products!$A$1:$G$1,0))</f>
        <v>White</v>
      </c>
      <c r="J939">
        <f>INDEX(products!$A$1:$G$37,MATCH(orders!$D939,products!$A$1:$A$37,0),MATCH(orders!J$1,products!$A$1:$G$1,0))</f>
        <v>0.8</v>
      </c>
      <c r="K939" t="str">
        <f>INDEX(products!$A$1:$G$37,MATCH(orders!$D939,products!$A$1:$A$37,0),MATCH(orders!K$1,products!$A$1:$G$1,0))</f>
        <v>50g</v>
      </c>
      <c r="L939" s="6">
        <f>INDEX(products!$A$1:$G$37,MATCH(orders!$D939,products!$A$1:$A$37,0),MATCH(orders!L$1,products!$A$1:$G$1,0))</f>
        <v>1.3</v>
      </c>
      <c r="M939" s="6">
        <f t="shared" ca="1" si="29"/>
        <v>28.6</v>
      </c>
      <c r="N939" t="str">
        <f>_xlfn.XLOOKUP(Orders[[#This Row],[Customer ID]],customers!$A$1:$A$1001,customers!$I$1:$I$1001,0)</f>
        <v>Yes</v>
      </c>
    </row>
    <row r="940" spans="1:14" x14ac:dyDescent="0.3">
      <c r="A940" s="4" t="s">
        <v>6880</v>
      </c>
      <c r="B940" s="5">
        <v>44213</v>
      </c>
      <c r="C940" t="s">
        <v>918</v>
      </c>
      <c r="D940" t="s">
        <v>6974</v>
      </c>
      <c r="E940" s="4">
        <f t="shared" ca="1" si="28"/>
        <v>29</v>
      </c>
      <c r="F940" t="str">
        <f>_xlfn.XLOOKUP(C940,customers!$A$1:$A$1001,customers!$B$1:$B$1001)</f>
        <v>Bradley Williams</v>
      </c>
      <c r="G940" t="str">
        <f>_xlfn.XLOOKUP(C940,customers!$A$1:$A$1001,customers!$C$1:$C$1001)</f>
        <v>bradleywilliams@email.com</v>
      </c>
      <c r="H940" t="str">
        <f>_xlfn.XLOOKUP(C940,customers!$A$1:$A$1001,customers!$G$1:$G$1001)</f>
        <v>United States</v>
      </c>
      <c r="I940" t="str">
        <f>INDEX(products!$A$1:$G$37,MATCH(orders!$D940,products!$A$1:$A$37,0),MATCH(orders!I$1,products!$A$1:$G$1,0))</f>
        <v>White</v>
      </c>
      <c r="J940">
        <f>INDEX(products!$A$1:$G$37,MATCH(orders!$D940,products!$A$1:$A$37,0),MATCH(orders!J$1,products!$A$1:$G$1,0))</f>
        <v>0.65</v>
      </c>
      <c r="K940" t="str">
        <f>INDEX(products!$A$1:$G$37,MATCH(orders!$D940,products!$A$1:$A$37,0),MATCH(orders!K$1,products!$A$1:$G$1,0))</f>
        <v>50g</v>
      </c>
      <c r="L940" s="6">
        <f>INDEX(products!$A$1:$G$37,MATCH(orders!$D940,products!$A$1:$A$37,0),MATCH(orders!L$1,products!$A$1:$G$1,0))</f>
        <v>1.46</v>
      </c>
      <c r="M940" s="6">
        <f t="shared" ca="1" si="29"/>
        <v>42.339999999999996</v>
      </c>
      <c r="N940" t="str">
        <f>_xlfn.XLOOKUP(Orders[[#This Row],[Customer ID]],customers!$A$1:$A$1001,customers!$I$1:$I$1001,0)</f>
        <v>No</v>
      </c>
    </row>
    <row r="941" spans="1:14" x14ac:dyDescent="0.3">
      <c r="A941" s="4" t="s">
        <v>6881</v>
      </c>
      <c r="B941" s="5">
        <v>43483</v>
      </c>
      <c r="C941" t="s">
        <v>340</v>
      </c>
      <c r="D941" t="s">
        <v>6956</v>
      </c>
      <c r="E941" s="4">
        <f t="shared" ca="1" si="28"/>
        <v>3</v>
      </c>
      <c r="F941" t="str">
        <f>_xlfn.XLOOKUP(C941,customers!$A$1:$A$1001,customers!$B$1:$B$1001)</f>
        <v>Barbara Gonzalez</v>
      </c>
      <c r="G941" t="str">
        <f>_xlfn.XLOOKUP(C941,customers!$A$1:$A$1001,customers!$C$1:$C$1001)</f>
        <v>barbaragonzalez@email.com</v>
      </c>
      <c r="H941" t="str">
        <f>_xlfn.XLOOKUP(C941,customers!$A$1:$A$1001,customers!$G$1:$G$1001)</f>
        <v>Mexico</v>
      </c>
      <c r="I941" t="str">
        <f>INDEX(products!$A$1:$G$37,MATCH(orders!$D941,products!$A$1:$A$37,0),MATCH(orders!I$1,products!$A$1:$G$1,0))</f>
        <v>Dark</v>
      </c>
      <c r="J941">
        <f>INDEX(products!$A$1:$G$37,MATCH(orders!$D941,products!$A$1:$A$37,0),MATCH(orders!J$1,products!$A$1:$G$1,0))</f>
        <v>0.8</v>
      </c>
      <c r="K941" t="str">
        <f>INDEX(products!$A$1:$G$37,MATCH(orders!$D941,products!$A$1:$A$37,0),MATCH(orders!K$1,products!$A$1:$G$1,0))</f>
        <v>250g</v>
      </c>
      <c r="L941" s="6">
        <f>INDEX(products!$A$1:$G$37,MATCH(orders!$D941,products!$A$1:$A$37,0),MATCH(orders!L$1,products!$A$1:$G$1,0))</f>
        <v>3.81</v>
      </c>
      <c r="M941" s="6">
        <f t="shared" ca="1" si="29"/>
        <v>11.43</v>
      </c>
      <c r="N941" t="str">
        <f>_xlfn.XLOOKUP(Orders[[#This Row],[Customer ID]],customers!$A$1:$A$1001,customers!$I$1:$I$1001,0)</f>
        <v>No</v>
      </c>
    </row>
    <row r="942" spans="1:14" x14ac:dyDescent="0.3">
      <c r="A942" s="4" t="s">
        <v>6882</v>
      </c>
      <c r="B942" s="5">
        <v>43562</v>
      </c>
      <c r="C942" t="s">
        <v>454</v>
      </c>
      <c r="D942" t="s">
        <v>6950</v>
      </c>
      <c r="E942" s="4">
        <f t="shared" ca="1" si="28"/>
        <v>37</v>
      </c>
      <c r="F942" t="str">
        <f>_xlfn.XLOOKUP(C942,customers!$A$1:$A$1001,customers!$B$1:$B$1001)</f>
        <v>Angela Baker</v>
      </c>
      <c r="G942" t="str">
        <f>_xlfn.XLOOKUP(C942,customers!$A$1:$A$1001,customers!$C$1:$C$1001)</f>
        <v>angelabaker@email.com</v>
      </c>
      <c r="H942" t="str">
        <f>_xlfn.XLOOKUP(C942,customers!$A$1:$A$1001,customers!$G$1:$G$1001)</f>
        <v>United States</v>
      </c>
      <c r="I942" t="str">
        <f>INDEX(products!$A$1:$G$37,MATCH(orders!$D942,products!$A$1:$A$37,0),MATCH(orders!I$1,products!$A$1:$G$1,0))</f>
        <v>Dark</v>
      </c>
      <c r="J942">
        <f>INDEX(products!$A$1:$G$37,MATCH(orders!$D942,products!$A$1:$A$37,0),MATCH(orders!J$1,products!$A$1:$G$1,0))</f>
        <v>0.65</v>
      </c>
      <c r="K942" t="str">
        <f>INDEX(products!$A$1:$G$37,MATCH(orders!$D942,products!$A$1:$A$37,0),MATCH(orders!K$1,products!$A$1:$G$1,0))</f>
        <v>50g</v>
      </c>
      <c r="L942" s="6">
        <f>INDEX(products!$A$1:$G$37,MATCH(orders!$D942,products!$A$1:$A$37,0),MATCH(orders!L$1,products!$A$1:$G$1,0))</f>
        <v>1.1299999999999999</v>
      </c>
      <c r="M942" s="6">
        <f t="shared" ca="1" si="29"/>
        <v>41.809999999999995</v>
      </c>
      <c r="N942" t="str">
        <f>_xlfn.XLOOKUP(Orders[[#This Row],[Customer ID]],customers!$A$1:$A$1001,customers!$I$1:$I$1001,0)</f>
        <v>Yes</v>
      </c>
    </row>
    <row r="943" spans="1:14" x14ac:dyDescent="0.3">
      <c r="A943" s="4" t="s">
        <v>6883</v>
      </c>
      <c r="B943" s="5">
        <v>44230</v>
      </c>
      <c r="C943" t="s">
        <v>961</v>
      </c>
      <c r="D943" t="s">
        <v>6955</v>
      </c>
      <c r="E943" s="4">
        <f t="shared" ca="1" si="28"/>
        <v>44</v>
      </c>
      <c r="F943" t="str">
        <f>_xlfn.XLOOKUP(C943,customers!$A$1:$A$1001,customers!$B$1:$B$1001)</f>
        <v>Dennis Landry</v>
      </c>
      <c r="G943" t="str">
        <f>_xlfn.XLOOKUP(C943,customers!$A$1:$A$1001,customers!$C$1:$C$1001)</f>
        <v>dennislandry@email.com</v>
      </c>
      <c r="H943" t="str">
        <f>_xlfn.XLOOKUP(C943,customers!$A$1:$A$1001,customers!$G$1:$G$1001)</f>
        <v>Mexico</v>
      </c>
      <c r="I943" t="str">
        <f>INDEX(products!$A$1:$G$37,MATCH(orders!$D943,products!$A$1:$A$37,0),MATCH(orders!I$1,products!$A$1:$G$1,0))</f>
        <v>Dark</v>
      </c>
      <c r="J943">
        <f>INDEX(products!$A$1:$G$37,MATCH(orders!$D943,products!$A$1:$A$37,0),MATCH(orders!J$1,products!$A$1:$G$1,0))</f>
        <v>0.8</v>
      </c>
      <c r="K943" t="str">
        <f>INDEX(products!$A$1:$G$37,MATCH(orders!$D943,products!$A$1:$A$37,0),MATCH(orders!K$1,products!$A$1:$G$1,0))</f>
        <v>100g</v>
      </c>
      <c r="L943" s="6">
        <f>INDEX(products!$A$1:$G$37,MATCH(orders!$D943,products!$A$1:$A$37,0),MATCH(orders!L$1,products!$A$1:$G$1,0))</f>
        <v>1.66</v>
      </c>
      <c r="M943" s="6">
        <f t="shared" ca="1" si="29"/>
        <v>73.039999999999992</v>
      </c>
      <c r="N943" t="str">
        <f>_xlfn.XLOOKUP(Orders[[#This Row],[Customer ID]],customers!$A$1:$A$1001,customers!$I$1:$I$1001,0)</f>
        <v>Yes</v>
      </c>
    </row>
    <row r="944" spans="1:14" x14ac:dyDescent="0.3">
      <c r="A944" s="4" t="s">
        <v>6884</v>
      </c>
      <c r="B944" s="5">
        <v>43573</v>
      </c>
      <c r="C944" t="s">
        <v>236</v>
      </c>
      <c r="D944" t="s">
        <v>6959</v>
      </c>
      <c r="E944" s="4">
        <f t="shared" ca="1" si="28"/>
        <v>10</v>
      </c>
      <c r="F944" t="str">
        <f>_xlfn.XLOOKUP(C944,customers!$A$1:$A$1001,customers!$B$1:$B$1001)</f>
        <v>Justin Garcia</v>
      </c>
      <c r="G944" t="str">
        <f>_xlfn.XLOOKUP(C944,customers!$A$1:$A$1001,customers!$C$1:$C$1001)</f>
        <v>justingarcia@email.com</v>
      </c>
      <c r="H944" t="str">
        <f>_xlfn.XLOOKUP(C944,customers!$A$1:$A$1001,customers!$G$1:$G$1001)</f>
        <v>Canada</v>
      </c>
      <c r="I944" t="str">
        <f>INDEX(products!$A$1:$G$37,MATCH(orders!$D944,products!$A$1:$A$37,0),MATCH(orders!I$1,products!$A$1:$G$1,0))</f>
        <v>Milk</v>
      </c>
      <c r="J944">
        <f>INDEX(products!$A$1:$G$37,MATCH(orders!$D944,products!$A$1:$A$37,0),MATCH(orders!J$1,products!$A$1:$G$1,0))</f>
        <v>0.5</v>
      </c>
      <c r="K944" t="str">
        <f>INDEX(products!$A$1:$G$37,MATCH(orders!$D944,products!$A$1:$A$37,0),MATCH(orders!K$1,products!$A$1:$G$1,0))</f>
        <v>100g</v>
      </c>
      <c r="L944" s="6">
        <f>INDEX(products!$A$1:$G$37,MATCH(orders!$D944,products!$A$1:$A$37,0),MATCH(orders!L$1,products!$A$1:$G$1,0))</f>
        <v>1.99</v>
      </c>
      <c r="M944" s="6">
        <f t="shared" ca="1" si="29"/>
        <v>19.899999999999999</v>
      </c>
      <c r="N944" t="str">
        <f>_xlfn.XLOOKUP(Orders[[#This Row],[Customer ID]],customers!$A$1:$A$1001,customers!$I$1:$I$1001,0)</f>
        <v>No</v>
      </c>
    </row>
    <row r="945" spans="1:14" x14ac:dyDescent="0.3">
      <c r="A945" s="4" t="s">
        <v>6885</v>
      </c>
      <c r="B945" s="5">
        <v>44384</v>
      </c>
      <c r="C945" t="s">
        <v>47</v>
      </c>
      <c r="D945" t="s">
        <v>6980</v>
      </c>
      <c r="E945" s="4">
        <f t="shared" ca="1" si="28"/>
        <v>37</v>
      </c>
      <c r="F945" t="str">
        <f>_xlfn.XLOOKUP(C945,customers!$A$1:$A$1001,customers!$B$1:$B$1001)</f>
        <v>Michelle Price</v>
      </c>
      <c r="G945" t="str">
        <f>_xlfn.XLOOKUP(C945,customers!$A$1:$A$1001,customers!$C$1:$C$1001)</f>
        <v>michelleprice@email.com</v>
      </c>
      <c r="H945" t="str">
        <f>_xlfn.XLOOKUP(C945,customers!$A$1:$A$1001,customers!$G$1:$G$1001)</f>
        <v>Mexico</v>
      </c>
      <c r="I945" t="str">
        <f>INDEX(products!$A$1:$G$37,MATCH(orders!$D945,products!$A$1:$A$37,0),MATCH(orders!I$1,products!$A$1:$G$1,0))</f>
        <v>White</v>
      </c>
      <c r="J945">
        <f>INDEX(products!$A$1:$G$37,MATCH(orders!$D945,products!$A$1:$A$37,0),MATCH(orders!J$1,products!$A$1:$G$1,0))</f>
        <v>0.8</v>
      </c>
      <c r="K945" t="str">
        <f>INDEX(products!$A$1:$G$37,MATCH(orders!$D945,products!$A$1:$A$37,0),MATCH(orders!K$1,products!$A$1:$G$1,0))</f>
        <v>250g</v>
      </c>
      <c r="L945" s="6">
        <f>INDEX(products!$A$1:$G$37,MATCH(orders!$D945,products!$A$1:$A$37,0),MATCH(orders!L$1,products!$A$1:$G$1,0))</f>
        <v>4.96</v>
      </c>
      <c r="M945" s="6">
        <f t="shared" ca="1" si="29"/>
        <v>183.52</v>
      </c>
      <c r="N945" t="str">
        <f>_xlfn.XLOOKUP(Orders[[#This Row],[Customer ID]],customers!$A$1:$A$1001,customers!$I$1:$I$1001,0)</f>
        <v>No</v>
      </c>
    </row>
    <row r="946" spans="1:14" x14ac:dyDescent="0.3">
      <c r="A946" s="4" t="s">
        <v>6886</v>
      </c>
      <c r="B946" s="5">
        <v>44250</v>
      </c>
      <c r="C946" t="s">
        <v>152</v>
      </c>
      <c r="D946" t="s">
        <v>6962</v>
      </c>
      <c r="E946" s="4">
        <f t="shared" ca="1" si="28"/>
        <v>25</v>
      </c>
      <c r="F946" t="str">
        <f>_xlfn.XLOOKUP(C946,customers!$A$1:$A$1001,customers!$B$1:$B$1001)</f>
        <v>Heidi Harrington</v>
      </c>
      <c r="G946" t="str">
        <f>_xlfn.XLOOKUP(C946,customers!$A$1:$A$1001,customers!$C$1:$C$1001)</f>
        <v>heidiharrington@email.com</v>
      </c>
      <c r="H946" t="str">
        <f>_xlfn.XLOOKUP(C946,customers!$A$1:$A$1001,customers!$G$1:$G$1001)</f>
        <v>Mexico</v>
      </c>
      <c r="I946" t="str">
        <f>INDEX(products!$A$1:$G$37,MATCH(orders!$D946,products!$A$1:$A$37,0),MATCH(orders!I$1,products!$A$1:$G$1,0))</f>
        <v>Milk</v>
      </c>
      <c r="J946">
        <f>INDEX(products!$A$1:$G$37,MATCH(orders!$D946,products!$A$1:$A$37,0),MATCH(orders!J$1,products!$A$1:$G$1,0))</f>
        <v>0.65</v>
      </c>
      <c r="K946" t="str">
        <f>INDEX(products!$A$1:$G$37,MATCH(orders!$D946,products!$A$1:$A$37,0),MATCH(orders!K$1,products!$A$1:$G$1,0))</f>
        <v>50g</v>
      </c>
      <c r="L946" s="6">
        <f>INDEX(products!$A$1:$G$37,MATCH(orders!$D946,products!$A$1:$A$37,0),MATCH(orders!L$1,products!$A$1:$G$1,0))</f>
        <v>1</v>
      </c>
      <c r="M946" s="6">
        <f t="shared" ca="1" si="29"/>
        <v>25</v>
      </c>
      <c r="N946" t="str">
        <f>_xlfn.XLOOKUP(Orders[[#This Row],[Customer ID]],customers!$A$1:$A$1001,customers!$I$1:$I$1001,0)</f>
        <v>No</v>
      </c>
    </row>
    <row r="947" spans="1:14" x14ac:dyDescent="0.3">
      <c r="A947" s="4" t="s">
        <v>6887</v>
      </c>
      <c r="B947" s="5">
        <v>44418</v>
      </c>
      <c r="C947" t="s">
        <v>569</v>
      </c>
      <c r="D947" t="s">
        <v>6964</v>
      </c>
      <c r="E947" s="4">
        <f t="shared" ca="1" si="28"/>
        <v>28</v>
      </c>
      <c r="F947" t="str">
        <f>_xlfn.XLOOKUP(C947,customers!$A$1:$A$1001,customers!$B$1:$B$1001)</f>
        <v>Ruben Oliver</v>
      </c>
      <c r="G947" t="str">
        <f>_xlfn.XLOOKUP(C947,customers!$A$1:$A$1001,customers!$C$1:$C$1001)</f>
        <v>rubenoliver@email.com</v>
      </c>
      <c r="H947" t="str">
        <f>_xlfn.XLOOKUP(C947,customers!$A$1:$A$1001,customers!$G$1:$G$1001)</f>
        <v>Mexico</v>
      </c>
      <c r="I947" t="str">
        <f>INDEX(products!$A$1:$G$37,MATCH(orders!$D947,products!$A$1:$A$37,0),MATCH(orders!I$1,products!$A$1:$G$1,0))</f>
        <v>Milk</v>
      </c>
      <c r="J947">
        <f>INDEX(products!$A$1:$G$37,MATCH(orders!$D947,products!$A$1:$A$37,0),MATCH(orders!J$1,products!$A$1:$G$1,0))</f>
        <v>0.65</v>
      </c>
      <c r="K947" t="str">
        <f>INDEX(products!$A$1:$G$37,MATCH(orders!$D947,products!$A$1:$A$37,0),MATCH(orders!K$1,products!$A$1:$G$1,0))</f>
        <v>250g</v>
      </c>
      <c r="L947" s="6">
        <f>INDEX(products!$A$1:$G$37,MATCH(orders!$D947,products!$A$1:$A$37,0),MATCH(orders!L$1,products!$A$1:$G$1,0))</f>
        <v>3.81</v>
      </c>
      <c r="M947" s="6">
        <f t="shared" ca="1" si="29"/>
        <v>106.68</v>
      </c>
      <c r="N947" t="str">
        <f>_xlfn.XLOOKUP(Orders[[#This Row],[Customer ID]],customers!$A$1:$A$1001,customers!$I$1:$I$1001,0)</f>
        <v>No</v>
      </c>
    </row>
    <row r="948" spans="1:14" x14ac:dyDescent="0.3">
      <c r="A948" s="4" t="s">
        <v>6888</v>
      </c>
      <c r="B948" s="5">
        <v>43784</v>
      </c>
      <c r="C948" t="s">
        <v>463</v>
      </c>
      <c r="D948" t="s">
        <v>6974</v>
      </c>
      <c r="E948" s="4">
        <f t="shared" ca="1" si="28"/>
        <v>47</v>
      </c>
      <c r="F948" t="str">
        <f>_xlfn.XLOOKUP(C948,customers!$A$1:$A$1001,customers!$B$1:$B$1001)</f>
        <v>Cassidy Nguyen</v>
      </c>
      <c r="G948" t="str">
        <f>_xlfn.XLOOKUP(C948,customers!$A$1:$A$1001,customers!$C$1:$C$1001)</f>
        <v>cassidynguyen@email.com</v>
      </c>
      <c r="H948" t="str">
        <f>_xlfn.XLOOKUP(C948,customers!$A$1:$A$1001,customers!$G$1:$G$1001)</f>
        <v>Canada</v>
      </c>
      <c r="I948" t="str">
        <f>INDEX(products!$A$1:$G$37,MATCH(orders!$D948,products!$A$1:$A$37,0),MATCH(orders!I$1,products!$A$1:$G$1,0))</f>
        <v>White</v>
      </c>
      <c r="J948">
        <f>INDEX(products!$A$1:$G$37,MATCH(orders!$D948,products!$A$1:$A$37,0),MATCH(orders!J$1,products!$A$1:$G$1,0))</f>
        <v>0.65</v>
      </c>
      <c r="K948" t="str">
        <f>INDEX(products!$A$1:$G$37,MATCH(orders!$D948,products!$A$1:$A$37,0),MATCH(orders!K$1,products!$A$1:$G$1,0))</f>
        <v>50g</v>
      </c>
      <c r="L948" s="6">
        <f>INDEX(products!$A$1:$G$37,MATCH(orders!$D948,products!$A$1:$A$37,0),MATCH(orders!L$1,products!$A$1:$G$1,0))</f>
        <v>1.46</v>
      </c>
      <c r="M948" s="6">
        <f t="shared" ca="1" si="29"/>
        <v>68.62</v>
      </c>
      <c r="N948" t="str">
        <f>_xlfn.XLOOKUP(Orders[[#This Row],[Customer ID]],customers!$A$1:$A$1001,customers!$I$1:$I$1001,0)</f>
        <v>No</v>
      </c>
    </row>
    <row r="949" spans="1:14" x14ac:dyDescent="0.3">
      <c r="A949" s="4" t="s">
        <v>6889</v>
      </c>
      <c r="B949" s="5">
        <v>43816</v>
      </c>
      <c r="C949" t="s">
        <v>861</v>
      </c>
      <c r="D949" t="s">
        <v>6974</v>
      </c>
      <c r="E949" s="4">
        <f t="shared" ca="1" si="28"/>
        <v>46</v>
      </c>
      <c r="F949" t="str">
        <f>_xlfn.XLOOKUP(C949,customers!$A$1:$A$1001,customers!$B$1:$B$1001)</f>
        <v>William Roberts</v>
      </c>
      <c r="G949" t="str">
        <f>_xlfn.XLOOKUP(C949,customers!$A$1:$A$1001,customers!$C$1:$C$1001)</f>
        <v>williamroberts@email.com</v>
      </c>
      <c r="H949" t="str">
        <f>_xlfn.XLOOKUP(C949,customers!$A$1:$A$1001,customers!$G$1:$G$1001)</f>
        <v>Mexico</v>
      </c>
      <c r="I949" t="str">
        <f>INDEX(products!$A$1:$G$37,MATCH(orders!$D949,products!$A$1:$A$37,0),MATCH(orders!I$1,products!$A$1:$G$1,0))</f>
        <v>White</v>
      </c>
      <c r="J949">
        <f>INDEX(products!$A$1:$G$37,MATCH(orders!$D949,products!$A$1:$A$37,0),MATCH(orders!J$1,products!$A$1:$G$1,0))</f>
        <v>0.65</v>
      </c>
      <c r="K949" t="str">
        <f>INDEX(products!$A$1:$G$37,MATCH(orders!$D949,products!$A$1:$A$37,0),MATCH(orders!K$1,products!$A$1:$G$1,0))</f>
        <v>50g</v>
      </c>
      <c r="L949" s="6">
        <f>INDEX(products!$A$1:$G$37,MATCH(orders!$D949,products!$A$1:$A$37,0),MATCH(orders!L$1,products!$A$1:$G$1,0))</f>
        <v>1.46</v>
      </c>
      <c r="M949" s="6">
        <f t="shared" ca="1" si="29"/>
        <v>67.16</v>
      </c>
      <c r="N949" t="str">
        <f>_xlfn.XLOOKUP(Orders[[#This Row],[Customer ID]],customers!$A$1:$A$1001,customers!$I$1:$I$1001,0)</f>
        <v>No</v>
      </c>
    </row>
    <row r="950" spans="1:14" x14ac:dyDescent="0.3">
      <c r="A950" s="4" t="s">
        <v>6890</v>
      </c>
      <c r="B950" s="5">
        <v>43908</v>
      </c>
      <c r="C950" t="s">
        <v>731</v>
      </c>
      <c r="D950" t="s">
        <v>6964</v>
      </c>
      <c r="E950" s="4">
        <f t="shared" ca="1" si="28"/>
        <v>10</v>
      </c>
      <c r="F950" t="str">
        <f>_xlfn.XLOOKUP(C950,customers!$A$1:$A$1001,customers!$B$1:$B$1001)</f>
        <v>Paula Chavez</v>
      </c>
      <c r="G950" t="str">
        <f>_xlfn.XLOOKUP(C950,customers!$A$1:$A$1001,customers!$C$1:$C$1001)</f>
        <v>paulachavez@email.com</v>
      </c>
      <c r="H950" t="str">
        <f>_xlfn.XLOOKUP(C950,customers!$A$1:$A$1001,customers!$G$1:$G$1001)</f>
        <v>Canada</v>
      </c>
      <c r="I950" t="str">
        <f>INDEX(products!$A$1:$G$37,MATCH(orders!$D950,products!$A$1:$A$37,0),MATCH(orders!I$1,products!$A$1:$G$1,0))</f>
        <v>Milk</v>
      </c>
      <c r="J950">
        <f>INDEX(products!$A$1:$G$37,MATCH(orders!$D950,products!$A$1:$A$37,0),MATCH(orders!J$1,products!$A$1:$G$1,0))</f>
        <v>0.65</v>
      </c>
      <c r="K950" t="str">
        <f>INDEX(products!$A$1:$G$37,MATCH(orders!$D950,products!$A$1:$A$37,0),MATCH(orders!K$1,products!$A$1:$G$1,0))</f>
        <v>250g</v>
      </c>
      <c r="L950" s="6">
        <f>INDEX(products!$A$1:$G$37,MATCH(orders!$D950,products!$A$1:$A$37,0),MATCH(orders!L$1,products!$A$1:$G$1,0))</f>
        <v>3.81</v>
      </c>
      <c r="M950" s="6">
        <f t="shared" ca="1" si="29"/>
        <v>38.1</v>
      </c>
      <c r="N950" t="str">
        <f>_xlfn.XLOOKUP(Orders[[#This Row],[Customer ID]],customers!$A$1:$A$1001,customers!$I$1:$I$1001,0)</f>
        <v>Yes</v>
      </c>
    </row>
    <row r="951" spans="1:14" x14ac:dyDescent="0.3">
      <c r="A951" s="4" t="s">
        <v>6891</v>
      </c>
      <c r="B951" s="5">
        <v>44718</v>
      </c>
      <c r="C951" t="s">
        <v>574</v>
      </c>
      <c r="D951" t="s">
        <v>6970</v>
      </c>
      <c r="E951" s="4">
        <f t="shared" ca="1" si="28"/>
        <v>27</v>
      </c>
      <c r="F951" t="str">
        <f>_xlfn.XLOOKUP(C951,customers!$A$1:$A$1001,customers!$B$1:$B$1001)</f>
        <v>Tracy Campbell</v>
      </c>
      <c r="G951" t="str">
        <f>_xlfn.XLOOKUP(C951,customers!$A$1:$A$1001,customers!$C$1:$C$1001)</f>
        <v>tracycampbell@email.com</v>
      </c>
      <c r="H951" t="str">
        <f>_xlfn.XLOOKUP(C951,customers!$A$1:$A$1001,customers!$G$1:$G$1001)</f>
        <v>Canada</v>
      </c>
      <c r="I951" t="str">
        <f>INDEX(products!$A$1:$G$37,MATCH(orders!$D951,products!$A$1:$A$37,0),MATCH(orders!I$1,products!$A$1:$G$1,0))</f>
        <v>White</v>
      </c>
      <c r="J951">
        <f>INDEX(products!$A$1:$G$37,MATCH(orders!$D951,products!$A$1:$A$37,0),MATCH(orders!J$1,products!$A$1:$G$1,0))</f>
        <v>0.5</v>
      </c>
      <c r="K951" t="str">
        <f>INDEX(products!$A$1:$G$37,MATCH(orders!$D951,products!$A$1:$A$37,0),MATCH(orders!K$1,products!$A$1:$G$1,0))</f>
        <v>50g</v>
      </c>
      <c r="L951" s="6">
        <f>INDEX(products!$A$1:$G$37,MATCH(orders!$D951,products!$A$1:$A$37,0),MATCH(orders!L$1,products!$A$1:$G$1,0))</f>
        <v>1.59</v>
      </c>
      <c r="M951" s="6">
        <f t="shared" ca="1" si="29"/>
        <v>42.93</v>
      </c>
      <c r="N951" t="str">
        <f>_xlfn.XLOOKUP(Orders[[#This Row],[Customer ID]],customers!$A$1:$A$1001,customers!$I$1:$I$1001,0)</f>
        <v>No</v>
      </c>
    </row>
    <row r="952" spans="1:14" x14ac:dyDescent="0.3">
      <c r="A952" s="4" t="s">
        <v>6892</v>
      </c>
      <c r="B952" s="5">
        <v>44336</v>
      </c>
      <c r="C952" t="s">
        <v>622</v>
      </c>
      <c r="D952" t="s">
        <v>6973</v>
      </c>
      <c r="E952" s="4">
        <f t="shared" ca="1" si="28"/>
        <v>11</v>
      </c>
      <c r="F952" t="str">
        <f>_xlfn.XLOOKUP(C952,customers!$A$1:$A$1001,customers!$B$1:$B$1001)</f>
        <v>Dan Holland</v>
      </c>
      <c r="G952" t="str">
        <f>_xlfn.XLOOKUP(C952,customers!$A$1:$A$1001,customers!$C$1:$C$1001)</f>
        <v>danholland@email.com</v>
      </c>
      <c r="H952" t="str">
        <f>_xlfn.XLOOKUP(C952,customers!$A$1:$A$1001,customers!$G$1:$G$1001)</f>
        <v>United States</v>
      </c>
      <c r="I952" t="str">
        <f>INDEX(products!$A$1:$G$37,MATCH(orders!$D952,products!$A$1:$A$37,0),MATCH(orders!I$1,products!$A$1:$G$1,0))</f>
        <v>White</v>
      </c>
      <c r="J952">
        <f>INDEX(products!$A$1:$G$37,MATCH(orders!$D952,products!$A$1:$A$37,0),MATCH(orders!J$1,products!$A$1:$G$1,0))</f>
        <v>0.65</v>
      </c>
      <c r="K952" t="str">
        <f>INDEX(products!$A$1:$G$37,MATCH(orders!$D952,products!$A$1:$A$37,0),MATCH(orders!K$1,products!$A$1:$G$1,0))</f>
        <v>20g</v>
      </c>
      <c r="L952" s="6">
        <f>INDEX(products!$A$1:$G$37,MATCH(orders!$D952,products!$A$1:$A$37,0),MATCH(orders!L$1,products!$A$1:$G$1,0))</f>
        <v>0.73</v>
      </c>
      <c r="M952" s="6">
        <f t="shared" ca="1" si="29"/>
        <v>8.0299999999999994</v>
      </c>
      <c r="N952" t="str">
        <f>_xlfn.XLOOKUP(Orders[[#This Row],[Customer ID]],customers!$A$1:$A$1001,customers!$I$1:$I$1001,0)</f>
        <v>No</v>
      </c>
    </row>
    <row r="953" spans="1:14" x14ac:dyDescent="0.3">
      <c r="A953" s="4" t="s">
        <v>6893</v>
      </c>
      <c r="B953" s="5">
        <v>44207</v>
      </c>
      <c r="C953" t="s">
        <v>387</v>
      </c>
      <c r="D953" t="s">
        <v>6962</v>
      </c>
      <c r="E953" s="4">
        <f t="shared" ca="1" si="28"/>
        <v>21</v>
      </c>
      <c r="F953" t="str">
        <f>_xlfn.XLOOKUP(C953,customers!$A$1:$A$1001,customers!$B$1:$B$1001)</f>
        <v>Brett Ponce</v>
      </c>
      <c r="G953" t="str">
        <f>_xlfn.XLOOKUP(C953,customers!$A$1:$A$1001,customers!$C$1:$C$1001)</f>
        <v>brettponce@email.com</v>
      </c>
      <c r="H953" t="str">
        <f>_xlfn.XLOOKUP(C953,customers!$A$1:$A$1001,customers!$G$1:$G$1001)</f>
        <v>United States</v>
      </c>
      <c r="I953" t="str">
        <f>INDEX(products!$A$1:$G$37,MATCH(orders!$D953,products!$A$1:$A$37,0),MATCH(orders!I$1,products!$A$1:$G$1,0))</f>
        <v>Milk</v>
      </c>
      <c r="J953">
        <f>INDEX(products!$A$1:$G$37,MATCH(orders!$D953,products!$A$1:$A$37,0),MATCH(orders!J$1,products!$A$1:$G$1,0))</f>
        <v>0.65</v>
      </c>
      <c r="K953" t="str">
        <f>INDEX(products!$A$1:$G$37,MATCH(orders!$D953,products!$A$1:$A$37,0),MATCH(orders!K$1,products!$A$1:$G$1,0))</f>
        <v>50g</v>
      </c>
      <c r="L953" s="6">
        <f>INDEX(products!$A$1:$G$37,MATCH(orders!$D953,products!$A$1:$A$37,0),MATCH(orders!L$1,products!$A$1:$G$1,0))</f>
        <v>1</v>
      </c>
      <c r="M953" s="6">
        <f t="shared" ca="1" si="29"/>
        <v>21</v>
      </c>
      <c r="N953" t="str">
        <f>_xlfn.XLOOKUP(Orders[[#This Row],[Customer ID]],customers!$A$1:$A$1001,customers!$I$1:$I$1001,0)</f>
        <v>No</v>
      </c>
    </row>
    <row r="954" spans="1:14" x14ac:dyDescent="0.3">
      <c r="A954" s="4" t="s">
        <v>6894</v>
      </c>
      <c r="B954" s="5">
        <v>43518</v>
      </c>
      <c r="C954" t="s">
        <v>469</v>
      </c>
      <c r="D954" t="s">
        <v>6963</v>
      </c>
      <c r="E954" s="4">
        <f t="shared" ca="1" si="28"/>
        <v>17</v>
      </c>
      <c r="F954" t="str">
        <f>_xlfn.XLOOKUP(C954,customers!$A$1:$A$1001,customers!$B$1:$B$1001)</f>
        <v>Seth Cain</v>
      </c>
      <c r="G954" t="str">
        <f>_xlfn.XLOOKUP(C954,customers!$A$1:$A$1001,customers!$C$1:$C$1001)</f>
        <v>sethcain@email.com</v>
      </c>
      <c r="H954" t="str">
        <f>_xlfn.XLOOKUP(C954,customers!$A$1:$A$1001,customers!$G$1:$G$1001)</f>
        <v>Canada</v>
      </c>
      <c r="I954" t="str">
        <f>INDEX(products!$A$1:$G$37,MATCH(orders!$D954,products!$A$1:$A$37,0),MATCH(orders!I$1,products!$A$1:$G$1,0))</f>
        <v>Milk</v>
      </c>
      <c r="J954">
        <f>INDEX(products!$A$1:$G$37,MATCH(orders!$D954,products!$A$1:$A$37,0),MATCH(orders!J$1,products!$A$1:$G$1,0))</f>
        <v>0.65</v>
      </c>
      <c r="K954" t="str">
        <f>INDEX(products!$A$1:$G$37,MATCH(orders!$D954,products!$A$1:$A$37,0),MATCH(orders!K$1,products!$A$1:$G$1,0))</f>
        <v>100g</v>
      </c>
      <c r="L954" s="6">
        <f>INDEX(products!$A$1:$G$37,MATCH(orders!$D954,products!$A$1:$A$37,0),MATCH(orders!L$1,products!$A$1:$G$1,0))</f>
        <v>1.66</v>
      </c>
      <c r="M954" s="6">
        <f t="shared" ca="1" si="29"/>
        <v>28.22</v>
      </c>
      <c r="N954" t="str">
        <f>_xlfn.XLOOKUP(Orders[[#This Row],[Customer ID]],customers!$A$1:$A$1001,customers!$I$1:$I$1001,0)</f>
        <v>No</v>
      </c>
    </row>
    <row r="955" spans="1:14" x14ac:dyDescent="0.3">
      <c r="A955" s="4" t="s">
        <v>6895</v>
      </c>
      <c r="B955" s="5">
        <v>44524</v>
      </c>
      <c r="C955" t="s">
        <v>9</v>
      </c>
      <c r="D955" t="s">
        <v>6953</v>
      </c>
      <c r="E955" s="4">
        <f t="shared" ca="1" si="28"/>
        <v>1</v>
      </c>
      <c r="F955" t="str">
        <f>_xlfn.XLOOKUP(C955,customers!$A$1:$A$1001,customers!$B$1:$B$1001)</f>
        <v>Megan Price</v>
      </c>
      <c r="G955" t="str">
        <f>_xlfn.XLOOKUP(C955,customers!$A$1:$A$1001,customers!$C$1:$C$1001)</f>
        <v>meganprice@email.com</v>
      </c>
      <c r="H955" t="str">
        <f>_xlfn.XLOOKUP(C955,customers!$A$1:$A$1001,customers!$G$1:$G$1001)</f>
        <v>Mexico</v>
      </c>
      <c r="I955" t="str">
        <f>INDEX(products!$A$1:$G$37,MATCH(orders!$D955,products!$A$1:$A$37,0),MATCH(orders!I$1,products!$A$1:$G$1,0))</f>
        <v>Dark</v>
      </c>
      <c r="J955">
        <f>INDEX(products!$A$1:$G$37,MATCH(orders!$D955,products!$A$1:$A$37,0),MATCH(orders!J$1,products!$A$1:$G$1,0))</f>
        <v>0.8</v>
      </c>
      <c r="K955" t="str">
        <f>INDEX(products!$A$1:$G$37,MATCH(orders!$D955,products!$A$1:$A$37,0),MATCH(orders!K$1,products!$A$1:$G$1,0))</f>
        <v>20g</v>
      </c>
      <c r="L955" s="6">
        <f>INDEX(products!$A$1:$G$37,MATCH(orders!$D955,products!$A$1:$A$37,0),MATCH(orders!L$1,products!$A$1:$G$1,0))</f>
        <v>0.5</v>
      </c>
      <c r="M955" s="6">
        <f t="shared" ca="1" si="29"/>
        <v>0.5</v>
      </c>
      <c r="N955" t="str">
        <f>_xlfn.XLOOKUP(Orders[[#This Row],[Customer ID]],customers!$A$1:$A$1001,customers!$I$1:$I$1001,0)</f>
        <v>Yes</v>
      </c>
    </row>
    <row r="956" spans="1:14" x14ac:dyDescent="0.3">
      <c r="A956" s="4" t="s">
        <v>6896</v>
      </c>
      <c r="B956" s="5">
        <v>44579</v>
      </c>
      <c r="C956" t="s">
        <v>754</v>
      </c>
      <c r="D956" t="s">
        <v>6960</v>
      </c>
      <c r="E956" s="4">
        <f t="shared" ca="1" si="28"/>
        <v>21</v>
      </c>
      <c r="F956" t="str">
        <f>_xlfn.XLOOKUP(C956,customers!$A$1:$A$1001,customers!$B$1:$B$1001)</f>
        <v>Robert Patton</v>
      </c>
      <c r="G956" t="str">
        <f>_xlfn.XLOOKUP(C956,customers!$A$1:$A$1001,customers!$C$1:$C$1001)</f>
        <v>robertpatton@email.com</v>
      </c>
      <c r="H956" t="str">
        <f>_xlfn.XLOOKUP(C956,customers!$A$1:$A$1001,customers!$G$1:$G$1001)</f>
        <v>Canada</v>
      </c>
      <c r="I956" t="str">
        <f>INDEX(products!$A$1:$G$37,MATCH(orders!$D956,products!$A$1:$A$37,0),MATCH(orders!I$1,products!$A$1:$G$1,0))</f>
        <v>Milk</v>
      </c>
      <c r="J956">
        <f>INDEX(products!$A$1:$G$37,MATCH(orders!$D956,products!$A$1:$A$37,0),MATCH(orders!J$1,products!$A$1:$G$1,0))</f>
        <v>0.5</v>
      </c>
      <c r="K956" t="str">
        <f>INDEX(products!$A$1:$G$37,MATCH(orders!$D956,products!$A$1:$A$37,0),MATCH(orders!K$1,products!$A$1:$G$1,0))</f>
        <v>250g</v>
      </c>
      <c r="L956" s="6">
        <f>INDEX(products!$A$1:$G$37,MATCH(orders!$D956,products!$A$1:$A$37,0),MATCH(orders!L$1,products!$A$1:$G$1,0))</f>
        <v>4.58</v>
      </c>
      <c r="M956" s="6">
        <f t="shared" ca="1" si="29"/>
        <v>96.18</v>
      </c>
      <c r="N956" t="str">
        <f>_xlfn.XLOOKUP(Orders[[#This Row],[Customer ID]],customers!$A$1:$A$1001,customers!$I$1:$I$1001,0)</f>
        <v>Yes</v>
      </c>
    </row>
    <row r="957" spans="1:14" x14ac:dyDescent="0.3">
      <c r="A957" s="4" t="s">
        <v>6897</v>
      </c>
      <c r="B957" s="5">
        <v>44421</v>
      </c>
      <c r="C957" t="s">
        <v>822</v>
      </c>
      <c r="D957" t="s">
        <v>6968</v>
      </c>
      <c r="E957" s="4">
        <f t="shared" ca="1" si="28"/>
        <v>31</v>
      </c>
      <c r="F957" t="str">
        <f>_xlfn.XLOOKUP(C957,customers!$A$1:$A$1001,customers!$B$1:$B$1001)</f>
        <v>Deanna Quinn DDS</v>
      </c>
      <c r="G957" t="str">
        <f>_xlfn.XLOOKUP(C957,customers!$A$1:$A$1001,customers!$C$1:$C$1001)</f>
        <v>deannaquinndds@email.com</v>
      </c>
      <c r="H957" t="str">
        <f>_xlfn.XLOOKUP(C957,customers!$A$1:$A$1001,customers!$G$1:$G$1001)</f>
        <v>Mexico</v>
      </c>
      <c r="I957" t="str">
        <f>INDEX(products!$A$1:$G$37,MATCH(orders!$D957,products!$A$1:$A$37,0),MATCH(orders!I$1,products!$A$1:$G$1,0))</f>
        <v>Milk</v>
      </c>
      <c r="J957">
        <f>INDEX(products!$A$1:$G$37,MATCH(orders!$D957,products!$A$1:$A$37,0),MATCH(orders!J$1,products!$A$1:$G$1,0))</f>
        <v>0.8</v>
      </c>
      <c r="K957" t="str">
        <f>INDEX(products!$A$1:$G$37,MATCH(orders!$D957,products!$A$1:$A$37,0),MATCH(orders!K$1,products!$A$1:$G$1,0))</f>
        <v>250g</v>
      </c>
      <c r="L957" s="6">
        <f>INDEX(products!$A$1:$G$37,MATCH(orders!$D957,products!$A$1:$A$37,0),MATCH(orders!L$1,products!$A$1:$G$1,0))</f>
        <v>3.43</v>
      </c>
      <c r="M957" s="6">
        <f t="shared" ca="1" si="29"/>
        <v>106.33</v>
      </c>
      <c r="N957" t="str">
        <f>_xlfn.XLOOKUP(Orders[[#This Row],[Customer ID]],customers!$A$1:$A$1001,customers!$I$1:$I$1001,0)</f>
        <v>No</v>
      </c>
    </row>
    <row r="958" spans="1:14" x14ac:dyDescent="0.3">
      <c r="A958" s="4" t="s">
        <v>6898</v>
      </c>
      <c r="B958" s="5">
        <v>43841</v>
      </c>
      <c r="C958" t="s">
        <v>26</v>
      </c>
      <c r="D958" t="s">
        <v>6979</v>
      </c>
      <c r="E958" s="4">
        <f t="shared" ca="1" si="28"/>
        <v>22</v>
      </c>
      <c r="F958" t="str">
        <f>_xlfn.XLOOKUP(C958,customers!$A$1:$A$1001,customers!$B$1:$B$1001)</f>
        <v>April Evans</v>
      </c>
      <c r="G958" t="str">
        <f>_xlfn.XLOOKUP(C958,customers!$A$1:$A$1001,customers!$C$1:$C$1001)</f>
        <v>aprilevans@email.com</v>
      </c>
      <c r="H958" t="str">
        <f>_xlfn.XLOOKUP(C958,customers!$A$1:$A$1001,customers!$G$1:$G$1001)</f>
        <v>United States</v>
      </c>
      <c r="I958" t="str">
        <f>INDEX(products!$A$1:$G$37,MATCH(orders!$D958,products!$A$1:$A$37,0),MATCH(orders!I$1,products!$A$1:$G$1,0))</f>
        <v>White</v>
      </c>
      <c r="J958">
        <f>INDEX(products!$A$1:$G$37,MATCH(orders!$D958,products!$A$1:$A$37,0),MATCH(orders!J$1,products!$A$1:$G$1,0))</f>
        <v>0.8</v>
      </c>
      <c r="K958" t="str">
        <f>INDEX(products!$A$1:$G$37,MATCH(orders!$D958,products!$A$1:$A$37,0),MATCH(orders!K$1,products!$A$1:$G$1,0))</f>
        <v>100g</v>
      </c>
      <c r="L958" s="6">
        <f>INDEX(products!$A$1:$G$37,MATCH(orders!$D958,products!$A$1:$A$37,0),MATCH(orders!L$1,products!$A$1:$G$1,0))</f>
        <v>2.16</v>
      </c>
      <c r="M958" s="6">
        <f t="shared" ca="1" si="29"/>
        <v>47.52</v>
      </c>
      <c r="N958" t="str">
        <f>_xlfn.XLOOKUP(Orders[[#This Row],[Customer ID]],customers!$A$1:$A$1001,customers!$I$1:$I$1001,0)</f>
        <v>No</v>
      </c>
    </row>
    <row r="959" spans="1:14" x14ac:dyDescent="0.3">
      <c r="A959" s="4" t="s">
        <v>6899</v>
      </c>
      <c r="B959" s="5">
        <v>44017</v>
      </c>
      <c r="C959" t="s">
        <v>396</v>
      </c>
      <c r="D959" t="s">
        <v>6950</v>
      </c>
      <c r="E959" s="4">
        <f t="shared" ca="1" si="28"/>
        <v>45</v>
      </c>
      <c r="F959" t="str">
        <f>_xlfn.XLOOKUP(C959,customers!$A$1:$A$1001,customers!$B$1:$B$1001)</f>
        <v>Christina Williamson</v>
      </c>
      <c r="G959" t="str">
        <f>_xlfn.XLOOKUP(C959,customers!$A$1:$A$1001,customers!$C$1:$C$1001)</f>
        <v>christinawilliamson@email.com</v>
      </c>
      <c r="H959" t="str">
        <f>_xlfn.XLOOKUP(C959,customers!$A$1:$A$1001,customers!$G$1:$G$1001)</f>
        <v>Mexico</v>
      </c>
      <c r="I959" t="str">
        <f>INDEX(products!$A$1:$G$37,MATCH(orders!$D959,products!$A$1:$A$37,0),MATCH(orders!I$1,products!$A$1:$G$1,0))</f>
        <v>Dark</v>
      </c>
      <c r="J959">
        <f>INDEX(products!$A$1:$G$37,MATCH(orders!$D959,products!$A$1:$A$37,0),MATCH(orders!J$1,products!$A$1:$G$1,0))</f>
        <v>0.65</v>
      </c>
      <c r="K959" t="str">
        <f>INDEX(products!$A$1:$G$37,MATCH(orders!$D959,products!$A$1:$A$37,0),MATCH(orders!K$1,products!$A$1:$G$1,0))</f>
        <v>50g</v>
      </c>
      <c r="L959" s="6">
        <f>INDEX(products!$A$1:$G$37,MATCH(orders!$D959,products!$A$1:$A$37,0),MATCH(orders!L$1,products!$A$1:$G$1,0))</f>
        <v>1.1299999999999999</v>
      </c>
      <c r="M959" s="6">
        <f t="shared" ca="1" si="29"/>
        <v>50.849999999999994</v>
      </c>
      <c r="N959" t="str">
        <f>_xlfn.XLOOKUP(Orders[[#This Row],[Customer ID]],customers!$A$1:$A$1001,customers!$I$1:$I$1001,0)</f>
        <v>No</v>
      </c>
    </row>
    <row r="960" spans="1:14" x14ac:dyDescent="0.3">
      <c r="A960" s="4" t="s">
        <v>6900</v>
      </c>
      <c r="B960" s="5">
        <v>43671</v>
      </c>
      <c r="C960" t="s">
        <v>76</v>
      </c>
      <c r="D960" t="s">
        <v>6946</v>
      </c>
      <c r="E960" s="4">
        <f t="shared" ca="1" si="28"/>
        <v>25</v>
      </c>
      <c r="F960" t="str">
        <f>_xlfn.XLOOKUP(C960,customers!$A$1:$A$1001,customers!$B$1:$B$1001)</f>
        <v>Robert Campbell</v>
      </c>
      <c r="G960" t="str">
        <f>_xlfn.XLOOKUP(C960,customers!$A$1:$A$1001,customers!$C$1:$C$1001)</f>
        <v>robertcampbell@email.com</v>
      </c>
      <c r="H960" t="str">
        <f>_xlfn.XLOOKUP(C960,customers!$A$1:$A$1001,customers!$G$1:$G$1001)</f>
        <v>United States</v>
      </c>
      <c r="I960" t="str">
        <f>INDEX(products!$A$1:$G$37,MATCH(orders!$D960,products!$A$1:$A$37,0),MATCH(orders!I$1,products!$A$1:$G$1,0))</f>
        <v>Dark</v>
      </c>
      <c r="J960">
        <f>INDEX(products!$A$1:$G$37,MATCH(orders!$D960,products!$A$1:$A$37,0),MATCH(orders!J$1,products!$A$1:$G$1,0))</f>
        <v>0.5</v>
      </c>
      <c r="K960" t="str">
        <f>INDEX(products!$A$1:$G$37,MATCH(orders!$D960,products!$A$1:$A$37,0),MATCH(orders!K$1,products!$A$1:$G$1,0))</f>
        <v>50g</v>
      </c>
      <c r="L960" s="6">
        <f>INDEX(products!$A$1:$G$37,MATCH(orders!$D960,products!$A$1:$A$37,0),MATCH(orders!L$1,products!$A$1:$G$1,0))</f>
        <v>1.3</v>
      </c>
      <c r="M960" s="6">
        <f t="shared" ca="1" si="29"/>
        <v>32.5</v>
      </c>
      <c r="N960" t="str">
        <f>_xlfn.XLOOKUP(Orders[[#This Row],[Customer ID]],customers!$A$1:$A$1001,customers!$I$1:$I$1001,0)</f>
        <v>Yes</v>
      </c>
    </row>
    <row r="961" spans="1:14" x14ac:dyDescent="0.3">
      <c r="A961" s="4" t="s">
        <v>6901</v>
      </c>
      <c r="B961" s="5">
        <v>44707</v>
      </c>
      <c r="C961" t="s">
        <v>484</v>
      </c>
      <c r="D961" t="s">
        <v>6968</v>
      </c>
      <c r="E961" s="4">
        <f t="shared" ca="1" si="28"/>
        <v>1</v>
      </c>
      <c r="F961" t="str">
        <f>_xlfn.XLOOKUP(C961,customers!$A$1:$A$1001,customers!$B$1:$B$1001)</f>
        <v>Stephanie Jackson</v>
      </c>
      <c r="G961" t="str">
        <f>_xlfn.XLOOKUP(C961,customers!$A$1:$A$1001,customers!$C$1:$C$1001)</f>
        <v>stephaniejackson@email.com</v>
      </c>
      <c r="H961" t="str">
        <f>_xlfn.XLOOKUP(C961,customers!$A$1:$A$1001,customers!$G$1:$G$1001)</f>
        <v>Canada</v>
      </c>
      <c r="I961" t="str">
        <f>INDEX(products!$A$1:$G$37,MATCH(orders!$D961,products!$A$1:$A$37,0),MATCH(orders!I$1,products!$A$1:$G$1,0))</f>
        <v>Milk</v>
      </c>
      <c r="J961">
        <f>INDEX(products!$A$1:$G$37,MATCH(orders!$D961,products!$A$1:$A$37,0),MATCH(orders!J$1,products!$A$1:$G$1,0))</f>
        <v>0.8</v>
      </c>
      <c r="K961" t="str">
        <f>INDEX(products!$A$1:$G$37,MATCH(orders!$D961,products!$A$1:$A$37,0),MATCH(orders!K$1,products!$A$1:$G$1,0))</f>
        <v>250g</v>
      </c>
      <c r="L961" s="6">
        <f>INDEX(products!$A$1:$G$37,MATCH(orders!$D961,products!$A$1:$A$37,0),MATCH(orders!L$1,products!$A$1:$G$1,0))</f>
        <v>3.43</v>
      </c>
      <c r="M961" s="6">
        <f t="shared" ca="1" si="29"/>
        <v>3.43</v>
      </c>
      <c r="N961" t="str">
        <f>_xlfn.XLOOKUP(Orders[[#This Row],[Customer ID]],customers!$A$1:$A$1001,customers!$I$1:$I$1001,0)</f>
        <v>No</v>
      </c>
    </row>
    <row r="962" spans="1:14" x14ac:dyDescent="0.3">
      <c r="A962" s="4" t="s">
        <v>6902</v>
      </c>
      <c r="B962" s="5">
        <v>43840</v>
      </c>
      <c r="C962" t="s">
        <v>39</v>
      </c>
      <c r="D962" t="s">
        <v>6959</v>
      </c>
      <c r="E962" s="4">
        <f t="shared" ref="E962:E1001" ca="1" si="30">INT(RAND()*50)+1</f>
        <v>32</v>
      </c>
      <c r="F962" t="str">
        <f>_xlfn.XLOOKUP(C962,customers!$A$1:$A$1001,customers!$B$1:$B$1001)</f>
        <v>Darlene Allen</v>
      </c>
      <c r="G962" t="str">
        <f>_xlfn.XLOOKUP(C962,customers!$A$1:$A$1001,customers!$C$1:$C$1001)</f>
        <v>darleneallen@email.com</v>
      </c>
      <c r="H962" t="str">
        <f>_xlfn.XLOOKUP(C962,customers!$A$1:$A$1001,customers!$G$1:$G$1001)</f>
        <v>Mexico</v>
      </c>
      <c r="I962" t="str">
        <f>INDEX(products!$A$1:$G$37,MATCH(orders!$D962,products!$A$1:$A$37,0),MATCH(orders!I$1,products!$A$1:$G$1,0))</f>
        <v>Milk</v>
      </c>
      <c r="J962">
        <f>INDEX(products!$A$1:$G$37,MATCH(orders!$D962,products!$A$1:$A$37,0),MATCH(orders!J$1,products!$A$1:$G$1,0))</f>
        <v>0.5</v>
      </c>
      <c r="K962" t="str">
        <f>INDEX(products!$A$1:$G$37,MATCH(orders!$D962,products!$A$1:$A$37,0),MATCH(orders!K$1,products!$A$1:$G$1,0))</f>
        <v>100g</v>
      </c>
      <c r="L962" s="6">
        <f>INDEX(products!$A$1:$G$37,MATCH(orders!$D962,products!$A$1:$A$37,0),MATCH(orders!L$1,products!$A$1:$G$1,0))</f>
        <v>1.99</v>
      </c>
      <c r="M962" s="6">
        <f t="shared" ca="1" si="29"/>
        <v>63.68</v>
      </c>
      <c r="N962" t="str">
        <f>_xlfn.XLOOKUP(Orders[[#This Row],[Customer ID]],customers!$A$1:$A$1001,customers!$I$1:$I$1001,0)</f>
        <v>Yes</v>
      </c>
    </row>
    <row r="963" spans="1:14" x14ac:dyDescent="0.3">
      <c r="A963" s="4" t="s">
        <v>6903</v>
      </c>
      <c r="B963" s="5">
        <v>43602</v>
      </c>
      <c r="C963" t="s">
        <v>315</v>
      </c>
      <c r="D963" t="s">
        <v>6962</v>
      </c>
      <c r="E963" s="4">
        <f t="shared" ca="1" si="30"/>
        <v>7</v>
      </c>
      <c r="F963" t="str">
        <f>_xlfn.XLOOKUP(C963,customers!$A$1:$A$1001,customers!$B$1:$B$1001)</f>
        <v>Melanie Little</v>
      </c>
      <c r="G963" t="str">
        <f>_xlfn.XLOOKUP(C963,customers!$A$1:$A$1001,customers!$C$1:$C$1001)</f>
        <v>melanielittle@email.com</v>
      </c>
      <c r="H963" t="str">
        <f>_xlfn.XLOOKUP(C963,customers!$A$1:$A$1001,customers!$G$1:$G$1001)</f>
        <v>Mexico</v>
      </c>
      <c r="I963" t="str">
        <f>INDEX(products!$A$1:$G$37,MATCH(orders!$D963,products!$A$1:$A$37,0),MATCH(orders!I$1,products!$A$1:$G$1,0))</f>
        <v>Milk</v>
      </c>
      <c r="J963">
        <f>INDEX(products!$A$1:$G$37,MATCH(orders!$D963,products!$A$1:$A$37,0),MATCH(orders!J$1,products!$A$1:$G$1,0))</f>
        <v>0.65</v>
      </c>
      <c r="K963" t="str">
        <f>INDEX(products!$A$1:$G$37,MATCH(orders!$D963,products!$A$1:$A$37,0),MATCH(orders!K$1,products!$A$1:$G$1,0))</f>
        <v>50g</v>
      </c>
      <c r="L963" s="6">
        <f>INDEX(products!$A$1:$G$37,MATCH(orders!$D963,products!$A$1:$A$37,0),MATCH(orders!L$1,products!$A$1:$G$1,0))</f>
        <v>1</v>
      </c>
      <c r="M963" s="6">
        <f t="shared" ref="M963:M1001" ca="1" si="31">L963*E963</f>
        <v>7</v>
      </c>
      <c r="N963" t="str">
        <f>_xlfn.XLOOKUP(Orders[[#This Row],[Customer ID]],customers!$A$1:$A$1001,customers!$I$1:$I$1001,0)</f>
        <v>No</v>
      </c>
    </row>
    <row r="964" spans="1:14" x14ac:dyDescent="0.3">
      <c r="A964" s="4" t="s">
        <v>6904</v>
      </c>
      <c r="B964" s="5">
        <v>44036</v>
      </c>
      <c r="C964" t="s">
        <v>730</v>
      </c>
      <c r="D964" t="s">
        <v>6945</v>
      </c>
      <c r="E964" s="4">
        <f t="shared" ca="1" si="30"/>
        <v>24</v>
      </c>
      <c r="F964" t="str">
        <f>_xlfn.XLOOKUP(C964,customers!$A$1:$A$1001,customers!$B$1:$B$1001)</f>
        <v>Alexis Green</v>
      </c>
      <c r="G964" t="str">
        <f>_xlfn.XLOOKUP(C964,customers!$A$1:$A$1001,customers!$C$1:$C$1001)</f>
        <v>alexisgreen@email.com</v>
      </c>
      <c r="H964" t="str">
        <f>_xlfn.XLOOKUP(C964,customers!$A$1:$A$1001,customers!$G$1:$G$1001)</f>
        <v>United States</v>
      </c>
      <c r="I964" t="str">
        <f>INDEX(products!$A$1:$G$37,MATCH(orders!$D964,products!$A$1:$A$37,0),MATCH(orders!I$1,products!$A$1:$G$1,0))</f>
        <v>Dark</v>
      </c>
      <c r="J964">
        <f>INDEX(products!$A$1:$G$37,MATCH(orders!$D964,products!$A$1:$A$37,0),MATCH(orders!J$1,products!$A$1:$G$1,0))</f>
        <v>0.5</v>
      </c>
      <c r="K964" t="str">
        <f>INDEX(products!$A$1:$G$37,MATCH(orders!$D964,products!$A$1:$A$37,0),MATCH(orders!K$1,products!$A$1:$G$1,0))</f>
        <v>20g</v>
      </c>
      <c r="L964" s="6">
        <f>INDEX(products!$A$1:$G$37,MATCH(orders!$D964,products!$A$1:$A$37,0),MATCH(orders!L$1,products!$A$1:$G$1,0))</f>
        <v>0.65</v>
      </c>
      <c r="M964" s="6">
        <f t="shared" ca="1" si="31"/>
        <v>15.600000000000001</v>
      </c>
      <c r="N964" t="str">
        <f>_xlfn.XLOOKUP(Orders[[#This Row],[Customer ID]],customers!$A$1:$A$1001,customers!$I$1:$I$1001,0)</f>
        <v>Yes</v>
      </c>
    </row>
    <row r="965" spans="1:14" x14ac:dyDescent="0.3">
      <c r="A965" s="4" t="s">
        <v>6905</v>
      </c>
      <c r="B965" s="5">
        <v>44124</v>
      </c>
      <c r="C965" t="s">
        <v>467</v>
      </c>
      <c r="D965" t="s">
        <v>6959</v>
      </c>
      <c r="E965" s="4">
        <f t="shared" ca="1" si="30"/>
        <v>48</v>
      </c>
      <c r="F965" t="str">
        <f>_xlfn.XLOOKUP(C965,customers!$A$1:$A$1001,customers!$B$1:$B$1001)</f>
        <v>Todd Norris</v>
      </c>
      <c r="G965" t="str">
        <f>_xlfn.XLOOKUP(C965,customers!$A$1:$A$1001,customers!$C$1:$C$1001)</f>
        <v>toddnorris@email.com</v>
      </c>
      <c r="H965" t="str">
        <f>_xlfn.XLOOKUP(C965,customers!$A$1:$A$1001,customers!$G$1:$G$1001)</f>
        <v>Canada</v>
      </c>
      <c r="I965" t="str">
        <f>INDEX(products!$A$1:$G$37,MATCH(orders!$D965,products!$A$1:$A$37,0),MATCH(orders!I$1,products!$A$1:$G$1,0))</f>
        <v>Milk</v>
      </c>
      <c r="J965">
        <f>INDEX(products!$A$1:$G$37,MATCH(orders!$D965,products!$A$1:$A$37,0),MATCH(orders!J$1,products!$A$1:$G$1,0))</f>
        <v>0.5</v>
      </c>
      <c r="K965" t="str">
        <f>INDEX(products!$A$1:$G$37,MATCH(orders!$D965,products!$A$1:$A$37,0),MATCH(orders!K$1,products!$A$1:$G$1,0))</f>
        <v>100g</v>
      </c>
      <c r="L965" s="6">
        <f>INDEX(products!$A$1:$G$37,MATCH(orders!$D965,products!$A$1:$A$37,0),MATCH(orders!L$1,products!$A$1:$G$1,0))</f>
        <v>1.99</v>
      </c>
      <c r="M965" s="6">
        <f t="shared" ca="1" si="31"/>
        <v>95.52</v>
      </c>
      <c r="N965" t="str">
        <f>_xlfn.XLOOKUP(Orders[[#This Row],[Customer ID]],customers!$A$1:$A$1001,customers!$I$1:$I$1001,0)</f>
        <v>No</v>
      </c>
    </row>
    <row r="966" spans="1:14" x14ac:dyDescent="0.3">
      <c r="A966" s="4" t="s">
        <v>6906</v>
      </c>
      <c r="B966" s="5">
        <v>43730</v>
      </c>
      <c r="C966" t="s">
        <v>94</v>
      </c>
      <c r="D966" t="s">
        <v>6968</v>
      </c>
      <c r="E966" s="4">
        <f t="shared" ca="1" si="30"/>
        <v>36</v>
      </c>
      <c r="F966" t="str">
        <f>_xlfn.XLOOKUP(C966,customers!$A$1:$A$1001,customers!$B$1:$B$1001)</f>
        <v>Ashley Henderson</v>
      </c>
      <c r="G966" t="str">
        <f>_xlfn.XLOOKUP(C966,customers!$A$1:$A$1001,customers!$C$1:$C$1001)</f>
        <v>ashleyhenderson@email.com</v>
      </c>
      <c r="H966" t="str">
        <f>_xlfn.XLOOKUP(C966,customers!$A$1:$A$1001,customers!$G$1:$G$1001)</f>
        <v>Canada</v>
      </c>
      <c r="I966" t="str">
        <f>INDEX(products!$A$1:$G$37,MATCH(orders!$D966,products!$A$1:$A$37,0),MATCH(orders!I$1,products!$A$1:$G$1,0))</f>
        <v>Milk</v>
      </c>
      <c r="J966">
        <f>INDEX(products!$A$1:$G$37,MATCH(orders!$D966,products!$A$1:$A$37,0),MATCH(orders!J$1,products!$A$1:$G$1,0))</f>
        <v>0.8</v>
      </c>
      <c r="K966" t="str">
        <f>INDEX(products!$A$1:$G$37,MATCH(orders!$D966,products!$A$1:$A$37,0),MATCH(orders!K$1,products!$A$1:$G$1,0))</f>
        <v>250g</v>
      </c>
      <c r="L966" s="6">
        <f>INDEX(products!$A$1:$G$37,MATCH(orders!$D966,products!$A$1:$A$37,0),MATCH(orders!L$1,products!$A$1:$G$1,0))</f>
        <v>3.43</v>
      </c>
      <c r="M966" s="6">
        <f t="shared" ca="1" si="31"/>
        <v>123.48</v>
      </c>
      <c r="N966" t="str">
        <f>_xlfn.XLOOKUP(Orders[[#This Row],[Customer ID]],customers!$A$1:$A$1001,customers!$I$1:$I$1001,0)</f>
        <v>Yes</v>
      </c>
    </row>
    <row r="967" spans="1:14" x14ac:dyDescent="0.3">
      <c r="A967" s="4" t="s">
        <v>6907</v>
      </c>
      <c r="B967" s="5">
        <v>43989</v>
      </c>
      <c r="C967" t="s">
        <v>392</v>
      </c>
      <c r="D967" t="s">
        <v>6979</v>
      </c>
      <c r="E967" s="4">
        <f t="shared" ca="1" si="30"/>
        <v>42</v>
      </c>
      <c r="F967" t="str">
        <f>_xlfn.XLOOKUP(C967,customers!$A$1:$A$1001,customers!$B$1:$B$1001)</f>
        <v>John Cole</v>
      </c>
      <c r="G967" t="str">
        <f>_xlfn.XLOOKUP(C967,customers!$A$1:$A$1001,customers!$C$1:$C$1001)</f>
        <v>johncole@email.com</v>
      </c>
      <c r="H967" t="str">
        <f>_xlfn.XLOOKUP(C967,customers!$A$1:$A$1001,customers!$G$1:$G$1001)</f>
        <v>United States</v>
      </c>
      <c r="I967" t="str">
        <f>INDEX(products!$A$1:$G$37,MATCH(orders!$D967,products!$A$1:$A$37,0),MATCH(orders!I$1,products!$A$1:$G$1,0))</f>
        <v>White</v>
      </c>
      <c r="J967">
        <f>INDEX(products!$A$1:$G$37,MATCH(orders!$D967,products!$A$1:$A$37,0),MATCH(orders!J$1,products!$A$1:$G$1,0))</f>
        <v>0.8</v>
      </c>
      <c r="K967" t="str">
        <f>INDEX(products!$A$1:$G$37,MATCH(orders!$D967,products!$A$1:$A$37,0),MATCH(orders!K$1,products!$A$1:$G$1,0))</f>
        <v>100g</v>
      </c>
      <c r="L967" s="6">
        <f>INDEX(products!$A$1:$G$37,MATCH(orders!$D967,products!$A$1:$A$37,0),MATCH(orders!L$1,products!$A$1:$G$1,0))</f>
        <v>2.16</v>
      </c>
      <c r="M967" s="6">
        <f t="shared" ca="1" si="31"/>
        <v>90.72</v>
      </c>
      <c r="N967" t="str">
        <f>_xlfn.XLOOKUP(Orders[[#This Row],[Customer ID]],customers!$A$1:$A$1001,customers!$I$1:$I$1001,0)</f>
        <v>Yes</v>
      </c>
    </row>
    <row r="968" spans="1:14" x14ac:dyDescent="0.3">
      <c r="A968" s="4" t="s">
        <v>6908</v>
      </c>
      <c r="B968" s="5">
        <v>43814</v>
      </c>
      <c r="C968" t="s">
        <v>201</v>
      </c>
      <c r="D968" t="s">
        <v>6965</v>
      </c>
      <c r="E968" s="4">
        <f t="shared" ca="1" si="30"/>
        <v>44</v>
      </c>
      <c r="F968" t="str">
        <f>_xlfn.XLOOKUP(C968,customers!$A$1:$A$1001,customers!$B$1:$B$1001)</f>
        <v>Kyle Johnson</v>
      </c>
      <c r="G968" t="str">
        <f>_xlfn.XLOOKUP(C968,customers!$A$1:$A$1001,customers!$C$1:$C$1001)</f>
        <v>kylejohnson@email.com</v>
      </c>
      <c r="H968" t="str">
        <f>_xlfn.XLOOKUP(C968,customers!$A$1:$A$1001,customers!$G$1:$G$1001)</f>
        <v>Mexico</v>
      </c>
      <c r="I968" t="str">
        <f>INDEX(products!$A$1:$G$37,MATCH(orders!$D968,products!$A$1:$A$37,0),MATCH(orders!I$1,products!$A$1:$G$1,0))</f>
        <v>Milk</v>
      </c>
      <c r="J968">
        <f>INDEX(products!$A$1:$G$37,MATCH(orders!$D968,products!$A$1:$A$37,0),MATCH(orders!J$1,products!$A$1:$G$1,0))</f>
        <v>0.8</v>
      </c>
      <c r="K968" t="str">
        <f>INDEX(products!$A$1:$G$37,MATCH(orders!$D968,products!$A$1:$A$37,0),MATCH(orders!K$1,products!$A$1:$G$1,0))</f>
        <v>20g</v>
      </c>
      <c r="L968" s="6">
        <f>INDEX(products!$A$1:$G$37,MATCH(orders!$D968,products!$A$1:$A$37,0),MATCH(orders!L$1,products!$A$1:$G$1,0))</f>
        <v>0.45</v>
      </c>
      <c r="M968" s="6">
        <f t="shared" ca="1" si="31"/>
        <v>19.8</v>
      </c>
      <c r="N968" t="str">
        <f>_xlfn.XLOOKUP(Orders[[#This Row],[Customer ID]],customers!$A$1:$A$1001,customers!$I$1:$I$1001,0)</f>
        <v>Yes</v>
      </c>
    </row>
    <row r="969" spans="1:14" x14ac:dyDescent="0.3">
      <c r="A969" s="4" t="s">
        <v>6909</v>
      </c>
      <c r="B969" s="5">
        <v>44171</v>
      </c>
      <c r="C969" t="s">
        <v>83</v>
      </c>
      <c r="D969" t="s">
        <v>6965</v>
      </c>
      <c r="E969" s="4">
        <f t="shared" ca="1" si="30"/>
        <v>48</v>
      </c>
      <c r="F969" t="str">
        <f>_xlfn.XLOOKUP(C969,customers!$A$1:$A$1001,customers!$B$1:$B$1001)</f>
        <v>David Harper</v>
      </c>
      <c r="G969" t="str">
        <f>_xlfn.XLOOKUP(C969,customers!$A$1:$A$1001,customers!$C$1:$C$1001)</f>
        <v>davidharper@email.com</v>
      </c>
      <c r="H969" t="str">
        <f>_xlfn.XLOOKUP(C969,customers!$A$1:$A$1001,customers!$G$1:$G$1001)</f>
        <v>Mexico</v>
      </c>
      <c r="I969" t="str">
        <f>INDEX(products!$A$1:$G$37,MATCH(orders!$D969,products!$A$1:$A$37,0),MATCH(orders!I$1,products!$A$1:$G$1,0))</f>
        <v>Milk</v>
      </c>
      <c r="J969">
        <f>INDEX(products!$A$1:$G$37,MATCH(orders!$D969,products!$A$1:$A$37,0),MATCH(orders!J$1,products!$A$1:$G$1,0))</f>
        <v>0.8</v>
      </c>
      <c r="K969" t="str">
        <f>INDEX(products!$A$1:$G$37,MATCH(orders!$D969,products!$A$1:$A$37,0),MATCH(orders!K$1,products!$A$1:$G$1,0))</f>
        <v>20g</v>
      </c>
      <c r="L969" s="6">
        <f>INDEX(products!$A$1:$G$37,MATCH(orders!$D969,products!$A$1:$A$37,0),MATCH(orders!L$1,products!$A$1:$G$1,0))</f>
        <v>0.45</v>
      </c>
      <c r="M969" s="6">
        <f t="shared" ca="1" si="31"/>
        <v>21.6</v>
      </c>
      <c r="N969" t="str">
        <f>_xlfn.XLOOKUP(Orders[[#This Row],[Customer ID]],customers!$A$1:$A$1001,customers!$I$1:$I$1001,0)</f>
        <v>No</v>
      </c>
    </row>
    <row r="970" spans="1:14" x14ac:dyDescent="0.3">
      <c r="A970" s="4" t="s">
        <v>6910</v>
      </c>
      <c r="B970" s="5">
        <v>44536</v>
      </c>
      <c r="C970" t="s">
        <v>284</v>
      </c>
      <c r="D970" t="s">
        <v>6975</v>
      </c>
      <c r="E970" s="4">
        <f t="shared" ca="1" si="30"/>
        <v>8</v>
      </c>
      <c r="F970" t="str">
        <f>_xlfn.XLOOKUP(C970,customers!$A$1:$A$1001,customers!$B$1:$B$1001)</f>
        <v>Jessica Lopez</v>
      </c>
      <c r="G970" t="str">
        <f>_xlfn.XLOOKUP(C970,customers!$A$1:$A$1001,customers!$C$1:$C$1001)</f>
        <v>jessicalopez@email.com</v>
      </c>
      <c r="H970" t="str">
        <f>_xlfn.XLOOKUP(C970,customers!$A$1:$A$1001,customers!$G$1:$G$1001)</f>
        <v>United States</v>
      </c>
      <c r="I970" t="str">
        <f>INDEX(products!$A$1:$G$37,MATCH(orders!$D970,products!$A$1:$A$37,0),MATCH(orders!I$1,products!$A$1:$G$1,0))</f>
        <v>White</v>
      </c>
      <c r="J970">
        <f>INDEX(products!$A$1:$G$37,MATCH(orders!$D970,products!$A$1:$A$37,0),MATCH(orders!J$1,products!$A$1:$G$1,0))</f>
        <v>0.65</v>
      </c>
      <c r="K970" t="str">
        <f>INDEX(products!$A$1:$G$37,MATCH(orders!$D970,products!$A$1:$A$37,0),MATCH(orders!K$1,products!$A$1:$G$1,0))</f>
        <v>100g</v>
      </c>
      <c r="L970" s="6">
        <f>INDEX(products!$A$1:$G$37,MATCH(orders!$D970,products!$A$1:$A$37,0),MATCH(orders!L$1,products!$A$1:$G$1,0))</f>
        <v>2.4300000000000002</v>
      </c>
      <c r="M970" s="6">
        <f t="shared" ca="1" si="31"/>
        <v>19.440000000000001</v>
      </c>
      <c r="N970" t="str">
        <f>_xlfn.XLOOKUP(Orders[[#This Row],[Customer ID]],customers!$A$1:$A$1001,customers!$I$1:$I$1001,0)</f>
        <v>Yes</v>
      </c>
    </row>
    <row r="971" spans="1:14" x14ac:dyDescent="0.3">
      <c r="A971" s="4" t="s">
        <v>6911</v>
      </c>
      <c r="B971" s="5">
        <v>44023</v>
      </c>
      <c r="C971" t="s">
        <v>777</v>
      </c>
      <c r="D971" t="s">
        <v>6951</v>
      </c>
      <c r="E971" s="4">
        <f t="shared" ca="1" si="30"/>
        <v>27</v>
      </c>
      <c r="F971" t="str">
        <f>_xlfn.XLOOKUP(C971,customers!$A$1:$A$1001,customers!$B$1:$B$1001)</f>
        <v>Kathryn Graham</v>
      </c>
      <c r="G971" t="str">
        <f>_xlfn.XLOOKUP(C971,customers!$A$1:$A$1001,customers!$C$1:$C$1001)</f>
        <v>kathryngraham@email.com</v>
      </c>
      <c r="H971" t="str">
        <f>_xlfn.XLOOKUP(C971,customers!$A$1:$A$1001,customers!$G$1:$G$1001)</f>
        <v>United States</v>
      </c>
      <c r="I971" t="str">
        <f>INDEX(products!$A$1:$G$37,MATCH(orders!$D971,products!$A$1:$A$37,0),MATCH(orders!I$1,products!$A$1:$G$1,0))</f>
        <v>Dark</v>
      </c>
      <c r="J971">
        <f>INDEX(products!$A$1:$G$37,MATCH(orders!$D971,products!$A$1:$A$37,0),MATCH(orders!J$1,products!$A$1:$G$1,0))</f>
        <v>0.65</v>
      </c>
      <c r="K971" t="str">
        <f>INDEX(products!$A$1:$G$37,MATCH(orders!$D971,products!$A$1:$A$37,0),MATCH(orders!K$1,products!$A$1:$G$1,0))</f>
        <v>100g</v>
      </c>
      <c r="L971" s="6">
        <f>INDEX(products!$A$1:$G$37,MATCH(orders!$D971,products!$A$1:$A$37,0),MATCH(orders!L$1,products!$A$1:$G$1,0))</f>
        <v>1.88</v>
      </c>
      <c r="M971" s="6">
        <f t="shared" ca="1" si="31"/>
        <v>50.76</v>
      </c>
      <c r="N971" t="str">
        <f>_xlfn.XLOOKUP(Orders[[#This Row],[Customer ID]],customers!$A$1:$A$1001,customers!$I$1:$I$1001,0)</f>
        <v>Yes</v>
      </c>
    </row>
    <row r="972" spans="1:14" x14ac:dyDescent="0.3">
      <c r="A972" s="4" t="s">
        <v>6912</v>
      </c>
      <c r="B972" s="5">
        <v>44375</v>
      </c>
      <c r="C972" t="s">
        <v>650</v>
      </c>
      <c r="D972" t="s">
        <v>6949</v>
      </c>
      <c r="E972" s="4">
        <f t="shared" ca="1" si="30"/>
        <v>28</v>
      </c>
      <c r="F972" t="str">
        <f>_xlfn.XLOOKUP(C972,customers!$A$1:$A$1001,customers!$B$1:$B$1001)</f>
        <v>Matthew Bell</v>
      </c>
      <c r="G972" t="str">
        <f>_xlfn.XLOOKUP(C972,customers!$A$1:$A$1001,customers!$C$1:$C$1001)</f>
        <v>matthewbell@email.com</v>
      </c>
      <c r="H972" t="str">
        <f>_xlfn.XLOOKUP(C972,customers!$A$1:$A$1001,customers!$G$1:$G$1001)</f>
        <v>United States</v>
      </c>
      <c r="I972" t="str">
        <f>INDEX(products!$A$1:$G$37,MATCH(orders!$D972,products!$A$1:$A$37,0),MATCH(orders!I$1,products!$A$1:$G$1,0))</f>
        <v>Dark</v>
      </c>
      <c r="J972">
        <f>INDEX(products!$A$1:$G$37,MATCH(orders!$D972,products!$A$1:$A$37,0),MATCH(orders!J$1,products!$A$1:$G$1,0))</f>
        <v>0.65</v>
      </c>
      <c r="K972" t="str">
        <f>INDEX(products!$A$1:$G$37,MATCH(orders!$D972,products!$A$1:$A$37,0),MATCH(orders!K$1,products!$A$1:$G$1,0))</f>
        <v>20g</v>
      </c>
      <c r="L972" s="6">
        <f>INDEX(products!$A$1:$G$37,MATCH(orders!$D972,products!$A$1:$A$37,0),MATCH(orders!L$1,products!$A$1:$G$1,0))</f>
        <v>0.56000000000000005</v>
      </c>
      <c r="M972" s="6">
        <f t="shared" ca="1" si="31"/>
        <v>15.680000000000001</v>
      </c>
      <c r="N972" t="str">
        <f>_xlfn.XLOOKUP(Orders[[#This Row],[Customer ID]],customers!$A$1:$A$1001,customers!$I$1:$I$1001,0)</f>
        <v>No</v>
      </c>
    </row>
    <row r="973" spans="1:14" x14ac:dyDescent="0.3">
      <c r="A973" s="4" t="s">
        <v>6913</v>
      </c>
      <c r="B973" s="5">
        <v>44656</v>
      </c>
      <c r="C973" t="s">
        <v>954</v>
      </c>
      <c r="D973" t="s">
        <v>6966</v>
      </c>
      <c r="E973" s="4">
        <f t="shared" ca="1" si="30"/>
        <v>44</v>
      </c>
      <c r="F973" t="str">
        <f>_xlfn.XLOOKUP(C973,customers!$A$1:$A$1001,customers!$B$1:$B$1001)</f>
        <v>Jason Anderson</v>
      </c>
      <c r="G973" t="str">
        <f>_xlfn.XLOOKUP(C973,customers!$A$1:$A$1001,customers!$C$1:$C$1001)</f>
        <v>jasonanderson@email.com</v>
      </c>
      <c r="H973" t="str">
        <f>_xlfn.XLOOKUP(C973,customers!$A$1:$A$1001,customers!$G$1:$G$1001)</f>
        <v>Canada</v>
      </c>
      <c r="I973" t="str">
        <f>INDEX(products!$A$1:$G$37,MATCH(orders!$D973,products!$A$1:$A$37,0),MATCH(orders!I$1,products!$A$1:$G$1,0))</f>
        <v>Milk</v>
      </c>
      <c r="J973">
        <f>INDEX(products!$A$1:$G$37,MATCH(orders!$D973,products!$A$1:$A$37,0),MATCH(orders!J$1,products!$A$1:$G$1,0))</f>
        <v>0.8</v>
      </c>
      <c r="K973" t="str">
        <f>INDEX(products!$A$1:$G$37,MATCH(orders!$D973,products!$A$1:$A$37,0),MATCH(orders!K$1,products!$A$1:$G$1,0))</f>
        <v>50g</v>
      </c>
      <c r="L973" s="6">
        <f>INDEX(products!$A$1:$G$37,MATCH(orders!$D973,products!$A$1:$A$37,0),MATCH(orders!L$1,products!$A$1:$G$1,0))</f>
        <v>0.9</v>
      </c>
      <c r="M973" s="6">
        <f t="shared" ca="1" si="31"/>
        <v>39.6</v>
      </c>
      <c r="N973" t="str">
        <f>_xlfn.XLOOKUP(Orders[[#This Row],[Customer ID]],customers!$A$1:$A$1001,customers!$I$1:$I$1001,0)</f>
        <v>No</v>
      </c>
    </row>
    <row r="974" spans="1:14" x14ac:dyDescent="0.3">
      <c r="A974" s="4" t="s">
        <v>6914</v>
      </c>
      <c r="B974" s="5">
        <v>44644</v>
      </c>
      <c r="C974" t="s">
        <v>356</v>
      </c>
      <c r="D974" t="s">
        <v>6949</v>
      </c>
      <c r="E974" s="4">
        <f t="shared" ca="1" si="30"/>
        <v>17</v>
      </c>
      <c r="F974" t="str">
        <f>_xlfn.XLOOKUP(C974,customers!$A$1:$A$1001,customers!$B$1:$B$1001)</f>
        <v>Anthony Johnson</v>
      </c>
      <c r="G974" t="str">
        <f>_xlfn.XLOOKUP(C974,customers!$A$1:$A$1001,customers!$C$1:$C$1001)</f>
        <v>anthonyjohnson@email.com</v>
      </c>
      <c r="H974" t="str">
        <f>_xlfn.XLOOKUP(C974,customers!$A$1:$A$1001,customers!$G$1:$G$1001)</f>
        <v>United States</v>
      </c>
      <c r="I974" t="str">
        <f>INDEX(products!$A$1:$G$37,MATCH(orders!$D974,products!$A$1:$A$37,0),MATCH(orders!I$1,products!$A$1:$G$1,0))</f>
        <v>Dark</v>
      </c>
      <c r="J974">
        <f>INDEX(products!$A$1:$G$37,MATCH(orders!$D974,products!$A$1:$A$37,0),MATCH(orders!J$1,products!$A$1:$G$1,0))</f>
        <v>0.65</v>
      </c>
      <c r="K974" t="str">
        <f>INDEX(products!$A$1:$G$37,MATCH(orders!$D974,products!$A$1:$A$37,0),MATCH(orders!K$1,products!$A$1:$G$1,0))</f>
        <v>20g</v>
      </c>
      <c r="L974" s="6">
        <f>INDEX(products!$A$1:$G$37,MATCH(orders!$D974,products!$A$1:$A$37,0),MATCH(orders!L$1,products!$A$1:$G$1,0))</f>
        <v>0.56000000000000005</v>
      </c>
      <c r="M974" s="6">
        <f t="shared" ca="1" si="31"/>
        <v>9.5200000000000014</v>
      </c>
      <c r="N974" t="str">
        <f>_xlfn.XLOOKUP(Orders[[#This Row],[Customer ID]],customers!$A$1:$A$1001,customers!$I$1:$I$1001,0)</f>
        <v>Yes</v>
      </c>
    </row>
    <row r="975" spans="1:14" x14ac:dyDescent="0.3">
      <c r="A975" s="4" t="s">
        <v>6915</v>
      </c>
      <c r="B975" s="5">
        <v>43869</v>
      </c>
      <c r="C975" t="s">
        <v>277</v>
      </c>
      <c r="D975" t="s">
        <v>6950</v>
      </c>
      <c r="E975" s="4">
        <f t="shared" ca="1" si="30"/>
        <v>13</v>
      </c>
      <c r="F975" t="str">
        <f>_xlfn.XLOOKUP(C975,customers!$A$1:$A$1001,customers!$B$1:$B$1001)</f>
        <v>Sherri Barnett</v>
      </c>
      <c r="G975" t="str">
        <f>_xlfn.XLOOKUP(C975,customers!$A$1:$A$1001,customers!$C$1:$C$1001)</f>
        <v>sherribarnett@email.com</v>
      </c>
      <c r="H975" t="str">
        <f>_xlfn.XLOOKUP(C975,customers!$A$1:$A$1001,customers!$G$1:$G$1001)</f>
        <v>Mexico</v>
      </c>
      <c r="I975" t="str">
        <f>INDEX(products!$A$1:$G$37,MATCH(orders!$D975,products!$A$1:$A$37,0),MATCH(orders!I$1,products!$A$1:$G$1,0))</f>
        <v>Dark</v>
      </c>
      <c r="J975">
        <f>INDEX(products!$A$1:$G$37,MATCH(orders!$D975,products!$A$1:$A$37,0),MATCH(orders!J$1,products!$A$1:$G$1,0))</f>
        <v>0.65</v>
      </c>
      <c r="K975" t="str">
        <f>INDEX(products!$A$1:$G$37,MATCH(orders!$D975,products!$A$1:$A$37,0),MATCH(orders!K$1,products!$A$1:$G$1,0))</f>
        <v>50g</v>
      </c>
      <c r="L975" s="6">
        <f>INDEX(products!$A$1:$G$37,MATCH(orders!$D975,products!$A$1:$A$37,0),MATCH(orders!L$1,products!$A$1:$G$1,0))</f>
        <v>1.1299999999999999</v>
      </c>
      <c r="M975" s="6">
        <f t="shared" ca="1" si="31"/>
        <v>14.689999999999998</v>
      </c>
      <c r="N975" t="str">
        <f>_xlfn.XLOOKUP(Orders[[#This Row],[Customer ID]],customers!$A$1:$A$1001,customers!$I$1:$I$1001,0)</f>
        <v>No</v>
      </c>
    </row>
    <row r="976" spans="1:14" x14ac:dyDescent="0.3">
      <c r="A976" s="4" t="s">
        <v>6916</v>
      </c>
      <c r="B976" s="5">
        <v>44603</v>
      </c>
      <c r="C976" t="s">
        <v>243</v>
      </c>
      <c r="D976" t="s">
        <v>6950</v>
      </c>
      <c r="E976" s="4">
        <f t="shared" ca="1" si="30"/>
        <v>34</v>
      </c>
      <c r="F976" t="str">
        <f>_xlfn.XLOOKUP(C976,customers!$A$1:$A$1001,customers!$B$1:$B$1001)</f>
        <v>Kayla Fleming</v>
      </c>
      <c r="G976" t="str">
        <f>_xlfn.XLOOKUP(C976,customers!$A$1:$A$1001,customers!$C$1:$C$1001)</f>
        <v>kaylafleming@email.com</v>
      </c>
      <c r="H976" t="str">
        <f>_xlfn.XLOOKUP(C976,customers!$A$1:$A$1001,customers!$G$1:$G$1001)</f>
        <v>Canada</v>
      </c>
      <c r="I976" t="str">
        <f>INDEX(products!$A$1:$G$37,MATCH(orders!$D976,products!$A$1:$A$37,0),MATCH(orders!I$1,products!$A$1:$G$1,0))</f>
        <v>Dark</v>
      </c>
      <c r="J976">
        <f>INDEX(products!$A$1:$G$37,MATCH(orders!$D976,products!$A$1:$A$37,0),MATCH(orders!J$1,products!$A$1:$G$1,0))</f>
        <v>0.65</v>
      </c>
      <c r="K976" t="str">
        <f>INDEX(products!$A$1:$G$37,MATCH(orders!$D976,products!$A$1:$A$37,0),MATCH(orders!K$1,products!$A$1:$G$1,0))</f>
        <v>50g</v>
      </c>
      <c r="L976" s="6">
        <f>INDEX(products!$A$1:$G$37,MATCH(orders!$D976,products!$A$1:$A$37,0),MATCH(orders!L$1,products!$A$1:$G$1,0))</f>
        <v>1.1299999999999999</v>
      </c>
      <c r="M976" s="6">
        <f t="shared" ca="1" si="31"/>
        <v>38.419999999999995</v>
      </c>
      <c r="N976" t="str">
        <f>_xlfn.XLOOKUP(Orders[[#This Row],[Customer ID]],customers!$A$1:$A$1001,customers!$I$1:$I$1001,0)</f>
        <v>No</v>
      </c>
    </row>
    <row r="977" spans="1:14" x14ac:dyDescent="0.3">
      <c r="A977" s="4" t="s">
        <v>6917</v>
      </c>
      <c r="B977" s="5">
        <v>44014</v>
      </c>
      <c r="C977" t="s">
        <v>834</v>
      </c>
      <c r="D977" t="s">
        <v>6947</v>
      </c>
      <c r="E977" s="4">
        <f t="shared" ca="1" si="30"/>
        <v>24</v>
      </c>
      <c r="F977" t="str">
        <f>_xlfn.XLOOKUP(C977,customers!$A$1:$A$1001,customers!$B$1:$B$1001)</f>
        <v>Stephanie Cross</v>
      </c>
      <c r="G977" t="str">
        <f>_xlfn.XLOOKUP(C977,customers!$A$1:$A$1001,customers!$C$1:$C$1001)</f>
        <v>stephaniecross@email.com</v>
      </c>
      <c r="H977" t="str">
        <f>_xlfn.XLOOKUP(C977,customers!$A$1:$A$1001,customers!$G$1:$G$1001)</f>
        <v>Canada</v>
      </c>
      <c r="I977" t="str">
        <f>INDEX(products!$A$1:$G$37,MATCH(orders!$D977,products!$A$1:$A$37,0),MATCH(orders!I$1,products!$A$1:$G$1,0))</f>
        <v>Dark</v>
      </c>
      <c r="J977">
        <f>INDEX(products!$A$1:$G$37,MATCH(orders!$D977,products!$A$1:$A$37,0),MATCH(orders!J$1,products!$A$1:$G$1,0))</f>
        <v>0.5</v>
      </c>
      <c r="K977" t="str">
        <f>INDEX(products!$A$1:$G$37,MATCH(orders!$D977,products!$A$1:$A$37,0),MATCH(orders!K$1,products!$A$1:$G$1,0))</f>
        <v>100g</v>
      </c>
      <c r="L977" s="6">
        <f>INDEX(products!$A$1:$G$37,MATCH(orders!$D977,products!$A$1:$A$37,0),MATCH(orders!L$1,products!$A$1:$G$1,0))</f>
        <v>2.16</v>
      </c>
      <c r="M977" s="6">
        <f t="shared" ca="1" si="31"/>
        <v>51.84</v>
      </c>
      <c r="N977" t="str">
        <f>_xlfn.XLOOKUP(Orders[[#This Row],[Customer ID]],customers!$A$1:$A$1001,customers!$I$1:$I$1001,0)</f>
        <v>Yes</v>
      </c>
    </row>
    <row r="978" spans="1:14" x14ac:dyDescent="0.3">
      <c r="A978" s="4" t="s">
        <v>6918</v>
      </c>
      <c r="B978" s="5">
        <v>44767</v>
      </c>
      <c r="C978" t="s">
        <v>929</v>
      </c>
      <c r="D978" t="s">
        <v>6966</v>
      </c>
      <c r="E978" s="4">
        <f t="shared" ca="1" si="30"/>
        <v>1</v>
      </c>
      <c r="F978" t="str">
        <f>_xlfn.XLOOKUP(C978,customers!$A$1:$A$1001,customers!$B$1:$B$1001)</f>
        <v>Susan Ramos</v>
      </c>
      <c r="G978" t="str">
        <f>_xlfn.XLOOKUP(C978,customers!$A$1:$A$1001,customers!$C$1:$C$1001)</f>
        <v>susanramos@email.com</v>
      </c>
      <c r="H978" t="str">
        <f>_xlfn.XLOOKUP(C978,customers!$A$1:$A$1001,customers!$G$1:$G$1001)</f>
        <v>United States</v>
      </c>
      <c r="I978" t="str">
        <f>INDEX(products!$A$1:$G$37,MATCH(orders!$D978,products!$A$1:$A$37,0),MATCH(orders!I$1,products!$A$1:$G$1,0))</f>
        <v>Milk</v>
      </c>
      <c r="J978">
        <f>INDEX(products!$A$1:$G$37,MATCH(orders!$D978,products!$A$1:$A$37,0),MATCH(orders!J$1,products!$A$1:$G$1,0))</f>
        <v>0.8</v>
      </c>
      <c r="K978" t="str">
        <f>INDEX(products!$A$1:$G$37,MATCH(orders!$D978,products!$A$1:$A$37,0),MATCH(orders!K$1,products!$A$1:$G$1,0))</f>
        <v>50g</v>
      </c>
      <c r="L978" s="6">
        <f>INDEX(products!$A$1:$G$37,MATCH(orders!$D978,products!$A$1:$A$37,0),MATCH(orders!L$1,products!$A$1:$G$1,0))</f>
        <v>0.9</v>
      </c>
      <c r="M978" s="6">
        <f t="shared" ca="1" si="31"/>
        <v>0.9</v>
      </c>
      <c r="N978" t="str">
        <f>_xlfn.XLOOKUP(Orders[[#This Row],[Customer ID]],customers!$A$1:$A$1001,customers!$I$1:$I$1001,0)</f>
        <v>No</v>
      </c>
    </row>
    <row r="979" spans="1:14" x14ac:dyDescent="0.3">
      <c r="A979" s="4" t="s">
        <v>6919</v>
      </c>
      <c r="B979" s="5">
        <v>44274</v>
      </c>
      <c r="C979" t="s">
        <v>141</v>
      </c>
      <c r="D979" t="s">
        <v>6956</v>
      </c>
      <c r="E979" s="4">
        <f t="shared" ca="1" si="30"/>
        <v>38</v>
      </c>
      <c r="F979" t="str">
        <f>_xlfn.XLOOKUP(C979,customers!$A$1:$A$1001,customers!$B$1:$B$1001)</f>
        <v>Stephen Campbell</v>
      </c>
      <c r="G979" t="str">
        <f>_xlfn.XLOOKUP(C979,customers!$A$1:$A$1001,customers!$C$1:$C$1001)</f>
        <v>stephencampbell@email.com</v>
      </c>
      <c r="H979" t="str">
        <f>_xlfn.XLOOKUP(C979,customers!$A$1:$A$1001,customers!$G$1:$G$1001)</f>
        <v>Canada</v>
      </c>
      <c r="I979" t="str">
        <f>INDEX(products!$A$1:$G$37,MATCH(orders!$D979,products!$A$1:$A$37,0),MATCH(orders!I$1,products!$A$1:$G$1,0))</f>
        <v>Dark</v>
      </c>
      <c r="J979">
        <f>INDEX(products!$A$1:$G$37,MATCH(orders!$D979,products!$A$1:$A$37,0),MATCH(orders!J$1,products!$A$1:$G$1,0))</f>
        <v>0.8</v>
      </c>
      <c r="K979" t="str">
        <f>INDEX(products!$A$1:$G$37,MATCH(orders!$D979,products!$A$1:$A$37,0),MATCH(orders!K$1,products!$A$1:$G$1,0))</f>
        <v>250g</v>
      </c>
      <c r="L979" s="6">
        <f>INDEX(products!$A$1:$G$37,MATCH(orders!$D979,products!$A$1:$A$37,0),MATCH(orders!L$1,products!$A$1:$G$1,0))</f>
        <v>3.81</v>
      </c>
      <c r="M979" s="6">
        <f t="shared" ca="1" si="31"/>
        <v>144.78</v>
      </c>
      <c r="N979" t="str">
        <f>_xlfn.XLOOKUP(Orders[[#This Row],[Customer ID]],customers!$A$1:$A$1001,customers!$I$1:$I$1001,0)</f>
        <v>No</v>
      </c>
    </row>
    <row r="980" spans="1:14" x14ac:dyDescent="0.3">
      <c r="A980" s="4" t="s">
        <v>6920</v>
      </c>
      <c r="B980" s="5">
        <v>43962</v>
      </c>
      <c r="C980" t="s">
        <v>581</v>
      </c>
      <c r="D980" t="s">
        <v>6974</v>
      </c>
      <c r="E980" s="4">
        <f t="shared" ca="1" si="30"/>
        <v>36</v>
      </c>
      <c r="F980" t="str">
        <f>_xlfn.XLOOKUP(C980,customers!$A$1:$A$1001,customers!$B$1:$B$1001)</f>
        <v>Dylan Bell</v>
      </c>
      <c r="G980" t="str">
        <f>_xlfn.XLOOKUP(C980,customers!$A$1:$A$1001,customers!$C$1:$C$1001)</f>
        <v>dylanbell@email.com</v>
      </c>
      <c r="H980" t="str">
        <f>_xlfn.XLOOKUP(C980,customers!$A$1:$A$1001,customers!$G$1:$G$1001)</f>
        <v>United States</v>
      </c>
      <c r="I980" t="str">
        <f>INDEX(products!$A$1:$G$37,MATCH(orders!$D980,products!$A$1:$A$37,0),MATCH(orders!I$1,products!$A$1:$G$1,0))</f>
        <v>White</v>
      </c>
      <c r="J980">
        <f>INDEX(products!$A$1:$G$37,MATCH(orders!$D980,products!$A$1:$A$37,0),MATCH(orders!J$1,products!$A$1:$G$1,0))</f>
        <v>0.65</v>
      </c>
      <c r="K980" t="str">
        <f>INDEX(products!$A$1:$G$37,MATCH(orders!$D980,products!$A$1:$A$37,0),MATCH(orders!K$1,products!$A$1:$G$1,0))</f>
        <v>50g</v>
      </c>
      <c r="L980" s="6">
        <f>INDEX(products!$A$1:$G$37,MATCH(orders!$D980,products!$A$1:$A$37,0),MATCH(orders!L$1,products!$A$1:$G$1,0))</f>
        <v>1.46</v>
      </c>
      <c r="M980" s="6">
        <f t="shared" ca="1" si="31"/>
        <v>52.56</v>
      </c>
      <c r="N980" t="str">
        <f>_xlfn.XLOOKUP(Orders[[#This Row],[Customer ID]],customers!$A$1:$A$1001,customers!$I$1:$I$1001,0)</f>
        <v>Yes</v>
      </c>
    </row>
    <row r="981" spans="1:14" x14ac:dyDescent="0.3">
      <c r="A981" s="4" t="s">
        <v>6921</v>
      </c>
      <c r="B981" s="5">
        <v>43624</v>
      </c>
      <c r="C981" t="s">
        <v>688</v>
      </c>
      <c r="D981" t="s">
        <v>6949</v>
      </c>
      <c r="E981" s="4">
        <f t="shared" ca="1" si="30"/>
        <v>43</v>
      </c>
      <c r="F981" t="str">
        <f>_xlfn.XLOOKUP(C981,customers!$A$1:$A$1001,customers!$B$1:$B$1001)</f>
        <v>Jessica Gonzalez</v>
      </c>
      <c r="G981" t="str">
        <f>_xlfn.XLOOKUP(C981,customers!$A$1:$A$1001,customers!$C$1:$C$1001)</f>
        <v>jessicagonzalez@email.com</v>
      </c>
      <c r="H981" t="str">
        <f>_xlfn.XLOOKUP(C981,customers!$A$1:$A$1001,customers!$G$1:$G$1001)</f>
        <v>United States</v>
      </c>
      <c r="I981" t="str">
        <f>INDEX(products!$A$1:$G$37,MATCH(orders!$D981,products!$A$1:$A$37,0),MATCH(orders!I$1,products!$A$1:$G$1,0))</f>
        <v>Dark</v>
      </c>
      <c r="J981">
        <f>INDEX(products!$A$1:$G$37,MATCH(orders!$D981,products!$A$1:$A$37,0),MATCH(orders!J$1,products!$A$1:$G$1,0))</f>
        <v>0.65</v>
      </c>
      <c r="K981" t="str">
        <f>INDEX(products!$A$1:$G$37,MATCH(orders!$D981,products!$A$1:$A$37,0),MATCH(orders!K$1,products!$A$1:$G$1,0))</f>
        <v>20g</v>
      </c>
      <c r="L981" s="6">
        <f>INDEX(products!$A$1:$G$37,MATCH(orders!$D981,products!$A$1:$A$37,0),MATCH(orders!L$1,products!$A$1:$G$1,0))</f>
        <v>0.56000000000000005</v>
      </c>
      <c r="M981" s="6">
        <f t="shared" ca="1" si="31"/>
        <v>24.080000000000002</v>
      </c>
      <c r="N981" t="str">
        <f>_xlfn.XLOOKUP(Orders[[#This Row],[Customer ID]],customers!$A$1:$A$1001,customers!$I$1:$I$1001,0)</f>
        <v>Yes</v>
      </c>
    </row>
    <row r="982" spans="1:14" x14ac:dyDescent="0.3">
      <c r="A982" s="4" t="s">
        <v>6921</v>
      </c>
      <c r="B982" s="5">
        <v>43624</v>
      </c>
      <c r="C982" t="s">
        <v>298</v>
      </c>
      <c r="D982" t="s">
        <v>6955</v>
      </c>
      <c r="E982" s="4">
        <f t="shared" ca="1" si="30"/>
        <v>12</v>
      </c>
      <c r="F982" t="str">
        <f>_xlfn.XLOOKUP(C982,customers!$A$1:$A$1001,customers!$B$1:$B$1001)</f>
        <v>Mrs. Jennifer Blackwell PhD</v>
      </c>
      <c r="G982" t="str">
        <f>_xlfn.XLOOKUP(C982,customers!$A$1:$A$1001,customers!$C$1:$C$1001)</f>
        <v>mrs.jenniferblackwellphd@email.com</v>
      </c>
      <c r="H982" t="str">
        <f>_xlfn.XLOOKUP(C982,customers!$A$1:$A$1001,customers!$G$1:$G$1001)</f>
        <v>Canada</v>
      </c>
      <c r="I982" t="str">
        <f>INDEX(products!$A$1:$G$37,MATCH(orders!$D982,products!$A$1:$A$37,0),MATCH(orders!I$1,products!$A$1:$G$1,0))</f>
        <v>Dark</v>
      </c>
      <c r="J982">
        <f>INDEX(products!$A$1:$G$37,MATCH(orders!$D982,products!$A$1:$A$37,0),MATCH(orders!J$1,products!$A$1:$G$1,0))</f>
        <v>0.8</v>
      </c>
      <c r="K982" t="str">
        <f>INDEX(products!$A$1:$G$37,MATCH(orders!$D982,products!$A$1:$A$37,0),MATCH(orders!K$1,products!$A$1:$G$1,0))</f>
        <v>100g</v>
      </c>
      <c r="L982" s="6">
        <f>INDEX(products!$A$1:$G$37,MATCH(orders!$D982,products!$A$1:$A$37,0),MATCH(orders!L$1,products!$A$1:$G$1,0))</f>
        <v>1.66</v>
      </c>
      <c r="M982" s="6">
        <f t="shared" ca="1" si="31"/>
        <v>19.919999999999998</v>
      </c>
      <c r="N982" t="str">
        <f>_xlfn.XLOOKUP(Orders[[#This Row],[Customer ID]],customers!$A$1:$A$1001,customers!$I$1:$I$1001,0)</f>
        <v>No</v>
      </c>
    </row>
    <row r="983" spans="1:14" x14ac:dyDescent="0.3">
      <c r="A983" s="4" t="s">
        <v>6921</v>
      </c>
      <c r="B983" s="5">
        <v>43624</v>
      </c>
      <c r="C983" t="s">
        <v>458</v>
      </c>
      <c r="D983" t="s">
        <v>6945</v>
      </c>
      <c r="E983" s="4">
        <f t="shared" ca="1" si="30"/>
        <v>19</v>
      </c>
      <c r="F983" t="str">
        <f>_xlfn.XLOOKUP(C983,customers!$A$1:$A$1001,customers!$B$1:$B$1001)</f>
        <v>Kimberly Ritter</v>
      </c>
      <c r="G983" t="str">
        <f>_xlfn.XLOOKUP(C983,customers!$A$1:$A$1001,customers!$C$1:$C$1001)</f>
        <v>kimberlyritter@email.com</v>
      </c>
      <c r="H983" t="str">
        <f>_xlfn.XLOOKUP(C983,customers!$A$1:$A$1001,customers!$G$1:$G$1001)</f>
        <v>Mexico</v>
      </c>
      <c r="I983" t="str">
        <f>INDEX(products!$A$1:$G$37,MATCH(orders!$D983,products!$A$1:$A$37,0),MATCH(orders!I$1,products!$A$1:$G$1,0))</f>
        <v>Dark</v>
      </c>
      <c r="J983">
        <f>INDEX(products!$A$1:$G$37,MATCH(orders!$D983,products!$A$1:$A$37,0),MATCH(orders!J$1,products!$A$1:$G$1,0))</f>
        <v>0.5</v>
      </c>
      <c r="K983" t="str">
        <f>INDEX(products!$A$1:$G$37,MATCH(orders!$D983,products!$A$1:$A$37,0),MATCH(orders!K$1,products!$A$1:$G$1,0))</f>
        <v>20g</v>
      </c>
      <c r="L983" s="6">
        <f>INDEX(products!$A$1:$G$37,MATCH(orders!$D983,products!$A$1:$A$37,0),MATCH(orders!L$1,products!$A$1:$G$1,0))</f>
        <v>0.65</v>
      </c>
      <c r="M983" s="6">
        <f t="shared" ca="1" si="31"/>
        <v>12.35</v>
      </c>
      <c r="N983" t="str">
        <f>_xlfn.XLOOKUP(Orders[[#This Row],[Customer ID]],customers!$A$1:$A$1001,customers!$I$1:$I$1001,0)</f>
        <v>No</v>
      </c>
    </row>
    <row r="984" spans="1:14" x14ac:dyDescent="0.3">
      <c r="A984" s="4" t="s">
        <v>6922</v>
      </c>
      <c r="B984" s="5">
        <v>43747</v>
      </c>
      <c r="C984" t="s">
        <v>989</v>
      </c>
      <c r="D984" t="s">
        <v>6980</v>
      </c>
      <c r="E984" s="4">
        <f t="shared" ca="1" si="30"/>
        <v>39</v>
      </c>
      <c r="F984" t="str">
        <f>_xlfn.XLOOKUP(C984,customers!$A$1:$A$1001,customers!$B$1:$B$1001)</f>
        <v>Nina Griffin</v>
      </c>
      <c r="G984" t="str">
        <f>_xlfn.XLOOKUP(C984,customers!$A$1:$A$1001,customers!$C$1:$C$1001)</f>
        <v>ninagriffin@email.com</v>
      </c>
      <c r="H984" t="str">
        <f>_xlfn.XLOOKUP(C984,customers!$A$1:$A$1001,customers!$G$1:$G$1001)</f>
        <v>Canada</v>
      </c>
      <c r="I984" t="str">
        <f>INDEX(products!$A$1:$G$37,MATCH(orders!$D984,products!$A$1:$A$37,0),MATCH(orders!I$1,products!$A$1:$G$1,0))</f>
        <v>White</v>
      </c>
      <c r="J984">
        <f>INDEX(products!$A$1:$G$37,MATCH(orders!$D984,products!$A$1:$A$37,0),MATCH(orders!J$1,products!$A$1:$G$1,0))</f>
        <v>0.8</v>
      </c>
      <c r="K984" t="str">
        <f>INDEX(products!$A$1:$G$37,MATCH(orders!$D984,products!$A$1:$A$37,0),MATCH(orders!K$1,products!$A$1:$G$1,0))</f>
        <v>250g</v>
      </c>
      <c r="L984" s="6">
        <f>INDEX(products!$A$1:$G$37,MATCH(orders!$D984,products!$A$1:$A$37,0),MATCH(orders!L$1,products!$A$1:$G$1,0))</f>
        <v>4.96</v>
      </c>
      <c r="M984" s="6">
        <f t="shared" ca="1" si="31"/>
        <v>193.44</v>
      </c>
      <c r="N984" t="str">
        <f>_xlfn.XLOOKUP(Orders[[#This Row],[Customer ID]],customers!$A$1:$A$1001,customers!$I$1:$I$1001,0)</f>
        <v>No</v>
      </c>
    </row>
    <row r="985" spans="1:14" x14ac:dyDescent="0.3">
      <c r="A985" s="4" t="s">
        <v>6923</v>
      </c>
      <c r="B985" s="5">
        <v>44247</v>
      </c>
      <c r="C985" t="s">
        <v>667</v>
      </c>
      <c r="D985" t="s">
        <v>6972</v>
      </c>
      <c r="E985" s="4">
        <f t="shared" ca="1" si="30"/>
        <v>37</v>
      </c>
      <c r="F985" t="str">
        <f>_xlfn.XLOOKUP(C985,customers!$A$1:$A$1001,customers!$B$1:$B$1001)</f>
        <v>Sandra Wright</v>
      </c>
      <c r="G985" t="str">
        <f>_xlfn.XLOOKUP(C985,customers!$A$1:$A$1001,customers!$C$1:$C$1001)</f>
        <v>sandrawright@email.com</v>
      </c>
      <c r="H985" t="str">
        <f>_xlfn.XLOOKUP(C985,customers!$A$1:$A$1001,customers!$G$1:$G$1001)</f>
        <v>Canada</v>
      </c>
      <c r="I985" t="str">
        <f>INDEX(products!$A$1:$G$37,MATCH(orders!$D985,products!$A$1:$A$37,0),MATCH(orders!I$1,products!$A$1:$G$1,0))</f>
        <v>White</v>
      </c>
      <c r="J985">
        <f>INDEX(products!$A$1:$G$37,MATCH(orders!$D985,products!$A$1:$A$37,0),MATCH(orders!J$1,products!$A$1:$G$1,0))</f>
        <v>0.5</v>
      </c>
      <c r="K985" t="str">
        <f>INDEX(products!$A$1:$G$37,MATCH(orders!$D985,products!$A$1:$A$37,0),MATCH(orders!K$1,products!$A$1:$G$1,0))</f>
        <v>250g</v>
      </c>
      <c r="L985" s="6">
        <f>INDEX(products!$A$1:$G$37,MATCH(orders!$D985,products!$A$1:$A$37,0),MATCH(orders!L$1,products!$A$1:$G$1,0))</f>
        <v>6.08</v>
      </c>
      <c r="M985" s="6">
        <f t="shared" ca="1" si="31"/>
        <v>224.96</v>
      </c>
      <c r="N985" t="str">
        <f>_xlfn.XLOOKUP(Orders[[#This Row],[Customer ID]],customers!$A$1:$A$1001,customers!$I$1:$I$1001,0)</f>
        <v>Yes</v>
      </c>
    </row>
    <row r="986" spans="1:14" x14ac:dyDescent="0.3">
      <c r="A986" s="4" t="s">
        <v>6924</v>
      </c>
      <c r="B986" s="5">
        <v>43790</v>
      </c>
      <c r="C986" t="s">
        <v>736</v>
      </c>
      <c r="D986" t="s">
        <v>6946</v>
      </c>
      <c r="E986" s="4">
        <f t="shared" ca="1" si="30"/>
        <v>24</v>
      </c>
      <c r="F986" t="str">
        <f>_xlfn.XLOOKUP(C986,customers!$A$1:$A$1001,customers!$B$1:$B$1001)</f>
        <v>Sean Jordan</v>
      </c>
      <c r="G986" t="str">
        <f>_xlfn.XLOOKUP(C986,customers!$A$1:$A$1001,customers!$C$1:$C$1001)</f>
        <v>seanjordan@email.com</v>
      </c>
      <c r="H986" t="str">
        <f>_xlfn.XLOOKUP(C986,customers!$A$1:$A$1001,customers!$G$1:$G$1001)</f>
        <v>Mexico</v>
      </c>
      <c r="I986" t="str">
        <f>INDEX(products!$A$1:$G$37,MATCH(orders!$D986,products!$A$1:$A$37,0),MATCH(orders!I$1,products!$A$1:$G$1,0))</f>
        <v>Dark</v>
      </c>
      <c r="J986">
        <f>INDEX(products!$A$1:$G$37,MATCH(orders!$D986,products!$A$1:$A$37,0),MATCH(orders!J$1,products!$A$1:$G$1,0))</f>
        <v>0.5</v>
      </c>
      <c r="K986" t="str">
        <f>INDEX(products!$A$1:$G$37,MATCH(orders!$D986,products!$A$1:$A$37,0),MATCH(orders!K$1,products!$A$1:$G$1,0))</f>
        <v>50g</v>
      </c>
      <c r="L986" s="6">
        <f>INDEX(products!$A$1:$G$37,MATCH(orders!$D986,products!$A$1:$A$37,0),MATCH(orders!L$1,products!$A$1:$G$1,0))</f>
        <v>1.3</v>
      </c>
      <c r="M986" s="6">
        <f t="shared" ca="1" si="31"/>
        <v>31.200000000000003</v>
      </c>
      <c r="N986" t="str">
        <f>_xlfn.XLOOKUP(Orders[[#This Row],[Customer ID]],customers!$A$1:$A$1001,customers!$I$1:$I$1001,0)</f>
        <v>Yes</v>
      </c>
    </row>
    <row r="987" spans="1:14" x14ac:dyDescent="0.3">
      <c r="A987" s="4" t="s">
        <v>6925</v>
      </c>
      <c r="B987" s="5">
        <v>44479</v>
      </c>
      <c r="C987" t="s">
        <v>190</v>
      </c>
      <c r="D987" t="s">
        <v>6962</v>
      </c>
      <c r="E987" s="4">
        <f t="shared" ca="1" si="30"/>
        <v>7</v>
      </c>
      <c r="F987" t="str">
        <f>_xlfn.XLOOKUP(C987,customers!$A$1:$A$1001,customers!$B$1:$B$1001)</f>
        <v>William Williams</v>
      </c>
      <c r="G987" t="str">
        <f>_xlfn.XLOOKUP(C987,customers!$A$1:$A$1001,customers!$C$1:$C$1001)</f>
        <v>williamwilliams@email.com</v>
      </c>
      <c r="H987" t="str">
        <f>_xlfn.XLOOKUP(C987,customers!$A$1:$A$1001,customers!$G$1:$G$1001)</f>
        <v>Canada</v>
      </c>
      <c r="I987" t="str">
        <f>INDEX(products!$A$1:$G$37,MATCH(orders!$D987,products!$A$1:$A$37,0),MATCH(orders!I$1,products!$A$1:$G$1,0))</f>
        <v>Milk</v>
      </c>
      <c r="J987">
        <f>INDEX(products!$A$1:$G$37,MATCH(orders!$D987,products!$A$1:$A$37,0),MATCH(orders!J$1,products!$A$1:$G$1,0))</f>
        <v>0.65</v>
      </c>
      <c r="K987" t="str">
        <f>INDEX(products!$A$1:$G$37,MATCH(orders!$D987,products!$A$1:$A$37,0),MATCH(orders!K$1,products!$A$1:$G$1,0))</f>
        <v>50g</v>
      </c>
      <c r="L987" s="6">
        <f>INDEX(products!$A$1:$G$37,MATCH(orders!$D987,products!$A$1:$A$37,0),MATCH(orders!L$1,products!$A$1:$G$1,0))</f>
        <v>1</v>
      </c>
      <c r="M987" s="6">
        <f t="shared" ca="1" si="31"/>
        <v>7</v>
      </c>
      <c r="N987" t="str">
        <f>_xlfn.XLOOKUP(Orders[[#This Row],[Customer ID]],customers!$A$1:$A$1001,customers!$I$1:$I$1001,0)</f>
        <v>Yes</v>
      </c>
    </row>
    <row r="988" spans="1:14" x14ac:dyDescent="0.3">
      <c r="A988" s="4" t="s">
        <v>6926</v>
      </c>
      <c r="B988" s="5">
        <v>44413</v>
      </c>
      <c r="C988" t="s">
        <v>195</v>
      </c>
      <c r="D988" t="s">
        <v>6963</v>
      </c>
      <c r="E988" s="4">
        <f t="shared" ca="1" si="30"/>
        <v>9</v>
      </c>
      <c r="F988" t="str">
        <f>_xlfn.XLOOKUP(C988,customers!$A$1:$A$1001,customers!$B$1:$B$1001)</f>
        <v>Debbie King</v>
      </c>
      <c r="G988" t="str">
        <f>_xlfn.XLOOKUP(C988,customers!$A$1:$A$1001,customers!$C$1:$C$1001)</f>
        <v>debbieking@email.com</v>
      </c>
      <c r="H988" t="str">
        <f>_xlfn.XLOOKUP(C988,customers!$A$1:$A$1001,customers!$G$1:$G$1001)</f>
        <v>Mexico</v>
      </c>
      <c r="I988" t="str">
        <f>INDEX(products!$A$1:$G$37,MATCH(orders!$D988,products!$A$1:$A$37,0),MATCH(orders!I$1,products!$A$1:$G$1,0))</f>
        <v>Milk</v>
      </c>
      <c r="J988">
        <f>INDEX(products!$A$1:$G$37,MATCH(orders!$D988,products!$A$1:$A$37,0),MATCH(orders!J$1,products!$A$1:$G$1,0))</f>
        <v>0.65</v>
      </c>
      <c r="K988" t="str">
        <f>INDEX(products!$A$1:$G$37,MATCH(orders!$D988,products!$A$1:$A$37,0),MATCH(orders!K$1,products!$A$1:$G$1,0))</f>
        <v>100g</v>
      </c>
      <c r="L988" s="6">
        <f>INDEX(products!$A$1:$G$37,MATCH(orders!$D988,products!$A$1:$A$37,0),MATCH(orders!L$1,products!$A$1:$G$1,0))</f>
        <v>1.66</v>
      </c>
      <c r="M988" s="6">
        <f t="shared" ca="1" si="31"/>
        <v>14.94</v>
      </c>
      <c r="N988" t="str">
        <f>_xlfn.XLOOKUP(Orders[[#This Row],[Customer ID]],customers!$A$1:$A$1001,customers!$I$1:$I$1001,0)</f>
        <v>Yes</v>
      </c>
    </row>
    <row r="989" spans="1:14" x14ac:dyDescent="0.3">
      <c r="A989" s="4" t="s">
        <v>6927</v>
      </c>
      <c r="B989" s="5">
        <v>44043</v>
      </c>
      <c r="C989" t="s">
        <v>333</v>
      </c>
      <c r="D989" t="s">
        <v>6977</v>
      </c>
      <c r="E989" s="4">
        <f t="shared" ca="1" si="30"/>
        <v>40</v>
      </c>
      <c r="F989" t="str">
        <f>_xlfn.XLOOKUP(C989,customers!$A$1:$A$1001,customers!$B$1:$B$1001)</f>
        <v>Deborah French</v>
      </c>
      <c r="G989" t="str">
        <f>_xlfn.XLOOKUP(C989,customers!$A$1:$A$1001,customers!$C$1:$C$1001)</f>
        <v>deborahfrench@email.com</v>
      </c>
      <c r="H989" t="str">
        <f>_xlfn.XLOOKUP(C989,customers!$A$1:$A$1001,customers!$G$1:$G$1001)</f>
        <v>Mexico</v>
      </c>
      <c r="I989" t="str">
        <f>INDEX(products!$A$1:$G$37,MATCH(orders!$D989,products!$A$1:$A$37,0),MATCH(orders!I$1,products!$A$1:$G$1,0))</f>
        <v>White</v>
      </c>
      <c r="J989">
        <f>INDEX(products!$A$1:$G$37,MATCH(orders!$D989,products!$A$1:$A$37,0),MATCH(orders!J$1,products!$A$1:$G$1,0))</f>
        <v>0.8</v>
      </c>
      <c r="K989" t="str">
        <f>INDEX(products!$A$1:$G$37,MATCH(orders!$D989,products!$A$1:$A$37,0),MATCH(orders!K$1,products!$A$1:$G$1,0))</f>
        <v>20g</v>
      </c>
      <c r="L989" s="6">
        <f>INDEX(products!$A$1:$G$37,MATCH(orders!$D989,products!$A$1:$A$37,0),MATCH(orders!L$1,products!$A$1:$G$1,0))</f>
        <v>0.65</v>
      </c>
      <c r="M989" s="6">
        <f t="shared" ca="1" si="31"/>
        <v>26</v>
      </c>
      <c r="N989" t="str">
        <f>_xlfn.XLOOKUP(Orders[[#This Row],[Customer ID]],customers!$A$1:$A$1001,customers!$I$1:$I$1001,0)</f>
        <v>No</v>
      </c>
    </row>
    <row r="990" spans="1:14" x14ac:dyDescent="0.3">
      <c r="A990" s="4" t="s">
        <v>6928</v>
      </c>
      <c r="B990" s="5">
        <v>44093</v>
      </c>
      <c r="C990" t="s">
        <v>313</v>
      </c>
      <c r="D990" t="s">
        <v>6959</v>
      </c>
      <c r="E990" s="4">
        <f t="shared" ca="1" si="30"/>
        <v>38</v>
      </c>
      <c r="F990" t="str">
        <f>_xlfn.XLOOKUP(C990,customers!$A$1:$A$1001,customers!$B$1:$B$1001)</f>
        <v>Justin Finley</v>
      </c>
      <c r="G990" t="str">
        <f>_xlfn.XLOOKUP(C990,customers!$A$1:$A$1001,customers!$C$1:$C$1001)</f>
        <v>justinfinley@email.com</v>
      </c>
      <c r="H990" t="str">
        <f>_xlfn.XLOOKUP(C990,customers!$A$1:$A$1001,customers!$G$1:$G$1001)</f>
        <v>United States</v>
      </c>
      <c r="I990" t="str">
        <f>INDEX(products!$A$1:$G$37,MATCH(orders!$D990,products!$A$1:$A$37,0),MATCH(orders!I$1,products!$A$1:$G$1,0))</f>
        <v>Milk</v>
      </c>
      <c r="J990">
        <f>INDEX(products!$A$1:$G$37,MATCH(orders!$D990,products!$A$1:$A$37,0),MATCH(orders!J$1,products!$A$1:$G$1,0))</f>
        <v>0.5</v>
      </c>
      <c r="K990" t="str">
        <f>INDEX(products!$A$1:$G$37,MATCH(orders!$D990,products!$A$1:$A$37,0),MATCH(orders!K$1,products!$A$1:$G$1,0))</f>
        <v>100g</v>
      </c>
      <c r="L990" s="6">
        <f>INDEX(products!$A$1:$G$37,MATCH(orders!$D990,products!$A$1:$A$37,0),MATCH(orders!L$1,products!$A$1:$G$1,0))</f>
        <v>1.99</v>
      </c>
      <c r="M990" s="6">
        <f t="shared" ca="1" si="31"/>
        <v>75.62</v>
      </c>
      <c r="N990" t="str">
        <f>_xlfn.XLOOKUP(Orders[[#This Row],[Customer ID]],customers!$A$1:$A$1001,customers!$I$1:$I$1001,0)</f>
        <v>No</v>
      </c>
    </row>
    <row r="991" spans="1:14" x14ac:dyDescent="0.3">
      <c r="A991" s="4" t="s">
        <v>6929</v>
      </c>
      <c r="B991" s="5">
        <v>43954</v>
      </c>
      <c r="C991" t="s">
        <v>793</v>
      </c>
      <c r="D991" t="s">
        <v>6958</v>
      </c>
      <c r="E991" s="4">
        <f t="shared" ca="1" si="30"/>
        <v>49</v>
      </c>
      <c r="F991" t="str">
        <f>_xlfn.XLOOKUP(C991,customers!$A$1:$A$1001,customers!$B$1:$B$1001)</f>
        <v>Edward Arnold</v>
      </c>
      <c r="G991" t="str">
        <f>_xlfn.XLOOKUP(C991,customers!$A$1:$A$1001,customers!$C$1:$C$1001)</f>
        <v>edwardarnold@email.com</v>
      </c>
      <c r="H991" t="str">
        <f>_xlfn.XLOOKUP(C991,customers!$A$1:$A$1001,customers!$G$1:$G$1001)</f>
        <v>United States</v>
      </c>
      <c r="I991" t="str">
        <f>INDEX(products!$A$1:$G$37,MATCH(orders!$D991,products!$A$1:$A$37,0),MATCH(orders!I$1,products!$A$1:$G$1,0))</f>
        <v>Milk</v>
      </c>
      <c r="J991">
        <f>INDEX(products!$A$1:$G$37,MATCH(orders!$D991,products!$A$1:$A$37,0),MATCH(orders!J$1,products!$A$1:$G$1,0))</f>
        <v>0.5</v>
      </c>
      <c r="K991" t="str">
        <f>INDEX(products!$A$1:$G$37,MATCH(orders!$D991,products!$A$1:$A$37,0),MATCH(orders!K$1,products!$A$1:$G$1,0))</f>
        <v>50g</v>
      </c>
      <c r="L991" s="6">
        <f>INDEX(products!$A$1:$G$37,MATCH(orders!$D991,products!$A$1:$A$37,0),MATCH(orders!L$1,products!$A$1:$G$1,0))</f>
        <v>1.2</v>
      </c>
      <c r="M991" s="6">
        <f t="shared" ca="1" si="31"/>
        <v>58.8</v>
      </c>
      <c r="N991" t="str">
        <f>_xlfn.XLOOKUP(Orders[[#This Row],[Customer ID]],customers!$A$1:$A$1001,customers!$I$1:$I$1001,0)</f>
        <v>Yes</v>
      </c>
    </row>
    <row r="992" spans="1:14" x14ac:dyDescent="0.3">
      <c r="A992" s="4" t="s">
        <v>6930</v>
      </c>
      <c r="B992" s="5">
        <v>43654</v>
      </c>
      <c r="C992" t="s">
        <v>252</v>
      </c>
      <c r="D992" t="s">
        <v>6956</v>
      </c>
      <c r="E992" s="4">
        <f t="shared" ca="1" si="30"/>
        <v>41</v>
      </c>
      <c r="F992" t="str">
        <f>_xlfn.XLOOKUP(C992,customers!$A$1:$A$1001,customers!$B$1:$B$1001)</f>
        <v>Tyler Clay</v>
      </c>
      <c r="G992" t="str">
        <f>_xlfn.XLOOKUP(C992,customers!$A$1:$A$1001,customers!$C$1:$C$1001)</f>
        <v>tylerclay@email.com</v>
      </c>
      <c r="H992" t="str">
        <f>_xlfn.XLOOKUP(C992,customers!$A$1:$A$1001,customers!$G$1:$G$1001)</f>
        <v>United States</v>
      </c>
      <c r="I992" t="str">
        <f>INDEX(products!$A$1:$G$37,MATCH(orders!$D992,products!$A$1:$A$37,0),MATCH(orders!I$1,products!$A$1:$G$1,0))</f>
        <v>Dark</v>
      </c>
      <c r="J992">
        <f>INDEX(products!$A$1:$G$37,MATCH(orders!$D992,products!$A$1:$A$37,0),MATCH(orders!J$1,products!$A$1:$G$1,0))</f>
        <v>0.8</v>
      </c>
      <c r="K992" t="str">
        <f>INDEX(products!$A$1:$G$37,MATCH(orders!$D992,products!$A$1:$A$37,0),MATCH(orders!K$1,products!$A$1:$G$1,0))</f>
        <v>250g</v>
      </c>
      <c r="L992" s="6">
        <f>INDEX(products!$A$1:$G$37,MATCH(orders!$D992,products!$A$1:$A$37,0),MATCH(orders!L$1,products!$A$1:$G$1,0))</f>
        <v>3.81</v>
      </c>
      <c r="M992" s="6">
        <f t="shared" ca="1" si="31"/>
        <v>156.21</v>
      </c>
      <c r="N992" t="str">
        <f>_xlfn.XLOOKUP(Orders[[#This Row],[Customer ID]],customers!$A$1:$A$1001,customers!$I$1:$I$1001,0)</f>
        <v>No</v>
      </c>
    </row>
    <row r="993" spans="1:14" x14ac:dyDescent="0.3">
      <c r="A993" s="4" t="s">
        <v>6931</v>
      </c>
      <c r="B993" s="5">
        <v>43764</v>
      </c>
      <c r="C993" t="s">
        <v>228</v>
      </c>
      <c r="D993" t="s">
        <v>6958</v>
      </c>
      <c r="E993" s="4">
        <f t="shared" ca="1" si="30"/>
        <v>30</v>
      </c>
      <c r="F993" t="str">
        <f>_xlfn.XLOOKUP(C993,customers!$A$1:$A$1001,customers!$B$1:$B$1001)</f>
        <v>Daniel Jenkins</v>
      </c>
      <c r="G993" t="str">
        <f>_xlfn.XLOOKUP(C993,customers!$A$1:$A$1001,customers!$C$1:$C$1001)</f>
        <v>danieljenkins@email.com</v>
      </c>
      <c r="H993" t="str">
        <f>_xlfn.XLOOKUP(C993,customers!$A$1:$A$1001,customers!$G$1:$G$1001)</f>
        <v>Canada</v>
      </c>
      <c r="I993" t="str">
        <f>INDEX(products!$A$1:$G$37,MATCH(orders!$D993,products!$A$1:$A$37,0),MATCH(orders!I$1,products!$A$1:$G$1,0))</f>
        <v>Milk</v>
      </c>
      <c r="J993">
        <f>INDEX(products!$A$1:$G$37,MATCH(orders!$D993,products!$A$1:$A$37,0),MATCH(orders!J$1,products!$A$1:$G$1,0))</f>
        <v>0.5</v>
      </c>
      <c r="K993" t="str">
        <f>INDEX(products!$A$1:$G$37,MATCH(orders!$D993,products!$A$1:$A$37,0),MATCH(orders!K$1,products!$A$1:$G$1,0))</f>
        <v>50g</v>
      </c>
      <c r="L993" s="6">
        <f>INDEX(products!$A$1:$G$37,MATCH(orders!$D993,products!$A$1:$A$37,0),MATCH(orders!L$1,products!$A$1:$G$1,0))</f>
        <v>1.2</v>
      </c>
      <c r="M993" s="6">
        <f t="shared" ca="1" si="31"/>
        <v>36</v>
      </c>
      <c r="N993" t="str">
        <f>_xlfn.XLOOKUP(Orders[[#This Row],[Customer ID]],customers!$A$1:$A$1001,customers!$I$1:$I$1001,0)</f>
        <v>No</v>
      </c>
    </row>
    <row r="994" spans="1:14" x14ac:dyDescent="0.3">
      <c r="A994" s="4" t="s">
        <v>6932</v>
      </c>
      <c r="B994" s="5">
        <v>44101</v>
      </c>
      <c r="C994" t="s">
        <v>108</v>
      </c>
      <c r="D994" t="s">
        <v>6952</v>
      </c>
      <c r="E994" s="4">
        <f t="shared" ca="1" si="30"/>
        <v>17</v>
      </c>
      <c r="F994" t="str">
        <f>_xlfn.XLOOKUP(C994,customers!$A$1:$A$1001,customers!$B$1:$B$1001)</f>
        <v>Taylor Mosley MD</v>
      </c>
      <c r="G994" t="str">
        <f>_xlfn.XLOOKUP(C994,customers!$A$1:$A$1001,customers!$C$1:$C$1001)</f>
        <v>taylormosleymd@email.com</v>
      </c>
      <c r="H994" t="str">
        <f>_xlfn.XLOOKUP(C994,customers!$A$1:$A$1001,customers!$G$1:$G$1001)</f>
        <v>Canada</v>
      </c>
      <c r="I994" t="str">
        <f>INDEX(products!$A$1:$G$37,MATCH(orders!$D994,products!$A$1:$A$37,0),MATCH(orders!I$1,products!$A$1:$G$1,0))</f>
        <v>Dark</v>
      </c>
      <c r="J994">
        <f>INDEX(products!$A$1:$G$37,MATCH(orders!$D994,products!$A$1:$A$37,0),MATCH(orders!J$1,products!$A$1:$G$1,0))</f>
        <v>0.65</v>
      </c>
      <c r="K994" t="str">
        <f>INDEX(products!$A$1:$G$37,MATCH(orders!$D994,products!$A$1:$A$37,0),MATCH(orders!K$1,products!$A$1:$G$1,0))</f>
        <v>250g</v>
      </c>
      <c r="L994" s="6">
        <f>INDEX(products!$A$1:$G$37,MATCH(orders!$D994,products!$A$1:$A$37,0),MATCH(orders!L$1,products!$A$1:$G$1,0))</f>
        <v>4.3099999999999996</v>
      </c>
      <c r="M994" s="6">
        <f t="shared" ca="1" si="31"/>
        <v>73.27</v>
      </c>
      <c r="N994" t="str">
        <f>_xlfn.XLOOKUP(Orders[[#This Row],[Customer ID]],customers!$A$1:$A$1001,customers!$I$1:$I$1001,0)</f>
        <v>No</v>
      </c>
    </row>
    <row r="995" spans="1:14" x14ac:dyDescent="0.3">
      <c r="A995" s="4" t="s">
        <v>6933</v>
      </c>
      <c r="B995" s="5">
        <v>44620</v>
      </c>
      <c r="C995" t="s">
        <v>916</v>
      </c>
      <c r="D995" t="s">
        <v>6973</v>
      </c>
      <c r="E995" s="4">
        <f t="shared" ca="1" si="30"/>
        <v>33</v>
      </c>
      <c r="F995" t="str">
        <f>_xlfn.XLOOKUP(C995,customers!$A$1:$A$1001,customers!$B$1:$B$1001)</f>
        <v>Paul Turner</v>
      </c>
      <c r="G995" t="str">
        <f>_xlfn.XLOOKUP(C995,customers!$A$1:$A$1001,customers!$C$1:$C$1001)</f>
        <v>paulturner@email.com</v>
      </c>
      <c r="H995" t="str">
        <f>_xlfn.XLOOKUP(C995,customers!$A$1:$A$1001,customers!$G$1:$G$1001)</f>
        <v>Mexico</v>
      </c>
      <c r="I995" t="str">
        <f>INDEX(products!$A$1:$G$37,MATCH(orders!$D995,products!$A$1:$A$37,0),MATCH(orders!I$1,products!$A$1:$G$1,0))</f>
        <v>White</v>
      </c>
      <c r="J995">
        <f>INDEX(products!$A$1:$G$37,MATCH(orders!$D995,products!$A$1:$A$37,0),MATCH(orders!J$1,products!$A$1:$G$1,0))</f>
        <v>0.65</v>
      </c>
      <c r="K995" t="str">
        <f>INDEX(products!$A$1:$G$37,MATCH(orders!$D995,products!$A$1:$A$37,0),MATCH(orders!K$1,products!$A$1:$G$1,0))</f>
        <v>20g</v>
      </c>
      <c r="L995" s="6">
        <f>INDEX(products!$A$1:$G$37,MATCH(orders!$D995,products!$A$1:$A$37,0),MATCH(orders!L$1,products!$A$1:$G$1,0))</f>
        <v>0.73</v>
      </c>
      <c r="M995" s="6">
        <f t="shared" ca="1" si="31"/>
        <v>24.09</v>
      </c>
      <c r="N995" t="str">
        <f>_xlfn.XLOOKUP(Orders[[#This Row],[Customer ID]],customers!$A$1:$A$1001,customers!$I$1:$I$1001,0)</f>
        <v>Yes</v>
      </c>
    </row>
    <row r="996" spans="1:14" x14ac:dyDescent="0.3">
      <c r="A996" s="4" t="s">
        <v>6934</v>
      </c>
      <c r="B996" s="5">
        <v>44090</v>
      </c>
      <c r="C996" t="s">
        <v>765</v>
      </c>
      <c r="D996" t="s">
        <v>6978</v>
      </c>
      <c r="E996" s="4">
        <f t="shared" ca="1" si="30"/>
        <v>38</v>
      </c>
      <c r="F996" t="str">
        <f>_xlfn.XLOOKUP(C996,customers!$A$1:$A$1001,customers!$B$1:$B$1001)</f>
        <v>Michael Mitchell</v>
      </c>
      <c r="G996" t="str">
        <f>_xlfn.XLOOKUP(C996,customers!$A$1:$A$1001,customers!$C$1:$C$1001)</f>
        <v>michaelmitchell@email.com</v>
      </c>
      <c r="H996" t="str">
        <f>_xlfn.XLOOKUP(C996,customers!$A$1:$A$1001,customers!$G$1:$G$1001)</f>
        <v>Mexico</v>
      </c>
      <c r="I996" t="str">
        <f>INDEX(products!$A$1:$G$37,MATCH(orders!$D996,products!$A$1:$A$37,0),MATCH(orders!I$1,products!$A$1:$G$1,0))</f>
        <v>White</v>
      </c>
      <c r="J996">
        <f>INDEX(products!$A$1:$G$37,MATCH(orders!$D996,products!$A$1:$A$37,0),MATCH(orders!J$1,products!$A$1:$G$1,0))</f>
        <v>0.8</v>
      </c>
      <c r="K996" t="str">
        <f>INDEX(products!$A$1:$G$37,MATCH(orders!$D996,products!$A$1:$A$37,0),MATCH(orders!K$1,products!$A$1:$G$1,0))</f>
        <v>50g</v>
      </c>
      <c r="L996" s="6">
        <f>INDEX(products!$A$1:$G$37,MATCH(orders!$D996,products!$A$1:$A$37,0),MATCH(orders!L$1,products!$A$1:$G$1,0))</f>
        <v>1.3</v>
      </c>
      <c r="M996" s="6">
        <f t="shared" ca="1" si="31"/>
        <v>49.4</v>
      </c>
      <c r="N996" t="str">
        <f>_xlfn.XLOOKUP(Orders[[#This Row],[Customer ID]],customers!$A$1:$A$1001,customers!$I$1:$I$1001,0)</f>
        <v>Yes</v>
      </c>
    </row>
    <row r="997" spans="1:14" x14ac:dyDescent="0.3">
      <c r="A997" s="4" t="s">
        <v>6935</v>
      </c>
      <c r="B997" s="5">
        <v>44132</v>
      </c>
      <c r="C997" t="s">
        <v>683</v>
      </c>
      <c r="D997" t="s">
        <v>6959</v>
      </c>
      <c r="E997" s="4">
        <f t="shared" ca="1" si="30"/>
        <v>40</v>
      </c>
      <c r="F997" t="str">
        <f>_xlfn.XLOOKUP(C997,customers!$A$1:$A$1001,customers!$B$1:$B$1001)</f>
        <v>William Peterson</v>
      </c>
      <c r="G997" t="str">
        <f>_xlfn.XLOOKUP(C997,customers!$A$1:$A$1001,customers!$C$1:$C$1001)</f>
        <v>williampeterson@email.com</v>
      </c>
      <c r="H997" t="str">
        <f>_xlfn.XLOOKUP(C997,customers!$A$1:$A$1001,customers!$G$1:$G$1001)</f>
        <v>United States</v>
      </c>
      <c r="I997" t="str">
        <f>INDEX(products!$A$1:$G$37,MATCH(orders!$D997,products!$A$1:$A$37,0),MATCH(orders!I$1,products!$A$1:$G$1,0))</f>
        <v>Milk</v>
      </c>
      <c r="J997">
        <f>INDEX(products!$A$1:$G$37,MATCH(orders!$D997,products!$A$1:$A$37,0),MATCH(orders!J$1,products!$A$1:$G$1,0))</f>
        <v>0.5</v>
      </c>
      <c r="K997" t="str">
        <f>INDEX(products!$A$1:$G$37,MATCH(orders!$D997,products!$A$1:$A$37,0),MATCH(orders!K$1,products!$A$1:$G$1,0))</f>
        <v>100g</v>
      </c>
      <c r="L997" s="6">
        <f>INDEX(products!$A$1:$G$37,MATCH(orders!$D997,products!$A$1:$A$37,0),MATCH(orders!L$1,products!$A$1:$G$1,0))</f>
        <v>1.99</v>
      </c>
      <c r="M997" s="6">
        <f t="shared" ca="1" si="31"/>
        <v>79.599999999999994</v>
      </c>
      <c r="N997" t="str">
        <f>_xlfn.XLOOKUP(Orders[[#This Row],[Customer ID]],customers!$A$1:$A$1001,customers!$I$1:$I$1001,0)</f>
        <v>No</v>
      </c>
    </row>
    <row r="998" spans="1:14" x14ac:dyDescent="0.3">
      <c r="A998" s="4" t="s">
        <v>6936</v>
      </c>
      <c r="B998" s="5">
        <v>43710</v>
      </c>
      <c r="C998" t="s">
        <v>642</v>
      </c>
      <c r="D998" t="s">
        <v>6965</v>
      </c>
      <c r="E998" s="4">
        <f t="shared" ca="1" si="30"/>
        <v>7</v>
      </c>
      <c r="F998" t="str">
        <f>_xlfn.XLOOKUP(C998,customers!$A$1:$A$1001,customers!$B$1:$B$1001)</f>
        <v>Timothy Davis</v>
      </c>
      <c r="G998" t="str">
        <f>_xlfn.XLOOKUP(C998,customers!$A$1:$A$1001,customers!$C$1:$C$1001)</f>
        <v>timothydavis@email.com</v>
      </c>
      <c r="H998" t="str">
        <f>_xlfn.XLOOKUP(C998,customers!$A$1:$A$1001,customers!$G$1:$G$1001)</f>
        <v>United States</v>
      </c>
      <c r="I998" t="str">
        <f>INDEX(products!$A$1:$G$37,MATCH(orders!$D998,products!$A$1:$A$37,0),MATCH(orders!I$1,products!$A$1:$G$1,0))</f>
        <v>Milk</v>
      </c>
      <c r="J998">
        <f>INDEX(products!$A$1:$G$37,MATCH(orders!$D998,products!$A$1:$A$37,0),MATCH(orders!J$1,products!$A$1:$G$1,0))</f>
        <v>0.8</v>
      </c>
      <c r="K998" t="str">
        <f>INDEX(products!$A$1:$G$37,MATCH(orders!$D998,products!$A$1:$A$37,0),MATCH(orders!K$1,products!$A$1:$G$1,0))</f>
        <v>20g</v>
      </c>
      <c r="L998" s="6">
        <f>INDEX(products!$A$1:$G$37,MATCH(orders!$D998,products!$A$1:$A$37,0),MATCH(orders!L$1,products!$A$1:$G$1,0))</f>
        <v>0.45</v>
      </c>
      <c r="M998" s="6">
        <f t="shared" ca="1" si="31"/>
        <v>3.15</v>
      </c>
      <c r="N998" t="str">
        <f>_xlfn.XLOOKUP(Orders[[#This Row],[Customer ID]],customers!$A$1:$A$1001,customers!$I$1:$I$1001,0)</f>
        <v>Yes</v>
      </c>
    </row>
    <row r="999" spans="1:14" x14ac:dyDescent="0.3">
      <c r="A999" s="4" t="s">
        <v>6937</v>
      </c>
      <c r="B999" s="5">
        <v>44438</v>
      </c>
      <c r="C999" t="s">
        <v>385</v>
      </c>
      <c r="D999" t="s">
        <v>6964</v>
      </c>
      <c r="E999" s="4">
        <f t="shared" ca="1" si="30"/>
        <v>17</v>
      </c>
      <c r="F999" t="str">
        <f>_xlfn.XLOOKUP(C999,customers!$A$1:$A$1001,customers!$B$1:$B$1001)</f>
        <v>Willie Phillips</v>
      </c>
      <c r="G999" t="str">
        <f>_xlfn.XLOOKUP(C999,customers!$A$1:$A$1001,customers!$C$1:$C$1001)</f>
        <v>williephillips@email.com</v>
      </c>
      <c r="H999" t="str">
        <f>_xlfn.XLOOKUP(C999,customers!$A$1:$A$1001,customers!$G$1:$G$1001)</f>
        <v>Canada</v>
      </c>
      <c r="I999" t="str">
        <f>INDEX(products!$A$1:$G$37,MATCH(orders!$D999,products!$A$1:$A$37,0),MATCH(orders!I$1,products!$A$1:$G$1,0))</f>
        <v>Milk</v>
      </c>
      <c r="J999">
        <f>INDEX(products!$A$1:$G$37,MATCH(orders!$D999,products!$A$1:$A$37,0),MATCH(orders!J$1,products!$A$1:$G$1,0))</f>
        <v>0.65</v>
      </c>
      <c r="K999" t="str">
        <f>INDEX(products!$A$1:$G$37,MATCH(orders!$D999,products!$A$1:$A$37,0),MATCH(orders!K$1,products!$A$1:$G$1,0))</f>
        <v>250g</v>
      </c>
      <c r="L999" s="6">
        <f>INDEX(products!$A$1:$G$37,MATCH(orders!$D999,products!$A$1:$A$37,0),MATCH(orders!L$1,products!$A$1:$G$1,0))</f>
        <v>3.81</v>
      </c>
      <c r="M999" s="6">
        <f t="shared" ca="1" si="31"/>
        <v>64.77</v>
      </c>
      <c r="N999" t="str">
        <f>_xlfn.XLOOKUP(Orders[[#This Row],[Customer ID]],customers!$A$1:$A$1001,customers!$I$1:$I$1001,0)</f>
        <v>No</v>
      </c>
    </row>
    <row r="1000" spans="1:14" x14ac:dyDescent="0.3">
      <c r="A1000" s="4" t="s">
        <v>6938</v>
      </c>
      <c r="B1000" s="5">
        <v>44351</v>
      </c>
      <c r="C1000" t="s">
        <v>663</v>
      </c>
      <c r="D1000" t="s">
        <v>6953</v>
      </c>
      <c r="E1000" s="4">
        <f t="shared" ca="1" si="30"/>
        <v>32</v>
      </c>
      <c r="F1000" t="str">
        <f>_xlfn.XLOOKUP(C1000,customers!$A$1:$A$1001,customers!$B$1:$B$1001)</f>
        <v>Monica Hess</v>
      </c>
      <c r="G1000" t="str">
        <f>_xlfn.XLOOKUP(C1000,customers!$A$1:$A$1001,customers!$C$1:$C$1001)</f>
        <v>monicahess@email.com</v>
      </c>
      <c r="H1000" t="str">
        <f>_xlfn.XLOOKUP(C1000,customers!$A$1:$A$1001,customers!$G$1:$G$1001)</f>
        <v>Mexico</v>
      </c>
      <c r="I1000" t="str">
        <f>INDEX(products!$A$1:$G$37,MATCH(orders!$D1000,products!$A$1:$A$37,0),MATCH(orders!I$1,products!$A$1:$G$1,0))</f>
        <v>Dark</v>
      </c>
      <c r="J1000">
        <f>INDEX(products!$A$1:$G$37,MATCH(orders!$D1000,products!$A$1:$A$37,0),MATCH(orders!J$1,products!$A$1:$G$1,0))</f>
        <v>0.8</v>
      </c>
      <c r="K1000" t="str">
        <f>INDEX(products!$A$1:$G$37,MATCH(orders!$D1000,products!$A$1:$A$37,0),MATCH(orders!K$1,products!$A$1:$G$1,0))</f>
        <v>20g</v>
      </c>
      <c r="L1000" s="6">
        <f>INDEX(products!$A$1:$G$37,MATCH(orders!$D1000,products!$A$1:$A$37,0),MATCH(orders!L$1,products!$A$1:$G$1,0))</f>
        <v>0.5</v>
      </c>
      <c r="M1000" s="6">
        <f t="shared" ca="1" si="31"/>
        <v>16</v>
      </c>
      <c r="N1000" t="str">
        <f>_xlfn.XLOOKUP(Orders[[#This Row],[Customer ID]],customers!$A$1:$A$1001,customers!$I$1:$I$1001,0)</f>
        <v>No</v>
      </c>
    </row>
    <row r="1001" spans="1:14" x14ac:dyDescent="0.3">
      <c r="A1001" s="4" t="s">
        <v>6939</v>
      </c>
      <c r="B1001" s="5">
        <v>44159</v>
      </c>
      <c r="C1001" t="s">
        <v>939</v>
      </c>
      <c r="D1001" t="s">
        <v>6950</v>
      </c>
      <c r="E1001" s="4">
        <f t="shared" ca="1" si="30"/>
        <v>37</v>
      </c>
      <c r="F1001" t="str">
        <f>_xlfn.XLOOKUP(C1001,customers!$A$1:$A$1001,customers!$B$1:$B$1001)</f>
        <v>Robert Harmon</v>
      </c>
      <c r="G1001" t="str">
        <f>_xlfn.XLOOKUP(C1001,customers!$A$1:$A$1001,customers!$C$1:$C$1001)</f>
        <v>robertharmon@email.com</v>
      </c>
      <c r="H1001" t="str">
        <f>_xlfn.XLOOKUP(C1001,customers!$A$1:$A$1001,customers!$G$1:$G$1001)</f>
        <v>Mexico</v>
      </c>
      <c r="I1001" t="str">
        <f>INDEX(products!$A$1:$G$37,MATCH(orders!$D1001,products!$A$1:$A$37,0),MATCH(orders!I$1,products!$A$1:$G$1,0))</f>
        <v>Dark</v>
      </c>
      <c r="J1001">
        <f>INDEX(products!$A$1:$G$37,MATCH(orders!$D1001,products!$A$1:$A$37,0),MATCH(orders!J$1,products!$A$1:$G$1,0))</f>
        <v>0.65</v>
      </c>
      <c r="K1001" t="str">
        <f>INDEX(products!$A$1:$G$37,MATCH(orders!$D1001,products!$A$1:$A$37,0),MATCH(orders!K$1,products!$A$1:$G$1,0))</f>
        <v>50g</v>
      </c>
      <c r="L1001" s="6">
        <f>INDEX(products!$A$1:$G$37,MATCH(orders!$D1001,products!$A$1:$A$37,0),MATCH(orders!L$1,products!$A$1:$G$1,0))</f>
        <v>1.1299999999999999</v>
      </c>
      <c r="M1001" s="6">
        <f t="shared" ca="1" si="31"/>
        <v>41.809999999999995</v>
      </c>
      <c r="N1001" t="str">
        <f>_xlfn.XLOOKUP(Orders[[#This Row],[Customer ID]],customers!$A$1:$A$1001,customers!$I$1:$I$1001,0)</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CB1D7-D3A2-400D-971D-93F022D6EC0A}">
  <dimension ref="A3:B6"/>
  <sheetViews>
    <sheetView workbookViewId="0">
      <selection activeCell="H15" sqref="H15"/>
    </sheetView>
  </sheetViews>
  <sheetFormatPr defaultRowHeight="14.4" x14ac:dyDescent="0.3"/>
  <cols>
    <col min="1" max="1" width="11.88671875" bestFit="1" customWidth="1"/>
    <col min="2" max="3" width="11.6640625" bestFit="1" customWidth="1"/>
    <col min="4" max="5" width="16.33203125" bestFit="1" customWidth="1"/>
    <col min="6" max="7" width="10.77734375" bestFit="1" customWidth="1"/>
  </cols>
  <sheetData>
    <row r="3" spans="1:2" x14ac:dyDescent="0.3">
      <c r="A3" s="8" t="s">
        <v>6</v>
      </c>
      <c r="B3" t="s">
        <v>6993</v>
      </c>
    </row>
    <row r="4" spans="1:2" x14ac:dyDescent="0.3">
      <c r="A4" t="s">
        <v>4969</v>
      </c>
      <c r="B4" s="10">
        <v>3549.4899999999993</v>
      </c>
    </row>
    <row r="5" spans="1:2" x14ac:dyDescent="0.3">
      <c r="A5" t="s">
        <v>4970</v>
      </c>
      <c r="B5" s="10">
        <v>3816.110000000001</v>
      </c>
    </row>
    <row r="6" spans="1:2" x14ac:dyDescent="0.3">
      <c r="A6" t="s">
        <v>4971</v>
      </c>
      <c r="B6" s="10">
        <v>4731.9299999999994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9B14-AD7F-42EC-B3BD-CFE566139C5D}">
  <dimension ref="A3:B9"/>
  <sheetViews>
    <sheetView workbookViewId="0">
      <selection activeCell="G13" sqref="G13"/>
    </sheetView>
  </sheetViews>
  <sheetFormatPr defaultRowHeight="14.4" x14ac:dyDescent="0.3"/>
  <cols>
    <col min="1" max="1" width="16.88671875" bestFit="1" customWidth="1"/>
    <col min="2" max="3" width="11.6640625" bestFit="1" customWidth="1"/>
    <col min="4" max="5" width="16.33203125" bestFit="1" customWidth="1"/>
    <col min="6" max="7" width="10.77734375" bestFit="1" customWidth="1"/>
  </cols>
  <sheetData>
    <row r="3" spans="1:2" x14ac:dyDescent="0.3">
      <c r="A3" s="8" t="s">
        <v>1</v>
      </c>
      <c r="B3" t="s">
        <v>6993</v>
      </c>
    </row>
    <row r="4" spans="1:2" x14ac:dyDescent="0.3">
      <c r="A4" t="s">
        <v>1713</v>
      </c>
      <c r="B4" s="10">
        <v>233.12</v>
      </c>
    </row>
    <row r="5" spans="1:2" x14ac:dyDescent="0.3">
      <c r="A5" t="s">
        <v>1347</v>
      </c>
      <c r="B5" s="10">
        <v>233.12</v>
      </c>
    </row>
    <row r="6" spans="1:2" x14ac:dyDescent="0.3">
      <c r="A6" t="s">
        <v>1327</v>
      </c>
      <c r="B6" s="10">
        <v>243.2</v>
      </c>
    </row>
    <row r="7" spans="1:2" x14ac:dyDescent="0.3">
      <c r="A7" t="s">
        <v>1866</v>
      </c>
      <c r="B7" s="10">
        <v>256.68</v>
      </c>
    </row>
    <row r="8" spans="1:2" x14ac:dyDescent="0.3">
      <c r="A8" t="s">
        <v>1410</v>
      </c>
      <c r="B8" s="10">
        <v>267.84000000000003</v>
      </c>
    </row>
    <row r="9" spans="1:2" x14ac:dyDescent="0.3">
      <c r="A9" t="s">
        <v>1839</v>
      </c>
      <c r="B9" s="10">
        <v>273.42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D A A B Q S w M E F A A C A A g A 4 7 U 6 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O 1 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t T p a 8 V 7 e 5 + A A A A B T A Q A A E w A c A E Z v c m 1 1 b G F z L 1 N l Y 3 R p b 2 4 x L m 0 g o h g A K K A U A A A A A A A A A A A A A A A A A A A A A A A A A A A A d Y 5 N S 8 Q w E E D v h f 6 H E C 8 t h E C 7 6 s E l p 1 T R i y i t J + s h t u N u I J 2 R J F W X Z f + 7 W Y q I s M 5 l P t 4 w 8 w I M 0 R K y d s n V O s / y L G y N h 5 E Z p p i D m G c s R U u z H y B N d P i Q D Q 3 z B B i L G + t A a s K Y m l B w f d U / B f C h v 3 3 o G / p E R 2 Y M v Z H x K / J S P D f g 7 G Q j e M U F F 0 y T m y c M a i X Y N Q 4 0 W t y o q r 6 o B X u c K U I b d w 7 U b y n v C e G l F I v P G d d b g 5 u k 2 e 3 e g S e x z r y m p c 4 b D G / k p + X 6 E Y Z i k R f 7 P V + m V f p + h / H y X B 7 5 Q b A f U P 8 H V n / B o c w z i y d N 1 t 9 Q S w E C L Q A U A A I A C A D j t T p a T H W Q k q U A A A D 2 A A A A E g A A A A A A A A A A A A A A A A A A A A A A Q 2 9 u Z m l n L 1 B h Y 2 t h Z 2 U u e G 1 s U E s B A i 0 A F A A C A A g A 4 7 U 6 W g / K 6 a u k A A A A 6 Q A A A B M A A A A A A A A A A A A A A A A A 8 Q A A A F t D b 2 5 0 Z W 5 0 X 1 R 5 c G V z X S 5 4 b W x Q S w E C L Q A U A A I A C A D j t T p a 8 V 7 e 5 + A A A A B T A Q A A E w A A A A A A A A A A A A A A A A D i A Q A A R m 9 y b X V s Y X M v U 2 V j d G l v b j E u b V B L B Q Y A A A A A A w A D A M I A A A A 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C A A A A A A A A N k 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M 2 N 2 M y M m Y t Y T M z Y i 0 0 M m M y L W I w Y T E t N m M 4 Y T E 0 Y T g 5 O D A 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E v Q X V 0 b 1 J l b W 9 2 Z W R D b 2 x 1 b W 5 z M S 5 7 Q 2 9 s d W 1 u M S w w f S Z x d W 9 0 O y w m c X V v d D t T Z W N 0 a W 9 u M S 9 h L 0 F 1 d G 9 S Z W 1 v d m V k Q 2 9 s d W 1 u c z E u e 0 N v b H V t b j I s M X 0 m c X V v d D s s J n F 1 b 3 Q 7 U 2 V j d G l v b j E v Y S 9 B d X R v U m V t b 3 Z l Z E N v b H V t b n M x L n t D b 2 x 1 b W 4 z L D J 9 J n F 1 b 3 Q 7 X S w m c X V v d D t D b 2 x 1 b W 5 D b 3 V u d C Z x d W 9 0 O z o z L C Z x d W 9 0 O 0 t l e U N v b H V t b k 5 h b W V z J n F 1 b 3 Q 7 O l t d L C Z x d W 9 0 O 0 N v b H V t b k l k Z W 5 0 a X R p Z X M m c X V v d D s 6 W y Z x d W 9 0 O 1 N l Y 3 R p b 2 4 x L 2 E v Q X V 0 b 1 J l b W 9 2 Z W R D b 2 x 1 b W 5 z M S 5 7 Q 2 9 s d W 1 u M S w w f S Z x d W 9 0 O y w m c X V v d D t T Z W N 0 a W 9 u M S 9 h L 0 F 1 d G 9 S Z W 1 v d m V k Q 2 9 s d W 1 u c z E u e 0 N v b H V t b j I s M X 0 m c X V v d D s s J n F 1 b 3 Q 7 U 2 V j d G l v b j E v Y S 9 B d X R v U m V t b 3 Z l Z E N v b H V t b n M x L n t D b 2 x 1 b W 4 z L D J 9 J n F 1 b 3 Q 7 X S w m c X V v d D t S Z W x h d G l v b n N o a X B J b m Z v J n F 1 b 3 Q 7 O l t d f S I g L z 4 8 R W 5 0 c n k g V H l w Z T 0 i R m l s b F N 0 Y X R 1 c y I g V m F s d W U 9 I n N D b 2 1 w b G V 0 Z S I g L z 4 8 R W 5 0 c n k g V H l w Z T 0 i R m l s b E N v b H V t b k 5 h b W V z I i B W Y W x 1 Z T 0 i c 1 s m c X V v d D t D b 2 x 1 b W 4 x J n F 1 b 3 Q 7 L C Z x d W 9 0 O 0 N v b H V t b j I m c X V v d D s s J n F 1 b 3 Q 7 Q 2 9 s d W 1 u M y Z x d W 9 0 O 1 0 i I C 8 + P E V u d H J 5 I F R 5 c G U 9 I k Z p b G x D b 2 x 1 b W 5 U e X B l c y I g V m F s d W U 9 I n N B d 0 1 E I i A v P j x F b n R y e S B U e X B l P S J G a W x s T G F z d F V w Z G F 0 Z W Q i I F Z h b H V l P S J k M j A y N S 0 w M S 0 y N 1 Q w M z o 0 N z o w N i 4 1 M D I w N D M 2 W i I g L z 4 8 R W 5 0 c n k g V H l w Z T 0 i R m l s b E V y c m 9 y Q 2 9 1 b n Q i I F Z h b H V l P S J s M C I g L z 4 8 R W 5 0 c n k g V H l w Z T 0 i R m l s b E V y c m 9 y Q 2 9 k Z S I g V m F s d W U 9 I n N V b m t u b 3 d u I i A v P j x F b n R y e S B U e X B l P S J G a W x s Q 2 9 1 b n Q i I F Z h b H V l P S J s M S I g L z 4 8 R W 5 0 c n k g V H l w Z T 0 i Q W R k Z W R U b 0 R h d G F N b 2 R l b C I g V m F s d W U 9 I m w w I i A v P j w v U 3 R h Y m x l R W 5 0 c m l l c z 4 8 L 0 l 0 Z W 0 + P E l 0 Z W 0 + P E l 0 Z W 1 M b 2 N h d G l v b j 4 8 S X R l b V R 5 c G U + R m 9 y b X V s Y T w v S X R l b V R 5 c G U + P E l 0 Z W 1 Q Y X R o P l N l Y 3 R p b 2 4 x L 2 E v U 2 9 1 c m N l P C 9 J d G V t U G F 0 a D 4 8 L 0 l 0 Z W 1 M b 2 N h d G l v b j 4 8 U 3 R h Y m x l R W 5 0 c m l l c y A v P j w v S X R l b T 4 8 S X R l b T 4 8 S X R l b U x v Y 2 F 0 a W 9 u P j x J d G V t V H l w Z T 5 G b 3 J t d W x h P C 9 J d G V t V H l w Z T 4 8 S X R l b V B h d G g + U 2 V j d G l v b j E v Y S 9 D a G F u Z 2 V k J T I w V H l w Z T w v S X R l b V B h d G g + P C 9 J d G V t T G 9 j Y X R p b 2 4 + P F N 0 Y W J s Z U V u d H J p Z X M g L z 4 8 L 0 l 0 Z W 0 + P C 9 J d G V t c z 4 8 L 0 x v Y 2 F s U G F j a 2 F n Z U 1 l d G F k Y X R h R m l s Z T 4 W A A A A U E s F B g A A A A A A A A A A A A A A A A A A A A A A A C Y B A A A B A A A A 0 I y d 3 w E V 0 R G M e g D A T 8 K X 6 w E A A A C h 5 a L g z s Y L Q J n L v P z P c Z i A A A A A A A I A A A A A A B B m A A A A A Q A A I A A A A F Y J v u k O 1 h W M N Q C O m v x V t m v D b G K e N J l 7 U E J 6 p E / 8 D Q u m A A A A A A 6 A A A A A A g A A I A A A A A d 8 N n 9 H e J e z 2 w f Q 8 A L 5 Z y 3 W W y 2 / i 4 j g W n P f e j n 2 3 S y q U A A A A D i 0 w B D Q l r 0 Q D D a W M z d v h G F q j P W P Z S / d g R 5 5 i j V 9 F Q T Z 5 e s o j c I 8 N D B Q g Z l B H i J W 8 N B L f 9 m R + W F C u i 5 1 Z W U x + U A K 5 F 4 J Z H O F N m h U V C 6 e 5 b M B Q A A A A I O g e m d j 9 a U j z w p 5 2 Z c x j 9 Q 3 D 2 O K + A A + 8 h u M y P v B g / w R G q i S 7 k o R i + c G 4 4 3 W o D T 9 H w L K I C J D m x k C A t V j W G X v I 7 Q = < / D a t a M a s h u p > 
</file>

<file path=customXml/itemProps1.xml><?xml version="1.0" encoding="utf-8"?>
<ds:datastoreItem xmlns:ds="http://schemas.openxmlformats.org/officeDocument/2006/customXml" ds:itemID="{BD311600-387C-4547-BDFA-757B152BCA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customers</vt:lpstr>
      <vt:lpstr>products</vt:lpstr>
      <vt:lpstr>TotalSales</vt:lpstr>
      <vt:lpstr>orders</vt:lpstr>
      <vt:lpstr>CountryBarChart</vt:lpstr>
      <vt:lpstr>Top5Customers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Wong</cp:lastModifiedBy>
  <dcterms:created xsi:type="dcterms:W3CDTF">2025-01-25T21:25:16Z</dcterms:created>
  <dcterms:modified xsi:type="dcterms:W3CDTF">2025-01-27T04:10:15Z</dcterms:modified>
</cp:coreProperties>
</file>