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11310" activeTab="6"/>
  </bookViews>
  <sheets>
    <sheet name="Stellar Classification" sheetId="1" r:id="rId1"/>
    <sheet name="Orbital Classification" sheetId="2" r:id="rId2"/>
    <sheet name="Commodities" sheetId="3" r:id="rId3"/>
    <sheet name="Names" sheetId="4" r:id="rId4"/>
    <sheet name="Ship" sheetId="5" r:id="rId5"/>
    <sheet name="Alien Tech" sheetId="6" r:id="rId6"/>
    <sheet name="Name Generation" sheetId="7" r:id="rId7"/>
  </sheets>
  <calcPr calcId="14562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L9" i="1"/>
  <c r="L8" i="1"/>
  <c r="L7" i="1"/>
  <c r="L6" i="1"/>
  <c r="L5" i="1"/>
  <c r="L4" i="1"/>
  <c r="L3" i="1"/>
  <c r="K8" i="1"/>
  <c r="K7" i="1"/>
  <c r="K6" i="1"/>
  <c r="K5" i="1"/>
  <c r="K4" i="1"/>
  <c r="K3" i="1"/>
  <c r="J7" i="1"/>
  <c r="J6" i="1"/>
  <c r="J5" i="1"/>
  <c r="J4" i="1"/>
  <c r="J3" i="1"/>
  <c r="J8" i="1"/>
  <c r="K9" i="1"/>
  <c r="J9" i="1"/>
</calcChain>
</file>

<file path=xl/sharedStrings.xml><?xml version="1.0" encoding="utf-8"?>
<sst xmlns="http://schemas.openxmlformats.org/spreadsheetml/2006/main" count="1266" uniqueCount="1051">
  <si>
    <t>Class</t>
  </si>
  <si>
    <t>Surface Temp (K)</t>
  </si>
  <si>
    <t>Color</t>
  </si>
  <si>
    <t>Actual Color</t>
  </si>
  <si>
    <t>Mass (solar masses)</t>
  </si>
  <si>
    <t>Radius (solar radii)</t>
  </si>
  <si>
    <t>Luminosity (bolometric)</t>
  </si>
  <si>
    <t>Frequency</t>
  </si>
  <si>
    <t>O</t>
  </si>
  <si>
    <t>≥ 33,000</t>
  </si>
  <si>
    <t>blue</t>
  </si>
  <si>
    <t>≥16</t>
  </si>
  <si>
    <t>≥6.6</t>
  </si>
  <si>
    <t>≥30,000</t>
  </si>
  <si>
    <t xml:space="preserve">~0.00003% </t>
  </si>
  <si>
    <t>B</t>
  </si>
  <si>
    <t>10,000–33,000</t>
  </si>
  <si>
    <t>blue white</t>
  </si>
  <si>
    <t>deep blue white</t>
  </si>
  <si>
    <t>2.1–16</t>
  </si>
  <si>
    <t>1.8–6.6</t>
  </si>
  <si>
    <t>25–30,000</t>
  </si>
  <si>
    <t>A</t>
  </si>
  <si>
    <t>7,500–10,000</t>
  </si>
  <si>
    <t>white</t>
  </si>
  <si>
    <t>1.4–2.1</t>
  </si>
  <si>
    <t>1.4–1.8</t>
  </si>
  <si>
    <t>5–25</t>
  </si>
  <si>
    <t>F</t>
  </si>
  <si>
    <t>6,000–7,500</t>
  </si>
  <si>
    <t>yellow white</t>
  </si>
  <si>
    <t>1.04–1.4</t>
  </si>
  <si>
    <t>1.15–1.4</t>
  </si>
  <si>
    <t>1.5–5</t>
  </si>
  <si>
    <t>G</t>
  </si>
  <si>
    <t>5,200–6,000</t>
  </si>
  <si>
    <t>yellow</t>
  </si>
  <si>
    <t>yellowish white</t>
  </si>
  <si>
    <t>0.8–1.04</t>
  </si>
  <si>
    <t>0.96–1.15</t>
  </si>
  <si>
    <t>0.6–1.5</t>
  </si>
  <si>
    <t>K</t>
  </si>
  <si>
    <t>3,700–5,200</t>
  </si>
  <si>
    <t>orange</t>
  </si>
  <si>
    <t>pale yellow orange</t>
  </si>
  <si>
    <t>0.45–0.8</t>
  </si>
  <si>
    <t>0.7–0.96</t>
  </si>
  <si>
    <t>0.08–0.6</t>
  </si>
  <si>
    <t>M</t>
  </si>
  <si>
    <t>2,000–3,700</t>
  </si>
  <si>
    <t>red</t>
  </si>
  <si>
    <t>light orange red</t>
  </si>
  <si>
    <t>≤ 0.7</t>
  </si>
  <si>
    <t>≤ 0.08</t>
  </si>
  <si>
    <t>Each class has a number associated with it that denotes its proximity to the next class</t>
  </si>
  <si>
    <t>coolest</t>
  </si>
  <si>
    <t>hottest</t>
  </si>
  <si>
    <t>|</t>
  </si>
  <si>
    <t>M9</t>
  </si>
  <si>
    <t xml:space="preserve">O0 </t>
  </si>
  <si>
    <t>Note: Highest O class currently discovered is HD 269810 which is an O2III</t>
  </si>
  <si>
    <t>I</t>
  </si>
  <si>
    <t>II</t>
  </si>
  <si>
    <t>III</t>
  </si>
  <si>
    <t>IV</t>
  </si>
  <si>
    <t>V</t>
  </si>
  <si>
    <t>Stellar Classification</t>
  </si>
  <si>
    <t>C</t>
  </si>
  <si>
    <t>D</t>
  </si>
  <si>
    <t>E</t>
  </si>
  <si>
    <t>Water Vapor Giant</t>
  </si>
  <si>
    <t>Name</t>
  </si>
  <si>
    <t>Cloudless Giant</t>
  </si>
  <si>
    <t>Silicate Gas Giant</t>
  </si>
  <si>
    <t>H</t>
  </si>
  <si>
    <t>Ice Giant</t>
  </si>
  <si>
    <t>Jupiter/Saturn</t>
  </si>
  <si>
    <t>Desert Planet</t>
  </si>
  <si>
    <t>J</t>
  </si>
  <si>
    <t>Dominated by landmass with little or no water; Mars might be considered a desert planet</t>
  </si>
  <si>
    <t>Cold Desert Planet</t>
  </si>
  <si>
    <t>Pluto</t>
  </si>
  <si>
    <t>Glacial Planet</t>
  </si>
  <si>
    <t>Covered with ice, possibly liquid beneath surface; Europa and Callisto are examples</t>
  </si>
  <si>
    <t>L</t>
  </si>
  <si>
    <t>Greenhouse Planet</t>
  </si>
  <si>
    <t>Slush Planet</t>
  </si>
  <si>
    <t>Covered in hydrocarbon oceans; Titan is an example</t>
  </si>
  <si>
    <t>Ocean Planet</t>
  </si>
  <si>
    <t>Entire surface covered in water; theorized that a sort of mantle would be formed from ices</t>
  </si>
  <si>
    <t>U</t>
  </si>
  <si>
    <t>Ammonia Giant</t>
  </si>
  <si>
    <t>Alkali Gas Giant</t>
  </si>
  <si>
    <t>Appear like Uranus/Neptune</t>
  </si>
  <si>
    <t>Hot Jupiter classification</t>
  </si>
  <si>
    <t>Y</t>
  </si>
  <si>
    <t>Uranus/Neptune</t>
  </si>
  <si>
    <t>Commodities</t>
  </si>
  <si>
    <t>Hydrogen Fuel</t>
  </si>
  <si>
    <t>Mining Equipment</t>
  </si>
  <si>
    <t>Medical Equipment</t>
  </si>
  <si>
    <t>Pharmaceuticals</t>
  </si>
  <si>
    <t>Explosives</t>
  </si>
  <si>
    <t>Antimatter</t>
  </si>
  <si>
    <t>Liquor</t>
  </si>
  <si>
    <t>Artifacts</t>
  </si>
  <si>
    <t>Terraforming Equipment</t>
  </si>
  <si>
    <t>Hull Materials</t>
  </si>
  <si>
    <t>Small Arms</t>
  </si>
  <si>
    <t>Superconductors</t>
  </si>
  <si>
    <t>Foodstuffs</t>
  </si>
  <si>
    <t>Rations</t>
  </si>
  <si>
    <t>Optical Components</t>
  </si>
  <si>
    <t>Rubber Duckies</t>
  </si>
  <si>
    <t>Luxury Items</t>
  </si>
  <si>
    <t>Nanites</t>
  </si>
  <si>
    <t>Communications Equipment</t>
  </si>
  <si>
    <t>Manufacturing Equipment</t>
  </si>
  <si>
    <t>Diamonds</t>
  </si>
  <si>
    <t>Phlebotinum</t>
  </si>
  <si>
    <t>Notes</t>
  </si>
  <si>
    <t>Fertilizer</t>
  </si>
  <si>
    <t>Polymers</t>
  </si>
  <si>
    <t>Textiles</t>
  </si>
  <si>
    <t>Construction Equipment</t>
  </si>
  <si>
    <t>Spice</t>
  </si>
  <si>
    <t>Terrestrial Planet</t>
  </si>
  <si>
    <t>Earthlike</t>
  </si>
  <si>
    <t>N</t>
  </si>
  <si>
    <t>P</t>
  </si>
  <si>
    <t>Q</t>
  </si>
  <si>
    <t>R</t>
  </si>
  <si>
    <t>S</t>
  </si>
  <si>
    <t>T</t>
  </si>
  <si>
    <t>W</t>
  </si>
  <si>
    <t>X</t>
  </si>
  <si>
    <t>Z</t>
  </si>
  <si>
    <t>Carbide Planet</t>
  </si>
  <si>
    <t>Primarily consisting of carbon and carbon compounds.</t>
  </si>
  <si>
    <t>Coreless Planet</t>
  </si>
  <si>
    <t>Planet with no metal core and thererfore no magnetic field</t>
  </si>
  <si>
    <t>Sheltered Planet</t>
  </si>
  <si>
    <t>Has powerful magnetic field and/or highly reflective properties that make it habitable in some way.</t>
  </si>
  <si>
    <t>Venus; proximity to parent star has induced a runaway greenhouse effect</t>
  </si>
  <si>
    <t>Hell Planet</t>
  </si>
  <si>
    <t>Planet absorbs and locks in solar radiation to make it emulate a habitable planet</t>
  </si>
  <si>
    <t>Volcanic Planet</t>
  </si>
  <si>
    <t>Planet is geologically unstable (possibly still reducing) resulting in constant magma flows and volcanic activity</t>
  </si>
  <si>
    <t>Location</t>
  </si>
  <si>
    <t>Located within any zone in a star system</t>
  </si>
  <si>
    <t>Located in the cold zone of the star system</t>
  </si>
  <si>
    <t>Located in the habitable zone of the star system</t>
  </si>
  <si>
    <t>Located within the hot zone of a star system</t>
  </si>
  <si>
    <t>Names</t>
  </si>
  <si>
    <t>Systems</t>
  </si>
  <si>
    <t>Alpha</t>
  </si>
  <si>
    <t>Beta</t>
  </si>
  <si>
    <t>Gamma</t>
  </si>
  <si>
    <t>Delta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</si>
  <si>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</si>
  <si>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</si>
  <si>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</si>
  <si>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</si>
  <si>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</si>
  <si>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</si>
  <si>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</si>
  <si>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</si>
  <si>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</si>
  <si>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Ksi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</si>
  <si>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</si>
  <si>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</si>
  <si>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</si>
  <si>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</si>
  <si>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</si>
  <si>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</si>
  <si>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</si>
  <si>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</si>
  <si>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</si>
  <si>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</si>
  <si>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Sectors</t>
  </si>
  <si>
    <t>Aether</t>
  </si>
  <si>
    <t>Aetheri</t>
  </si>
  <si>
    <t>Andromeda</t>
  </si>
  <si>
    <t>Andromedae</t>
  </si>
  <si>
    <t>Antilia</t>
  </si>
  <si>
    <t>Antiliae</t>
  </si>
  <si>
    <t>Apus</t>
  </si>
  <si>
    <t>Apodis</t>
  </si>
  <si>
    <t>Aquarius</t>
  </si>
  <si>
    <t>Aquaria</t>
  </si>
  <si>
    <t>Aquila</t>
  </si>
  <si>
    <t>Aquilae</t>
  </si>
  <si>
    <t>Arcturus</t>
  </si>
  <si>
    <t>Arcturi</t>
  </si>
  <si>
    <t xml:space="preserve">Aries </t>
  </si>
  <si>
    <t>Arietis</t>
  </si>
  <si>
    <t xml:space="preserve">Auriga </t>
  </si>
  <si>
    <t>Aurigae</t>
  </si>
  <si>
    <t xml:space="preserve">Auster </t>
  </si>
  <si>
    <t>Australis</t>
  </si>
  <si>
    <t xml:space="preserve">Boreas </t>
  </si>
  <si>
    <t>Borealis</t>
  </si>
  <si>
    <t xml:space="preserve">Caelum </t>
  </si>
  <si>
    <t>Caeli</t>
  </si>
  <si>
    <t xml:space="preserve">Cancer </t>
  </si>
  <si>
    <t>Cancri</t>
  </si>
  <si>
    <t xml:space="preserve">Canis </t>
  </si>
  <si>
    <t>Canidus</t>
  </si>
  <si>
    <t xml:space="preserve">Canopus </t>
  </si>
  <si>
    <t>Canopi</t>
  </si>
  <si>
    <t xml:space="preserve">Capricorn </t>
  </si>
  <si>
    <t>Capricornus</t>
  </si>
  <si>
    <t xml:space="preserve">Carina </t>
  </si>
  <si>
    <t>Carinae</t>
  </si>
  <si>
    <t xml:space="preserve">Cassiopeia </t>
  </si>
  <si>
    <t>Cassiopeiae</t>
  </si>
  <si>
    <t xml:space="preserve">Centaurus </t>
  </si>
  <si>
    <t>Centauri</t>
  </si>
  <si>
    <t xml:space="preserve">Cepheus </t>
  </si>
  <si>
    <t>Cephei</t>
  </si>
  <si>
    <t xml:space="preserve">Cerberus </t>
  </si>
  <si>
    <t>Cerberi</t>
  </si>
  <si>
    <t xml:space="preserve">Cetus </t>
  </si>
  <si>
    <t>Ceti</t>
  </si>
  <si>
    <t xml:space="preserve">Chamaeleon </t>
  </si>
  <si>
    <t>Chamaeleontis</t>
  </si>
  <si>
    <t xml:space="preserve">Chimera </t>
  </si>
  <si>
    <t>Chimerae</t>
  </si>
  <si>
    <t xml:space="preserve">Circinus </t>
  </si>
  <si>
    <t>Circini</t>
  </si>
  <si>
    <t xml:space="preserve">Columba </t>
  </si>
  <si>
    <t>Columbae</t>
  </si>
  <si>
    <t xml:space="preserve">Corvus </t>
  </si>
  <si>
    <t>Corvi</t>
  </si>
  <si>
    <t xml:space="preserve">Crater </t>
  </si>
  <si>
    <t>Crateris</t>
  </si>
  <si>
    <t xml:space="preserve">Crux </t>
  </si>
  <si>
    <t>Crucis</t>
  </si>
  <si>
    <t xml:space="preserve">Cygnus </t>
  </si>
  <si>
    <t>Cygni</t>
  </si>
  <si>
    <t xml:space="preserve">Delphi </t>
  </si>
  <si>
    <t>Delphini</t>
  </si>
  <si>
    <t xml:space="preserve">Dorado </t>
  </si>
  <si>
    <t>Doradus</t>
  </si>
  <si>
    <t xml:space="preserve">Draco </t>
  </si>
  <si>
    <t>Draconis</t>
  </si>
  <si>
    <t xml:space="preserve">Echidna </t>
  </si>
  <si>
    <t>Echidnae</t>
  </si>
  <si>
    <t xml:space="preserve">Elysium </t>
  </si>
  <si>
    <t>Elysii</t>
  </si>
  <si>
    <t xml:space="preserve">Empusa </t>
  </si>
  <si>
    <t>Empusae</t>
  </si>
  <si>
    <t xml:space="preserve">Equuleus </t>
  </si>
  <si>
    <t>Equulei</t>
  </si>
  <si>
    <t xml:space="preserve">Erebus </t>
  </si>
  <si>
    <t>Erebi</t>
  </si>
  <si>
    <t xml:space="preserve">Eridanus </t>
  </si>
  <si>
    <t>Eridani</t>
  </si>
  <si>
    <t xml:space="preserve">Erinyes </t>
  </si>
  <si>
    <t>Erinys</t>
  </si>
  <si>
    <t xml:space="preserve">Eurus </t>
  </si>
  <si>
    <t>Euri</t>
  </si>
  <si>
    <t xml:space="preserve">Favonius </t>
  </si>
  <si>
    <t>Favoni</t>
  </si>
  <si>
    <t xml:space="preserve">Felis </t>
  </si>
  <si>
    <t>Felidus</t>
  </si>
  <si>
    <t xml:space="preserve">Fornax </t>
  </si>
  <si>
    <t>Fornacis</t>
  </si>
  <si>
    <t xml:space="preserve">Gemini </t>
  </si>
  <si>
    <t>Geminorum</t>
  </si>
  <si>
    <t xml:space="preserve">Grus </t>
  </si>
  <si>
    <t>Gruis</t>
  </si>
  <si>
    <t xml:space="preserve">Hebrides </t>
  </si>
  <si>
    <t>Hebude</t>
  </si>
  <si>
    <t xml:space="preserve">Hercules </t>
  </si>
  <si>
    <t>Herculis</t>
  </si>
  <si>
    <t xml:space="preserve">Horologium </t>
  </si>
  <si>
    <t>Horologii</t>
  </si>
  <si>
    <t xml:space="preserve">Hyas </t>
  </si>
  <si>
    <t>Hyade</t>
  </si>
  <si>
    <t xml:space="preserve">Hydra </t>
  </si>
  <si>
    <t>Hydrae</t>
  </si>
  <si>
    <t xml:space="preserve">Indus </t>
  </si>
  <si>
    <t>Indi</t>
  </si>
  <si>
    <t xml:space="preserve">Lacerta </t>
  </si>
  <si>
    <t>Lacertae</t>
  </si>
  <si>
    <t xml:space="preserve">Leo </t>
  </si>
  <si>
    <t>Leonis</t>
  </si>
  <si>
    <t xml:space="preserve">Lepus </t>
  </si>
  <si>
    <t>Leporis</t>
  </si>
  <si>
    <t xml:space="preserve">Libra </t>
  </si>
  <si>
    <t>Librae</t>
  </si>
  <si>
    <t xml:space="preserve">Lupus </t>
  </si>
  <si>
    <t>Lupi</t>
  </si>
  <si>
    <t xml:space="preserve">Lyra </t>
  </si>
  <si>
    <t>Lyrae</t>
  </si>
  <si>
    <t xml:space="preserve">Mantodea </t>
  </si>
  <si>
    <t>Mantidae</t>
  </si>
  <si>
    <t xml:space="preserve">Mensa </t>
  </si>
  <si>
    <t>Mensae</t>
  </si>
  <si>
    <t xml:space="preserve">Mobius </t>
  </si>
  <si>
    <t>Mobia</t>
  </si>
  <si>
    <t xml:space="preserve">Monoceros </t>
  </si>
  <si>
    <t>Monocerotis</t>
  </si>
  <si>
    <t xml:space="preserve">Musca </t>
  </si>
  <si>
    <t>Muscae</t>
  </si>
  <si>
    <t xml:space="preserve">Norma </t>
  </si>
  <si>
    <t>Normae</t>
  </si>
  <si>
    <t xml:space="preserve">Notus </t>
  </si>
  <si>
    <t>Noti</t>
  </si>
  <si>
    <t xml:space="preserve">Nyxis </t>
  </si>
  <si>
    <t>Nyxidis</t>
  </si>
  <si>
    <t xml:space="preserve">Octans </t>
  </si>
  <si>
    <t>Octantis</t>
  </si>
  <si>
    <t xml:space="preserve">Ophiuchus </t>
  </si>
  <si>
    <t>Ophiuchi</t>
  </si>
  <si>
    <t xml:space="preserve">Orion </t>
  </si>
  <si>
    <t>Orionis</t>
  </si>
  <si>
    <t xml:space="preserve">Orpheus </t>
  </si>
  <si>
    <t>Orphei</t>
  </si>
  <si>
    <t xml:space="preserve">Orthrus </t>
  </si>
  <si>
    <t>Orthri</t>
  </si>
  <si>
    <t xml:space="preserve">Pavo </t>
  </si>
  <si>
    <t>Pavonis</t>
  </si>
  <si>
    <t xml:space="preserve">Pegasus </t>
  </si>
  <si>
    <t>Pegasi</t>
  </si>
  <si>
    <t xml:space="preserve">Perseus </t>
  </si>
  <si>
    <t>Persei</t>
  </si>
  <si>
    <t xml:space="preserve">Phoenix </t>
  </si>
  <si>
    <t>Phoenicus</t>
  </si>
  <si>
    <t xml:space="preserve">Pictor </t>
  </si>
  <si>
    <t>Pictoris</t>
  </si>
  <si>
    <t xml:space="preserve">Pisces </t>
  </si>
  <si>
    <t>Piscium</t>
  </si>
  <si>
    <t xml:space="preserve">Plieone </t>
  </si>
  <si>
    <t>Pleiade</t>
  </si>
  <si>
    <t xml:space="preserve">Puppis </t>
  </si>
  <si>
    <t>Puppis</t>
  </si>
  <si>
    <t xml:space="preserve">Pyxis </t>
  </si>
  <si>
    <t>Pyxidis</t>
  </si>
  <si>
    <t xml:space="preserve">Reticulum </t>
  </si>
  <si>
    <t>Reticuli</t>
  </si>
  <si>
    <t xml:space="preserve">Sagittarius </t>
  </si>
  <si>
    <t>Sagittari</t>
  </si>
  <si>
    <t xml:space="preserve">Scorpius </t>
  </si>
  <si>
    <t>Scorpii</t>
  </si>
  <si>
    <t xml:space="preserve">Scutum </t>
  </si>
  <si>
    <t>Scuti</t>
  </si>
  <si>
    <t xml:space="preserve">Scylla </t>
  </si>
  <si>
    <t>Scyllae</t>
  </si>
  <si>
    <t xml:space="preserve">Serpens </t>
  </si>
  <si>
    <t>Serpentis</t>
  </si>
  <si>
    <t xml:space="preserve">Sextans </t>
  </si>
  <si>
    <t>Sextantis</t>
  </si>
  <si>
    <t xml:space="preserve">Talos </t>
  </si>
  <si>
    <t>Talosi</t>
  </si>
  <si>
    <t xml:space="preserve">Taurus </t>
  </si>
  <si>
    <t>Tauri</t>
  </si>
  <si>
    <t xml:space="preserve">Triangulum </t>
  </si>
  <si>
    <t>Trianguli</t>
  </si>
  <si>
    <t xml:space="preserve">Tucana </t>
  </si>
  <si>
    <t>Tucanae</t>
  </si>
  <si>
    <t xml:space="preserve">Typhon </t>
  </si>
  <si>
    <t>Typhoni</t>
  </si>
  <si>
    <t xml:space="preserve">Urania </t>
  </si>
  <si>
    <t>Uraniae</t>
  </si>
  <si>
    <t xml:space="preserve">Ursa </t>
  </si>
  <si>
    <t>Ursae</t>
  </si>
  <si>
    <t xml:space="preserve">Vela </t>
  </si>
  <si>
    <t>Velorum</t>
  </si>
  <si>
    <t xml:space="preserve">Virgo </t>
  </si>
  <si>
    <t>Virginis</t>
  </si>
  <si>
    <t xml:space="preserve">Volans </t>
  </si>
  <si>
    <t>Volantis</t>
  </si>
  <si>
    <t xml:space="preserve">Vulpecula </t>
  </si>
  <si>
    <t>Vulpeculae</t>
  </si>
  <si>
    <t xml:space="preserve">Vulturnus </t>
  </si>
  <si>
    <t>Vulturi</t>
  </si>
  <si>
    <t xml:space="preserve">Zephyrus </t>
  </si>
  <si>
    <t>Zephyri</t>
  </si>
  <si>
    <t>Clusters</t>
  </si>
  <si>
    <t>Ishkur</t>
  </si>
  <si>
    <t>Anu</t>
  </si>
  <si>
    <t>Enlil</t>
  </si>
  <si>
    <t>Marduk</t>
  </si>
  <si>
    <t>Anshur</t>
  </si>
  <si>
    <t>Anki</t>
  </si>
  <si>
    <t>Ereshkigal</t>
  </si>
  <si>
    <t>Ishtar</t>
  </si>
  <si>
    <t>Nabu</t>
  </si>
  <si>
    <t>Nanshe</t>
  </si>
  <si>
    <t>Nergal</t>
  </si>
  <si>
    <t>Ninhursag</t>
  </si>
  <si>
    <t>Ninlil</t>
  </si>
  <si>
    <t>Ninurta</t>
  </si>
  <si>
    <t>Shamash</t>
  </si>
  <si>
    <t>Sin</t>
  </si>
  <si>
    <t>Tammuz</t>
  </si>
  <si>
    <t>Tiamat</t>
  </si>
  <si>
    <t>Enkidu</t>
  </si>
  <si>
    <t>Gilgamesh</t>
  </si>
  <si>
    <t>Pazuzu</t>
  </si>
  <si>
    <t>Nebula</t>
  </si>
  <si>
    <t>Cluster</t>
  </si>
  <si>
    <t>Expanse</t>
  </si>
  <si>
    <t>Ring</t>
  </si>
  <si>
    <t>Belt</t>
  </si>
  <si>
    <t>Crown</t>
  </si>
  <si>
    <t>Spur</t>
  </si>
  <si>
    <t>Elohim</t>
  </si>
  <si>
    <t>Borvo</t>
  </si>
  <si>
    <t>Brigantia</t>
  </si>
  <si>
    <t>Cernunnos</t>
  </si>
  <si>
    <t>Gobannos</t>
  </si>
  <si>
    <t>Lugus</t>
  </si>
  <si>
    <t>Gwydion</t>
  </si>
  <si>
    <t>Modron</t>
  </si>
  <si>
    <t>Morrigan</t>
  </si>
  <si>
    <t>Nuada</t>
  </si>
  <si>
    <t>Ogma</t>
  </si>
  <si>
    <t>Dagda</t>
  </si>
  <si>
    <t>Coventina</t>
  </si>
  <si>
    <t>Taranis</t>
  </si>
  <si>
    <t>Suleviae</t>
  </si>
  <si>
    <t>Toutatis</t>
  </si>
  <si>
    <t>Extension</t>
  </si>
  <si>
    <t>Field</t>
  </si>
  <si>
    <t>Amun</t>
  </si>
  <si>
    <t>Apophis</t>
  </si>
  <si>
    <t>Bes</t>
  </si>
  <si>
    <t>Geb</t>
  </si>
  <si>
    <t>Hathor</t>
  </si>
  <si>
    <t>Horus</t>
  </si>
  <si>
    <t>Khepri</t>
  </si>
  <si>
    <t>Khnum</t>
  </si>
  <si>
    <t>Ma'at</t>
  </si>
  <si>
    <t>Isis</t>
  </si>
  <si>
    <t>Min</t>
  </si>
  <si>
    <t>Mut</t>
  </si>
  <si>
    <t>Neith</t>
  </si>
  <si>
    <t>Osiris</t>
  </si>
  <si>
    <t>Ptah</t>
  </si>
  <si>
    <t>Ra</t>
  </si>
  <si>
    <t>Sekhmet</t>
  </si>
  <si>
    <t>Set</t>
  </si>
  <si>
    <t>Thoth</t>
  </si>
  <si>
    <t>Anubis</t>
  </si>
  <si>
    <t>Heka</t>
  </si>
  <si>
    <t>Nephthys</t>
  </si>
  <si>
    <t>Ash</t>
  </si>
  <si>
    <t>Bast</t>
  </si>
  <si>
    <t>Imhotep</t>
  </si>
  <si>
    <t>Meret</t>
  </si>
  <si>
    <t>Sobek</t>
  </si>
  <si>
    <t>Combine</t>
  </si>
  <si>
    <t>Factions</t>
  </si>
  <si>
    <t>Republic</t>
  </si>
  <si>
    <t>Democracy</t>
  </si>
  <si>
    <t>Federation</t>
  </si>
  <si>
    <t>Confederation</t>
  </si>
  <si>
    <t>Dominion</t>
  </si>
  <si>
    <t>Empire</t>
  </si>
  <si>
    <t>Group</t>
  </si>
  <si>
    <t>Government</t>
  </si>
  <si>
    <t>Cult</t>
  </si>
  <si>
    <t>Raiders</t>
  </si>
  <si>
    <t>Pirates</t>
  </si>
  <si>
    <t>Smugglers</t>
  </si>
  <si>
    <t>Scrappers</t>
  </si>
  <si>
    <t>Runners</t>
  </si>
  <si>
    <t>Company</t>
  </si>
  <si>
    <t>Interest</t>
  </si>
  <si>
    <t>Guild</t>
  </si>
  <si>
    <t>Union</t>
  </si>
  <si>
    <t>Organization</t>
  </si>
  <si>
    <t>Formal Group</t>
  </si>
  <si>
    <t>Informal Group</t>
  </si>
  <si>
    <t>Enterprises</t>
  </si>
  <si>
    <t>Concern</t>
  </si>
  <si>
    <t>Brigands</t>
  </si>
  <si>
    <t>Junkers</t>
  </si>
  <si>
    <t>Sovereignty</t>
  </si>
  <si>
    <t>Hegemony</t>
  </si>
  <si>
    <t>Commonwealth</t>
  </si>
  <si>
    <t>League</t>
  </si>
  <si>
    <t>Alliance</t>
  </si>
  <si>
    <t>Gang</t>
  </si>
  <si>
    <t>Triad</t>
  </si>
  <si>
    <t>Clan</t>
  </si>
  <si>
    <t>Horde</t>
  </si>
  <si>
    <t>Pack</t>
  </si>
  <si>
    <t>Syndicate</t>
  </si>
  <si>
    <t>Affiliation</t>
  </si>
  <si>
    <t>Association</t>
  </si>
  <si>
    <t>Coalition</t>
  </si>
  <si>
    <t>Cooperative</t>
  </si>
  <si>
    <t>Unobtainium</t>
  </si>
  <si>
    <t>Habitability</t>
  </si>
  <si>
    <t>Aerostat</t>
  </si>
  <si>
    <t>Domes</t>
  </si>
  <si>
    <t>Normal</t>
  </si>
  <si>
    <t>Normal/Domes</t>
  </si>
  <si>
    <t>Floating Cities</t>
  </si>
  <si>
    <t>Dangerous</t>
  </si>
  <si>
    <t>Metal Planet</t>
  </si>
  <si>
    <t>Silicate Planet</t>
  </si>
  <si>
    <t>Primarily composed of silicates; Negligible or toxic atmosphere</t>
  </si>
  <si>
    <t>Mercury could be considered one; Composed primarily of metals; Negligible or toxic atmosphere</t>
  </si>
  <si>
    <t>Generators</t>
  </si>
  <si>
    <t>Structural Materials</t>
  </si>
  <si>
    <t>Seeds</t>
  </si>
  <si>
    <t>Andonium</t>
  </si>
  <si>
    <t>Antonium</t>
  </si>
  <si>
    <t>Orenium</t>
  </si>
  <si>
    <t>Tinconite</t>
  </si>
  <si>
    <t>Thulinite</t>
  </si>
  <si>
    <t>Fictional metal ore</t>
  </si>
  <si>
    <t>Parmanum</t>
  </si>
  <si>
    <t>Calmanum</t>
  </si>
  <si>
    <t>Umbarite</t>
  </si>
  <si>
    <t>Anganum</t>
  </si>
  <si>
    <t>Formenum</t>
  </si>
  <si>
    <t>Harmanum</t>
  </si>
  <si>
    <t>Ampanite</t>
  </si>
  <si>
    <t>Ancanite</t>
  </si>
  <si>
    <t>Numenite</t>
  </si>
  <si>
    <t>Ngoldite</t>
  </si>
  <si>
    <t>Valarite</t>
  </si>
  <si>
    <t>Annarite</t>
  </si>
  <si>
    <t>Maltanum</t>
  </si>
  <si>
    <t>Quesserium</t>
  </si>
  <si>
    <t>Ungwenite</t>
  </si>
  <si>
    <t>Hwestanum</t>
  </si>
  <si>
    <t>Unquerite</t>
  </si>
  <si>
    <t>Ngwalmenum</t>
  </si>
  <si>
    <t>Vilyarite</t>
  </si>
  <si>
    <t>Romenite</t>
  </si>
  <si>
    <t>Ardanum</t>
  </si>
  <si>
    <t>Lambenum</t>
  </si>
  <si>
    <t>Aldarite</t>
  </si>
  <si>
    <t>Silmerite</t>
  </si>
  <si>
    <t>Hyarmenum</t>
  </si>
  <si>
    <t>Yantanum</t>
  </si>
  <si>
    <t>Urenum</t>
  </si>
  <si>
    <t>Esserite</t>
  </si>
  <si>
    <t xml:space="preserve">Fictional metal </t>
  </si>
  <si>
    <t>Possibly</t>
  </si>
  <si>
    <t>Controlled</t>
  </si>
  <si>
    <t>Illegal</t>
  </si>
  <si>
    <t>Base</t>
  </si>
  <si>
    <t>Price</t>
  </si>
  <si>
    <t>Limit</t>
  </si>
  <si>
    <t>Volatility</t>
  </si>
  <si>
    <t>Fictional metal ore; Small chance of yeilding Unobtainium</t>
  </si>
  <si>
    <t>Fictional metal ore; Small chance of yeilding Phlebotinum</t>
  </si>
  <si>
    <t>Gas Cylinders</t>
  </si>
  <si>
    <t>Containment Cylinders</t>
  </si>
  <si>
    <t>.0125-0.45</t>
  </si>
  <si>
    <t>Antimatter Reactor</t>
  </si>
  <si>
    <t>Fusion Reactor</t>
  </si>
  <si>
    <t>C&amp; C</t>
  </si>
  <si>
    <t>SMES</t>
  </si>
  <si>
    <t>Superconducting magnetic energy storage; required for tunneler and high energy devices</t>
  </si>
  <si>
    <t>Ram Scoop</t>
  </si>
  <si>
    <t>Collects particles from space; typically collects dark matter for use in convential engines; can be modifed to mine gas</t>
  </si>
  <si>
    <t>Dark Matter Thrusters</t>
  </si>
  <si>
    <t>Tunneler</t>
  </si>
  <si>
    <t>Expends energy to generate wormholes for interstellar travel</t>
  </si>
  <si>
    <t>Produces limited power; expends dark matter to provide thrust. Maximum speed is half the speed of light.</t>
  </si>
  <si>
    <t>Hydroponics</t>
  </si>
  <si>
    <t>Life Support</t>
  </si>
  <si>
    <t>Can be used to replace the air filtration element of life support; provides food/water/oxygen for crew. Can be used to create food if fertilizer is expended.</t>
  </si>
  <si>
    <t>Cargo Hold</t>
  </si>
  <si>
    <t>Used to store any commodites or equipment not currently in use</t>
  </si>
  <si>
    <t>Barracks</t>
  </si>
  <si>
    <t>Minimalist quarters designed to effeciently house as many people as possible</t>
  </si>
  <si>
    <t>Quarters</t>
  </si>
  <si>
    <t>House a reasonable amount of people in relative comfort</t>
  </si>
  <si>
    <t>Suite</t>
  </si>
  <si>
    <t>House a couple people in style</t>
  </si>
  <si>
    <t>Recreational Facilities</t>
  </si>
  <si>
    <t>Galley</t>
  </si>
  <si>
    <t>Where the crew eats and socializes; aids morale</t>
  </si>
  <si>
    <t>Provides entertainment and diversion for people aboard; aids morale; a must if the crew are living in poor conditions</t>
  </si>
  <si>
    <t>Medical Bay</t>
  </si>
  <si>
    <t>Engineering bay</t>
  </si>
  <si>
    <t>Bunkrooms</t>
  </si>
  <si>
    <t>Provides energy by matter/antimatter collisions; larger ships only</t>
  </si>
  <si>
    <t>Needed to maintain ship functions; provides damage control teams when necessary; interfaces with sensors</t>
  </si>
  <si>
    <t>Needed for security functions aboard ship; aids in repelling boarders; provides teams for boarding actions; interfaces with sensors</t>
  </si>
  <si>
    <t>Aids crew mortality rate; Increases effective lifespan of captain and crew; aids damage control systems; interfaces with sensors</t>
  </si>
  <si>
    <t>Bays</t>
  </si>
  <si>
    <t>Components</t>
  </si>
  <si>
    <t>Sensors</t>
  </si>
  <si>
    <t>Detects ships and astronomical bodies within a star system</t>
  </si>
  <si>
    <t>Navigation</t>
  </si>
  <si>
    <t>Detects large astronomical bodies withing the galaxy</t>
  </si>
  <si>
    <t>Geological Survey Sensors</t>
  </si>
  <si>
    <t>Detects orbital classifications; can provide compositional data of asteroids and gas clouds</t>
  </si>
  <si>
    <t>Communications Array</t>
  </si>
  <si>
    <t>Used for communicating with anything outside the ship</t>
  </si>
  <si>
    <t>Crewed</t>
  </si>
  <si>
    <t>Mining Laser</t>
  </si>
  <si>
    <t>Allows mining of asteroids; can be used as a primitive weapon</t>
  </si>
  <si>
    <t>Gravity Web</t>
  </si>
  <si>
    <t>Allows ship to grab a target in range; can be used on smaller vessels</t>
  </si>
  <si>
    <t>Bay Enhancements</t>
  </si>
  <si>
    <t>Medical robot</t>
  </si>
  <si>
    <t>Command and control factilities; can perform engineering functions on smaller ships; interfaces with sensors</t>
  </si>
  <si>
    <t>Shield Generator</t>
  </si>
  <si>
    <t>Shield Emitter</t>
  </si>
  <si>
    <t>Needed to project an energy shield; effects shield regeneration rate</t>
  </si>
  <si>
    <t>Provides a regenerative energy shield to protect the ship; uses energy when in use; effects overall shield strength</t>
  </si>
  <si>
    <t>Phase shielding</t>
  </si>
  <si>
    <t>Allows medical bay to be uncrewed and still function normally</t>
  </si>
  <si>
    <t>Add chance of shield nullifying any attack</t>
  </si>
  <si>
    <t>Explorer Sensors</t>
  </si>
  <si>
    <t>Teleporter</t>
  </si>
  <si>
    <t>Allows a large ship to utilize bound ports; greatly enhances boarding and repelling actions</t>
  </si>
  <si>
    <t>Medical bay</t>
  </si>
  <si>
    <t>Can determine the composition of any astronomical body and the general composition of asteroid belts</t>
  </si>
  <si>
    <t>Geological sensors</t>
  </si>
  <si>
    <t>Cartographer</t>
  </si>
  <si>
    <t>Reveals any hidden astronomical bodies within a sector</t>
  </si>
  <si>
    <t>Warp Field Generator</t>
  </si>
  <si>
    <t>Dark matter thrusters</t>
  </si>
  <si>
    <t>Increases top speed by 1.1 to 2 times normal; requires power to operate</t>
  </si>
  <si>
    <t>Engineering</t>
  </si>
  <si>
    <t>Repair drones</t>
  </si>
  <si>
    <t>Provides damage controls teams that repair faster and cost nothing</t>
  </si>
  <si>
    <t>Robo-Chef</t>
  </si>
  <si>
    <t>Elimates need for crew in the galley; aids morale</t>
  </si>
  <si>
    <t>Provides necessary heating, breathable air, and artificial gravity for sustaining life in a closed environment</t>
  </si>
  <si>
    <t>Hangar</t>
  </si>
  <si>
    <t>Launch Bay</t>
  </si>
  <si>
    <t>Houses fighter craft and small shuttles</t>
  </si>
  <si>
    <t>Used to launch fighters and shuttles</t>
  </si>
  <si>
    <t>Docking Port</t>
  </si>
  <si>
    <t>Needed to dock at orbital stations and for conventional boarding actions</t>
  </si>
  <si>
    <t>Cloaking Device</t>
  </si>
  <si>
    <t>Makes the ship invisible while active; increased shield power usage while active</t>
  </si>
  <si>
    <t>Warbots</t>
  </si>
  <si>
    <t>Adds a security team that can board/repel boarders; more effective than normal teams</t>
  </si>
  <si>
    <t>Singularity Generator</t>
  </si>
  <si>
    <t>Converts reactor to a perpetual energy device</t>
  </si>
  <si>
    <t>Escape Pods</t>
  </si>
  <si>
    <t>Increased chance that captain/crew survive destruction of ship</t>
  </si>
  <si>
    <t>Allows currently deployed shield to be refocused as a single-shot weapon</t>
  </si>
  <si>
    <t>Fighter</t>
  </si>
  <si>
    <t>Drone Controller</t>
  </si>
  <si>
    <t>Shield Pulsar</t>
  </si>
  <si>
    <t>Provides and allows deployment of a drone fighter wing; Eliminates crew requirement</t>
  </si>
  <si>
    <t>Provides energy by fusing hydrogen fuel; more effective when crewed</t>
  </si>
  <si>
    <t>Weapons</t>
  </si>
  <si>
    <t>Laser</t>
  </si>
  <si>
    <t>Beam</t>
  </si>
  <si>
    <t>Cannon</t>
  </si>
  <si>
    <t>Gun</t>
  </si>
  <si>
    <t>Rifle</t>
  </si>
  <si>
    <t>Blaster</t>
  </si>
  <si>
    <t>Enforcer</t>
  </si>
  <si>
    <t>Cutter</t>
  </si>
  <si>
    <t>Slicer</t>
  </si>
  <si>
    <t>Vindicator</t>
  </si>
  <si>
    <t>Frigate</t>
  </si>
  <si>
    <t>Destroyer</t>
  </si>
  <si>
    <t>Corvette</t>
  </si>
  <si>
    <t>Cruiser</t>
  </si>
  <si>
    <t>Battlecruiser</t>
  </si>
  <si>
    <t>Battleship</t>
  </si>
  <si>
    <t>Dreadnought</t>
  </si>
  <si>
    <t>Military Ships</t>
  </si>
  <si>
    <t>Civilian Ships</t>
  </si>
  <si>
    <t>Transport</t>
  </si>
  <si>
    <t>Freighter</t>
  </si>
  <si>
    <t>Hauler</t>
  </si>
  <si>
    <t>Marauder</t>
  </si>
  <si>
    <t>CV</t>
  </si>
  <si>
    <t>BC</t>
  </si>
  <si>
    <t>BS</t>
  </si>
  <si>
    <t>DN</t>
  </si>
  <si>
    <t>CR</t>
  </si>
  <si>
    <t>Cargo Ship</t>
  </si>
  <si>
    <t>CS</t>
  </si>
  <si>
    <t>Starliner</t>
  </si>
  <si>
    <t>SL</t>
  </si>
  <si>
    <t>CW</t>
  </si>
  <si>
    <t>CF</t>
  </si>
  <si>
    <t>DR</t>
  </si>
  <si>
    <t>Governments</t>
  </si>
  <si>
    <t>Yacht</t>
  </si>
  <si>
    <t>Interceptor</t>
  </si>
  <si>
    <t>Fighters</t>
  </si>
  <si>
    <t>Light Fighter</t>
  </si>
  <si>
    <t>Heavy Fighter</t>
  </si>
  <si>
    <t>Light Bomber</t>
  </si>
  <si>
    <t>Heavy Bomber</t>
  </si>
  <si>
    <t>Good Evasion vs. Fighters; Moderate damage vs. ships</t>
  </si>
  <si>
    <t>Good vs. Bombers; Minimal damage vs. ships</t>
  </si>
  <si>
    <t>High damage vs. ships</t>
  </si>
  <si>
    <t>Good vs. interceptors; minimal damage vs. ships</t>
  </si>
  <si>
    <t>Good all-around; Weak vs. interceptors; Low damage vs. ships</t>
  </si>
  <si>
    <t>Shuttles</t>
  </si>
  <si>
    <t>Landing Shuttle</t>
  </si>
  <si>
    <t>Designed to land on moons and planets; allows large ships to trade with bound ports</t>
  </si>
  <si>
    <t>Cargo Shuttle</t>
  </si>
  <si>
    <t>Designed to land on moons and planets; allows large ships to trade with bound ports more effectively than landing shuttles</t>
  </si>
  <si>
    <t>Boarding Pod</t>
  </si>
  <si>
    <t>Designed for boarding actions; cannot land</t>
  </si>
  <si>
    <t>Drop Pod</t>
  </si>
  <si>
    <t>Designed for assaulting astronomical bodies from orbit</t>
  </si>
  <si>
    <t>Assault Shuttle</t>
  </si>
  <si>
    <t>Multipurpose troop carrier; can perform boarding actions or orbital assaults</t>
  </si>
  <si>
    <t>Lance</t>
  </si>
  <si>
    <t>Hammer</t>
  </si>
  <si>
    <t>Terminator</t>
  </si>
  <si>
    <t>Eradicator</t>
  </si>
  <si>
    <t>Annihilator</t>
  </si>
  <si>
    <t>Exterminator</t>
  </si>
  <si>
    <t>Dominator</t>
  </si>
  <si>
    <t>Disruptor</t>
  </si>
  <si>
    <t>Eliminator</t>
  </si>
  <si>
    <t>Atomizer</t>
  </si>
  <si>
    <t>Demoleculizer</t>
  </si>
  <si>
    <t>Gunstar</t>
  </si>
  <si>
    <t>Advanced fighter; good against all other fighter types; moderate ship damage</t>
  </si>
  <si>
    <t>Sector</t>
  </si>
  <si>
    <t>System</t>
  </si>
  <si>
    <t>Planet</t>
  </si>
  <si>
    <t>Moon</t>
  </si>
  <si>
    <t>Weapon</t>
  </si>
  <si>
    <t>Ship</t>
  </si>
  <si>
    <t>Tiamat Spur</t>
  </si>
  <si>
    <t>Example</t>
  </si>
  <si>
    <t>Delta Eridani</t>
  </si>
  <si>
    <t>Eridanus Sector</t>
  </si>
  <si>
    <t>(also name of star)</t>
  </si>
  <si>
    <t>Delta Eridani II</t>
  </si>
  <si>
    <t>(Roman numeral denotes second object in orbit from star)</t>
  </si>
  <si>
    <t>Delta Eridani IIa</t>
  </si>
  <si>
    <t>Tiamat Dominion</t>
  </si>
  <si>
    <t>Ship Names</t>
  </si>
  <si>
    <t>Excalibur</t>
  </si>
  <si>
    <t>Excelsior</t>
  </si>
  <si>
    <t>Defiant</t>
  </si>
  <si>
    <t>Regent</t>
  </si>
  <si>
    <t>Viceroy</t>
  </si>
  <si>
    <t>Marquis</t>
  </si>
  <si>
    <t>Boxer</t>
  </si>
  <si>
    <t>Intrepid</t>
  </si>
  <si>
    <t>Consul</t>
  </si>
  <si>
    <t>Praetor</t>
  </si>
  <si>
    <t>Ravager</t>
  </si>
  <si>
    <t>Impaler</t>
  </si>
  <si>
    <t>Revenant</t>
  </si>
  <si>
    <t>Spectre</t>
  </si>
  <si>
    <t>Wraith</t>
  </si>
  <si>
    <t>Wight</t>
  </si>
  <si>
    <t>Banshee</t>
  </si>
  <si>
    <t>Victory</t>
  </si>
  <si>
    <t>Fearless</t>
  </si>
  <si>
    <t>Ironsides</t>
  </si>
  <si>
    <t>Invictus</t>
  </si>
  <si>
    <t>Felix</t>
  </si>
  <si>
    <t>Imperator</t>
  </si>
  <si>
    <t>Lightning</t>
  </si>
  <si>
    <t>Beserker</t>
  </si>
  <si>
    <t>Beowulf</t>
  </si>
  <si>
    <t>Gladiator</t>
  </si>
  <si>
    <t>Victrix</t>
  </si>
  <si>
    <t>Augustus</t>
  </si>
  <si>
    <t>Ferrata</t>
  </si>
  <si>
    <t>Fulminata</t>
  </si>
  <si>
    <t>Siegfried</t>
  </si>
  <si>
    <t>Yamato</t>
  </si>
  <si>
    <t>Yamamoto</t>
  </si>
  <si>
    <t>Hood</t>
  </si>
  <si>
    <t>Tripitz</t>
  </si>
  <si>
    <t>Bismarck</t>
  </si>
  <si>
    <t>Nimitz</t>
  </si>
  <si>
    <t>Washington</t>
  </si>
  <si>
    <t>Constitution</t>
  </si>
  <si>
    <t>Undying</t>
  </si>
  <si>
    <t>Glory</t>
  </si>
  <si>
    <t>Nelson</t>
  </si>
  <si>
    <t>Columbia</t>
  </si>
  <si>
    <t>Fenris</t>
  </si>
  <si>
    <t>Hammerhead</t>
  </si>
  <si>
    <t>Great White</t>
  </si>
  <si>
    <t>Orca</t>
  </si>
  <si>
    <t>Barracuda</t>
  </si>
  <si>
    <t>Serpent</t>
  </si>
  <si>
    <t>Kraken</t>
  </si>
  <si>
    <t>Chimera</t>
  </si>
  <si>
    <t>Wolverine</t>
  </si>
  <si>
    <t>Grizzly</t>
  </si>
  <si>
    <t>Executor</t>
  </si>
  <si>
    <t>Shaitan</t>
  </si>
  <si>
    <t>Sammael</t>
  </si>
  <si>
    <t>Azrael</t>
  </si>
  <si>
    <t>Sabbaoth</t>
  </si>
  <si>
    <t>Lucifer</t>
  </si>
  <si>
    <t>Astaroth</t>
  </si>
  <si>
    <t>Brittannia</t>
  </si>
  <si>
    <t>Concordia</t>
  </si>
  <si>
    <t>Athena Nike</t>
  </si>
  <si>
    <t>Amaterasu</t>
  </si>
  <si>
    <t>Deathbringer</t>
  </si>
  <si>
    <t>Harbinger</t>
  </si>
  <si>
    <t>Mushashi</t>
  </si>
  <si>
    <t>Yojimbo</t>
  </si>
  <si>
    <t>Gideon</t>
  </si>
  <si>
    <t>Surprise</t>
  </si>
  <si>
    <t>Basilisk</t>
  </si>
  <si>
    <t>Manticore</t>
  </si>
  <si>
    <t>Tsunami</t>
  </si>
  <si>
    <t>Heimdall</t>
  </si>
  <si>
    <t>Odin</t>
  </si>
  <si>
    <t>Thor</t>
  </si>
  <si>
    <t>Freya</t>
  </si>
  <si>
    <t>Loki</t>
  </si>
  <si>
    <t>Tyr</t>
  </si>
  <si>
    <t>Inquisitor</t>
  </si>
  <si>
    <t>Lumina</t>
  </si>
  <si>
    <t>Nightingale</t>
  </si>
  <si>
    <t>Cortez</t>
  </si>
  <si>
    <t>Magellan</t>
  </si>
  <si>
    <t>Allegiance</t>
  </si>
  <si>
    <t>Armstrong</t>
  </si>
  <si>
    <t>Aldrin</t>
  </si>
  <si>
    <t>Avenger</t>
  </si>
  <si>
    <t>Behemoth</t>
  </si>
  <si>
    <t>Catalina</t>
  </si>
  <si>
    <t>Destiny</t>
  </si>
  <si>
    <t>Devastator</t>
  </si>
  <si>
    <t>Majestic</t>
  </si>
  <si>
    <t>Nightstalker</t>
  </si>
  <si>
    <t>Reliant</t>
  </si>
  <si>
    <t>Regal</t>
  </si>
  <si>
    <t>Valiant</t>
  </si>
  <si>
    <t>Thermopylae</t>
  </si>
  <si>
    <t>Warspite</t>
  </si>
  <si>
    <t>Merciless</t>
  </si>
  <si>
    <t>Saladin</t>
  </si>
  <si>
    <t>Alexander</t>
  </si>
  <si>
    <t>Sun Tzu</t>
  </si>
  <si>
    <t>Lexington</t>
  </si>
  <si>
    <t>Xerxes</t>
  </si>
  <si>
    <t>Darius</t>
  </si>
  <si>
    <t>Firestorm</t>
  </si>
  <si>
    <t>Armageddon</t>
  </si>
  <si>
    <t>Warlord</t>
  </si>
  <si>
    <t>Relentless</t>
  </si>
  <si>
    <t>Doombringer</t>
  </si>
  <si>
    <t>Lightbringer</t>
  </si>
  <si>
    <t>Talon</t>
  </si>
  <si>
    <t>Berserker</t>
  </si>
  <si>
    <t>Paladin</t>
  </si>
  <si>
    <t>Genghis Khan</t>
  </si>
  <si>
    <t>Caesar</t>
  </si>
  <si>
    <t>Dauntless</t>
  </si>
  <si>
    <t>Napolean</t>
  </si>
  <si>
    <t>Ragnar</t>
  </si>
  <si>
    <t>Constantine</t>
  </si>
  <si>
    <t>Charlemagne</t>
  </si>
  <si>
    <t>Grant</t>
  </si>
  <si>
    <t>Aquitane</t>
  </si>
  <si>
    <t>Colossus</t>
  </si>
  <si>
    <t>Rhodes</t>
  </si>
  <si>
    <t>Minos</t>
  </si>
  <si>
    <t>Warlock</t>
  </si>
  <si>
    <t>Leviathan</t>
  </si>
  <si>
    <t>Ifrit</t>
  </si>
  <si>
    <t>Marid</t>
  </si>
  <si>
    <t>TDDN Concordia</t>
  </si>
  <si>
    <t>(Full Name: Tiamat Dominion Dreadnought Concordia)</t>
  </si>
  <si>
    <t>Enkidu Devastator</t>
  </si>
  <si>
    <t>(First part can take any other name except a weapon name, second part is a weapon name)</t>
  </si>
  <si>
    <t>Ragnarok</t>
  </si>
  <si>
    <t>Icarus</t>
  </si>
  <si>
    <t>Liberator</t>
  </si>
  <si>
    <t>Marathon</t>
  </si>
  <si>
    <t>Nemesis</t>
  </si>
  <si>
    <t>Valkyrie</t>
  </si>
  <si>
    <t>Waterloo</t>
  </si>
  <si>
    <t>Thunderbolt</t>
  </si>
  <si>
    <t>Corsair</t>
  </si>
  <si>
    <t>Valorous</t>
  </si>
  <si>
    <t>Phantom</t>
  </si>
  <si>
    <t>Myrmidon</t>
  </si>
  <si>
    <t>Ulysses</t>
  </si>
  <si>
    <t>Vega</t>
  </si>
  <si>
    <t>Deneb</t>
  </si>
  <si>
    <t>Altair</t>
  </si>
  <si>
    <t>Liberty</t>
  </si>
  <si>
    <t>Elysium</t>
  </si>
  <si>
    <t>Daedalus</t>
  </si>
  <si>
    <t>Damocles</t>
  </si>
  <si>
    <t>Oberon</t>
  </si>
  <si>
    <t>Titania</t>
  </si>
  <si>
    <t>Exeter</t>
  </si>
  <si>
    <t>Horatio</t>
  </si>
  <si>
    <t>Zhukov</t>
  </si>
  <si>
    <t>Drake</t>
  </si>
  <si>
    <t>Challenger</t>
  </si>
  <si>
    <t>Constellation</t>
  </si>
  <si>
    <t>Farragut</t>
  </si>
  <si>
    <t>Yorktown</t>
  </si>
  <si>
    <t>Agincourt</t>
  </si>
  <si>
    <t>Essex</t>
  </si>
  <si>
    <t>Melbourne</t>
  </si>
  <si>
    <t>Roosevelt</t>
  </si>
  <si>
    <t>Venture</t>
  </si>
  <si>
    <t>Tripoli</t>
  </si>
  <si>
    <t>Sarajevo</t>
  </si>
  <si>
    <t>Trieste</t>
  </si>
  <si>
    <t>Saratoga</t>
  </si>
  <si>
    <t>Endeavour</t>
  </si>
  <si>
    <t>Sutherland</t>
  </si>
  <si>
    <t>Sullivan</t>
  </si>
  <si>
    <t>Frederick</t>
  </si>
  <si>
    <t>Kyoto</t>
  </si>
  <si>
    <t>Zulu</t>
  </si>
  <si>
    <t>Rigel</t>
  </si>
  <si>
    <t>Caspar</t>
  </si>
  <si>
    <t>Melchior</t>
  </si>
  <si>
    <t>Balthazar</t>
  </si>
  <si>
    <t>Persepolis</t>
  </si>
  <si>
    <t>Babylon</t>
  </si>
  <si>
    <t>Athens</t>
  </si>
  <si>
    <t>Sparta</t>
  </si>
  <si>
    <t>Kiev</t>
  </si>
  <si>
    <t>Odessa</t>
  </si>
  <si>
    <t>Santiago</t>
  </si>
  <si>
    <t>Prague</t>
  </si>
  <si>
    <t>Geneva</t>
  </si>
  <si>
    <t>Helsinki</t>
  </si>
  <si>
    <t>Nineveh</t>
  </si>
  <si>
    <t>Antioch</t>
  </si>
  <si>
    <t>Edinburgh</t>
  </si>
  <si>
    <t>Cordoba</t>
  </si>
  <si>
    <t>Genoa</t>
  </si>
  <si>
    <t>Damascus</t>
  </si>
  <si>
    <t>Minsk</t>
  </si>
  <si>
    <t>Wellington</t>
  </si>
  <si>
    <t>Raiden</t>
  </si>
  <si>
    <t>Orbital Classification</t>
  </si>
  <si>
    <t>Asteroid Belt</t>
  </si>
  <si>
    <t>Uninhabitable</t>
  </si>
  <si>
    <t>Antimatter Ring</t>
  </si>
  <si>
    <t>If present, can only occupy outermost orbit just beyond the heliopause of a star</t>
  </si>
  <si>
    <t>Minimum HZ</t>
  </si>
  <si>
    <t>Maximum HZ</t>
  </si>
  <si>
    <t>Heliopause</t>
  </si>
  <si>
    <t>Min Formation</t>
  </si>
  <si>
    <t>Gas Ring</t>
  </si>
  <si>
    <t>Too warm to form ammonia clouds, water vapor clouds a readily visible</t>
  </si>
  <si>
    <t>Dust Ring</t>
  </si>
  <si>
    <t>min temp</t>
  </si>
  <si>
    <t>max temp</t>
  </si>
  <si>
    <t>min mass</t>
  </si>
  <si>
    <t>max mass</t>
  </si>
  <si>
    <t>min radius</t>
  </si>
  <si>
    <t>max radius</t>
  </si>
  <si>
    <t>min luminosity</t>
  </si>
  <si>
    <t>max luminosity</t>
  </si>
  <si>
    <t>color</t>
  </si>
  <si>
    <t>HZ</t>
  </si>
  <si>
    <t>Gas Giant</t>
  </si>
  <si>
    <t>Planet/Moon</t>
  </si>
  <si>
    <t>Can Be Planetary</t>
  </si>
  <si>
    <t>Hell</t>
  </si>
  <si>
    <t>Sheltered</t>
  </si>
  <si>
    <t>Desert</t>
  </si>
  <si>
    <t>Ocean</t>
  </si>
  <si>
    <t>Terrestrial</t>
  </si>
  <si>
    <t>Ammonia</t>
  </si>
  <si>
    <t>Cold Desert</t>
  </si>
  <si>
    <t>Glacial</t>
  </si>
  <si>
    <t>Slush</t>
  </si>
  <si>
    <t>Coreless</t>
  </si>
  <si>
    <t>Greenhouse</t>
  </si>
  <si>
    <t>Gaseous</t>
  </si>
  <si>
    <t>Ice</t>
  </si>
  <si>
    <t>Water Vapor</t>
  </si>
  <si>
    <t>Cloudless</t>
  </si>
  <si>
    <t xml:space="preserve">Carbide </t>
  </si>
  <si>
    <t xml:space="preserve">Alkali </t>
  </si>
  <si>
    <t>Volcanic</t>
  </si>
  <si>
    <t>Metal</t>
  </si>
  <si>
    <t>Silicate</t>
  </si>
  <si>
    <t>Dust</t>
  </si>
  <si>
    <t>Asteroid</t>
  </si>
  <si>
    <t>Type</t>
  </si>
  <si>
    <t>Commodity Mods</t>
  </si>
  <si>
    <t>Organics</t>
  </si>
  <si>
    <t>Common</t>
  </si>
  <si>
    <t>Uncommon</t>
  </si>
  <si>
    <t>Rare</t>
  </si>
  <si>
    <t>Stability</t>
  </si>
  <si>
    <t>Silicates</t>
  </si>
  <si>
    <t>Fusion</t>
  </si>
  <si>
    <t>Hazard</t>
  </si>
  <si>
    <t>Hazard Ratings</t>
  </si>
  <si>
    <t>Habitable</t>
  </si>
  <si>
    <t>empty</t>
  </si>
  <si>
    <t>Red</t>
  </si>
  <si>
    <t>Orange</t>
  </si>
  <si>
    <t>Yellow</t>
  </si>
  <si>
    <t>Yellow White</t>
  </si>
  <si>
    <t>White</t>
  </si>
  <si>
    <t>Blue White</t>
  </si>
  <si>
    <t>Blue</t>
  </si>
  <si>
    <t>Description</t>
  </si>
  <si>
    <t>ID</t>
  </si>
  <si>
    <t>Carbon</t>
  </si>
  <si>
    <t>Standard organic materials used by organic life for food.</t>
  </si>
  <si>
    <t>Liquids that specialize in voluntary destruction of brain and liver cells.</t>
  </si>
  <si>
    <t>Pre-packaged, fortified food items that lack in both aesthetic and culinary appeal.</t>
  </si>
  <si>
    <t>A mixture of hydrogen, helium and other trace elements used for powering fusion reactors. Use caution when transporting.</t>
  </si>
  <si>
    <t>Equipment used for mining. Sometimes whistles while it works.</t>
  </si>
  <si>
    <t>Equipment used for terraforming suitable candidates into suitable worlds for colonization</t>
  </si>
  <si>
    <t>Used for receiving and transmitting a variety of signals. Also can provide rudimentary detection functionality.</t>
  </si>
  <si>
    <t>Equipment used for the manufacture of processed goods and machinery.</t>
  </si>
  <si>
    <t>Equipment used in the construction of structures, both surface-based and moon-based.</t>
  </si>
  <si>
    <t xml:space="preserve">Portable fusion generators. </t>
  </si>
  <si>
    <t>They go boom.</t>
  </si>
  <si>
    <t>Various types of small personal weapons ranging from pistols to assault rifles. May also contain swords and 'YAARGH!'</t>
  </si>
  <si>
    <t>Various chemicals and compounds used to aid production of organic products</t>
  </si>
  <si>
    <t>Various polymers used for fabrication, construction and manufacture.</t>
  </si>
  <si>
    <t>Addictive and often illegal drug used by barbarians on various worlds. May turn eyes blue and/or delusions of divinity.</t>
  </si>
  <si>
    <t>Medical substances used for the treatment of various maladies and afflictions. Please contact you doctor if there are any death or death-like symptoms.</t>
  </si>
  <si>
    <t>Specialized material composites used in the manufacture of hardened structures and, more commonly, hull plating for starships and space stations.</t>
  </si>
  <si>
    <t>Materials used in the construction of most structures.</t>
  </si>
  <si>
    <t>Metal cylinders specifically designed for storing gasses.</t>
  </si>
  <si>
    <t>Specialized metal cylinders used for storing volatile materials. Utilize climate controls to maintain stability.</t>
  </si>
  <si>
    <t>A metallic alloy that maintains a superconductive state at room temperature.</t>
  </si>
  <si>
    <t>Used for the manufacture of computer systems.</t>
  </si>
  <si>
    <t>The original rubber ducky was found on a planet with a long-dead civilization. It's duplication and proliferation throughout the galaxy have caused some authorities to outlaw their sale and production. This makes them highly sought after by many of the elite.</t>
  </si>
  <si>
    <t>Various breeds of plant life specifically engineered for the harshest of environments.</t>
  </si>
  <si>
    <t>Equipment used primarily in medical facilities. Use for cloning super-soldier armies is strictly prohibited.</t>
  </si>
  <si>
    <t>High quality items ranging from jewelry to a posh top hat. Users may feel pretentious.</t>
  </si>
  <si>
    <t>Machines that coordinate to interact and adapt objects for specific purpose. Resistance is futile.</t>
  </si>
  <si>
    <t>Materials used in clothes, bedding and some diapers.</t>
  </si>
  <si>
    <t>Matter made up of particles that have opposite charge and spin than that of conventional matter. Highly unstable.</t>
  </si>
  <si>
    <t>Items and trinkets found on worlds with long dead civilizations.</t>
  </si>
  <si>
    <t>Used in the creation of wormhole generators. Extracted from Numenite.</t>
  </si>
  <si>
    <t>Used in the creation of dark matter engines. Extracted from Umbarite.</t>
  </si>
  <si>
    <t>A carbon crystal-lattice structure used for a variety of luxury and industial applications</t>
  </si>
  <si>
    <t>Appearance</t>
  </si>
  <si>
    <t>Note: To keep it simple neutron, quark, wolf-rayet and other unual stars are not handled here. Black holes are handled under special 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</si>
</sst>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 vertical="center"/>
    </xf>
    <xf numFmtId="8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14" sqref="C14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12.5703125" bestFit="1" customWidth="1"/>
    <col min="4" max="4" width="18.140625" bestFit="1" customWidth="1"/>
    <col min="5" max="5" width="18.7109375" bestFit="1" customWidth="1"/>
    <col min="6" max="6" width="17.7109375" bestFit="1" customWidth="1"/>
    <col min="7" max="7" width="22.7109375" bestFit="1" customWidth="1"/>
    <col min="8" max="8" width="10.5703125" bestFit="1" customWidth="1"/>
    <col min="9" max="9" width="14.42578125" bestFit="1" customWidth="1"/>
    <col min="10" max="10" width="14.5703125" customWidth="1"/>
  </cols>
  <sheetData>
    <row r="1" spans="1:12" x14ac:dyDescent="0.25">
      <c r="A1" t="s">
        <v>66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954</v>
      </c>
      <c r="J2" t="s">
        <v>951</v>
      </c>
      <c r="K2" t="s">
        <v>952</v>
      </c>
      <c r="L2" t="s">
        <v>953</v>
      </c>
    </row>
    <row r="3" spans="1:12" x14ac:dyDescent="0.25">
      <c r="A3" t="s">
        <v>8</v>
      </c>
      <c r="B3" t="s">
        <v>9</v>
      </c>
      <c r="C3" t="s">
        <v>10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>
        <f>SQRT(650000)*0.3</f>
        <v>241.86773244895647</v>
      </c>
      <c r="J3">
        <f>SQRT(650000)*0.725</f>
        <v>584.51368675164474</v>
      </c>
      <c r="K3">
        <f>SQRT(650000)*3</f>
        <v>2418.6773244895649</v>
      </c>
      <c r="L3">
        <f>120*150</f>
        <v>18000</v>
      </c>
    </row>
    <row r="4" spans="1:12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s="1">
        <v>1.2999999999999999E-3</v>
      </c>
      <c r="I4">
        <f>SQRT(25)*0.3</f>
        <v>1.5</v>
      </c>
      <c r="J4">
        <f>SQRT(25)*0.725</f>
        <v>3.625</v>
      </c>
      <c r="K4">
        <f>SQRT(25)*3</f>
        <v>15</v>
      </c>
      <c r="L4">
        <f>120*25</f>
        <v>3000</v>
      </c>
    </row>
    <row r="5" spans="1:12" x14ac:dyDescent="0.25">
      <c r="A5" t="s">
        <v>22</v>
      </c>
      <c r="B5" t="s">
        <v>23</v>
      </c>
      <c r="C5" t="s">
        <v>24</v>
      </c>
      <c r="D5" t="s">
        <v>17</v>
      </c>
      <c r="E5" t="s">
        <v>25</v>
      </c>
      <c r="F5" t="s">
        <v>26</v>
      </c>
      <c r="G5" t="s">
        <v>27</v>
      </c>
      <c r="H5" s="1">
        <v>6.0000000000000001E-3</v>
      </c>
      <c r="I5">
        <f>SQRT(5)*0.3</f>
        <v>0.67082039324993692</v>
      </c>
      <c r="J5">
        <f>SQRT(5)*0.725</f>
        <v>1.6211492836873476</v>
      </c>
      <c r="K5">
        <f>SQRT(5)*3</f>
        <v>6.7082039324993694</v>
      </c>
      <c r="L5">
        <f>120*5</f>
        <v>600</v>
      </c>
    </row>
    <row r="6" spans="1:12" x14ac:dyDescent="0.25">
      <c r="A6" t="s">
        <v>28</v>
      </c>
      <c r="B6" t="s">
        <v>29</v>
      </c>
      <c r="C6" t="s">
        <v>30</v>
      </c>
      <c r="D6" t="s">
        <v>24</v>
      </c>
      <c r="E6" t="s">
        <v>31</v>
      </c>
      <c r="F6" t="s">
        <v>32</v>
      </c>
      <c r="G6" t="s">
        <v>33</v>
      </c>
      <c r="H6" s="2">
        <v>0.03</v>
      </c>
      <c r="I6">
        <f>SQRT(1.5)*0.3</f>
        <v>0.36742346141747667</v>
      </c>
      <c r="J6">
        <f>SQRT(1.5)*0.725</f>
        <v>0.8879400317589019</v>
      </c>
      <c r="K6">
        <f>SQRT(1.5)*3</f>
        <v>3.6742346141747668</v>
      </c>
      <c r="L6">
        <f>120*1.04</f>
        <v>124.80000000000001</v>
      </c>
    </row>
    <row r="7" spans="1:12" x14ac:dyDescent="0.2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s="1">
        <v>7.5999999999999998E-2</v>
      </c>
      <c r="I7">
        <f>SQRT(0.6)*0.3</f>
        <v>0.232379000772445</v>
      </c>
      <c r="J7">
        <f>SQRT(0.6)*0.725</f>
        <v>0.56158258520007542</v>
      </c>
      <c r="K7">
        <f>SQRT(0.6)*3</f>
        <v>2.3237900077244502</v>
      </c>
      <c r="L7">
        <f>120*0.96</f>
        <v>115.19999999999999</v>
      </c>
    </row>
    <row r="8" spans="1:12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s="1">
        <v>0.121</v>
      </c>
      <c r="I8">
        <f>SQRT(0.08)*0.3</f>
        <v>8.4852813742385694E-2</v>
      </c>
      <c r="J8">
        <f>SQRT(0.08)*0.725</f>
        <v>0.20506096654409878</v>
      </c>
      <c r="K8">
        <f>SQRT(0.08)*3</f>
        <v>0.84852813742385702</v>
      </c>
      <c r="L8">
        <f>120*0.7</f>
        <v>84</v>
      </c>
    </row>
    <row r="9" spans="1:12" x14ac:dyDescent="0.25">
      <c r="A9" t="s">
        <v>48</v>
      </c>
      <c r="B9" t="s">
        <v>49</v>
      </c>
      <c r="C9" t="s">
        <v>50</v>
      </c>
      <c r="D9" t="s">
        <v>51</v>
      </c>
      <c r="E9" t="s">
        <v>557</v>
      </c>
      <c r="F9" t="s">
        <v>52</v>
      </c>
      <c r="G9" t="s">
        <v>53</v>
      </c>
      <c r="H9" s="1">
        <v>0.76449999999999996</v>
      </c>
      <c r="I9">
        <f>SQRT(0.001)*0.3</f>
        <v>9.4868329805051377E-3</v>
      </c>
      <c r="J9">
        <f>SQRT(0.001)*0.725</f>
        <v>2.2926513036220748E-2</v>
      </c>
      <c r="K9">
        <f>SQRT(0.001)*3</f>
        <v>9.4868329805051374E-2</v>
      </c>
      <c r="L9">
        <f>120*0.125</f>
        <v>15</v>
      </c>
    </row>
    <row r="11" spans="1:12" x14ac:dyDescent="0.25">
      <c r="A11" t="s">
        <v>54</v>
      </c>
    </row>
    <row r="12" spans="1:12" x14ac:dyDescent="0.25">
      <c r="A12" s="3" t="s">
        <v>58</v>
      </c>
      <c r="B12" t="s">
        <v>55</v>
      </c>
    </row>
    <row r="13" spans="1:12" x14ac:dyDescent="0.25">
      <c r="A13" s="3" t="s">
        <v>57</v>
      </c>
    </row>
    <row r="14" spans="1:12" x14ac:dyDescent="0.25">
      <c r="A14" s="3" t="s">
        <v>59</v>
      </c>
      <c r="B14" t="s">
        <v>56</v>
      </c>
      <c r="C14" t="s">
        <v>60</v>
      </c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2" x14ac:dyDescent="0.25">
      <c r="A16" s="5" t="s">
        <v>1050</v>
      </c>
      <c r="B16" s="4"/>
      <c r="C16" s="4"/>
      <c r="D16" s="4"/>
      <c r="E16" s="4"/>
      <c r="F16" s="4"/>
      <c r="G16" s="4"/>
      <c r="H16" s="4"/>
      <c r="I16" s="4"/>
    </row>
    <row r="17" spans="1:12" x14ac:dyDescent="0.25">
      <c r="E17" s="4"/>
      <c r="F17" s="4"/>
      <c r="G17" s="4"/>
      <c r="H17" s="4"/>
      <c r="I17" s="4"/>
    </row>
    <row r="18" spans="1:12" x14ac:dyDescent="0.25">
      <c r="B18" s="4"/>
      <c r="C18" s="4" t="s">
        <v>966</v>
      </c>
      <c r="D18" s="4" t="s">
        <v>958</v>
      </c>
      <c r="E18" s="4" t="s">
        <v>959</v>
      </c>
      <c r="F18" s="4" t="s">
        <v>960</v>
      </c>
      <c r="G18" s="4" t="s">
        <v>961</v>
      </c>
      <c r="H18" s="4" t="s">
        <v>962</v>
      </c>
      <c r="I18" s="4" t="s">
        <v>963</v>
      </c>
      <c r="J18" s="4" t="s">
        <v>964</v>
      </c>
      <c r="K18" s="4" t="s">
        <v>965</v>
      </c>
      <c r="L18" s="4" t="s">
        <v>7</v>
      </c>
    </row>
    <row r="19" spans="1:12" x14ac:dyDescent="0.25">
      <c r="A19">
        <v>0</v>
      </c>
      <c r="B19" t="s">
        <v>48</v>
      </c>
      <c r="C19" t="s">
        <v>1006</v>
      </c>
      <c r="D19" s="6">
        <v>2500</v>
      </c>
      <c r="E19" s="6">
        <v>3920</v>
      </c>
      <c r="F19" s="6">
        <v>0.125</v>
      </c>
      <c r="G19" s="6">
        <v>0.45</v>
      </c>
      <c r="H19" s="6">
        <v>0.5</v>
      </c>
      <c r="I19" s="6">
        <v>0.7</v>
      </c>
      <c r="J19" s="6">
        <v>1E-3</v>
      </c>
      <c r="K19" s="6">
        <v>6.3E-2</v>
      </c>
      <c r="L19" s="6">
        <v>33</v>
      </c>
    </row>
    <row r="20" spans="1:12" x14ac:dyDescent="0.25">
      <c r="A20">
        <v>1</v>
      </c>
      <c r="B20" t="s">
        <v>41</v>
      </c>
      <c r="C20" t="s">
        <v>1007</v>
      </c>
      <c r="D20" s="6">
        <v>3700</v>
      </c>
      <c r="E20" s="6">
        <v>5240</v>
      </c>
      <c r="F20" s="6">
        <v>0.45</v>
      </c>
      <c r="G20" s="6">
        <v>0.8</v>
      </c>
      <c r="H20" s="6">
        <v>0.63</v>
      </c>
      <c r="I20" s="6">
        <v>0.96</v>
      </c>
      <c r="J20" s="6">
        <v>6.3E-2</v>
      </c>
      <c r="K20" s="6">
        <v>0.4</v>
      </c>
      <c r="L20" s="6">
        <v>25</v>
      </c>
    </row>
    <row r="21" spans="1:12" x14ac:dyDescent="0.25">
      <c r="A21">
        <v>2</v>
      </c>
      <c r="B21" t="s">
        <v>34</v>
      </c>
      <c r="C21" t="s">
        <v>1008</v>
      </c>
      <c r="D21" s="6">
        <v>5200</v>
      </c>
      <c r="E21" s="6">
        <v>6000</v>
      </c>
      <c r="F21" s="6">
        <v>0.8</v>
      </c>
      <c r="G21" s="6">
        <v>1.04</v>
      </c>
      <c r="H21" s="6">
        <v>0.85</v>
      </c>
      <c r="I21" s="6">
        <v>1.1499999999999999</v>
      </c>
      <c r="J21" s="6">
        <v>0.4</v>
      </c>
      <c r="K21" s="6">
        <v>1.26</v>
      </c>
      <c r="L21" s="6">
        <v>18</v>
      </c>
    </row>
    <row r="22" spans="1:12" x14ac:dyDescent="0.25">
      <c r="A22">
        <v>3</v>
      </c>
      <c r="B22" t="s">
        <v>28</v>
      </c>
      <c r="C22" t="s">
        <v>1009</v>
      </c>
      <c r="D22" s="6">
        <v>5920</v>
      </c>
      <c r="E22" s="6">
        <v>7500</v>
      </c>
      <c r="F22" s="6">
        <v>1.04</v>
      </c>
      <c r="G22" s="6">
        <v>1.4</v>
      </c>
      <c r="H22" s="6">
        <v>1.05</v>
      </c>
      <c r="I22" s="6">
        <v>1.4</v>
      </c>
      <c r="J22" s="6">
        <v>1.26</v>
      </c>
      <c r="K22" s="6">
        <v>6</v>
      </c>
      <c r="L22" s="6">
        <v>12</v>
      </c>
    </row>
    <row r="23" spans="1:12" x14ac:dyDescent="0.25">
      <c r="A23">
        <v>4</v>
      </c>
      <c r="B23" t="s">
        <v>22</v>
      </c>
      <c r="C23" t="s">
        <v>1010</v>
      </c>
      <c r="D23" s="6">
        <v>7240</v>
      </c>
      <c r="E23" s="6">
        <v>10800</v>
      </c>
      <c r="F23" s="6">
        <v>1.4</v>
      </c>
      <c r="G23" s="6">
        <v>2.1</v>
      </c>
      <c r="H23" s="6">
        <v>1.3</v>
      </c>
      <c r="I23" s="6">
        <v>2.5</v>
      </c>
      <c r="J23" s="6">
        <v>6</v>
      </c>
      <c r="K23" s="6">
        <v>80</v>
      </c>
      <c r="L23" s="6">
        <v>7</v>
      </c>
    </row>
    <row r="24" spans="1:12" x14ac:dyDescent="0.25">
      <c r="A24">
        <v>5</v>
      </c>
      <c r="B24" t="s">
        <v>15</v>
      </c>
      <c r="C24" t="s">
        <v>1011</v>
      </c>
      <c r="D24" s="6">
        <v>10000</v>
      </c>
      <c r="E24" s="6">
        <v>33000</v>
      </c>
      <c r="F24" s="6">
        <v>2.1</v>
      </c>
      <c r="G24" s="6">
        <v>16</v>
      </c>
      <c r="H24" s="6">
        <v>1.8</v>
      </c>
      <c r="I24" s="6">
        <v>7.5</v>
      </c>
      <c r="J24" s="6">
        <v>80</v>
      </c>
      <c r="K24" s="6">
        <v>20000</v>
      </c>
      <c r="L24" s="6">
        <v>3</v>
      </c>
    </row>
    <row r="25" spans="1:12" x14ac:dyDescent="0.25">
      <c r="A25">
        <v>6</v>
      </c>
      <c r="B25" t="s">
        <v>8</v>
      </c>
      <c r="C25" t="s">
        <v>1012</v>
      </c>
      <c r="D25" s="6">
        <v>30000</v>
      </c>
      <c r="E25" s="6">
        <v>52500</v>
      </c>
      <c r="F25" s="6">
        <v>16</v>
      </c>
      <c r="G25" s="6">
        <v>150</v>
      </c>
      <c r="H25" s="6">
        <v>6.6</v>
      </c>
      <c r="I25" s="6">
        <v>20</v>
      </c>
      <c r="J25" s="6">
        <v>20000</v>
      </c>
      <c r="K25" s="6">
        <v>650000</v>
      </c>
      <c r="L25" s="6">
        <v>2</v>
      </c>
    </row>
    <row r="26" spans="1:12" x14ac:dyDescent="0.25">
      <c r="A26" s="4"/>
      <c r="E26" s="4"/>
      <c r="F26" s="4"/>
      <c r="G26" s="4"/>
      <c r="H26" s="4"/>
      <c r="I26" s="4"/>
    </row>
    <row r="27" spans="1:12" x14ac:dyDescent="0.25">
      <c r="A27" s="4"/>
      <c r="E27" s="4"/>
      <c r="F27" s="4"/>
      <c r="G27" s="4"/>
      <c r="H27" s="4"/>
      <c r="I27" s="4"/>
    </row>
    <row r="28" spans="1:12" x14ac:dyDescent="0.25">
      <c r="A28" s="4"/>
      <c r="E28" s="4"/>
      <c r="F28" s="4"/>
      <c r="G28" s="4"/>
      <c r="H28" s="4"/>
      <c r="I28" s="4"/>
    </row>
    <row r="29" spans="1:12" x14ac:dyDescent="0.25">
      <c r="A29" s="4"/>
      <c r="E29" s="4"/>
      <c r="F29" s="4"/>
      <c r="G29" s="4"/>
      <c r="H29" s="4"/>
      <c r="I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</row>
  </sheetData>
  <sortState ref="B19:L25">
    <sortCondition descending="1" ref="L34:L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C1" workbookViewId="0">
      <selection activeCell="G30" sqref="G30"/>
    </sheetView>
  </sheetViews>
  <sheetFormatPr defaultRowHeight="15" x14ac:dyDescent="0.25"/>
  <cols>
    <col min="1" max="1" width="8.85546875" customWidth="1"/>
    <col min="2" max="2" width="14.85546875" customWidth="1"/>
    <col min="3" max="3" width="8.42578125" bestFit="1" customWidth="1"/>
    <col min="4" max="4" width="14.85546875" customWidth="1"/>
    <col min="5" max="5" width="14.7109375" bestFit="1" customWidth="1"/>
    <col min="6" max="6" width="16.5703125" customWidth="1"/>
    <col min="7" max="7" width="11.5703125" customWidth="1"/>
    <col min="8" max="8" width="11.5703125" bestFit="1" customWidth="1"/>
    <col min="9" max="9" width="10.7109375" bestFit="1" customWidth="1"/>
    <col min="10" max="10" width="8.5703125" bestFit="1" customWidth="1"/>
    <col min="11" max="11" width="9" bestFit="1" customWidth="1"/>
    <col min="12" max="12" width="11.140625" bestFit="1" customWidth="1"/>
    <col min="13" max="13" width="5" bestFit="1" customWidth="1"/>
    <col min="14" max="15" width="7.7109375" customWidth="1"/>
    <col min="16" max="16" width="6.85546875" bestFit="1" customWidth="1"/>
    <col min="17" max="17" width="7.28515625" bestFit="1" customWidth="1"/>
  </cols>
  <sheetData>
    <row r="1" spans="1:6" x14ac:dyDescent="0.25">
      <c r="A1" t="s">
        <v>946</v>
      </c>
    </row>
    <row r="3" spans="1:6" x14ac:dyDescent="0.25">
      <c r="B3" t="s">
        <v>0</v>
      </c>
      <c r="C3" t="s">
        <v>148</v>
      </c>
      <c r="D3" t="s">
        <v>71</v>
      </c>
      <c r="E3" t="s">
        <v>497</v>
      </c>
      <c r="F3" t="s">
        <v>120</v>
      </c>
    </row>
    <row r="4" spans="1:6" x14ac:dyDescent="0.25">
      <c r="A4">
        <v>1</v>
      </c>
      <c r="B4" t="s">
        <v>15</v>
      </c>
      <c r="C4" t="s">
        <v>61</v>
      </c>
      <c r="D4" t="s">
        <v>144</v>
      </c>
      <c r="E4" t="s">
        <v>498</v>
      </c>
      <c r="F4" t="s">
        <v>143</v>
      </c>
    </row>
    <row r="5" spans="1:6" x14ac:dyDescent="0.25">
      <c r="A5">
        <v>2</v>
      </c>
      <c r="B5" t="s">
        <v>67</v>
      </c>
      <c r="C5" t="s">
        <v>61</v>
      </c>
      <c r="D5" t="s">
        <v>141</v>
      </c>
      <c r="E5" t="s">
        <v>500</v>
      </c>
      <c r="F5" t="s">
        <v>142</v>
      </c>
    </row>
    <row r="6" spans="1:6" s="10" customFormat="1" x14ac:dyDescent="0.25">
      <c r="A6">
        <v>3</v>
      </c>
      <c r="B6" s="10" t="s">
        <v>68</v>
      </c>
      <c r="C6" s="10" t="s">
        <v>62</v>
      </c>
      <c r="D6" s="10" t="s">
        <v>77</v>
      </c>
      <c r="E6" s="10" t="s">
        <v>501</v>
      </c>
      <c r="F6" s="10" t="s">
        <v>79</v>
      </c>
    </row>
    <row r="7" spans="1:6" s="10" customFormat="1" x14ac:dyDescent="0.25">
      <c r="A7">
        <v>5</v>
      </c>
      <c r="B7" s="10" t="s">
        <v>28</v>
      </c>
      <c r="C7" s="10" t="s">
        <v>62</v>
      </c>
      <c r="D7" s="10" t="s">
        <v>126</v>
      </c>
      <c r="E7" s="10" t="s">
        <v>500</v>
      </c>
      <c r="F7" s="10" t="s">
        <v>127</v>
      </c>
    </row>
    <row r="8" spans="1:6" s="10" customFormat="1" x14ac:dyDescent="0.25">
      <c r="A8">
        <v>6</v>
      </c>
      <c r="B8" s="10" t="s">
        <v>34</v>
      </c>
      <c r="C8" s="10" t="s">
        <v>62</v>
      </c>
      <c r="D8" s="10" t="s">
        <v>88</v>
      </c>
      <c r="E8" s="10" t="s">
        <v>502</v>
      </c>
      <c r="F8" s="10" t="s">
        <v>89</v>
      </c>
    </row>
    <row r="9" spans="1:6" x14ac:dyDescent="0.25">
      <c r="A9">
        <v>0</v>
      </c>
      <c r="B9" t="s">
        <v>22</v>
      </c>
      <c r="C9" t="s">
        <v>63</v>
      </c>
      <c r="D9" t="s">
        <v>91</v>
      </c>
      <c r="E9" t="s">
        <v>503</v>
      </c>
      <c r="F9" t="s">
        <v>76</v>
      </c>
    </row>
    <row r="10" spans="1:6" x14ac:dyDescent="0.25">
      <c r="A10">
        <v>7</v>
      </c>
      <c r="B10" t="s">
        <v>74</v>
      </c>
      <c r="C10" t="s">
        <v>63</v>
      </c>
      <c r="D10" t="s">
        <v>80</v>
      </c>
      <c r="E10" t="s">
        <v>499</v>
      </c>
      <c r="F10" t="s">
        <v>81</v>
      </c>
    </row>
    <row r="11" spans="1:6" x14ac:dyDescent="0.25">
      <c r="A11">
        <v>9</v>
      </c>
      <c r="B11" t="s">
        <v>78</v>
      </c>
      <c r="C11" t="s">
        <v>63</v>
      </c>
      <c r="D11" t="s">
        <v>82</v>
      </c>
      <c r="E11" t="s">
        <v>499</v>
      </c>
      <c r="F11" t="s">
        <v>83</v>
      </c>
    </row>
    <row r="12" spans="1:6" x14ac:dyDescent="0.25">
      <c r="A12">
        <v>10</v>
      </c>
      <c r="B12" t="s">
        <v>41</v>
      </c>
      <c r="C12" t="s">
        <v>63</v>
      </c>
      <c r="D12" t="s">
        <v>86</v>
      </c>
      <c r="E12" t="s">
        <v>499</v>
      </c>
      <c r="F12" t="s">
        <v>87</v>
      </c>
    </row>
    <row r="13" spans="1:6" x14ac:dyDescent="0.25">
      <c r="A13">
        <v>11</v>
      </c>
      <c r="B13" t="s">
        <v>84</v>
      </c>
      <c r="C13" t="s">
        <v>63</v>
      </c>
      <c r="D13" t="s">
        <v>139</v>
      </c>
      <c r="E13" t="s">
        <v>499</v>
      </c>
      <c r="F13" t="s">
        <v>140</v>
      </c>
    </row>
    <row r="14" spans="1:6" x14ac:dyDescent="0.25">
      <c r="A14">
        <v>12</v>
      </c>
      <c r="B14" t="s">
        <v>48</v>
      </c>
      <c r="C14" t="s">
        <v>63</v>
      </c>
      <c r="D14" t="s">
        <v>85</v>
      </c>
      <c r="E14" t="s">
        <v>500</v>
      </c>
      <c r="F14" t="s">
        <v>145</v>
      </c>
    </row>
    <row r="15" spans="1:6" x14ac:dyDescent="0.25">
      <c r="A15">
        <v>21</v>
      </c>
      <c r="B15" t="s">
        <v>65</v>
      </c>
      <c r="C15" t="s">
        <v>64</v>
      </c>
      <c r="D15" t="s">
        <v>955</v>
      </c>
      <c r="E15" t="s">
        <v>948</v>
      </c>
    </row>
    <row r="16" spans="1:6" x14ac:dyDescent="0.25">
      <c r="A16">
        <v>24</v>
      </c>
      <c r="B16" t="s">
        <v>95</v>
      </c>
      <c r="C16" t="s">
        <v>63</v>
      </c>
      <c r="D16" t="s">
        <v>75</v>
      </c>
      <c r="E16" t="s">
        <v>498</v>
      </c>
      <c r="F16" t="s">
        <v>96</v>
      </c>
    </row>
    <row r="17" spans="1:15" s="10" customFormat="1" x14ac:dyDescent="0.25">
      <c r="A17">
        <v>4</v>
      </c>
      <c r="B17" s="10" t="s">
        <v>69</v>
      </c>
      <c r="C17" s="10" t="s">
        <v>64</v>
      </c>
      <c r="D17" s="10" t="s">
        <v>70</v>
      </c>
      <c r="E17" s="10" t="s">
        <v>503</v>
      </c>
      <c r="F17" s="10" t="s">
        <v>956</v>
      </c>
    </row>
    <row r="18" spans="1:15" s="10" customFormat="1" x14ac:dyDescent="0.25">
      <c r="A18">
        <v>8</v>
      </c>
      <c r="B18" s="10" t="s">
        <v>61</v>
      </c>
      <c r="C18" s="10" t="s">
        <v>64</v>
      </c>
      <c r="D18" s="10" t="s">
        <v>72</v>
      </c>
      <c r="E18" s="10" t="s">
        <v>503</v>
      </c>
      <c r="F18" s="10" t="s">
        <v>93</v>
      </c>
    </row>
    <row r="19" spans="1:15" s="10" customFormat="1" x14ac:dyDescent="0.25">
      <c r="A19">
        <v>13</v>
      </c>
      <c r="B19" s="10" t="s">
        <v>128</v>
      </c>
      <c r="C19" s="10" t="s">
        <v>64</v>
      </c>
      <c r="D19" s="10" t="s">
        <v>137</v>
      </c>
      <c r="E19" s="10" t="s">
        <v>499</v>
      </c>
      <c r="F19" s="10" t="s">
        <v>138</v>
      </c>
    </row>
    <row r="20" spans="1:15" s="10" customFormat="1" x14ac:dyDescent="0.25">
      <c r="A20">
        <v>14</v>
      </c>
      <c r="B20" s="10" t="s">
        <v>8</v>
      </c>
      <c r="C20" s="10" t="s">
        <v>64</v>
      </c>
      <c r="D20" s="10" t="s">
        <v>92</v>
      </c>
      <c r="E20" s="10" t="s">
        <v>503</v>
      </c>
      <c r="F20" s="10" t="s">
        <v>94</v>
      </c>
    </row>
    <row r="21" spans="1:15" s="10" customFormat="1" x14ac:dyDescent="0.25">
      <c r="A21">
        <v>15</v>
      </c>
      <c r="B21" s="10" t="s">
        <v>129</v>
      </c>
      <c r="C21" s="10" t="s">
        <v>64</v>
      </c>
      <c r="D21" s="10" t="s">
        <v>146</v>
      </c>
      <c r="E21" s="10" t="s">
        <v>503</v>
      </c>
      <c r="F21" s="10" t="s">
        <v>147</v>
      </c>
    </row>
    <row r="22" spans="1:15" s="10" customFormat="1" x14ac:dyDescent="0.25">
      <c r="A22">
        <v>16</v>
      </c>
      <c r="B22" s="10" t="s">
        <v>130</v>
      </c>
      <c r="C22" s="10" t="s">
        <v>64</v>
      </c>
      <c r="D22" s="10" t="s">
        <v>504</v>
      </c>
      <c r="E22" s="10" t="s">
        <v>499</v>
      </c>
      <c r="F22" s="10" t="s">
        <v>507</v>
      </c>
    </row>
    <row r="23" spans="1:15" s="10" customFormat="1" x14ac:dyDescent="0.25">
      <c r="A23">
        <v>17</v>
      </c>
      <c r="B23" s="10" t="s">
        <v>131</v>
      </c>
      <c r="C23" s="10" t="s">
        <v>64</v>
      </c>
      <c r="D23" s="10" t="s">
        <v>505</v>
      </c>
      <c r="E23" s="10" t="s">
        <v>499</v>
      </c>
      <c r="F23" s="10" t="s">
        <v>506</v>
      </c>
    </row>
    <row r="24" spans="1:15" s="10" customFormat="1" x14ac:dyDescent="0.25">
      <c r="A24">
        <v>18</v>
      </c>
      <c r="B24" s="10" t="s">
        <v>132</v>
      </c>
      <c r="C24" s="10" t="s">
        <v>64</v>
      </c>
      <c r="D24" s="10" t="s">
        <v>957</v>
      </c>
      <c r="E24" s="10" t="s">
        <v>948</v>
      </c>
    </row>
    <row r="25" spans="1:15" s="10" customFormat="1" x14ac:dyDescent="0.25">
      <c r="A25">
        <v>19</v>
      </c>
      <c r="B25" s="10" t="s">
        <v>133</v>
      </c>
      <c r="C25" s="10" t="s">
        <v>64</v>
      </c>
      <c r="D25" s="10" t="s">
        <v>947</v>
      </c>
      <c r="E25" s="10" t="s">
        <v>499</v>
      </c>
    </row>
    <row r="26" spans="1:15" s="10" customFormat="1" x14ac:dyDescent="0.25">
      <c r="A26">
        <v>20</v>
      </c>
      <c r="B26" s="10" t="s">
        <v>90</v>
      </c>
      <c r="C26" s="10" t="s">
        <v>64</v>
      </c>
      <c r="D26" s="10" t="s">
        <v>73</v>
      </c>
      <c r="E26" s="10" t="s">
        <v>503</v>
      </c>
      <c r="F26" s="10" t="s">
        <v>94</v>
      </c>
    </row>
    <row r="27" spans="1:15" x14ac:dyDescent="0.25">
      <c r="A27">
        <v>25</v>
      </c>
      <c r="B27" t="s">
        <v>136</v>
      </c>
      <c r="C27" t="s">
        <v>65</v>
      </c>
      <c r="D27" t="s">
        <v>949</v>
      </c>
      <c r="E27" t="s">
        <v>948</v>
      </c>
      <c r="F27" t="s">
        <v>950</v>
      </c>
    </row>
    <row r="28" spans="1:15" x14ac:dyDescent="0.25">
      <c r="A28">
        <v>22</v>
      </c>
      <c r="B28" t="s">
        <v>134</v>
      </c>
      <c r="N28" t="s">
        <v>1003</v>
      </c>
    </row>
    <row r="29" spans="1:15" x14ac:dyDescent="0.25">
      <c r="A29">
        <v>23</v>
      </c>
      <c r="B29" t="s">
        <v>135</v>
      </c>
      <c r="G29" t="s">
        <v>993</v>
      </c>
      <c r="N29">
        <v>1</v>
      </c>
      <c r="O29" t="s">
        <v>1004</v>
      </c>
    </row>
    <row r="30" spans="1:15" x14ac:dyDescent="0.25">
      <c r="A30" t="s">
        <v>148</v>
      </c>
      <c r="F30">
        <v>0</v>
      </c>
      <c r="G30" t="s">
        <v>969</v>
      </c>
      <c r="N30">
        <v>2</v>
      </c>
      <c r="O30" t="s">
        <v>499</v>
      </c>
    </row>
    <row r="31" spans="1:15" x14ac:dyDescent="0.25">
      <c r="A31" t="s">
        <v>61</v>
      </c>
      <c r="B31" t="s">
        <v>152</v>
      </c>
      <c r="F31">
        <v>1</v>
      </c>
      <c r="G31" t="s">
        <v>968</v>
      </c>
      <c r="N31">
        <v>3</v>
      </c>
      <c r="O31" t="s">
        <v>498</v>
      </c>
    </row>
    <row r="32" spans="1:15" x14ac:dyDescent="0.25">
      <c r="A32" t="s">
        <v>62</v>
      </c>
      <c r="B32" t="s">
        <v>151</v>
      </c>
      <c r="F32">
        <v>2</v>
      </c>
      <c r="G32" t="s">
        <v>405</v>
      </c>
      <c r="N32">
        <v>4</v>
      </c>
      <c r="O32" t="s">
        <v>503</v>
      </c>
    </row>
    <row r="33" spans="1:17" x14ac:dyDescent="0.25">
      <c r="A33" t="s">
        <v>63</v>
      </c>
      <c r="B33" t="s">
        <v>150</v>
      </c>
      <c r="N33">
        <v>5</v>
      </c>
      <c r="O33" t="s">
        <v>948</v>
      </c>
    </row>
    <row r="34" spans="1:17" x14ac:dyDescent="0.25">
      <c r="A34" t="s">
        <v>64</v>
      </c>
      <c r="B34" t="s">
        <v>149</v>
      </c>
    </row>
    <row r="35" spans="1:17" x14ac:dyDescent="0.25">
      <c r="F35" t="s">
        <v>994</v>
      </c>
    </row>
    <row r="36" spans="1:17" x14ac:dyDescent="0.25">
      <c r="B36" s="11" t="s">
        <v>0</v>
      </c>
      <c r="C36" s="11" t="s">
        <v>71</v>
      </c>
      <c r="D36" s="11" t="s">
        <v>967</v>
      </c>
      <c r="E36" s="11" t="s">
        <v>993</v>
      </c>
      <c r="F36" s="11" t="s">
        <v>970</v>
      </c>
      <c r="G36" s="11" t="s">
        <v>1002</v>
      </c>
      <c r="H36" s="11" t="s">
        <v>1049</v>
      </c>
      <c r="I36" s="11" t="s">
        <v>103</v>
      </c>
      <c r="J36" s="11" t="s">
        <v>995</v>
      </c>
      <c r="K36" s="11" t="s">
        <v>996</v>
      </c>
      <c r="L36" s="11" t="s">
        <v>997</v>
      </c>
      <c r="M36" s="11" t="s">
        <v>998</v>
      </c>
      <c r="N36" s="11" t="s">
        <v>999</v>
      </c>
      <c r="O36" s="11" t="s">
        <v>1000</v>
      </c>
      <c r="P36" s="11" t="s">
        <v>1001</v>
      </c>
      <c r="Q36" s="11" t="s">
        <v>1015</v>
      </c>
    </row>
    <row r="37" spans="1:17" s="11" customFormat="1" x14ac:dyDescent="0.25">
      <c r="A37" s="11">
        <v>1</v>
      </c>
      <c r="B37" s="11" t="s">
        <v>22</v>
      </c>
      <c r="C37" s="11" t="s">
        <v>976</v>
      </c>
      <c r="D37" s="11">
        <v>3</v>
      </c>
      <c r="E37" s="11">
        <v>1</v>
      </c>
      <c r="F37" s="11">
        <v>0</v>
      </c>
      <c r="G37" s="11">
        <v>3</v>
      </c>
      <c r="H37" s="11">
        <v>0</v>
      </c>
      <c r="I37" s="11">
        <v>0</v>
      </c>
      <c r="J37" s="11">
        <v>-10</v>
      </c>
      <c r="K37" s="11">
        <v>-2</v>
      </c>
      <c r="L37" s="11">
        <v>0</v>
      </c>
      <c r="M37" s="11">
        <v>0</v>
      </c>
      <c r="N37" s="11">
        <v>6</v>
      </c>
      <c r="O37" s="11">
        <v>0</v>
      </c>
      <c r="P37" s="11">
        <v>8</v>
      </c>
      <c r="Q37" s="11">
        <v>3</v>
      </c>
    </row>
    <row r="38" spans="1:17" s="11" customFormat="1" x14ac:dyDescent="0.25">
      <c r="A38" s="11">
        <v>2</v>
      </c>
      <c r="B38" s="11" t="s">
        <v>15</v>
      </c>
      <c r="C38" s="11" t="s">
        <v>971</v>
      </c>
      <c r="D38" s="11">
        <v>1</v>
      </c>
      <c r="E38" s="11">
        <v>0</v>
      </c>
      <c r="F38" s="11">
        <v>1</v>
      </c>
      <c r="G38" s="11">
        <v>3</v>
      </c>
      <c r="H38" s="11">
        <v>1</v>
      </c>
      <c r="I38" s="11">
        <v>0</v>
      </c>
      <c r="J38" s="11">
        <v>-10</v>
      </c>
      <c r="K38" s="11">
        <v>10</v>
      </c>
      <c r="L38" s="11">
        <v>5</v>
      </c>
      <c r="M38" s="11">
        <v>0</v>
      </c>
      <c r="N38" s="11">
        <v>10</v>
      </c>
      <c r="O38" s="11">
        <v>8</v>
      </c>
      <c r="P38" s="11">
        <v>2</v>
      </c>
      <c r="Q38" s="11">
        <v>2</v>
      </c>
    </row>
    <row r="39" spans="1:17" s="11" customFormat="1" x14ac:dyDescent="0.25">
      <c r="A39" s="11">
        <v>3</v>
      </c>
      <c r="B39" s="11" t="s">
        <v>67</v>
      </c>
      <c r="C39" s="11" t="s">
        <v>972</v>
      </c>
      <c r="D39" s="11">
        <v>1</v>
      </c>
      <c r="E39" s="11">
        <v>0</v>
      </c>
      <c r="F39" s="11">
        <v>1</v>
      </c>
      <c r="G39" s="11">
        <v>1</v>
      </c>
      <c r="H39" s="11">
        <v>2</v>
      </c>
      <c r="I39" s="11">
        <v>0</v>
      </c>
      <c r="J39" s="11">
        <v>8</v>
      </c>
      <c r="K39" s="11">
        <v>5</v>
      </c>
      <c r="L39" s="11">
        <v>3</v>
      </c>
      <c r="M39" s="11">
        <v>0</v>
      </c>
      <c r="N39" s="11">
        <v>8</v>
      </c>
      <c r="O39" s="11">
        <v>8</v>
      </c>
      <c r="P39" s="11">
        <v>4</v>
      </c>
      <c r="Q39" s="11">
        <v>8</v>
      </c>
    </row>
    <row r="40" spans="1:17" s="11" customFormat="1" x14ac:dyDescent="0.25">
      <c r="A40" s="11">
        <v>4</v>
      </c>
      <c r="B40" s="11" t="s">
        <v>68</v>
      </c>
      <c r="C40" s="11" t="s">
        <v>973</v>
      </c>
      <c r="D40" s="11">
        <v>2</v>
      </c>
      <c r="E40" s="11">
        <v>0</v>
      </c>
      <c r="F40" s="11">
        <v>1</v>
      </c>
      <c r="G40" s="11">
        <v>2</v>
      </c>
      <c r="H40" s="11">
        <v>3</v>
      </c>
      <c r="I40" s="11">
        <v>0</v>
      </c>
      <c r="J40" s="11">
        <v>2</v>
      </c>
      <c r="K40" s="11">
        <v>4</v>
      </c>
      <c r="L40" s="11">
        <v>4</v>
      </c>
      <c r="M40" s="11">
        <v>1</v>
      </c>
      <c r="N40" s="11">
        <v>10</v>
      </c>
      <c r="O40" s="11">
        <v>9</v>
      </c>
      <c r="P40" s="11">
        <v>1</v>
      </c>
      <c r="Q40" s="11">
        <v>2</v>
      </c>
    </row>
    <row r="41" spans="1:17" x14ac:dyDescent="0.25">
      <c r="A41">
        <v>5</v>
      </c>
      <c r="B41" s="11" t="s">
        <v>69</v>
      </c>
      <c r="C41" s="11" t="s">
        <v>984</v>
      </c>
      <c r="D41" s="11">
        <v>4</v>
      </c>
      <c r="E41" s="11">
        <v>1</v>
      </c>
      <c r="F41" s="11">
        <v>0</v>
      </c>
      <c r="G41" s="11">
        <v>3</v>
      </c>
      <c r="H41" s="11">
        <v>0</v>
      </c>
      <c r="I41" s="11">
        <v>0</v>
      </c>
      <c r="J41" s="11">
        <v>-10</v>
      </c>
      <c r="K41" s="11">
        <v>-2</v>
      </c>
      <c r="L41" s="11">
        <v>0</v>
      </c>
      <c r="M41" s="11">
        <v>0</v>
      </c>
      <c r="N41" s="11">
        <v>1</v>
      </c>
      <c r="O41" s="11">
        <v>0</v>
      </c>
      <c r="P41" s="11">
        <v>7</v>
      </c>
      <c r="Q41" s="11">
        <v>1</v>
      </c>
    </row>
    <row r="42" spans="1:17" x14ac:dyDescent="0.25">
      <c r="A42">
        <v>6</v>
      </c>
      <c r="B42" s="11" t="s">
        <v>28</v>
      </c>
      <c r="C42" s="11" t="s">
        <v>975</v>
      </c>
      <c r="D42" s="11">
        <v>2</v>
      </c>
      <c r="E42" s="11">
        <v>0</v>
      </c>
      <c r="F42" s="11">
        <v>1</v>
      </c>
      <c r="G42" s="11">
        <v>1</v>
      </c>
      <c r="H42" s="11">
        <v>2</v>
      </c>
      <c r="I42" s="11">
        <v>0</v>
      </c>
      <c r="J42" s="11">
        <v>10</v>
      </c>
      <c r="K42" s="11">
        <v>4</v>
      </c>
      <c r="L42" s="11">
        <v>3</v>
      </c>
      <c r="M42" s="11">
        <v>0</v>
      </c>
      <c r="N42" s="11">
        <v>9</v>
      </c>
      <c r="O42" s="11">
        <v>7</v>
      </c>
      <c r="P42" s="11">
        <v>5</v>
      </c>
      <c r="Q42" s="11">
        <v>8</v>
      </c>
    </row>
    <row r="43" spans="1:17" x14ac:dyDescent="0.25">
      <c r="A43">
        <v>7</v>
      </c>
      <c r="B43" s="11" t="s">
        <v>34</v>
      </c>
      <c r="C43" s="11" t="s">
        <v>974</v>
      </c>
      <c r="D43" s="11">
        <v>2</v>
      </c>
      <c r="E43" s="11">
        <v>0</v>
      </c>
      <c r="F43" s="11">
        <v>1</v>
      </c>
      <c r="G43" s="11">
        <v>1</v>
      </c>
      <c r="H43" s="11">
        <v>4</v>
      </c>
      <c r="I43" s="11">
        <v>0</v>
      </c>
      <c r="J43" s="11">
        <v>15</v>
      </c>
      <c r="K43" s="11">
        <v>0</v>
      </c>
      <c r="L43" s="11">
        <v>0</v>
      </c>
      <c r="M43" s="11">
        <v>0</v>
      </c>
      <c r="N43" s="11">
        <v>1</v>
      </c>
      <c r="O43" s="11">
        <v>3</v>
      </c>
      <c r="P43" s="11">
        <v>12</v>
      </c>
      <c r="Q43" s="11">
        <v>7</v>
      </c>
    </row>
    <row r="44" spans="1:17" x14ac:dyDescent="0.25">
      <c r="A44">
        <v>8</v>
      </c>
      <c r="B44" s="11" t="s">
        <v>74</v>
      </c>
      <c r="C44" s="11" t="s">
        <v>977</v>
      </c>
      <c r="D44" s="11">
        <v>3</v>
      </c>
      <c r="E44" s="11">
        <v>0</v>
      </c>
      <c r="F44" s="11">
        <v>1</v>
      </c>
      <c r="G44" s="11">
        <v>2</v>
      </c>
      <c r="H44" s="11">
        <v>3</v>
      </c>
      <c r="I44" s="11">
        <v>0</v>
      </c>
      <c r="J44" s="11">
        <v>-8</v>
      </c>
      <c r="K44" s="11">
        <v>5</v>
      </c>
      <c r="L44" s="11">
        <v>4</v>
      </c>
      <c r="M44" s="11">
        <v>2</v>
      </c>
      <c r="N44" s="11">
        <v>10</v>
      </c>
      <c r="O44" s="11">
        <v>9</v>
      </c>
      <c r="P44" s="11">
        <v>1</v>
      </c>
      <c r="Q44" s="11">
        <v>2</v>
      </c>
    </row>
    <row r="45" spans="1:17" x14ac:dyDescent="0.25">
      <c r="A45">
        <v>9</v>
      </c>
      <c r="B45" s="11" t="s">
        <v>61</v>
      </c>
      <c r="C45" s="11" t="s">
        <v>985</v>
      </c>
      <c r="D45" s="11">
        <v>4</v>
      </c>
      <c r="E45" s="11">
        <v>1</v>
      </c>
      <c r="F45" s="11">
        <v>0</v>
      </c>
      <c r="G45" s="11">
        <v>4</v>
      </c>
      <c r="H45" s="11">
        <v>0</v>
      </c>
      <c r="I45" s="11">
        <v>0</v>
      </c>
      <c r="J45" s="11">
        <v>-10</v>
      </c>
      <c r="K45" s="11">
        <v>-5</v>
      </c>
      <c r="L45" s="11">
        <v>0</v>
      </c>
      <c r="M45" s="11">
        <v>0</v>
      </c>
      <c r="N45" s="11">
        <v>0</v>
      </c>
      <c r="O45" s="11">
        <v>0</v>
      </c>
      <c r="P45" s="11">
        <v>5</v>
      </c>
      <c r="Q45" s="11">
        <v>0</v>
      </c>
    </row>
    <row r="46" spans="1:17" x14ac:dyDescent="0.25">
      <c r="A46">
        <v>10</v>
      </c>
      <c r="B46" s="11" t="s">
        <v>78</v>
      </c>
      <c r="C46" s="11" t="s">
        <v>978</v>
      </c>
      <c r="D46" s="11">
        <v>3</v>
      </c>
      <c r="E46" s="11">
        <v>0</v>
      </c>
      <c r="F46" s="11">
        <v>1</v>
      </c>
      <c r="G46" s="11">
        <v>2</v>
      </c>
      <c r="H46" s="11">
        <v>3</v>
      </c>
      <c r="I46" s="11">
        <v>0</v>
      </c>
      <c r="J46" s="11">
        <v>3</v>
      </c>
      <c r="K46" s="11">
        <v>2</v>
      </c>
      <c r="L46" s="11">
        <v>2</v>
      </c>
      <c r="M46" s="11">
        <v>0</v>
      </c>
      <c r="N46" s="11">
        <v>5</v>
      </c>
      <c r="O46" s="11">
        <v>3</v>
      </c>
      <c r="P46" s="11">
        <v>3</v>
      </c>
      <c r="Q46" s="11">
        <v>3</v>
      </c>
    </row>
    <row r="47" spans="1:17" x14ac:dyDescent="0.25">
      <c r="A47">
        <v>11</v>
      </c>
      <c r="B47" s="11" t="s">
        <v>41</v>
      </c>
      <c r="C47" s="11" t="s">
        <v>979</v>
      </c>
      <c r="D47" s="11">
        <v>3</v>
      </c>
      <c r="E47" s="11">
        <v>0</v>
      </c>
      <c r="F47" s="11">
        <v>1</v>
      </c>
      <c r="G47" s="11">
        <v>2</v>
      </c>
      <c r="H47" s="11">
        <v>6</v>
      </c>
      <c r="I47" s="11">
        <v>0</v>
      </c>
      <c r="J47" s="11">
        <v>2</v>
      </c>
      <c r="K47" s="11">
        <v>2</v>
      </c>
      <c r="L47" s="11">
        <v>2</v>
      </c>
      <c r="M47" s="11">
        <v>0</v>
      </c>
      <c r="N47" s="11">
        <v>2</v>
      </c>
      <c r="O47" s="11">
        <v>3</v>
      </c>
      <c r="P47" s="11">
        <v>3</v>
      </c>
      <c r="Q47" s="11">
        <v>9</v>
      </c>
    </row>
    <row r="48" spans="1:17" x14ac:dyDescent="0.25">
      <c r="A48">
        <v>12</v>
      </c>
      <c r="B48" s="11" t="s">
        <v>84</v>
      </c>
      <c r="C48" s="11" t="s">
        <v>980</v>
      </c>
      <c r="D48" s="11">
        <v>3</v>
      </c>
      <c r="E48" s="11">
        <v>0</v>
      </c>
      <c r="F48" s="11">
        <v>1</v>
      </c>
      <c r="G48" s="11">
        <v>2</v>
      </c>
      <c r="H48" s="11">
        <v>3</v>
      </c>
      <c r="I48" s="11">
        <v>0</v>
      </c>
      <c r="J48" s="11">
        <v>-5</v>
      </c>
      <c r="K48" s="11">
        <v>5</v>
      </c>
      <c r="L48" s="11">
        <v>7</v>
      </c>
      <c r="M48" s="11">
        <v>10</v>
      </c>
      <c r="N48" s="11">
        <v>6</v>
      </c>
      <c r="O48" s="11">
        <v>8</v>
      </c>
      <c r="P48" s="11">
        <v>1</v>
      </c>
      <c r="Q48" s="11">
        <v>5</v>
      </c>
    </row>
    <row r="49" spans="1:17" x14ac:dyDescent="0.25">
      <c r="A49">
        <v>13</v>
      </c>
      <c r="B49" s="11" t="s">
        <v>48</v>
      </c>
      <c r="C49" s="11" t="s">
        <v>981</v>
      </c>
      <c r="D49" s="11">
        <v>3</v>
      </c>
      <c r="E49" s="11">
        <v>0</v>
      </c>
      <c r="F49" s="11">
        <v>1</v>
      </c>
      <c r="G49" s="11">
        <v>1</v>
      </c>
      <c r="H49" s="11">
        <v>2</v>
      </c>
      <c r="I49" s="11">
        <v>0</v>
      </c>
      <c r="J49" s="11">
        <v>9</v>
      </c>
      <c r="K49" s="11">
        <v>3</v>
      </c>
      <c r="L49" s="11">
        <v>2</v>
      </c>
      <c r="M49" s="11">
        <v>0</v>
      </c>
      <c r="N49" s="11">
        <v>10</v>
      </c>
      <c r="O49" s="11">
        <v>8</v>
      </c>
      <c r="P49" s="11">
        <v>4</v>
      </c>
      <c r="Q49" s="11">
        <v>7</v>
      </c>
    </row>
    <row r="50" spans="1:17" x14ac:dyDescent="0.25">
      <c r="A50">
        <v>14</v>
      </c>
      <c r="B50" s="11" t="s">
        <v>128</v>
      </c>
      <c r="C50" s="11" t="s">
        <v>986</v>
      </c>
      <c r="D50" s="11">
        <v>4</v>
      </c>
      <c r="E50" s="11">
        <v>0</v>
      </c>
      <c r="F50" s="11">
        <v>1</v>
      </c>
      <c r="G50" s="11">
        <v>2</v>
      </c>
      <c r="H50" s="11">
        <v>3</v>
      </c>
      <c r="I50" s="11">
        <v>0</v>
      </c>
      <c r="J50" s="11">
        <v>-5</v>
      </c>
      <c r="K50" s="11">
        <v>2</v>
      </c>
      <c r="L50" s="11">
        <v>7</v>
      </c>
      <c r="M50" s="11">
        <v>4</v>
      </c>
      <c r="N50" s="11">
        <v>8</v>
      </c>
      <c r="O50" s="11">
        <v>2</v>
      </c>
      <c r="P50" s="11">
        <v>1</v>
      </c>
      <c r="Q50" s="11">
        <v>10</v>
      </c>
    </row>
    <row r="51" spans="1:17" x14ac:dyDescent="0.25">
      <c r="A51">
        <v>15</v>
      </c>
      <c r="B51" s="11" t="s">
        <v>8</v>
      </c>
      <c r="C51" s="11" t="s">
        <v>987</v>
      </c>
      <c r="D51" s="11">
        <v>4</v>
      </c>
      <c r="E51" s="11">
        <v>1</v>
      </c>
      <c r="F51" s="11">
        <v>0</v>
      </c>
      <c r="G51" s="11">
        <v>4</v>
      </c>
      <c r="H51" s="11">
        <v>0</v>
      </c>
      <c r="I51" s="11">
        <v>0</v>
      </c>
      <c r="J51" s="11">
        <v>-10</v>
      </c>
      <c r="K51" s="11">
        <v>-5</v>
      </c>
      <c r="L51" s="11">
        <v>0</v>
      </c>
      <c r="M51" s="11">
        <v>0</v>
      </c>
      <c r="N51" s="11">
        <v>1</v>
      </c>
      <c r="O51" s="11">
        <v>0</v>
      </c>
      <c r="P51" s="11">
        <v>4</v>
      </c>
      <c r="Q51" s="11">
        <v>0</v>
      </c>
    </row>
    <row r="52" spans="1:17" x14ac:dyDescent="0.25">
      <c r="A52">
        <v>16</v>
      </c>
      <c r="B52" s="11" t="s">
        <v>129</v>
      </c>
      <c r="C52" s="11" t="s">
        <v>988</v>
      </c>
      <c r="D52" s="11">
        <v>4</v>
      </c>
      <c r="E52" s="11">
        <v>0</v>
      </c>
      <c r="F52" s="11">
        <v>1</v>
      </c>
      <c r="G52" s="11">
        <v>2</v>
      </c>
      <c r="H52" s="11">
        <v>5</v>
      </c>
      <c r="I52" s="11">
        <v>0</v>
      </c>
      <c r="J52" s="11">
        <v>-5</v>
      </c>
      <c r="K52" s="11">
        <v>7</v>
      </c>
      <c r="L52" s="11">
        <v>6</v>
      </c>
      <c r="M52" s="11">
        <v>5</v>
      </c>
      <c r="N52" s="11">
        <v>2</v>
      </c>
      <c r="O52" s="11">
        <v>9</v>
      </c>
      <c r="P52" s="11">
        <v>1</v>
      </c>
      <c r="Q52" s="11">
        <v>3</v>
      </c>
    </row>
    <row r="53" spans="1:17" x14ac:dyDescent="0.25">
      <c r="A53">
        <v>17</v>
      </c>
      <c r="B53" s="11" t="s">
        <v>130</v>
      </c>
      <c r="C53" s="11" t="s">
        <v>989</v>
      </c>
      <c r="D53" s="11">
        <v>4</v>
      </c>
      <c r="E53" s="11">
        <v>0</v>
      </c>
      <c r="F53" s="11">
        <v>1</v>
      </c>
      <c r="G53" s="11">
        <v>2</v>
      </c>
      <c r="H53" s="11">
        <v>3</v>
      </c>
      <c r="I53" s="11">
        <v>0</v>
      </c>
      <c r="J53" s="11">
        <v>-5</v>
      </c>
      <c r="K53" s="11">
        <v>6</v>
      </c>
      <c r="L53" s="11">
        <v>5</v>
      </c>
      <c r="M53" s="11">
        <v>4</v>
      </c>
      <c r="N53" s="11">
        <v>9</v>
      </c>
      <c r="O53" s="11">
        <v>8</v>
      </c>
      <c r="P53" s="11">
        <v>1</v>
      </c>
      <c r="Q53" s="11">
        <v>3</v>
      </c>
    </row>
    <row r="54" spans="1:17" x14ac:dyDescent="0.25">
      <c r="A54">
        <v>18</v>
      </c>
      <c r="B54" s="11" t="s">
        <v>131</v>
      </c>
      <c r="C54" s="11" t="s">
        <v>990</v>
      </c>
      <c r="D54" s="11">
        <v>4</v>
      </c>
      <c r="E54" s="11">
        <v>0</v>
      </c>
      <c r="F54" s="11">
        <v>1</v>
      </c>
      <c r="G54" s="11">
        <v>2</v>
      </c>
      <c r="H54" s="11">
        <v>3</v>
      </c>
      <c r="I54" s="11">
        <v>0</v>
      </c>
      <c r="J54" s="11">
        <v>-5</v>
      </c>
      <c r="K54" s="11">
        <v>3</v>
      </c>
      <c r="L54" s="11">
        <v>2</v>
      </c>
      <c r="M54" s="11">
        <v>1</v>
      </c>
      <c r="N54" s="11">
        <v>9</v>
      </c>
      <c r="O54" s="11">
        <v>10</v>
      </c>
      <c r="P54" s="11">
        <v>1</v>
      </c>
      <c r="Q54" s="11">
        <v>4</v>
      </c>
    </row>
    <row r="55" spans="1:17" x14ac:dyDescent="0.25">
      <c r="A55">
        <v>19</v>
      </c>
      <c r="B55" s="11" t="s">
        <v>132</v>
      </c>
      <c r="C55" s="11" t="s">
        <v>991</v>
      </c>
      <c r="D55" s="11">
        <v>4</v>
      </c>
      <c r="E55" s="11">
        <v>2</v>
      </c>
      <c r="F55" s="11">
        <v>1</v>
      </c>
      <c r="G55" s="11">
        <v>5</v>
      </c>
      <c r="H55" s="11">
        <v>0</v>
      </c>
      <c r="I55" s="11">
        <v>0</v>
      </c>
      <c r="J55" s="11">
        <v>-10</v>
      </c>
      <c r="K55" s="11">
        <v>1</v>
      </c>
      <c r="L55" s="11">
        <v>2</v>
      </c>
      <c r="M55" s="11">
        <v>3</v>
      </c>
      <c r="N55" s="11">
        <v>1</v>
      </c>
      <c r="O55" s="11">
        <v>0</v>
      </c>
      <c r="P55" s="11">
        <v>4</v>
      </c>
      <c r="Q55" s="11">
        <v>0</v>
      </c>
    </row>
    <row r="56" spans="1:17" x14ac:dyDescent="0.25">
      <c r="A56">
        <v>20</v>
      </c>
      <c r="B56" s="11" t="s">
        <v>133</v>
      </c>
      <c r="C56" s="11" t="s">
        <v>992</v>
      </c>
      <c r="D56" s="11">
        <v>4</v>
      </c>
      <c r="E56" s="11">
        <v>3</v>
      </c>
      <c r="F56" s="11">
        <v>1</v>
      </c>
      <c r="G56" s="11">
        <v>2</v>
      </c>
      <c r="H56" s="11">
        <v>0</v>
      </c>
      <c r="I56" s="11">
        <v>0</v>
      </c>
      <c r="J56" s="11">
        <v>-8</v>
      </c>
      <c r="K56" s="11">
        <v>8</v>
      </c>
      <c r="L56" s="11">
        <v>8</v>
      </c>
      <c r="M56" s="11">
        <v>8</v>
      </c>
      <c r="N56" s="11">
        <v>2</v>
      </c>
      <c r="O56" s="11">
        <v>4</v>
      </c>
      <c r="P56" s="11">
        <v>1</v>
      </c>
      <c r="Q56" s="11">
        <v>2</v>
      </c>
    </row>
    <row r="57" spans="1:17" x14ac:dyDescent="0.25">
      <c r="A57">
        <v>21</v>
      </c>
      <c r="B57" s="11" t="s">
        <v>90</v>
      </c>
      <c r="C57" s="11" t="s">
        <v>990</v>
      </c>
      <c r="D57" s="11">
        <v>4</v>
      </c>
      <c r="E57" s="11">
        <v>1</v>
      </c>
      <c r="F57" s="11">
        <v>0</v>
      </c>
      <c r="G57" s="11">
        <v>5</v>
      </c>
      <c r="H57" s="11">
        <v>0</v>
      </c>
      <c r="I57" s="11">
        <v>0</v>
      </c>
      <c r="J57" s="11">
        <v>-10</v>
      </c>
      <c r="K57" s="11">
        <v>-5</v>
      </c>
      <c r="L57" s="11">
        <v>0</v>
      </c>
      <c r="M57" s="11">
        <v>0</v>
      </c>
      <c r="N57" s="11">
        <v>1</v>
      </c>
      <c r="O57" s="11">
        <v>0</v>
      </c>
      <c r="P57" s="11">
        <v>3</v>
      </c>
      <c r="Q57" s="11">
        <v>0</v>
      </c>
    </row>
    <row r="58" spans="1:17" x14ac:dyDescent="0.25">
      <c r="A58">
        <v>22</v>
      </c>
      <c r="B58" s="11" t="s">
        <v>65</v>
      </c>
      <c r="C58" s="11" t="s">
        <v>982</v>
      </c>
      <c r="D58" s="11">
        <v>4</v>
      </c>
      <c r="E58" s="11">
        <v>2</v>
      </c>
      <c r="F58" s="11">
        <v>0</v>
      </c>
      <c r="G58" s="11">
        <v>5</v>
      </c>
      <c r="H58" s="11">
        <v>0</v>
      </c>
      <c r="I58" s="11">
        <v>0</v>
      </c>
      <c r="J58" s="11">
        <v>-10</v>
      </c>
      <c r="K58" s="11">
        <v>-2</v>
      </c>
      <c r="L58" s="11">
        <v>0</v>
      </c>
      <c r="M58" s="11">
        <v>0</v>
      </c>
      <c r="N58" s="11">
        <v>1</v>
      </c>
      <c r="O58" s="11">
        <v>0</v>
      </c>
      <c r="P58" s="11">
        <v>15</v>
      </c>
      <c r="Q58" s="11">
        <v>0</v>
      </c>
    </row>
    <row r="59" spans="1:17" x14ac:dyDescent="0.25">
      <c r="A59">
        <v>23</v>
      </c>
      <c r="B59" s="11" t="s">
        <v>134</v>
      </c>
      <c r="C59" s="11" t="s">
        <v>1005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</row>
    <row r="60" spans="1:17" x14ac:dyDescent="0.25">
      <c r="A60">
        <v>24</v>
      </c>
      <c r="B60" s="11" t="s">
        <v>135</v>
      </c>
      <c r="C60" t="s">
        <v>1005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</row>
    <row r="61" spans="1:17" x14ac:dyDescent="0.25">
      <c r="A61">
        <v>25</v>
      </c>
      <c r="B61" s="11" t="s">
        <v>95</v>
      </c>
      <c r="C61" s="11" t="s">
        <v>983</v>
      </c>
      <c r="D61" s="11">
        <v>3</v>
      </c>
      <c r="E61" s="11">
        <v>1</v>
      </c>
      <c r="F61" s="11">
        <v>0</v>
      </c>
      <c r="G61" s="11">
        <v>3</v>
      </c>
      <c r="H61" s="11">
        <v>0</v>
      </c>
      <c r="I61" s="11">
        <v>0</v>
      </c>
      <c r="J61" s="11">
        <v>-10</v>
      </c>
      <c r="K61" s="11">
        <v>-2</v>
      </c>
      <c r="L61" s="11">
        <v>0</v>
      </c>
      <c r="M61" s="11">
        <v>0</v>
      </c>
      <c r="N61" s="11">
        <v>7</v>
      </c>
      <c r="O61" s="11">
        <v>0</v>
      </c>
      <c r="P61" s="11">
        <v>10</v>
      </c>
      <c r="Q61" s="11">
        <v>3</v>
      </c>
    </row>
    <row r="62" spans="1:17" x14ac:dyDescent="0.25">
      <c r="A62">
        <v>26</v>
      </c>
      <c r="B62" s="11" t="s">
        <v>136</v>
      </c>
      <c r="C62" s="11" t="s">
        <v>103</v>
      </c>
      <c r="D62" s="11">
        <v>5</v>
      </c>
      <c r="E62" s="11">
        <v>2</v>
      </c>
      <c r="F62" s="11">
        <v>0</v>
      </c>
      <c r="G62" s="11">
        <v>5</v>
      </c>
      <c r="H62" s="11">
        <v>0</v>
      </c>
      <c r="I62" s="11">
        <v>10</v>
      </c>
      <c r="J62" s="11">
        <v>-10</v>
      </c>
      <c r="K62" s="11">
        <v>-5</v>
      </c>
      <c r="L62" s="11">
        <v>0</v>
      </c>
      <c r="M62" s="11">
        <v>0</v>
      </c>
      <c r="N62" s="11">
        <v>1</v>
      </c>
      <c r="O62" s="11">
        <v>0</v>
      </c>
      <c r="P62" s="11">
        <v>2</v>
      </c>
      <c r="Q62" s="11">
        <v>0</v>
      </c>
    </row>
    <row r="63" spans="1:17" x14ac:dyDescent="0.25">
      <c r="G63" s="9"/>
    </row>
    <row r="64" spans="1:17" x14ac:dyDescent="0.25">
      <c r="G64" s="9"/>
    </row>
    <row r="65" spans="4:10" x14ac:dyDescent="0.25">
      <c r="G65" s="9"/>
    </row>
    <row r="66" spans="4:10" x14ac:dyDescent="0.25">
      <c r="G66" s="9"/>
    </row>
    <row r="71" spans="4:10" x14ac:dyDescent="0.25">
      <c r="D71" s="9"/>
      <c r="H71" s="9"/>
      <c r="J71" s="9"/>
    </row>
    <row r="72" spans="4:10" x14ac:dyDescent="0.25">
      <c r="D72" s="9"/>
    </row>
    <row r="73" spans="4:10" x14ac:dyDescent="0.25">
      <c r="D73" s="9"/>
      <c r="H73" s="9"/>
      <c r="J73" s="9"/>
    </row>
    <row r="74" spans="4:10" x14ac:dyDescent="0.25">
      <c r="D74" s="9"/>
    </row>
    <row r="75" spans="4:10" x14ac:dyDescent="0.25">
      <c r="D75" s="9"/>
      <c r="H75" s="9"/>
    </row>
    <row r="76" spans="4:10" x14ac:dyDescent="0.25">
      <c r="D76" s="9"/>
    </row>
    <row r="78" spans="4:10" x14ac:dyDescent="0.25">
      <c r="J78" s="9"/>
    </row>
    <row r="79" spans="4:10" x14ac:dyDescent="0.25">
      <c r="D79" s="9"/>
    </row>
    <row r="80" spans="4:10" x14ac:dyDescent="0.25">
      <c r="D80" s="9"/>
    </row>
    <row r="81" spans="4:4" x14ac:dyDescent="0.25">
      <c r="D81" s="9"/>
    </row>
    <row r="82" spans="4:4" x14ac:dyDescent="0.25">
      <c r="D82" s="9"/>
    </row>
    <row r="86" spans="4:4" x14ac:dyDescent="0.25">
      <c r="D86" s="9"/>
    </row>
  </sheetData>
  <sortState ref="A37:O60">
    <sortCondition ref="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A4" sqref="A4"/>
    </sheetView>
  </sheetViews>
  <sheetFormatPr defaultRowHeight="15" x14ac:dyDescent="0.25"/>
  <cols>
    <col min="1" max="2" width="26.5703125" bestFit="1" customWidth="1"/>
    <col min="3" max="3" width="3" style="3" bestFit="1" customWidth="1"/>
    <col min="4" max="4" width="6" style="3" bestFit="1" customWidth="1"/>
    <col min="5" max="5" width="5.42578125" style="3" bestFit="1" customWidth="1"/>
    <col min="6" max="6" width="9.140625" style="3" bestFit="1" customWidth="1"/>
    <col min="7" max="7" width="10.42578125" style="3" bestFit="1" customWidth="1"/>
    <col min="8" max="8" width="10.42578125" bestFit="1" customWidth="1"/>
    <col min="9" max="9" width="8.28515625" bestFit="1" customWidth="1"/>
  </cols>
  <sheetData>
    <row r="1" spans="1:9" x14ac:dyDescent="0.25">
      <c r="A1" t="s">
        <v>97</v>
      </c>
    </row>
    <row r="2" spans="1:9" x14ac:dyDescent="0.25">
      <c r="D2" s="3" t="s">
        <v>549</v>
      </c>
      <c r="E2" s="3" t="s">
        <v>550</v>
      </c>
      <c r="F2" s="3" t="s">
        <v>550</v>
      </c>
      <c r="H2" s="3" t="s">
        <v>546</v>
      </c>
      <c r="I2" s="3" t="s">
        <v>546</v>
      </c>
    </row>
    <row r="3" spans="1:9" x14ac:dyDescent="0.25">
      <c r="A3" t="s">
        <v>71</v>
      </c>
      <c r="B3" t="s">
        <v>1013</v>
      </c>
      <c r="C3" s="3" t="s">
        <v>1014</v>
      </c>
      <c r="D3" s="3" t="s">
        <v>550</v>
      </c>
      <c r="E3" s="3" t="s">
        <v>551</v>
      </c>
      <c r="F3" s="3" t="s">
        <v>552</v>
      </c>
      <c r="G3" s="3" t="s">
        <v>0</v>
      </c>
      <c r="H3" s="3" t="s">
        <v>547</v>
      </c>
      <c r="I3" s="3" t="s">
        <v>548</v>
      </c>
    </row>
    <row r="4" spans="1:9" x14ac:dyDescent="0.25">
      <c r="A4" t="s">
        <v>110</v>
      </c>
      <c r="B4" t="s">
        <v>1016</v>
      </c>
      <c r="C4" s="3">
        <v>0</v>
      </c>
      <c r="D4" s="3">
        <v>10</v>
      </c>
      <c r="E4" s="3">
        <v>10</v>
      </c>
      <c r="F4" s="3">
        <v>1</v>
      </c>
      <c r="G4" s="3">
        <v>1</v>
      </c>
      <c r="H4" s="3" t="s">
        <v>95</v>
      </c>
      <c r="I4" s="3"/>
    </row>
    <row r="5" spans="1:9" x14ac:dyDescent="0.25">
      <c r="A5" t="s">
        <v>104</v>
      </c>
      <c r="B5" t="s">
        <v>1017</v>
      </c>
      <c r="C5" s="3">
        <v>1</v>
      </c>
      <c r="D5" s="3">
        <v>250</v>
      </c>
      <c r="E5" s="3">
        <v>7.5</v>
      </c>
      <c r="F5" s="3">
        <v>1</v>
      </c>
      <c r="G5" s="3">
        <v>1</v>
      </c>
      <c r="H5" s="3" t="s">
        <v>95</v>
      </c>
      <c r="I5" s="3" t="s">
        <v>95</v>
      </c>
    </row>
    <row r="6" spans="1:9" x14ac:dyDescent="0.25">
      <c r="A6" t="s">
        <v>111</v>
      </c>
      <c r="B6" t="s">
        <v>1018</v>
      </c>
      <c r="C6" s="3">
        <v>2</v>
      </c>
      <c r="D6" s="3">
        <v>5</v>
      </c>
      <c r="E6" s="3">
        <v>10</v>
      </c>
      <c r="F6" s="3">
        <v>0.5</v>
      </c>
      <c r="G6" s="3">
        <v>1</v>
      </c>
      <c r="H6" s="3"/>
      <c r="I6" s="3"/>
    </row>
    <row r="7" spans="1:9" x14ac:dyDescent="0.25">
      <c r="A7" t="s">
        <v>510</v>
      </c>
      <c r="B7" t="s">
        <v>1039</v>
      </c>
      <c r="C7" s="3">
        <v>3</v>
      </c>
      <c r="D7" s="3">
        <v>20</v>
      </c>
      <c r="E7" s="3">
        <v>5</v>
      </c>
      <c r="F7" s="3">
        <v>1</v>
      </c>
      <c r="G7" s="3">
        <v>1</v>
      </c>
      <c r="H7" s="3" t="s">
        <v>95</v>
      </c>
      <c r="I7" s="3" t="s">
        <v>95</v>
      </c>
    </row>
    <row r="8" spans="1:9" x14ac:dyDescent="0.25">
      <c r="A8" t="s">
        <v>98</v>
      </c>
      <c r="B8" t="s">
        <v>1019</v>
      </c>
      <c r="C8" s="3">
        <v>4</v>
      </c>
      <c r="D8" s="3">
        <v>50</v>
      </c>
      <c r="E8" s="3">
        <v>2</v>
      </c>
      <c r="F8" s="3">
        <v>1</v>
      </c>
      <c r="G8" s="3">
        <v>7</v>
      </c>
      <c r="H8" s="3"/>
      <c r="I8" s="3"/>
    </row>
    <row r="9" spans="1:9" x14ac:dyDescent="0.25">
      <c r="A9" t="s">
        <v>99</v>
      </c>
      <c r="B9" t="s">
        <v>1020</v>
      </c>
      <c r="C9" s="3">
        <v>5</v>
      </c>
      <c r="D9" s="3">
        <v>1000</v>
      </c>
      <c r="E9" s="3">
        <v>3</v>
      </c>
      <c r="F9" s="3">
        <v>0.5</v>
      </c>
      <c r="G9" s="3">
        <v>5</v>
      </c>
      <c r="H9" s="3"/>
      <c r="I9" s="3"/>
    </row>
    <row r="10" spans="1:9" x14ac:dyDescent="0.25">
      <c r="A10" t="s">
        <v>100</v>
      </c>
      <c r="B10" t="s">
        <v>1040</v>
      </c>
      <c r="C10" s="3">
        <v>6</v>
      </c>
      <c r="D10" s="3">
        <v>5000</v>
      </c>
      <c r="E10" s="3">
        <v>5</v>
      </c>
      <c r="F10" s="3">
        <v>1.2</v>
      </c>
      <c r="G10" s="3">
        <v>5</v>
      </c>
      <c r="H10" s="3" t="s">
        <v>95</v>
      </c>
      <c r="I10" s="3"/>
    </row>
    <row r="11" spans="1:9" x14ac:dyDescent="0.25">
      <c r="A11" t="s">
        <v>106</v>
      </c>
      <c r="B11" t="s">
        <v>1021</v>
      </c>
      <c r="C11" s="3">
        <v>7</v>
      </c>
      <c r="D11" s="3">
        <v>10000</v>
      </c>
      <c r="E11" s="3">
        <v>2</v>
      </c>
      <c r="F11" s="3">
        <v>1.5</v>
      </c>
      <c r="G11" s="3">
        <v>5</v>
      </c>
      <c r="H11" s="3" t="s">
        <v>95</v>
      </c>
      <c r="I11" s="3" t="s">
        <v>95</v>
      </c>
    </row>
    <row r="12" spans="1:9" x14ac:dyDescent="0.25">
      <c r="A12" t="s">
        <v>116</v>
      </c>
      <c r="B12" t="s">
        <v>1022</v>
      </c>
      <c r="C12" s="3">
        <v>8</v>
      </c>
      <c r="D12" s="3">
        <v>2500</v>
      </c>
      <c r="E12" s="3">
        <v>5</v>
      </c>
      <c r="F12" s="3">
        <v>1.1000000000000001</v>
      </c>
      <c r="G12" s="3">
        <v>5</v>
      </c>
      <c r="H12" s="3" t="s">
        <v>95</v>
      </c>
      <c r="I12" s="3"/>
    </row>
    <row r="13" spans="1:9" x14ac:dyDescent="0.25">
      <c r="A13" t="s">
        <v>117</v>
      </c>
      <c r="B13" t="s">
        <v>1023</v>
      </c>
      <c r="C13" s="3">
        <v>9</v>
      </c>
      <c r="D13" s="3">
        <v>5000</v>
      </c>
      <c r="E13" s="3">
        <v>2</v>
      </c>
      <c r="F13" s="3">
        <v>0.9</v>
      </c>
      <c r="G13" s="3">
        <v>5</v>
      </c>
      <c r="H13" s="3"/>
      <c r="I13" s="3"/>
    </row>
    <row r="14" spans="1:9" x14ac:dyDescent="0.25">
      <c r="A14" t="s">
        <v>124</v>
      </c>
      <c r="B14" t="s">
        <v>1024</v>
      </c>
      <c r="C14" s="3">
        <v>10</v>
      </c>
      <c r="D14" s="3">
        <v>1500</v>
      </c>
      <c r="E14" s="3">
        <v>2</v>
      </c>
      <c r="F14" s="3">
        <v>0.5</v>
      </c>
      <c r="G14" s="3">
        <v>5</v>
      </c>
      <c r="H14" s="3"/>
      <c r="I14" s="3"/>
    </row>
    <row r="15" spans="1:9" x14ac:dyDescent="0.25">
      <c r="A15" t="s">
        <v>508</v>
      </c>
      <c r="B15" t="s">
        <v>1025</v>
      </c>
      <c r="C15" s="3">
        <v>11</v>
      </c>
      <c r="D15" s="3">
        <v>20000</v>
      </c>
      <c r="E15" s="3">
        <v>1.5</v>
      </c>
      <c r="F15" s="3">
        <v>1.2</v>
      </c>
      <c r="G15" s="3">
        <v>5</v>
      </c>
      <c r="H15" s="3" t="s">
        <v>95</v>
      </c>
      <c r="I15" s="3"/>
    </row>
    <row r="16" spans="1:9" x14ac:dyDescent="0.25">
      <c r="A16" t="s">
        <v>102</v>
      </c>
      <c r="B16" t="s">
        <v>1026</v>
      </c>
      <c r="C16" s="3">
        <v>12</v>
      </c>
      <c r="D16" s="3">
        <v>15000</v>
      </c>
      <c r="E16" s="3">
        <v>2</v>
      </c>
      <c r="F16" s="3">
        <v>1.5</v>
      </c>
      <c r="G16" s="3">
        <v>5</v>
      </c>
      <c r="H16" s="3" t="s">
        <v>95</v>
      </c>
      <c r="I16" s="3" t="s">
        <v>95</v>
      </c>
    </row>
    <row r="17" spans="1:9" x14ac:dyDescent="0.25">
      <c r="A17" t="s">
        <v>108</v>
      </c>
      <c r="B17" t="s">
        <v>1027</v>
      </c>
      <c r="C17" s="3">
        <v>13</v>
      </c>
      <c r="D17" s="3">
        <v>10000</v>
      </c>
      <c r="E17" s="3">
        <v>2</v>
      </c>
      <c r="F17" s="3">
        <v>1.8</v>
      </c>
      <c r="G17" s="3">
        <v>2</v>
      </c>
      <c r="H17" s="3" t="s">
        <v>95</v>
      </c>
      <c r="I17" s="3" t="s">
        <v>95</v>
      </c>
    </row>
    <row r="18" spans="1:9" x14ac:dyDescent="0.25">
      <c r="A18" t="s">
        <v>121</v>
      </c>
      <c r="B18" t="s">
        <v>1028</v>
      </c>
      <c r="C18" s="3">
        <v>14</v>
      </c>
      <c r="D18" s="3">
        <v>50</v>
      </c>
      <c r="E18" s="3">
        <v>1.5</v>
      </c>
      <c r="F18" s="3">
        <v>0.5</v>
      </c>
      <c r="G18" s="3">
        <v>2</v>
      </c>
      <c r="H18" s="3"/>
      <c r="I18" s="3"/>
    </row>
    <row r="19" spans="1:9" x14ac:dyDescent="0.25">
      <c r="A19" t="s">
        <v>122</v>
      </c>
      <c r="B19" t="s">
        <v>1029</v>
      </c>
      <c r="C19" s="3">
        <v>15</v>
      </c>
      <c r="D19" s="3">
        <v>100</v>
      </c>
      <c r="E19" s="3">
        <v>2</v>
      </c>
      <c r="F19" s="3">
        <v>0.7</v>
      </c>
      <c r="G19" s="3">
        <v>8</v>
      </c>
      <c r="H19" s="3"/>
      <c r="I19" s="3"/>
    </row>
    <row r="20" spans="1:9" x14ac:dyDescent="0.25">
      <c r="A20" t="s">
        <v>125</v>
      </c>
      <c r="B20" t="s">
        <v>1030</v>
      </c>
      <c r="C20" s="3">
        <v>16</v>
      </c>
      <c r="D20" s="3">
        <v>25000</v>
      </c>
      <c r="E20" s="3">
        <v>5</v>
      </c>
      <c r="F20" s="3">
        <v>2</v>
      </c>
      <c r="G20" s="3">
        <v>6</v>
      </c>
      <c r="H20" s="3" t="s">
        <v>95</v>
      </c>
      <c r="I20" s="3" t="s">
        <v>95</v>
      </c>
    </row>
    <row r="21" spans="1:9" x14ac:dyDescent="0.25">
      <c r="A21" t="s">
        <v>101</v>
      </c>
      <c r="B21" t="s">
        <v>1031</v>
      </c>
      <c r="C21" s="3">
        <v>17</v>
      </c>
      <c r="D21" s="3">
        <v>5000</v>
      </c>
      <c r="E21" s="3">
        <v>3</v>
      </c>
      <c r="F21" s="3">
        <v>0.5</v>
      </c>
      <c r="G21" s="3">
        <v>1</v>
      </c>
      <c r="H21" s="3" t="s">
        <v>95</v>
      </c>
      <c r="I21" s="3" t="s">
        <v>95</v>
      </c>
    </row>
    <row r="22" spans="1:9" x14ac:dyDescent="0.25">
      <c r="A22" t="s">
        <v>107</v>
      </c>
      <c r="B22" t="s">
        <v>1032</v>
      </c>
      <c r="C22" s="3">
        <v>18</v>
      </c>
      <c r="D22" s="3">
        <v>50</v>
      </c>
      <c r="E22" s="3">
        <v>4</v>
      </c>
      <c r="F22" s="3">
        <v>1</v>
      </c>
      <c r="G22" s="3">
        <v>3</v>
      </c>
      <c r="H22" s="3"/>
      <c r="I22" s="3"/>
    </row>
    <row r="23" spans="1:9" x14ac:dyDescent="0.25">
      <c r="A23" t="s">
        <v>509</v>
      </c>
      <c r="B23" t="s">
        <v>1033</v>
      </c>
      <c r="C23" s="3">
        <v>19</v>
      </c>
      <c r="D23" s="3">
        <v>20</v>
      </c>
      <c r="E23" s="3">
        <v>5</v>
      </c>
      <c r="F23" s="3">
        <v>1</v>
      </c>
      <c r="G23" s="3">
        <v>2</v>
      </c>
      <c r="H23" s="3"/>
      <c r="I23" s="3"/>
    </row>
    <row r="24" spans="1:9" x14ac:dyDescent="0.25">
      <c r="A24" t="s">
        <v>555</v>
      </c>
      <c r="B24" t="s">
        <v>1034</v>
      </c>
      <c r="C24" s="3">
        <v>20</v>
      </c>
      <c r="D24" s="3">
        <v>4</v>
      </c>
      <c r="E24" s="3">
        <v>2</v>
      </c>
      <c r="F24" s="3">
        <v>1</v>
      </c>
      <c r="G24" s="3">
        <v>2</v>
      </c>
      <c r="H24" s="3"/>
      <c r="I24" s="3"/>
    </row>
    <row r="25" spans="1:9" x14ac:dyDescent="0.25">
      <c r="A25" t="s">
        <v>556</v>
      </c>
      <c r="B25" t="s">
        <v>1035</v>
      </c>
      <c r="C25" s="3">
        <v>21</v>
      </c>
      <c r="D25" s="3">
        <v>10</v>
      </c>
      <c r="E25" s="3">
        <v>2</v>
      </c>
      <c r="F25" s="3">
        <v>1</v>
      </c>
      <c r="G25" s="3">
        <v>2</v>
      </c>
      <c r="H25" s="3"/>
      <c r="I25" s="3"/>
    </row>
    <row r="26" spans="1:9" x14ac:dyDescent="0.25">
      <c r="A26" t="s">
        <v>109</v>
      </c>
      <c r="B26" t="s">
        <v>1036</v>
      </c>
      <c r="C26" s="3">
        <v>22</v>
      </c>
      <c r="D26" s="3">
        <v>500</v>
      </c>
      <c r="E26" s="3">
        <v>3</v>
      </c>
      <c r="F26" s="3">
        <v>1.5</v>
      </c>
      <c r="G26" s="3">
        <v>4</v>
      </c>
      <c r="H26" s="3"/>
      <c r="I26" s="3"/>
    </row>
    <row r="27" spans="1:9" x14ac:dyDescent="0.25">
      <c r="A27" t="s">
        <v>112</v>
      </c>
      <c r="B27" t="s">
        <v>1037</v>
      </c>
      <c r="C27" s="3">
        <v>23</v>
      </c>
      <c r="D27" s="3">
        <v>750</v>
      </c>
      <c r="E27" s="3">
        <v>2</v>
      </c>
      <c r="F27" s="3">
        <v>2</v>
      </c>
      <c r="G27" s="3">
        <v>6</v>
      </c>
      <c r="H27" s="3"/>
      <c r="I27" s="3"/>
    </row>
    <row r="28" spans="1:9" x14ac:dyDescent="0.25">
      <c r="A28" t="s">
        <v>113</v>
      </c>
      <c r="B28" t="s">
        <v>1038</v>
      </c>
      <c r="C28" s="3">
        <v>24</v>
      </c>
      <c r="D28" s="3">
        <v>100</v>
      </c>
      <c r="E28" s="3">
        <v>1.5</v>
      </c>
      <c r="F28" s="3">
        <v>2</v>
      </c>
      <c r="G28" s="3">
        <v>8</v>
      </c>
      <c r="H28" s="3" t="s">
        <v>95</v>
      </c>
      <c r="I28" s="3" t="s">
        <v>95</v>
      </c>
    </row>
    <row r="29" spans="1:9" x14ac:dyDescent="0.25">
      <c r="A29" t="s">
        <v>114</v>
      </c>
      <c r="B29" t="s">
        <v>1041</v>
      </c>
      <c r="C29" s="3">
        <v>25</v>
      </c>
      <c r="D29" s="3">
        <v>10000</v>
      </c>
      <c r="E29" s="3">
        <v>2.5</v>
      </c>
      <c r="F29" s="3">
        <v>1.5</v>
      </c>
      <c r="G29" s="3">
        <v>6</v>
      </c>
      <c r="H29" s="3" t="s">
        <v>95</v>
      </c>
      <c r="I29" s="3" t="s">
        <v>95</v>
      </c>
    </row>
    <row r="30" spans="1:9" x14ac:dyDescent="0.25">
      <c r="A30" t="s">
        <v>115</v>
      </c>
      <c r="B30" t="s">
        <v>1042</v>
      </c>
      <c r="C30" s="3">
        <v>26</v>
      </c>
      <c r="D30" s="3">
        <v>10000</v>
      </c>
      <c r="E30" s="3">
        <v>1.1000000000000001</v>
      </c>
      <c r="F30" s="3">
        <v>2</v>
      </c>
      <c r="G30" s="3">
        <v>5</v>
      </c>
      <c r="H30" s="3" t="s">
        <v>95</v>
      </c>
      <c r="I30" s="3" t="s">
        <v>95</v>
      </c>
    </row>
    <row r="31" spans="1:9" x14ac:dyDescent="0.25">
      <c r="A31" t="s">
        <v>123</v>
      </c>
      <c r="B31" t="s">
        <v>1043</v>
      </c>
      <c r="C31" s="3">
        <v>27</v>
      </c>
      <c r="D31" s="3">
        <v>200</v>
      </c>
      <c r="E31" s="3">
        <v>4</v>
      </c>
      <c r="F31" s="3">
        <v>0.2</v>
      </c>
      <c r="G31" s="3">
        <v>1</v>
      </c>
      <c r="H31" s="3"/>
      <c r="I31" s="3"/>
    </row>
    <row r="32" spans="1:9" x14ac:dyDescent="0.25">
      <c r="A32" t="s">
        <v>103</v>
      </c>
      <c r="B32" t="s">
        <v>1044</v>
      </c>
      <c r="C32" s="3">
        <v>28</v>
      </c>
      <c r="D32" s="3">
        <v>1000</v>
      </c>
      <c r="E32" s="3">
        <v>2</v>
      </c>
      <c r="F32" s="3">
        <v>0.2</v>
      </c>
      <c r="G32" s="3">
        <v>0</v>
      </c>
      <c r="H32" s="3" t="s">
        <v>95</v>
      </c>
      <c r="I32" s="3" t="s">
        <v>95</v>
      </c>
    </row>
    <row r="33" spans="1:9" x14ac:dyDescent="0.25">
      <c r="A33" t="s">
        <v>105</v>
      </c>
      <c r="B33" t="s">
        <v>1045</v>
      </c>
      <c r="C33" s="3">
        <v>29</v>
      </c>
      <c r="D33" s="3">
        <v>1000</v>
      </c>
      <c r="E33" s="3">
        <v>10</v>
      </c>
      <c r="F33" s="3">
        <v>1.5</v>
      </c>
      <c r="G33" s="3">
        <v>0</v>
      </c>
      <c r="H33" s="3" t="s">
        <v>95</v>
      </c>
      <c r="I33" s="3" t="s">
        <v>95</v>
      </c>
    </row>
    <row r="34" spans="1:9" x14ac:dyDescent="0.25">
      <c r="A34" t="s">
        <v>119</v>
      </c>
      <c r="B34" t="s">
        <v>1046</v>
      </c>
      <c r="C34" s="3">
        <v>30</v>
      </c>
      <c r="D34" s="3">
        <v>50000</v>
      </c>
      <c r="E34" s="3">
        <v>2</v>
      </c>
      <c r="F34" s="3">
        <v>0.8</v>
      </c>
      <c r="G34" s="3">
        <v>4</v>
      </c>
      <c r="H34" s="3" t="s">
        <v>95</v>
      </c>
      <c r="I34" s="3"/>
    </row>
    <row r="35" spans="1:9" x14ac:dyDescent="0.25">
      <c r="A35" t="s">
        <v>496</v>
      </c>
      <c r="B35" t="s">
        <v>1047</v>
      </c>
      <c r="C35" s="3">
        <v>31</v>
      </c>
      <c r="D35" s="3">
        <v>25000</v>
      </c>
      <c r="E35" s="3">
        <v>2</v>
      </c>
      <c r="F35" s="3">
        <v>1.2</v>
      </c>
      <c r="G35" s="3">
        <v>4</v>
      </c>
      <c r="H35" s="3" t="s">
        <v>95</v>
      </c>
      <c r="I35" s="3"/>
    </row>
    <row r="36" spans="1:9" x14ac:dyDescent="0.25">
      <c r="A36" t="s">
        <v>118</v>
      </c>
      <c r="B36" t="s">
        <v>1048</v>
      </c>
      <c r="C36" s="3">
        <v>32</v>
      </c>
      <c r="D36" s="3">
        <v>20000</v>
      </c>
      <c r="E36" s="3">
        <v>3</v>
      </c>
      <c r="F36" s="3">
        <v>1.3</v>
      </c>
      <c r="G36" s="3">
        <v>8</v>
      </c>
      <c r="H36" s="3" t="s">
        <v>95</v>
      </c>
      <c r="I36" s="3"/>
    </row>
    <row r="37" spans="1:9" x14ac:dyDescent="0.25">
      <c r="A37" t="s">
        <v>523</v>
      </c>
      <c r="B37" t="s">
        <v>516</v>
      </c>
      <c r="C37" s="3">
        <v>33</v>
      </c>
      <c r="D37" s="3">
        <v>20</v>
      </c>
      <c r="E37" s="3">
        <v>2</v>
      </c>
      <c r="F37" s="3">
        <v>0.5</v>
      </c>
      <c r="G37" s="3">
        <v>2</v>
      </c>
      <c r="H37" s="3"/>
      <c r="I37" s="3"/>
    </row>
    <row r="38" spans="1:9" x14ac:dyDescent="0.25">
      <c r="A38" t="s">
        <v>518</v>
      </c>
      <c r="B38" t="s">
        <v>516</v>
      </c>
      <c r="C38" s="3">
        <v>34</v>
      </c>
      <c r="D38" s="3">
        <v>30</v>
      </c>
      <c r="E38" s="3">
        <v>2</v>
      </c>
      <c r="F38" s="3">
        <v>0.5</v>
      </c>
      <c r="G38" s="3">
        <v>6</v>
      </c>
      <c r="H38" s="3"/>
      <c r="I38" s="3"/>
    </row>
    <row r="39" spans="1:9" x14ac:dyDescent="0.25">
      <c r="A39" t="s">
        <v>513</v>
      </c>
      <c r="B39" t="s">
        <v>516</v>
      </c>
      <c r="C39" s="3">
        <v>35</v>
      </c>
      <c r="D39" s="3">
        <v>50</v>
      </c>
      <c r="E39" s="3">
        <v>2</v>
      </c>
      <c r="F39" s="3">
        <v>0.5</v>
      </c>
      <c r="G39" s="3">
        <v>2</v>
      </c>
      <c r="H39" s="3"/>
      <c r="I39" s="3"/>
    </row>
    <row r="40" spans="1:9" x14ac:dyDescent="0.25">
      <c r="A40" t="s">
        <v>514</v>
      </c>
      <c r="B40" t="s">
        <v>516</v>
      </c>
      <c r="C40" s="3">
        <v>36</v>
      </c>
      <c r="D40" s="3">
        <v>40</v>
      </c>
      <c r="E40" s="3">
        <v>2</v>
      </c>
      <c r="F40" s="3">
        <v>0.5</v>
      </c>
      <c r="G40" s="3">
        <v>6</v>
      </c>
      <c r="H40" s="3"/>
      <c r="I40" s="3"/>
    </row>
    <row r="41" spans="1:9" x14ac:dyDescent="0.25">
      <c r="A41" t="s">
        <v>524</v>
      </c>
      <c r="B41" t="s">
        <v>516</v>
      </c>
      <c r="C41" s="3">
        <v>37</v>
      </c>
      <c r="D41" s="3">
        <v>75</v>
      </c>
      <c r="E41" s="3">
        <v>2</v>
      </c>
      <c r="F41" s="3">
        <v>0.5</v>
      </c>
      <c r="G41" s="3">
        <v>2</v>
      </c>
      <c r="H41" s="3"/>
      <c r="I41" s="3"/>
    </row>
    <row r="42" spans="1:9" x14ac:dyDescent="0.25">
      <c r="A42" t="s">
        <v>521</v>
      </c>
      <c r="B42" t="s">
        <v>516</v>
      </c>
      <c r="C42" s="3">
        <v>38</v>
      </c>
      <c r="D42" s="3">
        <v>100</v>
      </c>
      <c r="E42" s="3">
        <v>2</v>
      </c>
      <c r="F42" s="3">
        <v>0.5</v>
      </c>
      <c r="G42" s="3">
        <v>6</v>
      </c>
      <c r="H42" s="3"/>
      <c r="I42" s="3"/>
    </row>
    <row r="43" spans="1:9" x14ac:dyDescent="0.25">
      <c r="A43" t="s">
        <v>517</v>
      </c>
      <c r="B43" t="s">
        <v>516</v>
      </c>
      <c r="C43" s="3">
        <v>39</v>
      </c>
      <c r="D43" s="3">
        <v>125</v>
      </c>
      <c r="E43" s="3">
        <v>2</v>
      </c>
      <c r="F43" s="3">
        <v>0.5</v>
      </c>
      <c r="G43" s="3">
        <v>2</v>
      </c>
      <c r="H43" s="3"/>
      <c r="I43" s="3"/>
    </row>
    <row r="44" spans="1:9" x14ac:dyDescent="0.25">
      <c r="A44" t="s">
        <v>511</v>
      </c>
      <c r="B44" t="s">
        <v>516</v>
      </c>
      <c r="C44" s="3">
        <v>40</v>
      </c>
      <c r="D44" s="3">
        <v>100</v>
      </c>
      <c r="E44" s="3">
        <v>2.1</v>
      </c>
      <c r="F44" s="3">
        <v>0.6</v>
      </c>
      <c r="G44" s="3">
        <v>3</v>
      </c>
      <c r="H44" s="3"/>
      <c r="I44" s="3"/>
    </row>
    <row r="45" spans="1:9" x14ac:dyDescent="0.25">
      <c r="A45" t="s">
        <v>522</v>
      </c>
      <c r="B45" t="s">
        <v>516</v>
      </c>
      <c r="C45" s="3">
        <v>41</v>
      </c>
      <c r="D45" s="3">
        <v>125</v>
      </c>
      <c r="E45" s="3">
        <v>2.2000000000000002</v>
      </c>
      <c r="F45" s="3">
        <v>0.6</v>
      </c>
      <c r="G45" s="3">
        <v>3</v>
      </c>
      <c r="H45" s="3"/>
      <c r="I45" s="3"/>
    </row>
    <row r="46" spans="1:9" x14ac:dyDescent="0.25">
      <c r="A46" t="s">
        <v>515</v>
      </c>
      <c r="B46" t="s">
        <v>516</v>
      </c>
      <c r="C46" s="3">
        <v>42</v>
      </c>
      <c r="D46" s="3">
        <v>150</v>
      </c>
      <c r="E46" s="3">
        <v>2.2999999999999998</v>
      </c>
      <c r="F46" s="3">
        <v>0.6</v>
      </c>
      <c r="G46" s="3">
        <v>3</v>
      </c>
      <c r="H46" s="3"/>
      <c r="I46" s="3"/>
    </row>
    <row r="47" spans="1:9" x14ac:dyDescent="0.25">
      <c r="A47" t="s">
        <v>520</v>
      </c>
      <c r="B47" t="s">
        <v>516</v>
      </c>
      <c r="C47" s="3">
        <v>43</v>
      </c>
      <c r="D47" s="3">
        <v>200</v>
      </c>
      <c r="E47" s="3">
        <v>2.4</v>
      </c>
      <c r="F47" s="3">
        <v>0.7</v>
      </c>
      <c r="G47" s="3">
        <v>4</v>
      </c>
      <c r="H47" s="3"/>
      <c r="I47" s="3"/>
    </row>
    <row r="48" spans="1:9" x14ac:dyDescent="0.25">
      <c r="A48" t="s">
        <v>512</v>
      </c>
      <c r="B48" t="s">
        <v>516</v>
      </c>
      <c r="C48" s="3">
        <v>44</v>
      </c>
      <c r="D48" s="3">
        <v>500</v>
      </c>
      <c r="E48" s="3">
        <v>2.5</v>
      </c>
      <c r="F48" s="3">
        <v>0.75</v>
      </c>
      <c r="G48" s="3">
        <v>4</v>
      </c>
      <c r="H48" s="3"/>
      <c r="I48" s="3"/>
    </row>
    <row r="49" spans="1:9" x14ac:dyDescent="0.25">
      <c r="A49" t="s">
        <v>525</v>
      </c>
      <c r="B49" t="s">
        <v>554</v>
      </c>
      <c r="C49" s="3">
        <v>45</v>
      </c>
      <c r="D49" s="3">
        <v>2000</v>
      </c>
      <c r="E49" s="3">
        <v>2.75</v>
      </c>
      <c r="F49" s="3">
        <v>0.9</v>
      </c>
      <c r="G49" s="3">
        <v>4</v>
      </c>
      <c r="H49" s="3" t="s">
        <v>95</v>
      </c>
      <c r="I49" s="3"/>
    </row>
    <row r="50" spans="1:9" x14ac:dyDescent="0.25">
      <c r="A50" t="s">
        <v>519</v>
      </c>
      <c r="B50" t="s">
        <v>553</v>
      </c>
      <c r="C50" s="3">
        <v>46</v>
      </c>
      <c r="D50" s="3">
        <v>2500</v>
      </c>
      <c r="E50" s="3">
        <v>3</v>
      </c>
      <c r="F50" s="3">
        <v>0.9</v>
      </c>
      <c r="G50" s="3">
        <v>4</v>
      </c>
      <c r="H50" s="3" t="s">
        <v>95</v>
      </c>
      <c r="I50" s="3"/>
    </row>
    <row r="51" spans="1:9" x14ac:dyDescent="0.25">
      <c r="A51" t="s">
        <v>539</v>
      </c>
      <c r="B51" t="s">
        <v>545</v>
      </c>
      <c r="C51" s="3">
        <v>47</v>
      </c>
      <c r="D51" s="3">
        <v>2</v>
      </c>
      <c r="E51" s="3">
        <v>1.5</v>
      </c>
      <c r="F51" s="3">
        <v>1</v>
      </c>
      <c r="G51" s="3">
        <v>2</v>
      </c>
      <c r="H51" s="3"/>
      <c r="I51" s="3"/>
    </row>
    <row r="52" spans="1:9" x14ac:dyDescent="0.25">
      <c r="A52" t="s">
        <v>541</v>
      </c>
      <c r="B52" t="s">
        <v>545</v>
      </c>
      <c r="C52" s="3">
        <v>48</v>
      </c>
      <c r="D52" s="3">
        <v>4</v>
      </c>
      <c r="E52" s="3">
        <v>1.5</v>
      </c>
      <c r="F52" s="3">
        <v>1</v>
      </c>
      <c r="G52" s="3">
        <v>2</v>
      </c>
      <c r="H52" s="3"/>
      <c r="I52" s="3"/>
    </row>
    <row r="53" spans="1:9" x14ac:dyDescent="0.25">
      <c r="A53" t="s">
        <v>534</v>
      </c>
      <c r="B53" t="s">
        <v>545</v>
      </c>
      <c r="C53" s="3">
        <v>49</v>
      </c>
      <c r="D53" s="3">
        <v>6</v>
      </c>
      <c r="E53" s="3">
        <v>1.5</v>
      </c>
      <c r="F53" s="3">
        <v>1</v>
      </c>
      <c r="G53" s="3">
        <v>2</v>
      </c>
      <c r="H53" s="3"/>
      <c r="I53" s="3"/>
    </row>
    <row r="54" spans="1:9" x14ac:dyDescent="0.25">
      <c r="A54" t="s">
        <v>533</v>
      </c>
      <c r="B54" t="s">
        <v>545</v>
      </c>
      <c r="C54" s="3">
        <v>50</v>
      </c>
      <c r="D54" s="3">
        <v>8</v>
      </c>
      <c r="E54" s="3">
        <v>1.5</v>
      </c>
      <c r="F54" s="3">
        <v>1</v>
      </c>
      <c r="G54" s="3">
        <v>2</v>
      </c>
      <c r="H54" s="3"/>
      <c r="I54" s="3"/>
    </row>
    <row r="55" spans="1:9" x14ac:dyDescent="0.25">
      <c r="A55" t="s">
        <v>535</v>
      </c>
      <c r="B55" t="s">
        <v>545</v>
      </c>
      <c r="C55" s="3">
        <v>51</v>
      </c>
      <c r="D55" s="3">
        <v>10</v>
      </c>
      <c r="E55" s="3">
        <v>1.5</v>
      </c>
      <c r="F55" s="3">
        <v>1</v>
      </c>
      <c r="G55" s="3">
        <v>2</v>
      </c>
      <c r="H55" s="3"/>
      <c r="I55" s="3"/>
    </row>
    <row r="56" spans="1:9" x14ac:dyDescent="0.25">
      <c r="A56" t="s">
        <v>542</v>
      </c>
      <c r="B56" t="s">
        <v>545</v>
      </c>
      <c r="C56" s="3">
        <v>52</v>
      </c>
      <c r="D56" s="3">
        <v>12</v>
      </c>
      <c r="E56" s="3">
        <v>1.5</v>
      </c>
      <c r="F56" s="3">
        <v>1</v>
      </c>
      <c r="G56" s="3">
        <v>2</v>
      </c>
      <c r="H56" s="3"/>
      <c r="I56" s="3"/>
    </row>
    <row r="57" spans="1:9" x14ac:dyDescent="0.25">
      <c r="A57" t="s">
        <v>528</v>
      </c>
      <c r="B57" t="s">
        <v>545</v>
      </c>
      <c r="C57" s="3">
        <v>53</v>
      </c>
      <c r="D57" s="3">
        <v>3</v>
      </c>
      <c r="E57" s="3">
        <v>1.5</v>
      </c>
      <c r="F57" s="3">
        <v>1</v>
      </c>
      <c r="G57" s="3">
        <v>2</v>
      </c>
      <c r="H57" s="3"/>
      <c r="I57" s="3"/>
    </row>
    <row r="58" spans="1:9" x14ac:dyDescent="0.25">
      <c r="A58" t="s">
        <v>538</v>
      </c>
      <c r="B58" t="s">
        <v>545</v>
      </c>
      <c r="C58" s="3">
        <v>54</v>
      </c>
      <c r="D58" s="3">
        <v>5</v>
      </c>
      <c r="E58" s="3">
        <v>1.5</v>
      </c>
      <c r="F58" s="3">
        <v>1</v>
      </c>
      <c r="G58" s="3">
        <v>2</v>
      </c>
      <c r="H58" s="3"/>
      <c r="I58" s="3"/>
    </row>
    <row r="59" spans="1:9" x14ac:dyDescent="0.25">
      <c r="A59" t="s">
        <v>530</v>
      </c>
      <c r="B59" t="s">
        <v>545</v>
      </c>
      <c r="C59" s="3">
        <v>55</v>
      </c>
      <c r="D59" s="3">
        <v>7</v>
      </c>
      <c r="E59" s="3">
        <v>1.5</v>
      </c>
      <c r="F59" s="3">
        <v>1</v>
      </c>
      <c r="G59" s="3">
        <v>2</v>
      </c>
      <c r="H59" s="3"/>
      <c r="I59" s="3"/>
    </row>
    <row r="60" spans="1:9" x14ac:dyDescent="0.25">
      <c r="A60" t="s">
        <v>531</v>
      </c>
      <c r="B60" t="s">
        <v>545</v>
      </c>
      <c r="C60" s="3">
        <v>56</v>
      </c>
      <c r="D60" s="3">
        <v>9</v>
      </c>
      <c r="E60" s="3">
        <v>1.5</v>
      </c>
      <c r="F60" s="3">
        <v>1</v>
      </c>
      <c r="G60" s="3">
        <v>3</v>
      </c>
      <c r="H60" s="3"/>
      <c r="I60" s="3"/>
    </row>
    <row r="61" spans="1:9" x14ac:dyDescent="0.25">
      <c r="A61" t="s">
        <v>543</v>
      </c>
      <c r="B61" t="s">
        <v>545</v>
      </c>
      <c r="C61" s="3">
        <v>57</v>
      </c>
      <c r="D61" s="3">
        <v>11</v>
      </c>
      <c r="E61" s="3">
        <v>1.5</v>
      </c>
      <c r="F61" s="3">
        <v>1</v>
      </c>
      <c r="G61" s="3">
        <v>3</v>
      </c>
      <c r="H61" s="3"/>
      <c r="I61" s="3"/>
    </row>
    <row r="62" spans="1:9" x14ac:dyDescent="0.25">
      <c r="A62" t="s">
        <v>537</v>
      </c>
      <c r="B62" t="s">
        <v>545</v>
      </c>
      <c r="C62" s="3">
        <v>58</v>
      </c>
      <c r="D62" s="3">
        <v>8</v>
      </c>
      <c r="E62" s="3">
        <v>1.75</v>
      </c>
      <c r="F62" s="3">
        <v>1</v>
      </c>
      <c r="G62" s="3">
        <v>3</v>
      </c>
      <c r="H62" s="3"/>
      <c r="I62" s="3"/>
    </row>
    <row r="63" spans="1:9" x14ac:dyDescent="0.25">
      <c r="A63" t="s">
        <v>529</v>
      </c>
      <c r="B63" t="s">
        <v>545</v>
      </c>
      <c r="C63" s="3">
        <v>59</v>
      </c>
      <c r="D63" s="3">
        <v>10</v>
      </c>
      <c r="E63" s="3">
        <v>1.75</v>
      </c>
      <c r="F63" s="3">
        <v>1</v>
      </c>
      <c r="G63" s="3">
        <v>3</v>
      </c>
      <c r="H63" s="3"/>
      <c r="I63" s="3"/>
    </row>
    <row r="64" spans="1:9" x14ac:dyDescent="0.25">
      <c r="A64" t="s">
        <v>536</v>
      </c>
      <c r="B64" t="s">
        <v>545</v>
      </c>
      <c r="C64" s="3">
        <v>60</v>
      </c>
      <c r="D64" s="3">
        <v>12</v>
      </c>
      <c r="E64" s="3">
        <v>1.75</v>
      </c>
      <c r="F64" s="3">
        <v>1</v>
      </c>
      <c r="G64" s="3">
        <v>3</v>
      </c>
      <c r="H64" s="3"/>
      <c r="I64" s="3"/>
    </row>
    <row r="65" spans="1:9" x14ac:dyDescent="0.25">
      <c r="A65" t="s">
        <v>544</v>
      </c>
      <c r="B65" t="s">
        <v>545</v>
      </c>
      <c r="C65" s="3">
        <v>61</v>
      </c>
      <c r="D65" s="3">
        <v>15</v>
      </c>
      <c r="E65" s="3">
        <v>1.75</v>
      </c>
      <c r="F65" s="3">
        <v>1</v>
      </c>
      <c r="G65" s="3">
        <v>3</v>
      </c>
      <c r="H65" s="3"/>
      <c r="I65" s="3"/>
    </row>
    <row r="66" spans="1:9" x14ac:dyDescent="0.25">
      <c r="A66" t="s">
        <v>526</v>
      </c>
      <c r="B66" t="s">
        <v>545</v>
      </c>
      <c r="C66" s="3">
        <v>62</v>
      </c>
      <c r="D66" s="3">
        <v>20</v>
      </c>
      <c r="E66" s="3">
        <v>1.75</v>
      </c>
      <c r="F66" s="3">
        <v>1</v>
      </c>
      <c r="G66" s="3">
        <v>4</v>
      </c>
      <c r="H66" s="3"/>
      <c r="I66" s="3"/>
    </row>
    <row r="67" spans="1:9" x14ac:dyDescent="0.25">
      <c r="A67" t="s">
        <v>532</v>
      </c>
      <c r="B67" t="s">
        <v>545</v>
      </c>
      <c r="C67" s="3">
        <v>63</v>
      </c>
      <c r="D67" s="3">
        <v>25</v>
      </c>
      <c r="E67" s="3">
        <v>2</v>
      </c>
      <c r="F67" s="3">
        <v>1</v>
      </c>
      <c r="G67" s="3">
        <v>4</v>
      </c>
      <c r="H67" s="3"/>
      <c r="I67" s="3"/>
    </row>
    <row r="68" spans="1:9" x14ac:dyDescent="0.25">
      <c r="A68" t="s">
        <v>540</v>
      </c>
      <c r="B68" t="s">
        <v>545</v>
      </c>
      <c r="C68" s="3">
        <v>64</v>
      </c>
      <c r="D68" s="3">
        <v>50</v>
      </c>
      <c r="E68" s="3">
        <v>2.5</v>
      </c>
      <c r="F68" s="3">
        <v>1</v>
      </c>
      <c r="G68" s="3">
        <v>4</v>
      </c>
      <c r="H68" s="3"/>
      <c r="I68" s="3"/>
    </row>
    <row r="69" spans="1:9" x14ac:dyDescent="0.25">
      <c r="A69" t="s">
        <v>527</v>
      </c>
      <c r="B69" t="s">
        <v>545</v>
      </c>
      <c r="C69" s="3">
        <v>65</v>
      </c>
      <c r="D69" s="3">
        <v>100</v>
      </c>
      <c r="E69" s="3">
        <v>3</v>
      </c>
      <c r="F69" s="3">
        <v>1</v>
      </c>
      <c r="G69" s="3">
        <v>4</v>
      </c>
      <c r="H69" s="3"/>
    </row>
    <row r="70" spans="1:9" x14ac:dyDescent="0.25">
      <c r="G70"/>
    </row>
    <row r="71" spans="1:9" x14ac:dyDescent="0.25">
      <c r="G71"/>
    </row>
    <row r="72" spans="1:9" x14ac:dyDescent="0.25">
      <c r="G72"/>
    </row>
    <row r="73" spans="1:9" x14ac:dyDescent="0.25">
      <c r="G73"/>
    </row>
    <row r="74" spans="1:9" x14ac:dyDescent="0.25">
      <c r="G74"/>
    </row>
    <row r="75" spans="1:9" x14ac:dyDescent="0.25">
      <c r="G75"/>
    </row>
    <row r="76" spans="1:9" x14ac:dyDescent="0.25">
      <c r="G76"/>
    </row>
    <row r="77" spans="1:9" x14ac:dyDescent="0.25">
      <c r="G77"/>
    </row>
    <row r="78" spans="1:9" x14ac:dyDescent="0.25">
      <c r="G78"/>
    </row>
    <row r="79" spans="1:9" x14ac:dyDescent="0.25">
      <c r="G79"/>
    </row>
    <row r="80" spans="1:9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</sheetData>
  <sortState ref="A4:H68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workbookViewId="0">
      <selection activeCell="F25" sqref="F25"/>
    </sheetView>
  </sheetViews>
  <sheetFormatPr defaultRowHeight="15" x14ac:dyDescent="0.25"/>
  <cols>
    <col min="3" max="3" width="20.5703125" bestFit="1" customWidth="1"/>
    <col min="4" max="4" width="14.42578125" bestFit="1" customWidth="1"/>
    <col min="6" max="6" width="10.28515625" bestFit="1" customWidth="1"/>
    <col min="7" max="7" width="12.85546875" bestFit="1" customWidth="1"/>
    <col min="9" max="9" width="15.28515625" bestFit="1" customWidth="1"/>
    <col min="10" max="10" width="13.140625" bestFit="1" customWidth="1"/>
    <col min="11" max="11" width="14.5703125" bestFit="1" customWidth="1"/>
  </cols>
  <sheetData>
    <row r="1" spans="1:12" x14ac:dyDescent="0.25">
      <c r="A1" t="s">
        <v>153</v>
      </c>
      <c r="I1" t="s">
        <v>455</v>
      </c>
    </row>
    <row r="2" spans="1:12" x14ac:dyDescent="0.25">
      <c r="I2" t="s">
        <v>689</v>
      </c>
      <c r="K2" t="s">
        <v>475</v>
      </c>
      <c r="L2" t="s">
        <v>476</v>
      </c>
    </row>
    <row r="3" spans="1:12" x14ac:dyDescent="0.25">
      <c r="A3" t="s">
        <v>154</v>
      </c>
      <c r="C3" t="s">
        <v>179</v>
      </c>
      <c r="F3" t="s">
        <v>380</v>
      </c>
      <c r="I3" t="s">
        <v>485</v>
      </c>
      <c r="J3" t="s">
        <v>22</v>
      </c>
      <c r="K3" t="s">
        <v>492</v>
      </c>
      <c r="L3" t="s">
        <v>479</v>
      </c>
    </row>
    <row r="4" spans="1:12" x14ac:dyDescent="0.25">
      <c r="A4" t="s">
        <v>155</v>
      </c>
      <c r="C4" t="s">
        <v>180</v>
      </c>
      <c r="D4" t="s">
        <v>181</v>
      </c>
      <c r="F4" t="s">
        <v>381</v>
      </c>
      <c r="G4" t="s">
        <v>402</v>
      </c>
      <c r="I4" t="s">
        <v>494</v>
      </c>
      <c r="J4" t="s">
        <v>67</v>
      </c>
      <c r="K4" t="s">
        <v>493</v>
      </c>
      <c r="L4" t="s">
        <v>488</v>
      </c>
    </row>
    <row r="5" spans="1:12" x14ac:dyDescent="0.25">
      <c r="A5" t="s">
        <v>156</v>
      </c>
      <c r="C5" t="s">
        <v>182</v>
      </c>
      <c r="D5" t="s">
        <v>183</v>
      </c>
      <c r="F5" t="s">
        <v>385</v>
      </c>
      <c r="G5" t="s">
        <v>403</v>
      </c>
      <c r="I5" t="s">
        <v>483</v>
      </c>
      <c r="J5" t="s">
        <v>686</v>
      </c>
      <c r="K5" t="s">
        <v>454</v>
      </c>
      <c r="L5" t="s">
        <v>464</v>
      </c>
    </row>
    <row r="6" spans="1:12" x14ac:dyDescent="0.25">
      <c r="A6" t="s">
        <v>157</v>
      </c>
      <c r="C6" t="s">
        <v>184</v>
      </c>
      <c r="D6" t="s">
        <v>185</v>
      </c>
      <c r="F6" t="s">
        <v>382</v>
      </c>
      <c r="G6" t="s">
        <v>404</v>
      </c>
      <c r="I6" t="s">
        <v>459</v>
      </c>
      <c r="J6" t="s">
        <v>687</v>
      </c>
      <c r="K6" t="s">
        <v>470</v>
      </c>
      <c r="L6" t="s">
        <v>486</v>
      </c>
    </row>
    <row r="7" spans="1:12" x14ac:dyDescent="0.25">
      <c r="A7" t="s">
        <v>158</v>
      </c>
      <c r="C7" t="s">
        <v>186</v>
      </c>
      <c r="D7" t="s">
        <v>187</v>
      </c>
      <c r="F7" t="s">
        <v>386</v>
      </c>
      <c r="G7" t="s">
        <v>405</v>
      </c>
      <c r="I7" t="s">
        <v>457</v>
      </c>
      <c r="J7" t="s">
        <v>688</v>
      </c>
      <c r="K7" t="s">
        <v>478</v>
      </c>
      <c r="L7" t="s">
        <v>489</v>
      </c>
    </row>
    <row r="8" spans="1:12" x14ac:dyDescent="0.25">
      <c r="A8" t="s">
        <v>159</v>
      </c>
      <c r="C8" t="s">
        <v>188</v>
      </c>
      <c r="D8" t="s">
        <v>189</v>
      </c>
      <c r="F8" t="s">
        <v>383</v>
      </c>
      <c r="G8" t="s">
        <v>406</v>
      </c>
      <c r="I8" t="s">
        <v>460</v>
      </c>
      <c r="J8" t="s">
        <v>68</v>
      </c>
      <c r="K8" t="s">
        <v>495</v>
      </c>
      <c r="L8" t="s">
        <v>480</v>
      </c>
    </row>
    <row r="9" spans="1:12" x14ac:dyDescent="0.25">
      <c r="A9" t="s">
        <v>160</v>
      </c>
      <c r="C9" t="s">
        <v>190</v>
      </c>
      <c r="D9" t="s">
        <v>191</v>
      </c>
      <c r="F9" t="s">
        <v>387</v>
      </c>
      <c r="G9" t="s">
        <v>407</v>
      </c>
      <c r="I9" t="s">
        <v>461</v>
      </c>
      <c r="J9" t="s">
        <v>61</v>
      </c>
      <c r="K9" t="s">
        <v>477</v>
      </c>
      <c r="L9" t="s">
        <v>490</v>
      </c>
    </row>
    <row r="10" spans="1:12" x14ac:dyDescent="0.25">
      <c r="A10" t="s">
        <v>161</v>
      </c>
      <c r="C10" t="s">
        <v>192</v>
      </c>
      <c r="D10" t="s">
        <v>193</v>
      </c>
      <c r="F10" t="s">
        <v>388</v>
      </c>
      <c r="G10" t="s">
        <v>408</v>
      </c>
      <c r="I10" t="s">
        <v>458</v>
      </c>
      <c r="J10" t="s">
        <v>28</v>
      </c>
      <c r="K10" t="s">
        <v>462</v>
      </c>
      <c r="L10" t="s">
        <v>466</v>
      </c>
    </row>
    <row r="11" spans="1:12" x14ac:dyDescent="0.25">
      <c r="A11" t="s">
        <v>162</v>
      </c>
      <c r="C11" t="s">
        <v>194</v>
      </c>
      <c r="D11" t="s">
        <v>195</v>
      </c>
      <c r="F11" t="s">
        <v>384</v>
      </c>
      <c r="G11" t="s">
        <v>425</v>
      </c>
      <c r="I11" t="s">
        <v>482</v>
      </c>
      <c r="J11" t="s">
        <v>74</v>
      </c>
      <c r="K11" t="s">
        <v>472</v>
      </c>
      <c r="L11" t="s">
        <v>465</v>
      </c>
    </row>
    <row r="12" spans="1:12" x14ac:dyDescent="0.25">
      <c r="A12" t="s">
        <v>163</v>
      </c>
      <c r="C12" t="s">
        <v>196</v>
      </c>
      <c r="D12" t="s">
        <v>197</v>
      </c>
      <c r="F12" t="s">
        <v>389</v>
      </c>
      <c r="G12" t="s">
        <v>426</v>
      </c>
      <c r="I12" t="s">
        <v>484</v>
      </c>
      <c r="J12" t="s">
        <v>84</v>
      </c>
      <c r="K12" t="s">
        <v>471</v>
      </c>
      <c r="L12" t="s">
        <v>469</v>
      </c>
    </row>
    <row r="13" spans="1:12" x14ac:dyDescent="0.25">
      <c r="A13" t="s">
        <v>164</v>
      </c>
      <c r="C13" t="s">
        <v>198</v>
      </c>
      <c r="D13" t="s">
        <v>199</v>
      </c>
      <c r="F13" t="s">
        <v>390</v>
      </c>
      <c r="G13" t="s">
        <v>454</v>
      </c>
      <c r="I13" t="s">
        <v>456</v>
      </c>
      <c r="J13" t="s">
        <v>131</v>
      </c>
      <c r="K13" t="s">
        <v>474</v>
      </c>
      <c r="L13" t="s">
        <v>468</v>
      </c>
    </row>
    <row r="14" spans="1:12" x14ac:dyDescent="0.25">
      <c r="A14" t="s">
        <v>165</v>
      </c>
      <c r="C14" t="s">
        <v>200</v>
      </c>
      <c r="D14" t="s">
        <v>201</v>
      </c>
      <c r="F14" t="s">
        <v>391</v>
      </c>
      <c r="I14" t="s">
        <v>481</v>
      </c>
      <c r="J14" t="s">
        <v>132</v>
      </c>
      <c r="K14" t="s">
        <v>491</v>
      </c>
      <c r="L14" t="s">
        <v>467</v>
      </c>
    </row>
    <row r="15" spans="1:12" x14ac:dyDescent="0.25">
      <c r="A15" t="s">
        <v>166</v>
      </c>
      <c r="C15" t="s">
        <v>202</v>
      </c>
      <c r="D15" t="s">
        <v>203</v>
      </c>
      <c r="F15" t="s">
        <v>392</v>
      </c>
      <c r="K15" t="s">
        <v>473</v>
      </c>
      <c r="L15" t="s">
        <v>487</v>
      </c>
    </row>
    <row r="16" spans="1:12" x14ac:dyDescent="0.25">
      <c r="A16" t="s">
        <v>167</v>
      </c>
      <c r="C16" t="s">
        <v>204</v>
      </c>
      <c r="D16" t="s">
        <v>205</v>
      </c>
      <c r="F16" t="s">
        <v>393</v>
      </c>
    </row>
    <row r="17" spans="1:12" x14ac:dyDescent="0.25">
      <c r="A17" t="s">
        <v>168</v>
      </c>
      <c r="C17" t="s">
        <v>206</v>
      </c>
      <c r="D17" t="s">
        <v>207</v>
      </c>
      <c r="F17" t="s">
        <v>394</v>
      </c>
    </row>
    <row r="18" spans="1:12" x14ac:dyDescent="0.25">
      <c r="A18" t="s">
        <v>169</v>
      </c>
      <c r="C18" t="s">
        <v>208</v>
      </c>
      <c r="D18" t="s">
        <v>209</v>
      </c>
      <c r="F18" t="s">
        <v>395</v>
      </c>
    </row>
    <row r="19" spans="1:12" x14ac:dyDescent="0.25">
      <c r="A19" t="s">
        <v>170</v>
      </c>
      <c r="C19" t="s">
        <v>210</v>
      </c>
      <c r="D19" t="s">
        <v>211</v>
      </c>
      <c r="F19" t="s">
        <v>396</v>
      </c>
    </row>
    <row r="20" spans="1:12" x14ac:dyDescent="0.25">
      <c r="A20" t="s">
        <v>171</v>
      </c>
      <c r="C20" t="s">
        <v>212</v>
      </c>
      <c r="D20" t="s">
        <v>213</v>
      </c>
      <c r="F20" t="s">
        <v>397</v>
      </c>
      <c r="I20" t="s">
        <v>653</v>
      </c>
      <c r="K20" t="s">
        <v>671</v>
      </c>
    </row>
    <row r="21" spans="1:12" x14ac:dyDescent="0.25">
      <c r="A21" t="s">
        <v>172</v>
      </c>
      <c r="C21" t="s">
        <v>214</v>
      </c>
      <c r="D21" t="s">
        <v>215</v>
      </c>
      <c r="F21" t="s">
        <v>398</v>
      </c>
      <c r="I21" t="s">
        <v>654</v>
      </c>
      <c r="K21" t="s">
        <v>676</v>
      </c>
      <c r="L21" t="s">
        <v>48</v>
      </c>
    </row>
    <row r="22" spans="1:12" x14ac:dyDescent="0.25">
      <c r="A22" t="s">
        <v>173</v>
      </c>
      <c r="C22" t="s">
        <v>216</v>
      </c>
      <c r="D22" t="s">
        <v>217</v>
      </c>
      <c r="F22" t="s">
        <v>399</v>
      </c>
      <c r="I22" t="s">
        <v>655</v>
      </c>
      <c r="K22" t="s">
        <v>664</v>
      </c>
      <c r="L22" t="s">
        <v>28</v>
      </c>
    </row>
    <row r="23" spans="1:12" x14ac:dyDescent="0.25">
      <c r="A23" t="s">
        <v>174</v>
      </c>
      <c r="C23" t="s">
        <v>218</v>
      </c>
      <c r="D23" t="s">
        <v>219</v>
      </c>
      <c r="F23" t="s">
        <v>400</v>
      </c>
      <c r="I23" t="s">
        <v>656</v>
      </c>
      <c r="K23" t="s">
        <v>666</v>
      </c>
      <c r="L23" t="s">
        <v>677</v>
      </c>
    </row>
    <row r="24" spans="1:12" x14ac:dyDescent="0.25">
      <c r="A24" t="s">
        <v>175</v>
      </c>
      <c r="C24" t="s">
        <v>220</v>
      </c>
      <c r="D24" t="s">
        <v>221</v>
      </c>
      <c r="F24" t="s">
        <v>401</v>
      </c>
      <c r="I24" t="s">
        <v>657</v>
      </c>
      <c r="K24" t="s">
        <v>665</v>
      </c>
      <c r="L24" t="s">
        <v>68</v>
      </c>
    </row>
    <row r="25" spans="1:12" x14ac:dyDescent="0.25">
      <c r="A25" t="s">
        <v>176</v>
      </c>
      <c r="C25" t="s">
        <v>222</v>
      </c>
      <c r="D25" t="s">
        <v>223</v>
      </c>
      <c r="F25" t="s">
        <v>409</v>
      </c>
      <c r="I25" t="s">
        <v>658</v>
      </c>
      <c r="K25" t="s">
        <v>667</v>
      </c>
      <c r="L25" t="s">
        <v>681</v>
      </c>
    </row>
    <row r="26" spans="1:12" x14ac:dyDescent="0.25">
      <c r="A26" t="s">
        <v>177</v>
      </c>
      <c r="C26" t="s">
        <v>224</v>
      </c>
      <c r="D26" t="s">
        <v>225</v>
      </c>
      <c r="F26" t="s">
        <v>410</v>
      </c>
      <c r="I26" t="s">
        <v>659</v>
      </c>
      <c r="K26" t="s">
        <v>668</v>
      </c>
      <c r="L26" t="s">
        <v>678</v>
      </c>
    </row>
    <row r="27" spans="1:12" x14ac:dyDescent="0.25">
      <c r="A27" t="s">
        <v>178</v>
      </c>
      <c r="C27" t="s">
        <v>226</v>
      </c>
      <c r="D27" t="s">
        <v>227</v>
      </c>
      <c r="F27" t="s">
        <v>411</v>
      </c>
      <c r="I27" t="s">
        <v>660</v>
      </c>
      <c r="K27" t="s">
        <v>669</v>
      </c>
      <c r="L27" t="s">
        <v>679</v>
      </c>
    </row>
    <row r="28" spans="1:12" x14ac:dyDescent="0.25">
      <c r="C28" t="s">
        <v>228</v>
      </c>
      <c r="D28" t="s">
        <v>229</v>
      </c>
      <c r="F28" t="s">
        <v>412</v>
      </c>
      <c r="I28" t="s">
        <v>715</v>
      </c>
      <c r="K28" t="s">
        <v>670</v>
      </c>
      <c r="L28" t="s">
        <v>680</v>
      </c>
    </row>
    <row r="29" spans="1:12" x14ac:dyDescent="0.25">
      <c r="C29" t="s">
        <v>230</v>
      </c>
      <c r="D29" t="s">
        <v>231</v>
      </c>
      <c r="F29" t="s">
        <v>413</v>
      </c>
      <c r="I29" t="s">
        <v>661</v>
      </c>
    </row>
    <row r="30" spans="1:12" x14ac:dyDescent="0.25">
      <c r="C30" t="s">
        <v>232</v>
      </c>
      <c r="D30" t="s">
        <v>233</v>
      </c>
      <c r="F30" t="s">
        <v>415</v>
      </c>
      <c r="I30" t="s">
        <v>662</v>
      </c>
    </row>
    <row r="31" spans="1:12" x14ac:dyDescent="0.25">
      <c r="C31" t="s">
        <v>234</v>
      </c>
      <c r="D31" t="s">
        <v>235</v>
      </c>
      <c r="F31" t="s">
        <v>414</v>
      </c>
      <c r="I31" t="s">
        <v>663</v>
      </c>
      <c r="K31" t="s">
        <v>672</v>
      </c>
    </row>
    <row r="32" spans="1:12" x14ac:dyDescent="0.25">
      <c r="C32" t="s">
        <v>236</v>
      </c>
      <c r="D32" t="s">
        <v>237</v>
      </c>
      <c r="F32" t="s">
        <v>416</v>
      </c>
      <c r="I32" t="s">
        <v>713</v>
      </c>
      <c r="K32" t="s">
        <v>673</v>
      </c>
      <c r="L32" t="s">
        <v>133</v>
      </c>
    </row>
    <row r="33" spans="3:12" x14ac:dyDescent="0.25">
      <c r="C33" t="s">
        <v>238</v>
      </c>
      <c r="D33" t="s">
        <v>239</v>
      </c>
      <c r="F33" t="s">
        <v>417</v>
      </c>
      <c r="I33" t="s">
        <v>714</v>
      </c>
      <c r="K33" t="s">
        <v>674</v>
      </c>
      <c r="L33" t="s">
        <v>28</v>
      </c>
    </row>
    <row r="34" spans="3:12" x14ac:dyDescent="0.25">
      <c r="C34" t="s">
        <v>240</v>
      </c>
      <c r="D34" t="s">
        <v>241</v>
      </c>
      <c r="F34" t="s">
        <v>418</v>
      </c>
      <c r="I34" t="s">
        <v>716</v>
      </c>
      <c r="K34" t="s">
        <v>675</v>
      </c>
      <c r="L34" t="s">
        <v>74</v>
      </c>
    </row>
    <row r="35" spans="3:12" x14ac:dyDescent="0.25">
      <c r="C35" t="s">
        <v>242</v>
      </c>
      <c r="D35" t="s">
        <v>243</v>
      </c>
      <c r="F35" t="s">
        <v>419</v>
      </c>
      <c r="I35" t="s">
        <v>717</v>
      </c>
      <c r="K35" t="s">
        <v>682</v>
      </c>
      <c r="L35" t="s">
        <v>683</v>
      </c>
    </row>
    <row r="36" spans="3:12" x14ac:dyDescent="0.25">
      <c r="C36" t="s">
        <v>244</v>
      </c>
      <c r="D36" t="s">
        <v>245</v>
      </c>
      <c r="F36" t="s">
        <v>420</v>
      </c>
      <c r="I36" t="s">
        <v>718</v>
      </c>
      <c r="K36" t="s">
        <v>684</v>
      </c>
      <c r="L36" t="s">
        <v>685</v>
      </c>
    </row>
    <row r="37" spans="3:12" x14ac:dyDescent="0.25">
      <c r="C37" t="s">
        <v>246</v>
      </c>
      <c r="D37" t="s">
        <v>247</v>
      </c>
      <c r="F37" t="s">
        <v>421</v>
      </c>
      <c r="I37" t="s">
        <v>719</v>
      </c>
      <c r="K37" t="s">
        <v>690</v>
      </c>
      <c r="L37" t="s">
        <v>95</v>
      </c>
    </row>
    <row r="38" spans="3:12" x14ac:dyDescent="0.25">
      <c r="C38" t="s">
        <v>248</v>
      </c>
      <c r="D38" t="s">
        <v>249</v>
      </c>
      <c r="F38" t="s">
        <v>422</v>
      </c>
      <c r="I38" t="s">
        <v>720</v>
      </c>
    </row>
    <row r="39" spans="3:12" x14ac:dyDescent="0.25">
      <c r="C39" t="s">
        <v>250</v>
      </c>
      <c r="D39" t="s">
        <v>251</v>
      </c>
      <c r="F39" t="s">
        <v>423</v>
      </c>
      <c r="I39" t="s">
        <v>721</v>
      </c>
    </row>
    <row r="40" spans="3:12" x14ac:dyDescent="0.25">
      <c r="C40" t="s">
        <v>252</v>
      </c>
      <c r="D40" t="s">
        <v>253</v>
      </c>
      <c r="F40" t="s">
        <v>424</v>
      </c>
      <c r="I40" t="s">
        <v>722</v>
      </c>
    </row>
    <row r="41" spans="3:12" x14ac:dyDescent="0.25">
      <c r="C41" t="s">
        <v>254</v>
      </c>
      <c r="D41" t="s">
        <v>255</v>
      </c>
      <c r="F41" t="s">
        <v>427</v>
      </c>
      <c r="I41" t="s">
        <v>723</v>
      </c>
    </row>
    <row r="42" spans="3:12" x14ac:dyDescent="0.25">
      <c r="C42" t="s">
        <v>256</v>
      </c>
      <c r="D42" t="s">
        <v>257</v>
      </c>
      <c r="F42" t="s">
        <v>428</v>
      </c>
      <c r="I42" t="s">
        <v>834</v>
      </c>
    </row>
    <row r="43" spans="3:12" x14ac:dyDescent="0.25">
      <c r="C43" t="s">
        <v>258</v>
      </c>
      <c r="D43" t="s">
        <v>259</v>
      </c>
      <c r="F43" t="s">
        <v>429</v>
      </c>
    </row>
    <row r="44" spans="3:12" x14ac:dyDescent="0.25">
      <c r="C44" t="s">
        <v>260</v>
      </c>
      <c r="D44" t="s">
        <v>261</v>
      </c>
      <c r="F44" t="s">
        <v>430</v>
      </c>
    </row>
    <row r="45" spans="3:12" x14ac:dyDescent="0.25">
      <c r="C45" t="s">
        <v>262</v>
      </c>
      <c r="D45" t="s">
        <v>263</v>
      </c>
      <c r="F45" t="s">
        <v>431</v>
      </c>
      <c r="I45" t="s">
        <v>741</v>
      </c>
    </row>
    <row r="46" spans="3:12" x14ac:dyDescent="0.25">
      <c r="C46" t="s">
        <v>264</v>
      </c>
      <c r="D46" t="s">
        <v>265</v>
      </c>
      <c r="F46" t="s">
        <v>432</v>
      </c>
      <c r="I46" s="8" t="s">
        <v>908</v>
      </c>
    </row>
    <row r="47" spans="3:12" x14ac:dyDescent="0.25">
      <c r="C47" t="s">
        <v>266</v>
      </c>
      <c r="D47" t="s">
        <v>267</v>
      </c>
      <c r="F47" t="s">
        <v>433</v>
      </c>
      <c r="I47" s="8" t="s">
        <v>829</v>
      </c>
    </row>
    <row r="48" spans="3:12" x14ac:dyDescent="0.25">
      <c r="C48" t="s">
        <v>268</v>
      </c>
      <c r="D48" t="s">
        <v>269</v>
      </c>
      <c r="F48" t="s">
        <v>434</v>
      </c>
      <c r="I48" s="8" t="s">
        <v>844</v>
      </c>
    </row>
    <row r="49" spans="3:9" x14ac:dyDescent="0.25">
      <c r="C49" t="s">
        <v>270</v>
      </c>
      <c r="D49" t="s">
        <v>271</v>
      </c>
      <c r="F49" t="s">
        <v>435</v>
      </c>
      <c r="I49" s="8" t="s">
        <v>827</v>
      </c>
    </row>
    <row r="50" spans="3:9" x14ac:dyDescent="0.25">
      <c r="C50" t="s">
        <v>272</v>
      </c>
      <c r="D50" t="s">
        <v>273</v>
      </c>
      <c r="F50" t="s">
        <v>436</v>
      </c>
      <c r="I50" s="8" t="s">
        <v>893</v>
      </c>
    </row>
    <row r="51" spans="3:9" x14ac:dyDescent="0.25">
      <c r="C51" t="s">
        <v>274</v>
      </c>
      <c r="D51" t="s">
        <v>275</v>
      </c>
      <c r="F51" t="s">
        <v>437</v>
      </c>
      <c r="I51" s="8" t="s">
        <v>806</v>
      </c>
    </row>
    <row r="52" spans="3:9" x14ac:dyDescent="0.25">
      <c r="C52" t="s">
        <v>276</v>
      </c>
      <c r="D52" t="s">
        <v>277</v>
      </c>
      <c r="F52" t="s">
        <v>438</v>
      </c>
      <c r="I52" s="8" t="s">
        <v>938</v>
      </c>
    </row>
    <row r="53" spans="3:9" x14ac:dyDescent="0.25">
      <c r="C53" t="s">
        <v>278</v>
      </c>
      <c r="D53" t="s">
        <v>279</v>
      </c>
      <c r="F53" t="s">
        <v>439</v>
      </c>
      <c r="I53" s="8" t="s">
        <v>866</v>
      </c>
    </row>
    <row r="54" spans="3:9" x14ac:dyDescent="0.25">
      <c r="C54" t="s">
        <v>280</v>
      </c>
      <c r="D54" t="s">
        <v>281</v>
      </c>
      <c r="F54" t="s">
        <v>440</v>
      </c>
      <c r="I54" s="8" t="s">
        <v>850</v>
      </c>
    </row>
    <row r="55" spans="3:9" x14ac:dyDescent="0.25">
      <c r="C55" t="s">
        <v>282</v>
      </c>
      <c r="D55" t="s">
        <v>283</v>
      </c>
      <c r="F55" t="s">
        <v>441</v>
      </c>
      <c r="I55" s="8" t="s">
        <v>828</v>
      </c>
    </row>
    <row r="56" spans="3:9" x14ac:dyDescent="0.25">
      <c r="C56" t="s">
        <v>284</v>
      </c>
      <c r="D56" t="s">
        <v>285</v>
      </c>
      <c r="F56" t="s">
        <v>442</v>
      </c>
      <c r="I56" s="8" t="s">
        <v>802</v>
      </c>
    </row>
    <row r="57" spans="3:9" x14ac:dyDescent="0.25">
      <c r="C57" t="s">
        <v>286</v>
      </c>
      <c r="D57" t="s">
        <v>287</v>
      </c>
      <c r="F57" t="s">
        <v>443</v>
      </c>
      <c r="I57" s="8" t="s">
        <v>805</v>
      </c>
    </row>
    <row r="58" spans="3:9" x14ac:dyDescent="0.25">
      <c r="C58" t="s">
        <v>288</v>
      </c>
      <c r="D58" t="s">
        <v>289</v>
      </c>
      <c r="F58" t="s">
        <v>444</v>
      </c>
      <c r="I58" s="8" t="s">
        <v>929</v>
      </c>
    </row>
    <row r="59" spans="3:9" x14ac:dyDescent="0.25">
      <c r="C59" t="s">
        <v>290</v>
      </c>
      <c r="D59" t="s">
        <v>291</v>
      </c>
      <c r="F59" t="s">
        <v>445</v>
      </c>
      <c r="I59" s="8" t="s">
        <v>770</v>
      </c>
    </row>
    <row r="60" spans="3:9" x14ac:dyDescent="0.25">
      <c r="C60" t="s">
        <v>292</v>
      </c>
      <c r="D60" t="s">
        <v>293</v>
      </c>
      <c r="F60" t="s">
        <v>446</v>
      </c>
      <c r="I60" s="8" t="s">
        <v>830</v>
      </c>
    </row>
    <row r="61" spans="3:9" x14ac:dyDescent="0.25">
      <c r="C61" t="s">
        <v>294</v>
      </c>
      <c r="D61" t="s">
        <v>295</v>
      </c>
      <c r="F61" t="s">
        <v>447</v>
      </c>
      <c r="I61" s="8" t="s">
        <v>799</v>
      </c>
    </row>
    <row r="62" spans="3:9" x14ac:dyDescent="0.25">
      <c r="C62" t="s">
        <v>296</v>
      </c>
      <c r="D62" t="s">
        <v>297</v>
      </c>
      <c r="F62" t="s">
        <v>448</v>
      </c>
      <c r="I62" s="8" t="s">
        <v>928</v>
      </c>
    </row>
    <row r="63" spans="3:9" x14ac:dyDescent="0.25">
      <c r="C63" t="s">
        <v>298</v>
      </c>
      <c r="D63" t="s">
        <v>299</v>
      </c>
      <c r="F63" t="s">
        <v>449</v>
      </c>
      <c r="I63" s="8" t="s">
        <v>926</v>
      </c>
    </row>
    <row r="64" spans="3:9" x14ac:dyDescent="0.25">
      <c r="C64" t="s">
        <v>300</v>
      </c>
      <c r="D64" t="s">
        <v>301</v>
      </c>
      <c r="F64" t="s">
        <v>450</v>
      </c>
      <c r="I64" s="7" t="s">
        <v>758</v>
      </c>
    </row>
    <row r="65" spans="3:9" x14ac:dyDescent="0.25">
      <c r="C65" t="s">
        <v>302</v>
      </c>
      <c r="D65" t="s">
        <v>303</v>
      </c>
      <c r="F65" t="s">
        <v>451</v>
      </c>
      <c r="I65" s="8" t="s">
        <v>790</v>
      </c>
    </row>
    <row r="66" spans="3:9" x14ac:dyDescent="0.25">
      <c r="C66" t="s">
        <v>304</v>
      </c>
      <c r="D66" t="s">
        <v>305</v>
      </c>
      <c r="F66" t="s">
        <v>452</v>
      </c>
      <c r="I66" s="8" t="s">
        <v>813</v>
      </c>
    </row>
    <row r="67" spans="3:9" x14ac:dyDescent="0.25">
      <c r="C67" t="s">
        <v>306</v>
      </c>
      <c r="D67" t="s">
        <v>307</v>
      </c>
      <c r="F67" t="s">
        <v>453</v>
      </c>
      <c r="I67" s="8" t="s">
        <v>831</v>
      </c>
    </row>
    <row r="68" spans="3:9" x14ac:dyDescent="0.25">
      <c r="C68" t="s">
        <v>308</v>
      </c>
      <c r="D68" t="s">
        <v>309</v>
      </c>
      <c r="I68" s="8" t="s">
        <v>767</v>
      </c>
    </row>
    <row r="69" spans="3:9" x14ac:dyDescent="0.25">
      <c r="C69" t="s">
        <v>310</v>
      </c>
      <c r="D69" t="s">
        <v>311</v>
      </c>
      <c r="I69" s="8" t="s">
        <v>856</v>
      </c>
    </row>
    <row r="70" spans="3:9" x14ac:dyDescent="0.25">
      <c r="C70" t="s">
        <v>312</v>
      </c>
      <c r="D70" t="s">
        <v>313</v>
      </c>
      <c r="I70" s="8" t="s">
        <v>766</v>
      </c>
    </row>
    <row r="71" spans="3:9" x14ac:dyDescent="0.25">
      <c r="C71" t="s">
        <v>314</v>
      </c>
      <c r="D71" t="s">
        <v>315</v>
      </c>
      <c r="I71" s="8" t="s">
        <v>778</v>
      </c>
    </row>
    <row r="72" spans="3:9" x14ac:dyDescent="0.25">
      <c r="C72" t="s">
        <v>316</v>
      </c>
      <c r="D72" t="s">
        <v>317</v>
      </c>
      <c r="I72" s="7" t="s">
        <v>748</v>
      </c>
    </row>
    <row r="73" spans="3:9" x14ac:dyDescent="0.25">
      <c r="C73" t="s">
        <v>318</v>
      </c>
      <c r="D73" t="s">
        <v>319</v>
      </c>
      <c r="I73" s="8" t="s">
        <v>803</v>
      </c>
    </row>
    <row r="74" spans="3:9" x14ac:dyDescent="0.25">
      <c r="C74" t="s">
        <v>320</v>
      </c>
      <c r="D74" t="s">
        <v>321</v>
      </c>
      <c r="I74" s="8" t="s">
        <v>859</v>
      </c>
    </row>
    <row r="75" spans="3:9" x14ac:dyDescent="0.25">
      <c r="C75" t="s">
        <v>322</v>
      </c>
      <c r="D75" t="s">
        <v>323</v>
      </c>
      <c r="I75" s="8" t="s">
        <v>924</v>
      </c>
    </row>
    <row r="76" spans="3:9" x14ac:dyDescent="0.25">
      <c r="C76" t="s">
        <v>324</v>
      </c>
      <c r="D76" t="s">
        <v>325</v>
      </c>
      <c r="I76" s="8" t="s">
        <v>832</v>
      </c>
    </row>
    <row r="77" spans="3:9" x14ac:dyDescent="0.25">
      <c r="C77" t="s">
        <v>326</v>
      </c>
      <c r="D77" t="s">
        <v>327</v>
      </c>
      <c r="I77" s="8" t="s">
        <v>904</v>
      </c>
    </row>
    <row r="78" spans="3:9" x14ac:dyDescent="0.25">
      <c r="C78" t="s">
        <v>328</v>
      </c>
      <c r="D78" t="s">
        <v>329</v>
      </c>
      <c r="I78" s="8" t="s">
        <v>864</v>
      </c>
    </row>
    <row r="79" spans="3:9" x14ac:dyDescent="0.25">
      <c r="C79" t="s">
        <v>330</v>
      </c>
      <c r="D79" t="s">
        <v>331</v>
      </c>
      <c r="I79" s="8" t="s">
        <v>793</v>
      </c>
    </row>
    <row r="80" spans="3:9" x14ac:dyDescent="0.25">
      <c r="C80" t="s">
        <v>332</v>
      </c>
      <c r="D80" t="s">
        <v>333</v>
      </c>
      <c r="I80" s="8" t="s">
        <v>867</v>
      </c>
    </row>
    <row r="81" spans="3:9" x14ac:dyDescent="0.25">
      <c r="C81" t="s">
        <v>334</v>
      </c>
      <c r="D81" t="s">
        <v>335</v>
      </c>
      <c r="I81" s="8" t="s">
        <v>785</v>
      </c>
    </row>
    <row r="82" spans="3:9" x14ac:dyDescent="0.25">
      <c r="C82" t="s">
        <v>336</v>
      </c>
      <c r="D82" t="s">
        <v>337</v>
      </c>
      <c r="I82" s="8" t="s">
        <v>804</v>
      </c>
    </row>
    <row r="83" spans="3:9" x14ac:dyDescent="0.25">
      <c r="C83" t="s">
        <v>338</v>
      </c>
      <c r="D83" t="s">
        <v>339</v>
      </c>
      <c r="I83" s="8" t="s">
        <v>863</v>
      </c>
    </row>
    <row r="84" spans="3:9" x14ac:dyDescent="0.25">
      <c r="C84" t="s">
        <v>340</v>
      </c>
      <c r="D84" t="s">
        <v>341</v>
      </c>
      <c r="I84" s="8" t="s">
        <v>905</v>
      </c>
    </row>
    <row r="85" spans="3:9" x14ac:dyDescent="0.25">
      <c r="C85" t="s">
        <v>342</v>
      </c>
      <c r="D85" t="s">
        <v>343</v>
      </c>
      <c r="I85" s="8" t="s">
        <v>781</v>
      </c>
    </row>
    <row r="86" spans="3:9" x14ac:dyDescent="0.25">
      <c r="C86" t="s">
        <v>344</v>
      </c>
      <c r="D86" t="s">
        <v>345</v>
      </c>
      <c r="I86" s="7" t="s">
        <v>750</v>
      </c>
    </row>
    <row r="87" spans="3:9" x14ac:dyDescent="0.25">
      <c r="C87" t="s">
        <v>346</v>
      </c>
      <c r="D87" t="s">
        <v>347</v>
      </c>
      <c r="I87" s="8" t="s">
        <v>940</v>
      </c>
    </row>
    <row r="88" spans="3:9" x14ac:dyDescent="0.25">
      <c r="C88" t="s">
        <v>348</v>
      </c>
      <c r="D88" t="s">
        <v>349</v>
      </c>
      <c r="I88" s="8" t="s">
        <v>886</v>
      </c>
    </row>
    <row r="89" spans="3:9" x14ac:dyDescent="0.25">
      <c r="C89" t="s">
        <v>350</v>
      </c>
      <c r="D89" t="s">
        <v>351</v>
      </c>
      <c r="I89" s="8" t="s">
        <v>825</v>
      </c>
    </row>
    <row r="90" spans="3:9" x14ac:dyDescent="0.25">
      <c r="C90" t="s">
        <v>352</v>
      </c>
      <c r="D90" t="s">
        <v>353</v>
      </c>
      <c r="I90" s="8" t="s">
        <v>896</v>
      </c>
    </row>
    <row r="91" spans="3:9" x14ac:dyDescent="0.25">
      <c r="C91" t="s">
        <v>354</v>
      </c>
      <c r="D91" t="s">
        <v>355</v>
      </c>
      <c r="I91" s="8" t="s">
        <v>942</v>
      </c>
    </row>
    <row r="92" spans="3:9" x14ac:dyDescent="0.25">
      <c r="C92" t="s">
        <v>356</v>
      </c>
      <c r="D92" t="s">
        <v>357</v>
      </c>
      <c r="I92" s="8" t="s">
        <v>897</v>
      </c>
    </row>
    <row r="93" spans="3:9" x14ac:dyDescent="0.25">
      <c r="C93" t="s">
        <v>358</v>
      </c>
      <c r="D93" t="s">
        <v>359</v>
      </c>
      <c r="I93" s="8" t="s">
        <v>848</v>
      </c>
    </row>
    <row r="94" spans="3:9" x14ac:dyDescent="0.25">
      <c r="C94" t="s">
        <v>360</v>
      </c>
      <c r="D94" t="s">
        <v>361</v>
      </c>
      <c r="I94" s="8" t="s">
        <v>860</v>
      </c>
    </row>
    <row r="95" spans="3:9" x14ac:dyDescent="0.25">
      <c r="C95" t="s">
        <v>362</v>
      </c>
      <c r="D95" t="s">
        <v>363</v>
      </c>
      <c r="I95" s="8" t="s">
        <v>807</v>
      </c>
    </row>
    <row r="96" spans="3:9" x14ac:dyDescent="0.25">
      <c r="C96" t="s">
        <v>364</v>
      </c>
      <c r="D96" t="s">
        <v>365</v>
      </c>
      <c r="I96" s="7" t="s">
        <v>744</v>
      </c>
    </row>
    <row r="97" spans="3:9" x14ac:dyDescent="0.25">
      <c r="C97" t="s">
        <v>366</v>
      </c>
      <c r="D97" t="s">
        <v>367</v>
      </c>
      <c r="I97" s="8" t="s">
        <v>892</v>
      </c>
    </row>
    <row r="98" spans="3:9" x14ac:dyDescent="0.25">
      <c r="C98" t="s">
        <v>368</v>
      </c>
      <c r="D98" t="s">
        <v>369</v>
      </c>
      <c r="I98" s="8" t="s">
        <v>833</v>
      </c>
    </row>
    <row r="99" spans="3:9" x14ac:dyDescent="0.25">
      <c r="C99" t="s">
        <v>370</v>
      </c>
      <c r="D99" t="s">
        <v>371</v>
      </c>
      <c r="I99" s="8" t="s">
        <v>853</v>
      </c>
    </row>
    <row r="100" spans="3:9" x14ac:dyDescent="0.25">
      <c r="C100" t="s">
        <v>372</v>
      </c>
      <c r="D100" t="s">
        <v>373</v>
      </c>
      <c r="I100" s="8" t="s">
        <v>903</v>
      </c>
    </row>
    <row r="101" spans="3:9" x14ac:dyDescent="0.25">
      <c r="C101" t="s">
        <v>374</v>
      </c>
      <c r="D101" t="s">
        <v>375</v>
      </c>
      <c r="I101" s="8" t="s">
        <v>670</v>
      </c>
    </row>
    <row r="102" spans="3:9" x14ac:dyDescent="0.25">
      <c r="C102" t="s">
        <v>376</v>
      </c>
      <c r="D102" t="s">
        <v>377</v>
      </c>
      <c r="I102" s="8" t="s">
        <v>939</v>
      </c>
    </row>
    <row r="103" spans="3:9" x14ac:dyDescent="0.25">
      <c r="C103" t="s">
        <v>378</v>
      </c>
      <c r="D103" t="s">
        <v>379</v>
      </c>
      <c r="I103" s="8" t="s">
        <v>895</v>
      </c>
    </row>
    <row r="104" spans="3:9" x14ac:dyDescent="0.25">
      <c r="I104" s="8" t="s">
        <v>917</v>
      </c>
    </row>
    <row r="105" spans="3:9" x14ac:dyDescent="0.25">
      <c r="I105" s="8" t="s">
        <v>909</v>
      </c>
    </row>
    <row r="106" spans="3:9" x14ac:dyDescent="0.25">
      <c r="I106" s="7" t="s">
        <v>742</v>
      </c>
    </row>
    <row r="107" spans="3:9" x14ac:dyDescent="0.25">
      <c r="I107" s="7" t="s">
        <v>743</v>
      </c>
    </row>
    <row r="108" spans="3:9" x14ac:dyDescent="0.25">
      <c r="I108" s="8" t="s">
        <v>796</v>
      </c>
    </row>
    <row r="109" spans="3:9" x14ac:dyDescent="0.25">
      <c r="I109" s="8" t="s">
        <v>900</v>
      </c>
    </row>
    <row r="110" spans="3:9" x14ac:dyDescent="0.25">
      <c r="I110" s="8" t="s">
        <v>906</v>
      </c>
    </row>
    <row r="111" spans="3:9" x14ac:dyDescent="0.25">
      <c r="I111" s="8" t="s">
        <v>760</v>
      </c>
    </row>
    <row r="112" spans="3:9" x14ac:dyDescent="0.25">
      <c r="I112" s="8" t="s">
        <v>763</v>
      </c>
    </row>
    <row r="113" spans="9:9" x14ac:dyDescent="0.25">
      <c r="I113" s="8" t="s">
        <v>786</v>
      </c>
    </row>
    <row r="114" spans="9:9" x14ac:dyDescent="0.25">
      <c r="I114" s="8" t="s">
        <v>771</v>
      </c>
    </row>
    <row r="115" spans="9:9" x14ac:dyDescent="0.25">
      <c r="I115" s="8" t="s">
        <v>849</v>
      </c>
    </row>
    <row r="116" spans="9:9" x14ac:dyDescent="0.25">
      <c r="I116" s="8" t="s">
        <v>920</v>
      </c>
    </row>
    <row r="117" spans="9:9" x14ac:dyDescent="0.25">
      <c r="I117" s="8" t="s">
        <v>819</v>
      </c>
    </row>
    <row r="118" spans="9:9" x14ac:dyDescent="0.25">
      <c r="I118" s="8" t="s">
        <v>772</v>
      </c>
    </row>
    <row r="119" spans="9:9" x14ac:dyDescent="0.25">
      <c r="I119" s="8" t="s">
        <v>935</v>
      </c>
    </row>
    <row r="120" spans="9:9" x14ac:dyDescent="0.25">
      <c r="I120" s="8" t="s">
        <v>858</v>
      </c>
    </row>
    <row r="121" spans="9:9" x14ac:dyDescent="0.25">
      <c r="I121" s="8" t="s">
        <v>941</v>
      </c>
    </row>
    <row r="122" spans="9:9" x14ac:dyDescent="0.25">
      <c r="I122" s="8" t="s">
        <v>811</v>
      </c>
    </row>
    <row r="123" spans="9:9" x14ac:dyDescent="0.25">
      <c r="I123" s="8" t="s">
        <v>768</v>
      </c>
    </row>
    <row r="124" spans="9:9" x14ac:dyDescent="0.25">
      <c r="I124" s="8" t="s">
        <v>783</v>
      </c>
    </row>
    <row r="125" spans="9:9" x14ac:dyDescent="0.25">
      <c r="I125" s="8" t="s">
        <v>865</v>
      </c>
    </row>
    <row r="126" spans="9:9" x14ac:dyDescent="0.25">
      <c r="I126" s="8" t="s">
        <v>788</v>
      </c>
    </row>
    <row r="127" spans="9:9" x14ac:dyDescent="0.25">
      <c r="I127" s="8" t="s">
        <v>795</v>
      </c>
    </row>
    <row r="128" spans="9:9" x14ac:dyDescent="0.25">
      <c r="I128" s="8" t="s">
        <v>787</v>
      </c>
    </row>
    <row r="129" spans="9:9" x14ac:dyDescent="0.25">
      <c r="I129" s="8" t="s">
        <v>808</v>
      </c>
    </row>
    <row r="130" spans="9:9" x14ac:dyDescent="0.25">
      <c r="I130" s="8" t="s">
        <v>816</v>
      </c>
    </row>
    <row r="131" spans="9:9" x14ac:dyDescent="0.25">
      <c r="I131" s="8" t="s">
        <v>936</v>
      </c>
    </row>
    <row r="132" spans="9:9" x14ac:dyDescent="0.25">
      <c r="I132" s="8" t="s">
        <v>776</v>
      </c>
    </row>
    <row r="133" spans="9:9" x14ac:dyDescent="0.25">
      <c r="I133" s="8" t="s">
        <v>901</v>
      </c>
    </row>
    <row r="134" spans="9:9" x14ac:dyDescent="0.25">
      <c r="I134" s="8" t="s">
        <v>879</v>
      </c>
    </row>
    <row r="135" spans="9:9" x14ac:dyDescent="0.25">
      <c r="I135" s="8" t="s">
        <v>872</v>
      </c>
    </row>
    <row r="136" spans="9:9" x14ac:dyDescent="0.25">
      <c r="I136" s="7" t="s">
        <v>753</v>
      </c>
    </row>
    <row r="137" spans="9:9" x14ac:dyDescent="0.25">
      <c r="I137" s="8" t="s">
        <v>764</v>
      </c>
    </row>
    <row r="138" spans="9:9" x14ac:dyDescent="0.25">
      <c r="I138" s="8" t="s">
        <v>822</v>
      </c>
    </row>
    <row r="139" spans="9:9" x14ac:dyDescent="0.25">
      <c r="I139" s="7" t="s">
        <v>749</v>
      </c>
    </row>
    <row r="140" spans="9:9" x14ac:dyDescent="0.25">
      <c r="I140" s="8" t="s">
        <v>762</v>
      </c>
    </row>
    <row r="141" spans="9:9" x14ac:dyDescent="0.25">
      <c r="I141" s="8" t="s">
        <v>761</v>
      </c>
    </row>
    <row r="142" spans="9:9" x14ac:dyDescent="0.25">
      <c r="I142" s="8" t="s">
        <v>931</v>
      </c>
    </row>
    <row r="143" spans="9:9" x14ac:dyDescent="0.25">
      <c r="I143" s="8" t="s">
        <v>792</v>
      </c>
    </row>
    <row r="144" spans="9:9" x14ac:dyDescent="0.25">
      <c r="I144" s="8" t="s">
        <v>921</v>
      </c>
    </row>
    <row r="145" spans="9:9" x14ac:dyDescent="0.25">
      <c r="I145" s="8" t="s">
        <v>871</v>
      </c>
    </row>
    <row r="146" spans="9:9" x14ac:dyDescent="0.25">
      <c r="I146" s="8" t="s">
        <v>846</v>
      </c>
    </row>
    <row r="147" spans="9:9" x14ac:dyDescent="0.25">
      <c r="I147" s="8" t="s">
        <v>880</v>
      </c>
    </row>
    <row r="148" spans="9:9" x14ac:dyDescent="0.25">
      <c r="I148" s="8" t="s">
        <v>894</v>
      </c>
    </row>
    <row r="149" spans="9:9" x14ac:dyDescent="0.25">
      <c r="I149" s="8" t="s">
        <v>854</v>
      </c>
    </row>
    <row r="150" spans="9:9" x14ac:dyDescent="0.25">
      <c r="I150" s="8" t="s">
        <v>765</v>
      </c>
    </row>
    <row r="151" spans="9:9" x14ac:dyDescent="0.25">
      <c r="I151" s="8" t="s">
        <v>820</v>
      </c>
    </row>
    <row r="152" spans="9:9" x14ac:dyDescent="0.25">
      <c r="I152" s="7" t="s">
        <v>801</v>
      </c>
    </row>
    <row r="153" spans="9:9" x14ac:dyDescent="0.25">
      <c r="I153" s="8" t="s">
        <v>823</v>
      </c>
    </row>
    <row r="154" spans="9:9" x14ac:dyDescent="0.25">
      <c r="I154" s="8" t="s">
        <v>826</v>
      </c>
    </row>
    <row r="155" spans="9:9" x14ac:dyDescent="0.25">
      <c r="I155" s="8" t="s">
        <v>835</v>
      </c>
    </row>
    <row r="156" spans="9:9" x14ac:dyDescent="0.25">
      <c r="I156" s="8" t="s">
        <v>814</v>
      </c>
    </row>
    <row r="157" spans="9:9" x14ac:dyDescent="0.25">
      <c r="I157" s="8" t="s">
        <v>881</v>
      </c>
    </row>
    <row r="158" spans="9:9" x14ac:dyDescent="0.25">
      <c r="I158" s="8" t="s">
        <v>873</v>
      </c>
    </row>
    <row r="159" spans="9:9" x14ac:dyDescent="0.25">
      <c r="I159" s="7" t="s">
        <v>747</v>
      </c>
    </row>
    <row r="160" spans="9:9" x14ac:dyDescent="0.25">
      <c r="I160" s="8" t="s">
        <v>910</v>
      </c>
    </row>
    <row r="161" spans="9:9" x14ac:dyDescent="0.25">
      <c r="I161" s="8" t="s">
        <v>925</v>
      </c>
    </row>
    <row r="162" spans="9:9" x14ac:dyDescent="0.25">
      <c r="I162" s="8" t="s">
        <v>842</v>
      </c>
    </row>
    <row r="163" spans="9:9" x14ac:dyDescent="0.25">
      <c r="I163" s="8" t="s">
        <v>869</v>
      </c>
    </row>
    <row r="164" spans="9:9" x14ac:dyDescent="0.25">
      <c r="I164" s="8" t="s">
        <v>943</v>
      </c>
    </row>
    <row r="165" spans="9:9" x14ac:dyDescent="0.25">
      <c r="I165" s="8" t="s">
        <v>809</v>
      </c>
    </row>
    <row r="166" spans="9:9" x14ac:dyDescent="0.25">
      <c r="I166" s="8" t="s">
        <v>889</v>
      </c>
    </row>
    <row r="167" spans="9:9" x14ac:dyDescent="0.25">
      <c r="I167" s="8" t="s">
        <v>861</v>
      </c>
    </row>
    <row r="168" spans="9:9" x14ac:dyDescent="0.25">
      <c r="I168" s="8" t="s">
        <v>784</v>
      </c>
    </row>
    <row r="169" spans="9:9" x14ac:dyDescent="0.25">
      <c r="I169" s="8" t="s">
        <v>882</v>
      </c>
    </row>
    <row r="170" spans="9:9" x14ac:dyDescent="0.25">
      <c r="I170" s="8" t="s">
        <v>824</v>
      </c>
    </row>
    <row r="171" spans="9:9" x14ac:dyDescent="0.25">
      <c r="I171" s="8" t="s">
        <v>836</v>
      </c>
    </row>
    <row r="172" spans="9:9" x14ac:dyDescent="0.25">
      <c r="I172" s="8" t="s">
        <v>779</v>
      </c>
    </row>
    <row r="173" spans="9:9" x14ac:dyDescent="0.25">
      <c r="I173" s="8" t="s">
        <v>937</v>
      </c>
    </row>
    <row r="174" spans="9:9" x14ac:dyDescent="0.25">
      <c r="I174" s="8" t="s">
        <v>898</v>
      </c>
    </row>
    <row r="175" spans="9:9" x14ac:dyDescent="0.25">
      <c r="I175" s="8" t="s">
        <v>932</v>
      </c>
    </row>
    <row r="176" spans="9:9" x14ac:dyDescent="0.25">
      <c r="I176" s="8" t="s">
        <v>817</v>
      </c>
    </row>
    <row r="177" spans="9:9" x14ac:dyDescent="0.25">
      <c r="I177" s="8" t="s">
        <v>789</v>
      </c>
    </row>
    <row r="178" spans="9:9" x14ac:dyDescent="0.25">
      <c r="I178" s="8" t="s">
        <v>857</v>
      </c>
    </row>
    <row r="179" spans="9:9" x14ac:dyDescent="0.25">
      <c r="I179" s="8" t="s">
        <v>927</v>
      </c>
    </row>
    <row r="180" spans="9:9" x14ac:dyDescent="0.25">
      <c r="I180" s="8" t="s">
        <v>888</v>
      </c>
    </row>
    <row r="181" spans="9:9" x14ac:dyDescent="0.25">
      <c r="I181" s="7" t="s">
        <v>751</v>
      </c>
    </row>
    <row r="182" spans="9:9" x14ac:dyDescent="0.25">
      <c r="I182" s="8" t="s">
        <v>934</v>
      </c>
    </row>
    <row r="183" spans="9:9" x14ac:dyDescent="0.25">
      <c r="I183" s="8" t="s">
        <v>862</v>
      </c>
    </row>
    <row r="184" spans="9:9" x14ac:dyDescent="0.25">
      <c r="I184" s="8" t="s">
        <v>878</v>
      </c>
    </row>
    <row r="185" spans="9:9" x14ac:dyDescent="0.25">
      <c r="I185" s="8" t="s">
        <v>945</v>
      </c>
    </row>
    <row r="186" spans="9:9" x14ac:dyDescent="0.25">
      <c r="I186" s="7" t="s">
        <v>752</v>
      </c>
    </row>
    <row r="187" spans="9:9" x14ac:dyDescent="0.25">
      <c r="I187" s="8" t="s">
        <v>838</v>
      </c>
    </row>
    <row r="188" spans="9:9" x14ac:dyDescent="0.25">
      <c r="I188" s="7" t="s">
        <v>745</v>
      </c>
    </row>
    <row r="189" spans="9:9" x14ac:dyDescent="0.25">
      <c r="I189" s="8" t="s">
        <v>852</v>
      </c>
    </row>
    <row r="190" spans="9:9" x14ac:dyDescent="0.25">
      <c r="I190" s="8" t="s">
        <v>837</v>
      </c>
    </row>
    <row r="191" spans="9:9" x14ac:dyDescent="0.25">
      <c r="I191" s="7" t="s">
        <v>754</v>
      </c>
    </row>
    <row r="192" spans="9:9" x14ac:dyDescent="0.25">
      <c r="I192" s="8" t="s">
        <v>868</v>
      </c>
    </row>
    <row r="193" spans="9:9" x14ac:dyDescent="0.25">
      <c r="I193" s="8" t="s">
        <v>923</v>
      </c>
    </row>
    <row r="194" spans="9:9" x14ac:dyDescent="0.25">
      <c r="I194" s="8" t="s">
        <v>911</v>
      </c>
    </row>
    <row r="195" spans="9:9" x14ac:dyDescent="0.25">
      <c r="I195" s="8" t="s">
        <v>800</v>
      </c>
    </row>
    <row r="196" spans="9:9" x14ac:dyDescent="0.25">
      <c r="I196" s="8" t="s">
        <v>843</v>
      </c>
    </row>
    <row r="197" spans="9:9" x14ac:dyDescent="0.25">
      <c r="I197" s="8" t="s">
        <v>798</v>
      </c>
    </row>
    <row r="198" spans="9:9" x14ac:dyDescent="0.25">
      <c r="I198" s="8" t="s">
        <v>933</v>
      </c>
    </row>
    <row r="199" spans="9:9" x14ac:dyDescent="0.25">
      <c r="I199" s="8" t="s">
        <v>914</v>
      </c>
    </row>
    <row r="200" spans="9:9" x14ac:dyDescent="0.25">
      <c r="I200" s="8" t="s">
        <v>916</v>
      </c>
    </row>
    <row r="201" spans="9:9" x14ac:dyDescent="0.25">
      <c r="I201" s="8" t="s">
        <v>791</v>
      </c>
    </row>
    <row r="202" spans="9:9" x14ac:dyDescent="0.25">
      <c r="I202" s="8" t="s">
        <v>797</v>
      </c>
    </row>
    <row r="203" spans="9:9" x14ac:dyDescent="0.25">
      <c r="I203" s="8" t="s">
        <v>773</v>
      </c>
    </row>
    <row r="204" spans="9:9" x14ac:dyDescent="0.25">
      <c r="I204" s="8" t="s">
        <v>930</v>
      </c>
    </row>
    <row r="205" spans="9:9" x14ac:dyDescent="0.25">
      <c r="I205" s="7" t="s">
        <v>755</v>
      </c>
    </row>
    <row r="206" spans="9:9" x14ac:dyDescent="0.25">
      <c r="I206" s="8" t="s">
        <v>919</v>
      </c>
    </row>
    <row r="207" spans="9:9" x14ac:dyDescent="0.25">
      <c r="I207" s="8" t="s">
        <v>845</v>
      </c>
    </row>
    <row r="208" spans="9:9" x14ac:dyDescent="0.25">
      <c r="I208" s="8" t="s">
        <v>812</v>
      </c>
    </row>
    <row r="209" spans="9:9" x14ac:dyDescent="0.25">
      <c r="I209" s="8" t="s">
        <v>918</v>
      </c>
    </row>
    <row r="210" spans="9:9" x14ac:dyDescent="0.25">
      <c r="I210" s="8" t="s">
        <v>855</v>
      </c>
    </row>
    <row r="211" spans="9:9" x14ac:dyDescent="0.25">
      <c r="I211" s="8" t="s">
        <v>840</v>
      </c>
    </row>
    <row r="212" spans="9:9" x14ac:dyDescent="0.25">
      <c r="I212" s="8" t="s">
        <v>818</v>
      </c>
    </row>
    <row r="213" spans="9:9" x14ac:dyDescent="0.25">
      <c r="I213" s="8" t="s">
        <v>885</v>
      </c>
    </row>
    <row r="214" spans="9:9" x14ac:dyDescent="0.25">
      <c r="I214" s="8" t="s">
        <v>899</v>
      </c>
    </row>
    <row r="215" spans="9:9" x14ac:dyDescent="0.25">
      <c r="I215" s="8" t="s">
        <v>915</v>
      </c>
    </row>
    <row r="216" spans="9:9" x14ac:dyDescent="0.25">
      <c r="I216" s="8" t="s">
        <v>777</v>
      </c>
    </row>
    <row r="217" spans="9:9" x14ac:dyDescent="0.25">
      <c r="I217" s="8" t="s">
        <v>913</v>
      </c>
    </row>
    <row r="218" spans="9:9" x14ac:dyDescent="0.25">
      <c r="I218" s="8" t="s">
        <v>815</v>
      </c>
    </row>
    <row r="219" spans="9:9" x14ac:dyDescent="0.25">
      <c r="I219" s="8" t="s">
        <v>821</v>
      </c>
    </row>
    <row r="220" spans="9:9" x14ac:dyDescent="0.25">
      <c r="I220" s="8" t="s">
        <v>890</v>
      </c>
    </row>
    <row r="221" spans="9:9" x14ac:dyDescent="0.25">
      <c r="I221" s="8" t="s">
        <v>782</v>
      </c>
    </row>
    <row r="222" spans="9:9" x14ac:dyDescent="0.25">
      <c r="I222" s="8" t="s">
        <v>839</v>
      </c>
    </row>
    <row r="223" spans="9:9" x14ac:dyDescent="0.25">
      <c r="I223" s="8" t="s">
        <v>883</v>
      </c>
    </row>
    <row r="224" spans="9:9" x14ac:dyDescent="0.25">
      <c r="I224" s="8" t="s">
        <v>887</v>
      </c>
    </row>
    <row r="225" spans="9:9" x14ac:dyDescent="0.25">
      <c r="I225" s="8" t="s">
        <v>891</v>
      </c>
    </row>
    <row r="226" spans="9:9" x14ac:dyDescent="0.25">
      <c r="I226" s="8" t="s">
        <v>912</v>
      </c>
    </row>
    <row r="227" spans="9:9" x14ac:dyDescent="0.25">
      <c r="I227" s="7" t="s">
        <v>746</v>
      </c>
    </row>
    <row r="228" spans="9:9" x14ac:dyDescent="0.25">
      <c r="I228" s="8" t="s">
        <v>759</v>
      </c>
    </row>
    <row r="229" spans="9:9" x14ac:dyDescent="0.25">
      <c r="I229" s="8" t="s">
        <v>769</v>
      </c>
    </row>
    <row r="230" spans="9:9" x14ac:dyDescent="0.25">
      <c r="I230" s="8" t="s">
        <v>870</v>
      </c>
    </row>
    <row r="231" spans="9:9" x14ac:dyDescent="0.25">
      <c r="I231" s="8" t="s">
        <v>851</v>
      </c>
    </row>
    <row r="232" spans="9:9" x14ac:dyDescent="0.25">
      <c r="I232" s="8" t="s">
        <v>841</v>
      </c>
    </row>
    <row r="233" spans="9:9" x14ac:dyDescent="0.25">
      <c r="I233" s="8" t="s">
        <v>780</v>
      </c>
    </row>
    <row r="234" spans="9:9" x14ac:dyDescent="0.25">
      <c r="I234" s="8" t="s">
        <v>884</v>
      </c>
    </row>
    <row r="235" spans="9:9" x14ac:dyDescent="0.25">
      <c r="I235" s="8" t="s">
        <v>944</v>
      </c>
    </row>
    <row r="236" spans="9:9" x14ac:dyDescent="0.25">
      <c r="I236" s="7" t="s">
        <v>757</v>
      </c>
    </row>
    <row r="237" spans="9:9" x14ac:dyDescent="0.25">
      <c r="I237" s="8" t="s">
        <v>794</v>
      </c>
    </row>
    <row r="238" spans="9:9" x14ac:dyDescent="0.25">
      <c r="I238" s="7" t="s">
        <v>756</v>
      </c>
    </row>
    <row r="239" spans="9:9" x14ac:dyDescent="0.25">
      <c r="I239" s="8" t="s">
        <v>847</v>
      </c>
    </row>
    <row r="240" spans="9:9" x14ac:dyDescent="0.25">
      <c r="I240" s="8" t="s">
        <v>775</v>
      </c>
    </row>
    <row r="241" spans="9:9" x14ac:dyDescent="0.25">
      <c r="I241" s="8" t="s">
        <v>774</v>
      </c>
    </row>
    <row r="242" spans="9:9" x14ac:dyDescent="0.25">
      <c r="I242" s="8" t="s">
        <v>810</v>
      </c>
    </row>
    <row r="243" spans="9:9" x14ac:dyDescent="0.25">
      <c r="I243" s="8" t="s">
        <v>907</v>
      </c>
    </row>
    <row r="244" spans="9:9" x14ac:dyDescent="0.25">
      <c r="I244" s="8" t="s">
        <v>902</v>
      </c>
    </row>
    <row r="245" spans="9:9" x14ac:dyDescent="0.25">
      <c r="I245" s="8" t="s">
        <v>922</v>
      </c>
    </row>
  </sheetData>
  <sortState ref="I46:I245">
    <sortCondition ref="I245"/>
  </sortState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4" workbookViewId="0">
      <selection activeCell="E25" sqref="E25"/>
    </sheetView>
  </sheetViews>
  <sheetFormatPr defaultRowHeight="15" x14ac:dyDescent="0.25"/>
  <cols>
    <col min="1" max="1" width="24.42578125" bestFit="1" customWidth="1"/>
  </cols>
  <sheetData>
    <row r="1" spans="1:3" x14ac:dyDescent="0.25">
      <c r="A1" t="s">
        <v>591</v>
      </c>
      <c r="B1" t="s">
        <v>601</v>
      </c>
    </row>
    <row r="2" spans="1:3" x14ac:dyDescent="0.25">
      <c r="A2" t="s">
        <v>560</v>
      </c>
      <c r="B2" t="s">
        <v>95</v>
      </c>
      <c r="C2" t="s">
        <v>608</v>
      </c>
    </row>
    <row r="3" spans="1:3" x14ac:dyDescent="0.25">
      <c r="A3" t="s">
        <v>559</v>
      </c>
      <c r="C3" t="s">
        <v>652</v>
      </c>
    </row>
    <row r="4" spans="1:3" x14ac:dyDescent="0.25">
      <c r="A4" t="s">
        <v>558</v>
      </c>
      <c r="B4" t="s">
        <v>95</v>
      </c>
      <c r="C4" t="s">
        <v>587</v>
      </c>
    </row>
    <row r="5" spans="1:3" x14ac:dyDescent="0.25">
      <c r="A5" t="s">
        <v>561</v>
      </c>
      <c r="C5" t="s">
        <v>562</v>
      </c>
    </row>
    <row r="6" spans="1:3" x14ac:dyDescent="0.25">
      <c r="A6" t="s">
        <v>563</v>
      </c>
      <c r="C6" t="s">
        <v>564</v>
      </c>
    </row>
    <row r="7" spans="1:3" x14ac:dyDescent="0.25">
      <c r="A7" t="s">
        <v>565</v>
      </c>
      <c r="C7" t="s">
        <v>568</v>
      </c>
    </row>
    <row r="8" spans="1:3" x14ac:dyDescent="0.25">
      <c r="A8" t="s">
        <v>566</v>
      </c>
      <c r="C8" t="s">
        <v>567</v>
      </c>
    </row>
    <row r="9" spans="1:3" x14ac:dyDescent="0.25">
      <c r="A9" t="s">
        <v>570</v>
      </c>
      <c r="C9" t="s">
        <v>632</v>
      </c>
    </row>
    <row r="10" spans="1:3" x14ac:dyDescent="0.25">
      <c r="A10" t="s">
        <v>569</v>
      </c>
      <c r="B10" t="s">
        <v>95</v>
      </c>
      <c r="C10" t="s">
        <v>571</v>
      </c>
    </row>
    <row r="11" spans="1:3" x14ac:dyDescent="0.25">
      <c r="A11" t="s">
        <v>572</v>
      </c>
      <c r="C11" t="s">
        <v>573</v>
      </c>
    </row>
    <row r="12" spans="1:3" x14ac:dyDescent="0.25">
      <c r="A12" t="s">
        <v>586</v>
      </c>
      <c r="C12" t="s">
        <v>575</v>
      </c>
    </row>
    <row r="13" spans="1:3" x14ac:dyDescent="0.25">
      <c r="A13" t="s">
        <v>576</v>
      </c>
      <c r="C13" t="s">
        <v>577</v>
      </c>
    </row>
    <row r="14" spans="1:3" x14ac:dyDescent="0.25">
      <c r="A14" t="s">
        <v>578</v>
      </c>
      <c r="C14" t="s">
        <v>579</v>
      </c>
    </row>
    <row r="15" spans="1:3" x14ac:dyDescent="0.25">
      <c r="A15" t="s">
        <v>580</v>
      </c>
      <c r="C15" t="s">
        <v>583</v>
      </c>
    </row>
    <row r="16" spans="1:3" x14ac:dyDescent="0.25">
      <c r="A16" t="s">
        <v>581</v>
      </c>
      <c r="B16" t="s">
        <v>95</v>
      </c>
      <c r="C16" t="s">
        <v>582</v>
      </c>
    </row>
    <row r="17" spans="1:3" x14ac:dyDescent="0.25">
      <c r="A17" t="s">
        <v>584</v>
      </c>
      <c r="B17" t="s">
        <v>95</v>
      </c>
      <c r="C17" t="s">
        <v>590</v>
      </c>
    </row>
    <row r="18" spans="1:3" x14ac:dyDescent="0.25">
      <c r="A18" t="s">
        <v>585</v>
      </c>
      <c r="B18" t="s">
        <v>95</v>
      </c>
      <c r="C18" t="s">
        <v>588</v>
      </c>
    </row>
    <row r="19" spans="1:3" x14ac:dyDescent="0.25">
      <c r="A19" t="s">
        <v>574</v>
      </c>
      <c r="B19" t="s">
        <v>95</v>
      </c>
      <c r="C19" t="s">
        <v>589</v>
      </c>
    </row>
    <row r="20" spans="1:3" x14ac:dyDescent="0.25">
      <c r="A20" t="s">
        <v>609</v>
      </c>
      <c r="C20" t="s">
        <v>612</v>
      </c>
    </row>
    <row r="21" spans="1:3" x14ac:dyDescent="0.25">
      <c r="A21" t="s">
        <v>633</v>
      </c>
      <c r="B21" t="s">
        <v>95</v>
      </c>
      <c r="C21" t="s">
        <v>635</v>
      </c>
    </row>
    <row r="23" spans="1:3" x14ac:dyDescent="0.25">
      <c r="A23" t="s">
        <v>592</v>
      </c>
    </row>
    <row r="24" spans="1:3" x14ac:dyDescent="0.25">
      <c r="A24" t="s">
        <v>593</v>
      </c>
      <c r="C24" t="s">
        <v>594</v>
      </c>
    </row>
    <row r="25" spans="1:3" x14ac:dyDescent="0.25">
      <c r="A25" t="s">
        <v>595</v>
      </c>
      <c r="C25" t="s">
        <v>596</v>
      </c>
    </row>
    <row r="26" spans="1:3" x14ac:dyDescent="0.25">
      <c r="A26" t="s">
        <v>597</v>
      </c>
      <c r="C26" t="s">
        <v>598</v>
      </c>
    </row>
    <row r="27" spans="1:3" x14ac:dyDescent="0.25">
      <c r="A27" t="s">
        <v>599</v>
      </c>
      <c r="C27" t="s">
        <v>600</v>
      </c>
    </row>
    <row r="28" spans="1:3" x14ac:dyDescent="0.25">
      <c r="A28" t="s">
        <v>602</v>
      </c>
      <c r="C28" t="s">
        <v>603</v>
      </c>
    </row>
    <row r="29" spans="1:3" x14ac:dyDescent="0.25">
      <c r="A29" t="s">
        <v>604</v>
      </c>
      <c r="C29" t="s">
        <v>605</v>
      </c>
    </row>
    <row r="30" spans="1:3" x14ac:dyDescent="0.25">
      <c r="A30" t="s">
        <v>610</v>
      </c>
      <c r="C30" t="s">
        <v>611</v>
      </c>
    </row>
    <row r="31" spans="1:3" x14ac:dyDescent="0.25">
      <c r="A31" t="s">
        <v>634</v>
      </c>
      <c r="B31" t="s">
        <v>95</v>
      </c>
      <c r="C31" t="s">
        <v>636</v>
      </c>
    </row>
    <row r="32" spans="1:3" x14ac:dyDescent="0.25">
      <c r="A32" t="s">
        <v>637</v>
      </c>
      <c r="C32" t="s">
        <v>638</v>
      </c>
    </row>
    <row r="33" spans="1:3" x14ac:dyDescent="0.25">
      <c r="A33" t="s">
        <v>645</v>
      </c>
      <c r="C33" t="s">
        <v>646</v>
      </c>
    </row>
    <row r="35" spans="1:3" x14ac:dyDescent="0.25">
      <c r="A35" t="s">
        <v>692</v>
      </c>
    </row>
    <row r="36" spans="1:3" x14ac:dyDescent="0.25">
      <c r="A36" t="s">
        <v>691</v>
      </c>
      <c r="B36" t="s">
        <v>95</v>
      </c>
      <c r="C36" t="s">
        <v>698</v>
      </c>
    </row>
    <row r="37" spans="1:3" x14ac:dyDescent="0.25">
      <c r="A37" t="s">
        <v>695</v>
      </c>
      <c r="B37" t="s">
        <v>95</v>
      </c>
      <c r="C37" t="s">
        <v>697</v>
      </c>
    </row>
    <row r="38" spans="1:3" x14ac:dyDescent="0.25">
      <c r="A38" t="s">
        <v>696</v>
      </c>
      <c r="B38" t="s">
        <v>95</v>
      </c>
      <c r="C38" t="s">
        <v>699</v>
      </c>
    </row>
    <row r="39" spans="1:3" x14ac:dyDescent="0.25">
      <c r="A39" t="s">
        <v>693</v>
      </c>
      <c r="B39" t="s">
        <v>95</v>
      </c>
      <c r="C39" t="s">
        <v>700</v>
      </c>
    </row>
    <row r="40" spans="1:3" x14ac:dyDescent="0.25">
      <c r="A40" t="s">
        <v>694</v>
      </c>
      <c r="B40" t="s">
        <v>95</v>
      </c>
      <c r="C40" t="s">
        <v>701</v>
      </c>
    </row>
    <row r="42" spans="1:3" x14ac:dyDescent="0.25">
      <c r="A42" t="s">
        <v>702</v>
      </c>
    </row>
    <row r="43" spans="1:3" x14ac:dyDescent="0.25">
      <c r="A43" t="s">
        <v>703</v>
      </c>
      <c r="B43" t="s">
        <v>95</v>
      </c>
      <c r="C43" t="s">
        <v>704</v>
      </c>
    </row>
    <row r="44" spans="1:3" x14ac:dyDescent="0.25">
      <c r="A44" t="s">
        <v>705</v>
      </c>
      <c r="B44" t="s">
        <v>95</v>
      </c>
      <c r="C44" t="s">
        <v>706</v>
      </c>
    </row>
    <row r="45" spans="1:3" x14ac:dyDescent="0.25">
      <c r="A45" t="s">
        <v>707</v>
      </c>
      <c r="B45" t="s">
        <v>95</v>
      </c>
      <c r="C45" t="s">
        <v>708</v>
      </c>
    </row>
    <row r="46" spans="1:3" x14ac:dyDescent="0.25">
      <c r="A46" t="s">
        <v>709</v>
      </c>
      <c r="B46" t="s">
        <v>95</v>
      </c>
      <c r="C46" t="s">
        <v>710</v>
      </c>
    </row>
    <row r="47" spans="1:3" x14ac:dyDescent="0.25">
      <c r="A47" t="s">
        <v>711</v>
      </c>
      <c r="B47" t="s">
        <v>95</v>
      </c>
      <c r="C47" t="s">
        <v>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7" sqref="A27"/>
    </sheetView>
  </sheetViews>
  <sheetFormatPr defaultRowHeight="15" x14ac:dyDescent="0.25"/>
  <cols>
    <col min="1" max="1" width="20.28515625" bestFit="1" customWidth="1"/>
    <col min="2" max="2" width="20.140625" bestFit="1" customWidth="1"/>
  </cols>
  <sheetData>
    <row r="1" spans="1:3" x14ac:dyDescent="0.25">
      <c r="A1" t="s">
        <v>606</v>
      </c>
    </row>
    <row r="2" spans="1:3" x14ac:dyDescent="0.25">
      <c r="A2" t="s">
        <v>607</v>
      </c>
      <c r="B2" t="s">
        <v>619</v>
      </c>
      <c r="C2" t="s">
        <v>614</v>
      </c>
    </row>
    <row r="3" spans="1:3" x14ac:dyDescent="0.25">
      <c r="A3" t="s">
        <v>613</v>
      </c>
      <c r="B3" t="s">
        <v>609</v>
      </c>
      <c r="C3" t="s">
        <v>615</v>
      </c>
    </row>
    <row r="4" spans="1:3" x14ac:dyDescent="0.25">
      <c r="A4" t="s">
        <v>616</v>
      </c>
      <c r="B4" t="s">
        <v>621</v>
      </c>
      <c r="C4" t="s">
        <v>620</v>
      </c>
    </row>
    <row r="5" spans="1:3" x14ac:dyDescent="0.25">
      <c r="A5" t="s">
        <v>617</v>
      </c>
      <c r="B5" t="s">
        <v>627</v>
      </c>
      <c r="C5" t="s">
        <v>618</v>
      </c>
    </row>
    <row r="6" spans="1:3" x14ac:dyDescent="0.25">
      <c r="A6" t="s">
        <v>622</v>
      </c>
      <c r="B6" t="s">
        <v>595</v>
      </c>
      <c r="C6" t="s">
        <v>623</v>
      </c>
    </row>
    <row r="7" spans="1:3" x14ac:dyDescent="0.25">
      <c r="A7" t="s">
        <v>624</v>
      </c>
      <c r="B7" t="s">
        <v>625</v>
      </c>
      <c r="C7" t="s">
        <v>626</v>
      </c>
    </row>
    <row r="8" spans="1:3" x14ac:dyDescent="0.25">
      <c r="A8" t="s">
        <v>628</v>
      </c>
      <c r="B8" t="s">
        <v>627</v>
      </c>
      <c r="C8" t="s">
        <v>629</v>
      </c>
    </row>
    <row r="9" spans="1:3" x14ac:dyDescent="0.25">
      <c r="A9" t="s">
        <v>630</v>
      </c>
      <c r="B9" t="s">
        <v>581</v>
      </c>
      <c r="C9" t="s">
        <v>631</v>
      </c>
    </row>
    <row r="10" spans="1:3" x14ac:dyDescent="0.25">
      <c r="A10" t="s">
        <v>639</v>
      </c>
      <c r="B10" t="s">
        <v>609</v>
      </c>
      <c r="C10" t="s">
        <v>640</v>
      </c>
    </row>
    <row r="11" spans="1:3" x14ac:dyDescent="0.25">
      <c r="A11" t="s">
        <v>641</v>
      </c>
      <c r="B11" t="s">
        <v>574</v>
      </c>
      <c r="C11" t="s">
        <v>642</v>
      </c>
    </row>
    <row r="12" spans="1:3" x14ac:dyDescent="0.25">
      <c r="A12" t="s">
        <v>643</v>
      </c>
      <c r="B12" t="s">
        <v>558</v>
      </c>
      <c r="C12" t="s">
        <v>644</v>
      </c>
    </row>
    <row r="13" spans="1:3" x14ac:dyDescent="0.25">
      <c r="A13" t="s">
        <v>650</v>
      </c>
      <c r="B13" t="s">
        <v>609</v>
      </c>
      <c r="C13" t="s">
        <v>647</v>
      </c>
    </row>
    <row r="14" spans="1:3" x14ac:dyDescent="0.25">
      <c r="A14" t="s">
        <v>649</v>
      </c>
      <c r="B14" t="s">
        <v>633</v>
      </c>
      <c r="C14" t="s">
        <v>651</v>
      </c>
    </row>
    <row r="26" spans="1:3" x14ac:dyDescent="0.25">
      <c r="A26" t="s">
        <v>724</v>
      </c>
      <c r="B26" t="s">
        <v>648</v>
      </c>
      <c r="C26" t="s">
        <v>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3" sqref="C13"/>
    </sheetView>
  </sheetViews>
  <sheetFormatPr defaultRowHeight="15" x14ac:dyDescent="0.25"/>
  <cols>
    <col min="1" max="1" width="14.5703125" bestFit="1" customWidth="1"/>
    <col min="2" max="2" width="17.28515625" bestFit="1" customWidth="1"/>
  </cols>
  <sheetData>
    <row r="1" spans="1:3" x14ac:dyDescent="0.25">
      <c r="B1" t="s">
        <v>733</v>
      </c>
    </row>
    <row r="2" spans="1:3" x14ac:dyDescent="0.25">
      <c r="A2" t="s">
        <v>380</v>
      </c>
      <c r="B2" t="s">
        <v>732</v>
      </c>
    </row>
    <row r="3" spans="1:3" x14ac:dyDescent="0.25">
      <c r="A3" t="s">
        <v>726</v>
      </c>
      <c r="B3" t="s">
        <v>735</v>
      </c>
    </row>
    <row r="4" spans="1:3" x14ac:dyDescent="0.25">
      <c r="A4" t="s">
        <v>727</v>
      </c>
      <c r="B4" t="s">
        <v>734</v>
      </c>
      <c r="C4" t="s">
        <v>736</v>
      </c>
    </row>
    <row r="5" spans="1:3" x14ac:dyDescent="0.25">
      <c r="A5" t="s">
        <v>728</v>
      </c>
      <c r="B5" t="s">
        <v>737</v>
      </c>
      <c r="C5" t="s">
        <v>738</v>
      </c>
    </row>
    <row r="6" spans="1:3" x14ac:dyDescent="0.25">
      <c r="A6" t="s">
        <v>729</v>
      </c>
      <c r="B6" t="s">
        <v>739</v>
      </c>
    </row>
    <row r="8" spans="1:3" x14ac:dyDescent="0.25">
      <c r="A8" t="s">
        <v>463</v>
      </c>
      <c r="B8" t="s">
        <v>740</v>
      </c>
    </row>
    <row r="9" spans="1:3" x14ac:dyDescent="0.25">
      <c r="A9" t="s">
        <v>731</v>
      </c>
      <c r="B9" t="s">
        <v>874</v>
      </c>
      <c r="C9" t="s">
        <v>875</v>
      </c>
    </row>
    <row r="11" spans="1:3" x14ac:dyDescent="0.25">
      <c r="A11" t="s">
        <v>730</v>
      </c>
      <c r="B11" t="s">
        <v>876</v>
      </c>
      <c r="C11" t="s">
        <v>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Stellar Classification</vt:lpstr>
      <vt:lpstr>Orbital Classification</vt:lpstr>
      <vt:lpstr>Commodities</vt:lpstr>
      <vt:lpstr>Names</vt:lpstr>
      <vt:lpstr>Ship</vt:lpstr>
      <vt:lpstr>Alien Tech</vt:lpstr>
      <vt:lpstr>Name Generation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</dc:creator>
  <cp:lastModifiedBy>Bryant</cp:lastModifiedBy>
  <dcterms:created xsi:type="dcterms:W3CDTF">2013-04-12T02:09:26Z</dcterms:created>
  <dcterms:modified xsi:type="dcterms:W3CDTF">2013-05-10T17:29:33Z</dcterms:modified>
</cp:coreProperties>
</file>