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物理实验\课件\扭摆法测转动惯量\"/>
    </mc:Choice>
  </mc:AlternateContent>
  <xr:revisionPtr revIDLastSave="0" documentId="13_ncr:1_{AA4527BB-7187-4919-B4CA-3C8B03CD5DB2}" xr6:coauthVersionLast="45" xr6:coauthVersionMax="45" xr10:uidLastSave="{00000000-0000-0000-0000-000000000000}"/>
  <bookViews>
    <workbookView xWindow="-98" yWindow="-98" windowWidth="20715" windowHeight="13276" xr2:uid="{8FD499FA-CA0F-47E0-88EA-10CE153F9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C23" i="1"/>
  <c r="D21" i="1"/>
  <c r="E21" i="1"/>
  <c r="F21" i="1"/>
  <c r="G21" i="1"/>
  <c r="C21" i="1"/>
  <c r="F14" i="1"/>
  <c r="F10" i="1"/>
  <c r="E14" i="1"/>
  <c r="E10" i="1"/>
  <c r="E6" i="1"/>
  <c r="G1" i="1" l="1"/>
  <c r="G6" i="1" s="1"/>
  <c r="G10" i="1" s="1"/>
  <c r="H10" i="1" s="1"/>
  <c r="G14" i="1" l="1"/>
  <c r="E22" i="1"/>
  <c r="E24" i="1" s="1"/>
  <c r="G22" i="1"/>
  <c r="G24" i="1" s="1"/>
  <c r="F22" i="1"/>
  <c r="F24" i="1" s="1"/>
  <c r="D22" i="1"/>
  <c r="D24" i="1" s="1"/>
  <c r="C22" i="1" l="1"/>
  <c r="C24" i="1" s="1"/>
  <c r="H14" i="1"/>
</calcChain>
</file>

<file path=xl/sharedStrings.xml><?xml version="1.0" encoding="utf-8"?>
<sst xmlns="http://schemas.openxmlformats.org/spreadsheetml/2006/main" count="32" uniqueCount="30">
  <si>
    <t>1、不同形状物体的转动惯量测量</t>
    <phoneticPr fontId="3" type="noConversion"/>
  </si>
  <si>
    <r>
      <t>*</t>
    </r>
    <r>
      <rPr>
        <sz val="12"/>
        <rFont val="宋体"/>
        <family val="3"/>
        <charset val="134"/>
      </rPr>
      <t>10</t>
    </r>
    <r>
      <rPr>
        <vertAlign val="superscript"/>
        <sz val="12"/>
        <rFont val="宋体"/>
        <family val="3"/>
        <charset val="134"/>
      </rPr>
      <t>-4</t>
    </r>
    <r>
      <rPr>
        <sz val="12"/>
        <rFont val="宋体"/>
        <family val="3"/>
        <charset val="134"/>
      </rPr>
      <t xml:space="preserve"> N.m</t>
    </r>
    <phoneticPr fontId="3" type="noConversion"/>
  </si>
  <si>
    <t>实验者</t>
    <phoneticPr fontId="3" type="noConversion"/>
  </si>
  <si>
    <t>物体名称</t>
    <phoneticPr fontId="3" type="noConversion"/>
  </si>
  <si>
    <t>质量（g)</t>
    <phoneticPr fontId="3" type="noConversion"/>
  </si>
  <si>
    <t>几何尺寸(cm)</t>
    <phoneticPr fontId="3" type="noConversion"/>
  </si>
  <si>
    <r>
      <t>周期</t>
    </r>
    <r>
      <rPr>
        <sz val="10.5"/>
        <rFont val="Times New Roman"/>
        <family val="1"/>
      </rPr>
      <t>T(s)</t>
    </r>
    <phoneticPr fontId="3" type="noConversion"/>
  </si>
  <si>
    <r>
      <t>转动惯量</t>
    </r>
    <r>
      <rPr>
        <sz val="10.5"/>
        <rFont val="Times New Roman"/>
        <family val="1"/>
      </rPr>
      <t xml:space="preserve">  (  10</t>
    </r>
    <r>
      <rPr>
        <vertAlign val="superscript"/>
        <sz val="10.5"/>
        <rFont val="Times New Roman"/>
        <family val="1"/>
      </rPr>
      <t xml:space="preserve">-4  </t>
    </r>
    <r>
      <rPr>
        <sz val="10.5"/>
        <rFont val="Times New Roman"/>
        <family val="1"/>
      </rPr>
      <t>kg</t>
    </r>
    <r>
      <rPr>
        <sz val="10.5"/>
        <rFont val="宋体"/>
        <family val="3"/>
        <charset val="134"/>
      </rPr>
      <t>．</t>
    </r>
    <r>
      <rPr>
        <sz val="10.5"/>
        <rFont val="Times New Roman"/>
        <family val="1"/>
      </rPr>
      <t>m</t>
    </r>
    <r>
      <rPr>
        <vertAlign val="superscript"/>
        <sz val="10.5"/>
        <rFont val="Times New Roman"/>
        <family val="1"/>
      </rPr>
      <t>2</t>
    </r>
    <r>
      <rPr>
        <sz val="10.5"/>
        <rFont val="Times New Roman"/>
        <family val="1"/>
      </rPr>
      <t>)</t>
    </r>
    <phoneticPr fontId="3" type="noConversion"/>
  </si>
  <si>
    <t>百分比误差(%)</t>
    <phoneticPr fontId="3" type="noConversion"/>
  </si>
  <si>
    <t>金属载物盘</t>
    <phoneticPr fontId="3" type="noConversion"/>
  </si>
  <si>
    <t>T(s)</t>
    <phoneticPr fontId="3" type="noConversion"/>
  </si>
  <si>
    <t>塑料圆柱体</t>
    <phoneticPr fontId="3" type="noConversion"/>
  </si>
  <si>
    <t>金属细杆</t>
  </si>
  <si>
    <r>
      <t>X (10</t>
    </r>
    <r>
      <rPr>
        <vertAlign val="superscript"/>
        <sz val="10"/>
        <rFont val="宋体"/>
        <family val="3"/>
        <charset val="134"/>
      </rPr>
      <t>-2</t>
    </r>
    <r>
      <rPr>
        <sz val="10"/>
        <rFont val="宋体"/>
        <family val="3"/>
        <charset val="134"/>
      </rPr>
      <t>m)</t>
    </r>
  </si>
  <si>
    <t>m(kg)</t>
    <phoneticPr fontId="3" type="noConversion"/>
  </si>
  <si>
    <t>周期T(s)</t>
  </si>
  <si>
    <r>
      <t>T</t>
    </r>
    <r>
      <rPr>
        <vertAlign val="subscript"/>
        <sz val="10"/>
        <rFont val="宋体"/>
        <family val="3"/>
        <charset val="134"/>
      </rPr>
      <t>1</t>
    </r>
  </si>
  <si>
    <r>
      <t>T</t>
    </r>
    <r>
      <rPr>
        <vertAlign val="subscript"/>
        <sz val="10"/>
        <rFont val="宋体"/>
        <family val="3"/>
        <charset val="134"/>
      </rPr>
      <t>2</t>
    </r>
  </si>
  <si>
    <r>
      <t>T</t>
    </r>
    <r>
      <rPr>
        <vertAlign val="subscript"/>
        <sz val="10"/>
        <rFont val="宋体"/>
        <family val="3"/>
        <charset val="134"/>
      </rPr>
      <t>3</t>
    </r>
  </si>
  <si>
    <t>平均T</t>
  </si>
  <si>
    <r>
      <t>实验值：(10</t>
    </r>
    <r>
      <rPr>
        <vertAlign val="superscript"/>
        <sz val="10"/>
        <rFont val="宋体"/>
        <family val="3"/>
        <charset val="134"/>
      </rPr>
      <t xml:space="preserve">-4 </t>
    </r>
    <r>
      <rPr>
        <sz val="10"/>
        <rFont val="宋体"/>
        <family val="3"/>
        <charset val="134"/>
      </rPr>
      <t>kg·m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 xml:space="preserve"> )</t>
    </r>
    <phoneticPr fontId="3" type="noConversion"/>
  </si>
  <si>
    <r>
      <t>理论值：(10</t>
    </r>
    <r>
      <rPr>
        <vertAlign val="superscript"/>
        <sz val="10"/>
        <rFont val="宋体"/>
        <family val="3"/>
        <charset val="134"/>
      </rPr>
      <t>-4</t>
    </r>
    <r>
      <rPr>
        <sz val="10"/>
        <rFont val="宋体"/>
        <family val="3"/>
        <charset val="134"/>
      </rPr>
      <t>kg·m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 xml:space="preserve"> )</t>
    </r>
    <phoneticPr fontId="3" type="noConversion"/>
  </si>
  <si>
    <t>百分比误差(%)：</t>
    <phoneticPr fontId="3" type="noConversion"/>
  </si>
  <si>
    <r>
      <t>I</t>
    </r>
    <r>
      <rPr>
        <vertAlign val="subscript"/>
        <sz val="10.5"/>
        <rFont val="宋体"/>
        <family val="3"/>
        <charset val="134"/>
      </rPr>
      <t>夹具</t>
    </r>
    <r>
      <rPr>
        <sz val="10.5"/>
        <rFont val="宋体"/>
        <family val="3"/>
        <charset val="134"/>
      </rPr>
      <t>=0.232×10</t>
    </r>
    <r>
      <rPr>
        <vertAlign val="superscript"/>
        <sz val="10.5"/>
        <rFont val="宋体"/>
        <family val="3"/>
        <charset val="134"/>
      </rPr>
      <t>-4</t>
    </r>
    <r>
      <rPr>
        <sz val="10.5"/>
        <rFont val="宋体"/>
        <family val="3"/>
        <charset val="134"/>
      </rPr>
      <t xml:space="preserve"> kg·m</t>
    </r>
    <r>
      <rPr>
        <vertAlign val="superscript"/>
        <sz val="10.5"/>
        <rFont val="宋体"/>
        <family val="3"/>
        <charset val="134"/>
      </rPr>
      <t>2</t>
    </r>
  </si>
  <si>
    <r>
      <t>I</t>
    </r>
    <r>
      <rPr>
        <vertAlign val="subscript"/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(10</t>
    </r>
    <r>
      <rPr>
        <vertAlign val="superscript"/>
        <sz val="12"/>
        <rFont val="宋体"/>
        <family val="3"/>
        <charset val="134"/>
      </rPr>
      <t>-4</t>
    </r>
    <r>
      <rPr>
        <sz val="12"/>
        <rFont val="宋体"/>
        <family val="3"/>
        <charset val="134"/>
      </rPr>
      <t>kg·m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 )</t>
    </r>
    <phoneticPr fontId="2" type="noConversion"/>
  </si>
  <si>
    <r>
      <t>2、验证平行轴定理：I=I</t>
    </r>
    <r>
      <rPr>
        <b/>
        <vertAlign val="subscript"/>
        <sz val="12"/>
        <rFont val="宋体"/>
        <family val="3"/>
        <charset val="134"/>
      </rPr>
      <t>0</t>
    </r>
    <r>
      <rPr>
        <b/>
        <sz val="12"/>
        <rFont val="宋体"/>
        <family val="3"/>
        <charset val="134"/>
      </rPr>
      <t>+mx</t>
    </r>
    <r>
      <rPr>
        <b/>
        <vertAlign val="superscript"/>
        <sz val="12"/>
        <rFont val="宋体"/>
        <family val="3"/>
        <charset val="134"/>
      </rPr>
      <t xml:space="preserve">2         </t>
    </r>
    <r>
      <rPr>
        <b/>
        <sz val="12"/>
        <rFont val="宋体"/>
        <family val="3"/>
        <charset val="134"/>
      </rPr>
      <t xml:space="preserve"> m=0.2393</t>
    </r>
    <phoneticPr fontId="3" type="noConversion"/>
  </si>
  <si>
    <t>L</t>
    <phoneticPr fontId="2" type="noConversion"/>
  </si>
  <si>
    <t>D</t>
    <phoneticPr fontId="2" type="noConversion"/>
  </si>
  <si>
    <r>
      <t>M</t>
    </r>
    <r>
      <rPr>
        <vertAlign val="subscript"/>
        <sz val="14"/>
        <color theme="1"/>
        <rFont val="等线"/>
        <family val="3"/>
        <charset val="134"/>
        <scheme val="minor"/>
      </rPr>
      <t>1</t>
    </r>
    <phoneticPr fontId="2" type="noConversion"/>
  </si>
  <si>
    <r>
      <t>M</t>
    </r>
    <r>
      <rPr>
        <vertAlign val="subscript"/>
        <sz val="14"/>
        <color theme="1"/>
        <rFont val="等线"/>
        <family val="3"/>
        <charset val="134"/>
        <scheme val="minor"/>
      </rPr>
      <t>2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</si>
</sst>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_ "/>
    <numFmt numFmtId="178" formatCode="0.000_ "/>
    <numFmt numFmtId="179" formatCode="0.0_ "/>
    <numFmt numFmtId="180" formatCode="0.000"/>
    <numFmt numFmtId="181" formatCode="0.0"/>
  </numFmts>
  <fonts count="21" x14ac:knownFonts="1">
    <font>
      <sz val="11"/>
      <color theme="1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  <font>
      <vertAlign val="superscript"/>
      <sz val="10.5"/>
      <name val="Times New Roman"/>
      <family val="1"/>
    </font>
    <font>
      <b/>
      <sz val="9"/>
      <name val="宋体"/>
      <family val="3"/>
      <charset val="134"/>
    </font>
    <font>
      <b/>
      <vertAlign val="subscript"/>
      <sz val="12"/>
      <name val="宋体"/>
      <family val="3"/>
      <charset val="134"/>
    </font>
    <font>
      <b/>
      <vertAlign val="superscript"/>
      <sz val="12"/>
      <name val="宋体"/>
      <family val="3"/>
      <charset val="134"/>
    </font>
    <font>
      <sz val="10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4"/>
      <name val="宋体"/>
      <family val="3"/>
      <charset val="134"/>
    </font>
    <font>
      <vertAlign val="subscript"/>
      <sz val="10"/>
      <name val="宋体"/>
      <family val="3"/>
      <charset val="134"/>
    </font>
    <font>
      <vertAlign val="subscript"/>
      <sz val="10.5"/>
      <name val="宋体"/>
      <family val="3"/>
      <charset val="134"/>
    </font>
    <font>
      <vertAlign val="superscript"/>
      <sz val="10.5"/>
      <name val="宋体"/>
      <family val="3"/>
      <charset val="134"/>
    </font>
    <font>
      <vertAlign val="subscript"/>
      <sz val="12"/>
      <name val="宋体"/>
      <family val="3"/>
      <charset val="134"/>
    </font>
    <font>
      <sz val="14"/>
      <color theme="1"/>
      <name val="等线"/>
      <family val="3"/>
      <charset val="134"/>
      <scheme val="minor"/>
    </font>
    <font>
      <vertAlign val="subscript"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1" xfId="0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alignment vertical="center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0" fillId="0" borderId="3" xfId="0" applyBorder="1" applyProtection="1">
      <alignment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177" fontId="0" fillId="0" borderId="0" xfId="0" applyNumberFormat="1" applyBorder="1" applyProtection="1">
      <alignment vertical="center"/>
      <protection locked="0"/>
    </xf>
    <xf numFmtId="176" fontId="12" fillId="0" borderId="3" xfId="0" applyNumberFormat="1" applyFont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Protection="1">
      <alignment vertical="center"/>
      <protection locked="0"/>
    </xf>
    <xf numFmtId="177" fontId="12" fillId="0" borderId="3" xfId="0" applyNumberFormat="1" applyFont="1" applyFill="1" applyBorder="1" applyAlignment="1" applyProtection="1">
      <alignment horizontal="center" vertical="center"/>
      <protection hidden="1"/>
    </xf>
    <xf numFmtId="181" fontId="12" fillId="0" borderId="3" xfId="0" applyNumberFormat="1" applyFont="1" applyFill="1" applyBorder="1" applyAlignment="1" applyProtection="1">
      <alignment horizontal="center" vertical="center" wrapText="1"/>
      <protection hidden="1"/>
    </xf>
    <xf numFmtId="177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Protection="1">
      <alignment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179" fontId="0" fillId="2" borderId="3" xfId="0" applyNumberFormat="1" applyFill="1" applyBorder="1" applyAlignment="1" applyProtection="1">
      <alignment horizontal="center" vertical="center"/>
      <protection locked="0"/>
    </xf>
    <xf numFmtId="180" fontId="12" fillId="2" borderId="3" xfId="0" applyNumberFormat="1" applyFont="1" applyFill="1" applyBorder="1" applyAlignment="1" applyProtection="1">
      <alignment horizontal="center" vertical="center"/>
      <protection locked="0"/>
    </xf>
    <xf numFmtId="180" fontId="1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hidden="1"/>
    </xf>
    <xf numFmtId="177" fontId="1" fillId="0" borderId="3" xfId="0" applyNumberFormat="1" applyFont="1" applyFill="1" applyBorder="1" applyAlignment="1" applyProtection="1">
      <alignment horizontal="center" vertical="center"/>
    </xf>
    <xf numFmtId="176" fontId="0" fillId="0" borderId="3" xfId="0" applyNumberFormat="1" applyFill="1" applyBorder="1" applyAlignment="1" applyProtection="1">
      <alignment horizontal="center" vertical="center"/>
    </xf>
    <xf numFmtId="178" fontId="12" fillId="0" borderId="3" xfId="0" applyNumberFormat="1" applyFont="1" applyFill="1" applyBorder="1" applyAlignment="1" applyProtection="1">
      <alignment horizontal="center" vertical="center" wrapText="1"/>
    </xf>
    <xf numFmtId="178" fontId="0" fillId="0" borderId="3" xfId="0" applyNumberFormat="1" applyFill="1" applyBorder="1" applyAlignment="1" applyProtection="1">
      <alignment horizontal="center" vertical="center"/>
    </xf>
    <xf numFmtId="179" fontId="0" fillId="0" borderId="3" xfId="0" applyNumberForma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left" vertical="center" wrapText="1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0" fillId="0" borderId="8" xfId="0" applyFill="1" applyBorder="1" applyProtection="1">
      <alignment vertical="center"/>
    </xf>
    <xf numFmtId="0" fontId="6" fillId="0" borderId="8" xfId="0" applyFont="1" applyBorder="1" applyAlignment="1" applyProtection="1">
      <alignment vertical="center" wrapText="1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emf"/><Relationship Id="rId4" Type="http://schemas.openxmlformats.org/officeDocument/2006/relationships/image" Target="../media/image4.w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200025</xdr:colOff>
          <xdr:row>6</xdr:row>
          <xdr:rowOff>200025</xdr:rowOff>
        </xdr:from>
        <xdr:to>
          <xdr:col>5</xdr:col>
          <xdr:colOff>1028700</xdr:colOff>
          <xdr:row>8</xdr:row>
          <xdr:rowOff>57150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2</xdr:row>
          <xdr:rowOff>161925</xdr:rowOff>
        </xdr:from>
        <xdr:to>
          <xdr:col>6</xdr:col>
          <xdr:colOff>914400</xdr:colOff>
          <xdr:row>4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228600</xdr:colOff>
          <xdr:row>0</xdr:row>
          <xdr:rowOff>1</xdr:rowOff>
        </xdr:from>
        <xdr:to>
          <xdr:col>5</xdr:col>
          <xdr:colOff>485775</xdr:colOff>
          <xdr:row>0</xdr:row>
          <xdr:rowOff>453839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10</xdr:row>
          <xdr:rowOff>219075</xdr:rowOff>
        </xdr:from>
        <xdr:to>
          <xdr:col>5</xdr:col>
          <xdr:colOff>1066800</xdr:colOff>
          <xdr:row>12</xdr:row>
          <xdr:rowOff>9525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10</xdr:row>
          <xdr:rowOff>180975</xdr:rowOff>
        </xdr:from>
        <xdr:to>
          <xdr:col>6</xdr:col>
          <xdr:colOff>1114425</xdr:colOff>
          <xdr:row>12</xdr:row>
          <xdr:rowOff>57150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</xdr:colOff>
          <xdr:row>21</xdr:row>
          <xdr:rowOff>0</xdr:rowOff>
        </xdr:from>
        <xdr:to>
          <xdr:col>8</xdr:col>
          <xdr:colOff>295275</xdr:colOff>
          <xdr:row>22</xdr:row>
          <xdr:rowOff>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1228725</xdr:colOff>
          <xdr:row>2</xdr:row>
          <xdr:rowOff>190500</xdr:rowOff>
        </xdr:from>
        <xdr:to>
          <xdr:col>7</xdr:col>
          <xdr:colOff>1181100</xdr:colOff>
          <xdr:row>4</xdr:row>
          <xdr:rowOff>76200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5</xdr:row>
          <xdr:rowOff>38100</xdr:rowOff>
        </xdr:from>
        <xdr:to>
          <xdr:col>3</xdr:col>
          <xdr:colOff>495300</xdr:colOff>
          <xdr:row>5</xdr:row>
          <xdr:rowOff>266700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9</xdr:row>
          <xdr:rowOff>47625</xdr:rowOff>
        </xdr:from>
        <xdr:to>
          <xdr:col>3</xdr:col>
          <xdr:colOff>495300</xdr:colOff>
          <xdr:row>9</xdr:row>
          <xdr:rowOff>274544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13</xdr:row>
          <xdr:rowOff>28575</xdr:rowOff>
        </xdr:from>
        <xdr:to>
          <xdr:col>3</xdr:col>
          <xdr:colOff>504825</xdr:colOff>
          <xdr:row>13</xdr:row>
          <xdr:rowOff>257175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95250</xdr:colOff>
          <xdr:row>6</xdr:row>
          <xdr:rowOff>219075</xdr:rowOff>
        </xdr:from>
        <xdr:to>
          <xdr:col>6</xdr:col>
          <xdr:colOff>1181100</xdr:colOff>
          <xdr:row>8</xdr:row>
          <xdr:rowOff>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76200</xdr:colOff>
          <xdr:row>22</xdr:row>
          <xdr:rowOff>123825</xdr:rowOff>
        </xdr:from>
        <xdr:to>
          <xdr:col>8</xdr:col>
          <xdr:colOff>66675</xdr:colOff>
          <xdr:row>22</xdr:row>
          <xdr:rowOff>381000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26" Type="http://schemas.openxmlformats.org/officeDocument/2006/relationships/image" Target="../media/image11.wmf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oleObject" Target="../embeddings/oleObject12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23" Type="http://schemas.openxmlformats.org/officeDocument/2006/relationships/image" Target="../media/image10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2E1E-7068-40B8-A086-9BBB5AFAF670}">
  <dimension ref="A1:J27"/>
  <sheetViews>
    <sheetView showZeros="0" tabSelected="1" zoomScale="85" zoomScaleNormal="85" workbookViewId="0">
      <selection activeCell="A2" sqref="A2:H14"/>
    </sheetView>
  </sheetViews>
  <sheetFormatPr defaultColWidth="9" defaultRowHeight="21.75" customHeight="1" x14ac:dyDescent="0.4"/>
  <cols>
    <col min="1" max="1" width="16" style="5" customWidth="1"/>
    <col min="2" max="2" width="9" style="5"/>
    <col min="3" max="5" width="11.86328125" style="5" customWidth="1"/>
    <col min="6" max="6" width="14.1328125" style="5" customWidth="1"/>
    <col min="7" max="7" width="15" style="5" customWidth="1"/>
    <col min="8" max="8" width="16.265625" style="5" customWidth="1"/>
    <col min="9" max="9" width="9" style="5"/>
    <col min="10" max="10" width="9.46484375" style="5" bestFit="1" customWidth="1"/>
    <col min="11" max="16384" width="9" style="5"/>
  </cols>
  <sheetData>
    <row r="1" spans="1:10" ht="41.25" customHeight="1" x14ac:dyDescent="0.4">
      <c r="A1" s="34" t="s">
        <v>0</v>
      </c>
      <c r="B1" s="34"/>
      <c r="C1" s="34"/>
      <c r="D1" s="34"/>
      <c r="E1" s="1"/>
      <c r="F1" s="1"/>
      <c r="G1" s="28">
        <f>IFERROR(4*3.14^2*F10/(E10^2-E6^2),0)</f>
        <v>0</v>
      </c>
      <c r="H1" s="2" t="s">
        <v>1</v>
      </c>
      <c r="I1" s="35" t="s">
        <v>2</v>
      </c>
      <c r="J1" s="35"/>
    </row>
    <row r="2" spans="1:10" ht="21.75" customHeight="1" x14ac:dyDescent="0.4">
      <c r="A2" s="3" t="s">
        <v>3</v>
      </c>
      <c r="B2" s="3" t="s">
        <v>4</v>
      </c>
      <c r="C2" s="3" t="s">
        <v>5</v>
      </c>
      <c r="D2" s="36" t="s">
        <v>6</v>
      </c>
      <c r="E2" s="36"/>
      <c r="F2" s="36" t="s">
        <v>7</v>
      </c>
      <c r="G2" s="36"/>
      <c r="H2" s="3" t="s">
        <v>8</v>
      </c>
      <c r="I2" s="15"/>
      <c r="J2" s="16"/>
    </row>
    <row r="3" spans="1:10" ht="21.75" customHeight="1" x14ac:dyDescent="0.4">
      <c r="A3" s="37" t="s">
        <v>9</v>
      </c>
      <c r="B3" s="61"/>
      <c r="C3" s="61"/>
      <c r="D3" s="38" t="s">
        <v>10</v>
      </c>
      <c r="E3" s="19"/>
      <c r="F3" s="53"/>
      <c r="G3" s="39"/>
      <c r="H3" s="39"/>
      <c r="I3" s="4"/>
    </row>
    <row r="4" spans="1:10" ht="21.75" customHeight="1" x14ac:dyDescent="0.4">
      <c r="A4" s="37"/>
      <c r="B4" s="61"/>
      <c r="C4" s="61"/>
      <c r="D4" s="38"/>
      <c r="E4" s="19"/>
      <c r="F4" s="54"/>
      <c r="G4" s="40"/>
      <c r="H4" s="40"/>
      <c r="I4" s="6"/>
    </row>
    <row r="5" spans="1:10" ht="21.75" customHeight="1" x14ac:dyDescent="0.4">
      <c r="A5" s="37"/>
      <c r="B5" s="61"/>
      <c r="C5" s="61"/>
      <c r="D5" s="38"/>
      <c r="E5" s="19"/>
      <c r="F5" s="55"/>
      <c r="G5" s="41"/>
      <c r="H5" s="41"/>
      <c r="I5" s="6"/>
    </row>
    <row r="6" spans="1:10" ht="21.75" customHeight="1" x14ac:dyDescent="0.4">
      <c r="A6" s="37"/>
      <c r="B6" s="61"/>
      <c r="C6" s="61"/>
      <c r="D6" s="7"/>
      <c r="E6" s="29">
        <f>IFERROR(AVERAGE(E3:E5),0)</f>
        <v>0</v>
      </c>
      <c r="F6" s="56"/>
      <c r="G6" s="32">
        <f>IFERROR(G1/4/3.14^2*E6^2,0)</f>
        <v>0</v>
      </c>
      <c r="H6" s="57"/>
    </row>
    <row r="7" spans="1:10" ht="21.75" customHeight="1" x14ac:dyDescent="0.4">
      <c r="A7" s="42" t="s">
        <v>11</v>
      </c>
      <c r="B7" s="52" t="s">
        <v>28</v>
      </c>
      <c r="C7" s="52" t="s">
        <v>27</v>
      </c>
      <c r="D7" s="38" t="s">
        <v>10</v>
      </c>
      <c r="E7" s="19"/>
      <c r="F7" s="43"/>
      <c r="G7" s="43"/>
      <c r="H7" s="58"/>
    </row>
    <row r="8" spans="1:10" ht="21.75" customHeight="1" x14ac:dyDescent="0.4">
      <c r="A8" s="42"/>
      <c r="B8" s="52"/>
      <c r="C8" s="52"/>
      <c r="D8" s="38"/>
      <c r="E8" s="19"/>
      <c r="F8" s="44"/>
      <c r="G8" s="44"/>
      <c r="H8" s="59"/>
    </row>
    <row r="9" spans="1:10" ht="21.75" customHeight="1" x14ac:dyDescent="0.4">
      <c r="A9" s="42"/>
      <c r="B9" s="52"/>
      <c r="C9" s="52"/>
      <c r="D9" s="38"/>
      <c r="E9" s="19"/>
      <c r="F9" s="45"/>
      <c r="G9" s="45"/>
      <c r="H9" s="60"/>
    </row>
    <row r="10" spans="1:10" ht="21.75" customHeight="1" x14ac:dyDescent="0.4">
      <c r="A10" s="42"/>
      <c r="B10" s="20"/>
      <c r="C10" s="21"/>
      <c r="D10" s="7"/>
      <c r="E10" s="29">
        <f>IFERROR(AVERAGE(E7:E9),0)</f>
        <v>0</v>
      </c>
      <c r="F10" s="32">
        <f>IFERROR(B10*C10^2/8/1000,0)</f>
        <v>0</v>
      </c>
      <c r="G10" s="32">
        <f>IFERROR(G1/4/3.14^2*E10^2-G6,0)</f>
        <v>0</v>
      </c>
      <c r="H10" s="30">
        <f>IFERROR((G10-F10)/F10*100,0)</f>
        <v>0</v>
      </c>
    </row>
    <row r="11" spans="1:10" ht="21.75" customHeight="1" x14ac:dyDescent="0.4">
      <c r="A11" s="42" t="s">
        <v>12</v>
      </c>
      <c r="B11" s="52" t="s">
        <v>29</v>
      </c>
      <c r="C11" s="52" t="s">
        <v>26</v>
      </c>
      <c r="D11" s="38" t="s">
        <v>10</v>
      </c>
      <c r="E11" s="19"/>
      <c r="F11" s="43"/>
      <c r="G11" s="43"/>
      <c r="H11" s="58"/>
    </row>
    <row r="12" spans="1:10" ht="21.75" customHeight="1" x14ac:dyDescent="0.4">
      <c r="A12" s="42"/>
      <c r="B12" s="52"/>
      <c r="C12" s="52"/>
      <c r="D12" s="38"/>
      <c r="E12" s="19"/>
      <c r="F12" s="44"/>
      <c r="G12" s="44"/>
      <c r="H12" s="59"/>
    </row>
    <row r="13" spans="1:10" ht="21.75" customHeight="1" x14ac:dyDescent="0.4">
      <c r="A13" s="42"/>
      <c r="B13" s="52"/>
      <c r="C13" s="52"/>
      <c r="D13" s="38"/>
      <c r="E13" s="19"/>
      <c r="F13" s="45"/>
      <c r="G13" s="45"/>
      <c r="H13" s="60"/>
    </row>
    <row r="14" spans="1:10" ht="21.75" customHeight="1" x14ac:dyDescent="0.4">
      <c r="A14" s="42"/>
      <c r="B14" s="20"/>
      <c r="C14" s="22"/>
      <c r="D14" s="7"/>
      <c r="E14" s="29">
        <f>IFERROR(AVERAGE(E11:E13),0)</f>
        <v>0</v>
      </c>
      <c r="F14" s="30">
        <f>IFERROR(B14*C14^2/12/1000,0)</f>
        <v>0</v>
      </c>
      <c r="G14" s="30">
        <f>IFERROR(G1/4/3.14^2*E14^2,0)</f>
        <v>0</v>
      </c>
      <c r="H14" s="33">
        <f>ABS(IFERROR((G14-F14)/F14*100,0))</f>
        <v>0</v>
      </c>
    </row>
    <row r="15" spans="1:10" ht="21.75" customHeight="1" x14ac:dyDescent="0.4">
      <c r="A15" s="8"/>
      <c r="B15" s="9"/>
      <c r="C15" s="9"/>
      <c r="D15" s="9"/>
      <c r="E15" s="10"/>
      <c r="F15" s="9"/>
      <c r="G15" s="9"/>
      <c r="H15" s="9"/>
    </row>
    <row r="16" spans="1:10" ht="21.75" customHeight="1" x14ac:dyDescent="0.4">
      <c r="A16" s="34" t="s">
        <v>25</v>
      </c>
      <c r="B16" s="34"/>
      <c r="C16" s="34"/>
      <c r="D16" s="34"/>
      <c r="E16" s="34"/>
      <c r="F16" s="34"/>
      <c r="G16" s="34"/>
    </row>
    <row r="17" spans="1:9" ht="21.75" customHeight="1" x14ac:dyDescent="0.4">
      <c r="A17" s="49" t="s">
        <v>13</v>
      </c>
      <c r="B17" s="49"/>
      <c r="C17" s="11">
        <v>5</v>
      </c>
      <c r="D17" s="11">
        <v>10</v>
      </c>
      <c r="E17" s="11">
        <v>15</v>
      </c>
      <c r="F17" s="11">
        <v>20</v>
      </c>
      <c r="G17" s="11">
        <v>25</v>
      </c>
      <c r="H17" s="25" t="s">
        <v>14</v>
      </c>
    </row>
    <row r="18" spans="1:9" ht="21.75" customHeight="1" x14ac:dyDescent="0.4">
      <c r="A18" s="49" t="s">
        <v>15</v>
      </c>
      <c r="B18" s="12" t="s">
        <v>16</v>
      </c>
      <c r="C18" s="23"/>
      <c r="D18" s="24"/>
      <c r="E18" s="24"/>
      <c r="F18" s="24"/>
      <c r="G18" s="24"/>
      <c r="H18" s="26"/>
      <c r="I18" s="9"/>
    </row>
    <row r="19" spans="1:9" ht="21.75" customHeight="1" x14ac:dyDescent="0.4">
      <c r="A19" s="49"/>
      <c r="B19" s="12" t="s">
        <v>17</v>
      </c>
      <c r="C19" s="23"/>
      <c r="D19" s="24"/>
      <c r="E19" s="24"/>
      <c r="F19" s="24"/>
      <c r="G19" s="24"/>
      <c r="H19" s="27" t="s">
        <v>24</v>
      </c>
    </row>
    <row r="20" spans="1:9" ht="21.75" customHeight="1" x14ac:dyDescent="0.4">
      <c r="A20" s="49"/>
      <c r="B20" s="12" t="s">
        <v>18</v>
      </c>
      <c r="C20" s="23"/>
      <c r="D20" s="24"/>
      <c r="E20" s="24"/>
      <c r="F20" s="24"/>
      <c r="G20" s="24"/>
      <c r="H20" s="26"/>
      <c r="I20" s="9"/>
    </row>
    <row r="21" spans="1:9" ht="21.75" customHeight="1" x14ac:dyDescent="0.4">
      <c r="A21" s="49"/>
      <c r="B21" s="12" t="s">
        <v>19</v>
      </c>
      <c r="C21" s="17">
        <f>IFERROR(AVERAGE(C18:C20),0)</f>
        <v>0</v>
      </c>
      <c r="D21" s="17">
        <f t="shared" ref="D21:G21" si="0">IFERROR(AVERAGE(D18:D20),0)</f>
        <v>0</v>
      </c>
      <c r="E21" s="17">
        <f t="shared" si="0"/>
        <v>0</v>
      </c>
      <c r="F21" s="17">
        <f t="shared" si="0"/>
        <v>0</v>
      </c>
      <c r="G21" s="17">
        <f t="shared" si="0"/>
        <v>0</v>
      </c>
      <c r="H21" s="9"/>
    </row>
    <row r="22" spans="1:9" ht="21.75" customHeight="1" x14ac:dyDescent="0.4">
      <c r="A22" s="50" t="s">
        <v>20</v>
      </c>
      <c r="B22" s="51"/>
      <c r="C22" s="31">
        <f>IFERROR(($G$1/4/3.13^2*C21^2-$G$14)/2,0)</f>
        <v>0</v>
      </c>
      <c r="D22" s="31">
        <f t="shared" ref="D22:G22" si="1">IFERROR(($G$1/4/3.13^2*D21^2-$G$14)/2,0)</f>
        <v>0</v>
      </c>
      <c r="E22" s="31">
        <f t="shared" si="1"/>
        <v>0</v>
      </c>
      <c r="F22" s="31">
        <f t="shared" si="1"/>
        <v>0</v>
      </c>
      <c r="G22" s="31">
        <f t="shared" si="1"/>
        <v>0</v>
      </c>
      <c r="H22" s="9"/>
    </row>
    <row r="23" spans="1:9" ht="21.75" customHeight="1" x14ac:dyDescent="0.4">
      <c r="A23" s="50" t="s">
        <v>21</v>
      </c>
      <c r="B23" s="51"/>
      <c r="C23" s="31">
        <f>IFERROR($H$18*C17^2+$H$20,0)</f>
        <v>0</v>
      </c>
      <c r="D23" s="31">
        <f t="shared" ref="D23:G23" si="2">IFERROR($H$18*D17^2+$H$20,0)</f>
        <v>0</v>
      </c>
      <c r="E23" s="31">
        <f t="shared" si="2"/>
        <v>0</v>
      </c>
      <c r="F23" s="31">
        <f t="shared" si="2"/>
        <v>0</v>
      </c>
      <c r="G23" s="31">
        <f t="shared" si="2"/>
        <v>0</v>
      </c>
      <c r="H23" s="9"/>
    </row>
    <row r="24" spans="1:9" ht="21.75" customHeight="1" x14ac:dyDescent="0.4">
      <c r="A24" s="46" t="s">
        <v>22</v>
      </c>
      <c r="B24" s="47"/>
      <c r="C24" s="18">
        <f>IFERROR(ABS(C22-C23)/C23*100,0)</f>
        <v>0</v>
      </c>
      <c r="D24" s="18">
        <f t="shared" ref="D24:G24" si="3">IFERROR(ABS(D22-D23)/D23*100,0)</f>
        <v>0</v>
      </c>
      <c r="E24" s="18">
        <f t="shared" si="3"/>
        <v>0</v>
      </c>
      <c r="F24" s="18">
        <f t="shared" si="3"/>
        <v>0</v>
      </c>
      <c r="G24" s="18">
        <f t="shared" si="3"/>
        <v>0</v>
      </c>
      <c r="H24" s="9"/>
    </row>
    <row r="25" spans="1:9" ht="21.75" customHeight="1" x14ac:dyDescent="0.4">
      <c r="A25" s="13"/>
      <c r="B25" s="13"/>
      <c r="C25" s="14"/>
      <c r="D25" s="14"/>
      <c r="E25" s="14"/>
      <c r="F25" s="14"/>
      <c r="G25" s="14"/>
      <c r="H25" s="48" t="s">
        <v>23</v>
      </c>
      <c r="I25" s="48"/>
    </row>
    <row r="26" spans="1:9" ht="21.75" customHeight="1" x14ac:dyDescent="0.4">
      <c r="A26" s="9"/>
      <c r="B26" s="13"/>
      <c r="C26" s="14"/>
      <c r="D26" s="14"/>
      <c r="E26" s="14"/>
      <c r="F26" s="14"/>
      <c r="G26" s="14"/>
      <c r="H26" s="9"/>
    </row>
    <row r="27" spans="1:9" ht="21.75" customHeight="1" x14ac:dyDescent="0.4">
      <c r="A27" s="13"/>
      <c r="B27" s="13"/>
      <c r="C27" s="14"/>
      <c r="D27" s="14"/>
      <c r="E27" s="14"/>
      <c r="F27" s="14"/>
      <c r="G27" s="14"/>
      <c r="H27" s="9"/>
    </row>
  </sheetData>
  <sheetProtection algorithmName="SHA-512" hashValue="th7Mb18ay8xg6VzhY+8y+5q3GGimOGzvP/bsgFmRmEf8w+uxVitd1bqwggX1GayvowkKFO92FfB+OZ+BnTGudw==" saltValue="6wdlgQwKB10uys7WxCsTWQ==" spinCount="100000" sheet="1" formatCells="0" formatColumns="0" formatRows="0" insertColumns="0" insertRows="0" insertHyperlinks="0" deleteColumns="0" deleteRows="0" sort="0" autoFilter="0" pivotTables="0"/>
  <mergeCells count="32">
    <mergeCell ref="G7:G9"/>
    <mergeCell ref="H7:H9"/>
    <mergeCell ref="A24:B24"/>
    <mergeCell ref="H25:I25"/>
    <mergeCell ref="H11:H13"/>
    <mergeCell ref="A16:G16"/>
    <mergeCell ref="A17:B17"/>
    <mergeCell ref="A18:A21"/>
    <mergeCell ref="A22:B22"/>
    <mergeCell ref="A23:B23"/>
    <mergeCell ref="A11:A14"/>
    <mergeCell ref="B11:B13"/>
    <mergeCell ref="C11:C13"/>
    <mergeCell ref="D11:D13"/>
    <mergeCell ref="F11:F13"/>
    <mergeCell ref="G11:G13"/>
    <mergeCell ref="A7:A10"/>
    <mergeCell ref="B7:B9"/>
    <mergeCell ref="C7:C9"/>
    <mergeCell ref="D7:D9"/>
    <mergeCell ref="F7:F9"/>
    <mergeCell ref="A1:D1"/>
    <mergeCell ref="I1:J1"/>
    <mergeCell ref="D2:E2"/>
    <mergeCell ref="F2:G2"/>
    <mergeCell ref="A3:A6"/>
    <mergeCell ref="B3:B6"/>
    <mergeCell ref="C3:C6"/>
    <mergeCell ref="D3:D5"/>
    <mergeCell ref="F3:F5"/>
    <mergeCell ref="G3:G5"/>
    <mergeCell ref="H3:H5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4</xdr:col>
                <xdr:colOff>228600</xdr:colOff>
                <xdr:row>0</xdr:row>
                <xdr:rowOff>0</xdr:rowOff>
              </from>
              <to>
                <xdr:col>5</xdr:col>
                <xdr:colOff>485775</xdr:colOff>
                <xdr:row>0</xdr:row>
                <xdr:rowOff>452438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30" r:id="rId6">
          <objectPr defaultSize="0" autoPict="0" r:id="rId7">
            <anchor moveWithCells="1" sizeWithCells="1">
              <from>
                <xdr:col>7</xdr:col>
                <xdr:colOff>57150</xdr:colOff>
                <xdr:row>21</xdr:row>
                <xdr:rowOff>0</xdr:rowOff>
              </from>
              <to>
                <xdr:col>8</xdr:col>
                <xdr:colOff>295275</xdr:colOff>
                <xdr:row>22</xdr:row>
                <xdr:rowOff>0</xdr:rowOff>
              </to>
            </anchor>
          </objectPr>
        </oleObject>
      </mc:Choice>
      <mc:Fallback>
        <oleObject progId="Equation.3" shapeId="1030" r:id="rId6"/>
      </mc:Fallback>
    </mc:AlternateContent>
    <mc:AlternateContent xmlns:mc="http://schemas.openxmlformats.org/markup-compatibility/2006">
      <mc:Choice Requires="x14">
        <oleObject progId="Equation.3" shapeId="1037" r:id="rId8">
          <objectPr defaultSize="0" autoPict="0" r:id="rId9">
            <anchor moveWithCells="1" sizeWithCells="1">
              <from>
                <xdr:col>7</xdr:col>
                <xdr:colOff>76200</xdr:colOff>
                <xdr:row>22</xdr:row>
                <xdr:rowOff>123825</xdr:rowOff>
              </from>
              <to>
                <xdr:col>8</xdr:col>
                <xdr:colOff>66675</xdr:colOff>
                <xdr:row>22</xdr:row>
                <xdr:rowOff>381000</xdr:rowOff>
              </to>
            </anchor>
          </objectPr>
        </oleObject>
      </mc:Choice>
      <mc:Fallback>
        <oleObject progId="Equation.3" shapeId="1037" r:id="rId8"/>
      </mc:Fallback>
    </mc:AlternateContent>
    <mc:AlternateContent xmlns:mc="http://schemas.openxmlformats.org/markup-compatibility/2006">
      <mc:Choice Requires="x14">
        <oleObject progId="Equation.3" shapeId="1025" r:id="rId10">
          <objectPr defaultSize="0" autoPict="0" r:id="rId11">
            <anchor moveWithCells="1" sizeWithCells="1">
              <from>
                <xdr:col>5</xdr:col>
                <xdr:colOff>200025</xdr:colOff>
                <xdr:row>6</xdr:row>
                <xdr:rowOff>200025</xdr:rowOff>
              </from>
              <to>
                <xdr:col>5</xdr:col>
                <xdr:colOff>1028700</xdr:colOff>
                <xdr:row>8</xdr:row>
                <xdr:rowOff>57150</xdr:rowOff>
              </to>
            </anchor>
          </objectPr>
        </oleObject>
      </mc:Choice>
      <mc:Fallback>
        <oleObject progId="Equation.3" shapeId="1025" r:id="rId10"/>
      </mc:Fallback>
    </mc:AlternateContent>
    <mc:AlternateContent xmlns:mc="http://schemas.openxmlformats.org/markup-compatibility/2006">
      <mc:Choice Requires="x14">
        <oleObject progId="Equation.3" shapeId="1026" r:id="rId12">
          <objectPr defaultSize="0" autoPict="0" r:id="rId13">
            <anchor moveWithCells="1" sizeWithCells="1">
              <from>
                <xdr:col>6</xdr:col>
                <xdr:colOff>133350</xdr:colOff>
                <xdr:row>2</xdr:row>
                <xdr:rowOff>161925</xdr:rowOff>
              </from>
              <to>
                <xdr:col>6</xdr:col>
                <xdr:colOff>914400</xdr:colOff>
                <xdr:row>4</xdr:row>
                <xdr:rowOff>28575</xdr:rowOff>
              </to>
            </anchor>
          </objectPr>
        </oleObject>
      </mc:Choice>
      <mc:Fallback>
        <oleObject progId="Equation.3" shapeId="1026" r:id="rId12"/>
      </mc:Fallback>
    </mc:AlternateContent>
    <mc:AlternateContent xmlns:mc="http://schemas.openxmlformats.org/markup-compatibility/2006">
      <mc:Choice Requires="x14">
        <oleObject progId="Equation.3" shapeId="1028" r:id="rId14">
          <objectPr defaultSize="0" autoPict="0" r:id="rId15">
            <anchor moveWithCells="1" sizeWithCells="1">
              <from>
                <xdr:col>5</xdr:col>
                <xdr:colOff>171450</xdr:colOff>
                <xdr:row>10</xdr:row>
                <xdr:rowOff>219075</xdr:rowOff>
              </from>
              <to>
                <xdr:col>5</xdr:col>
                <xdr:colOff>1066800</xdr:colOff>
                <xdr:row>12</xdr:row>
                <xdr:rowOff>9525</xdr:rowOff>
              </to>
            </anchor>
          </objectPr>
        </oleObject>
      </mc:Choice>
      <mc:Fallback>
        <oleObject progId="Equation.3" shapeId="1028" r:id="rId14"/>
      </mc:Fallback>
    </mc:AlternateContent>
    <mc:AlternateContent xmlns:mc="http://schemas.openxmlformats.org/markup-compatibility/2006">
      <mc:Choice Requires="x14">
        <oleObject progId="Equation.3" shapeId="1029" r:id="rId16">
          <objectPr defaultSize="0" autoPict="0" r:id="rId17">
            <anchor moveWithCells="1" sizeWithCells="1">
              <from>
                <xdr:col>6</xdr:col>
                <xdr:colOff>28575</xdr:colOff>
                <xdr:row>10</xdr:row>
                <xdr:rowOff>180975</xdr:rowOff>
              </from>
              <to>
                <xdr:col>6</xdr:col>
                <xdr:colOff>1114425</xdr:colOff>
                <xdr:row>12</xdr:row>
                <xdr:rowOff>57150</xdr:rowOff>
              </to>
            </anchor>
          </objectPr>
        </oleObject>
      </mc:Choice>
      <mc:Fallback>
        <oleObject progId="Equation.3" shapeId="1029" r:id="rId16"/>
      </mc:Fallback>
    </mc:AlternateContent>
    <mc:AlternateContent xmlns:mc="http://schemas.openxmlformats.org/markup-compatibility/2006">
      <mc:Choice Requires="x14">
        <oleObject progId="Equation.3" shapeId="1031" r:id="rId18">
          <objectPr defaultSize="0" autoPict="0" r:id="rId19">
            <anchor moveWithCells="1" sizeWithCells="1">
              <from>
                <xdr:col>6</xdr:col>
                <xdr:colOff>1228725</xdr:colOff>
                <xdr:row>2</xdr:row>
                <xdr:rowOff>190500</xdr:rowOff>
              </from>
              <to>
                <xdr:col>7</xdr:col>
                <xdr:colOff>1181100</xdr:colOff>
                <xdr:row>4</xdr:row>
                <xdr:rowOff>76200</xdr:rowOff>
              </to>
            </anchor>
          </objectPr>
        </oleObject>
      </mc:Choice>
      <mc:Fallback>
        <oleObject progId="Equation.3" shapeId="1031" r:id="rId18"/>
      </mc:Fallback>
    </mc:AlternateContent>
    <mc:AlternateContent xmlns:mc="http://schemas.openxmlformats.org/markup-compatibility/2006">
      <mc:Choice Requires="x14">
        <oleObject progId="Equation.3" shapeId="1033" r:id="rId20">
          <objectPr defaultSize="0" r:id="rId21">
            <anchor moveWithCells="1">
              <from>
                <xdr:col>3</xdr:col>
                <xdr:colOff>161925</xdr:colOff>
                <xdr:row>5</xdr:row>
                <xdr:rowOff>38100</xdr:rowOff>
              </from>
              <to>
                <xdr:col>3</xdr:col>
                <xdr:colOff>495300</xdr:colOff>
                <xdr:row>5</xdr:row>
                <xdr:rowOff>266700</xdr:rowOff>
              </to>
            </anchor>
          </objectPr>
        </oleObject>
      </mc:Choice>
      <mc:Fallback>
        <oleObject progId="Equation.3" shapeId="1033" r:id="rId20"/>
      </mc:Fallback>
    </mc:AlternateContent>
    <mc:AlternateContent xmlns:mc="http://schemas.openxmlformats.org/markup-compatibility/2006">
      <mc:Choice Requires="x14">
        <oleObject progId="Equation.3" shapeId="1034" r:id="rId22">
          <objectPr defaultSize="0" r:id="rId23">
            <anchor moveWithCells="1">
              <from>
                <xdr:col>3</xdr:col>
                <xdr:colOff>161925</xdr:colOff>
                <xdr:row>9</xdr:row>
                <xdr:rowOff>47625</xdr:rowOff>
              </from>
              <to>
                <xdr:col>3</xdr:col>
                <xdr:colOff>495300</xdr:colOff>
                <xdr:row>10</xdr:row>
                <xdr:rowOff>0</xdr:rowOff>
              </to>
            </anchor>
          </objectPr>
        </oleObject>
      </mc:Choice>
      <mc:Fallback>
        <oleObject progId="Equation.3" shapeId="1034" r:id="rId22"/>
      </mc:Fallback>
    </mc:AlternateContent>
    <mc:AlternateContent xmlns:mc="http://schemas.openxmlformats.org/markup-compatibility/2006">
      <mc:Choice Requires="x14">
        <oleObject progId="Equation.3" shapeId="1035" r:id="rId24">
          <objectPr defaultSize="0" r:id="rId23">
            <anchor moveWithCells="1">
              <from>
                <xdr:col>3</xdr:col>
                <xdr:colOff>171450</xdr:colOff>
                <xdr:row>13</xdr:row>
                <xdr:rowOff>28575</xdr:rowOff>
              </from>
              <to>
                <xdr:col>3</xdr:col>
                <xdr:colOff>504825</xdr:colOff>
                <xdr:row>13</xdr:row>
                <xdr:rowOff>257175</xdr:rowOff>
              </to>
            </anchor>
          </objectPr>
        </oleObject>
      </mc:Choice>
      <mc:Fallback>
        <oleObject progId="Equation.3" shapeId="1035" r:id="rId24"/>
      </mc:Fallback>
    </mc:AlternateContent>
    <mc:AlternateContent xmlns:mc="http://schemas.openxmlformats.org/markup-compatibility/2006">
      <mc:Choice Requires="x14">
        <oleObject progId="Equation.3" shapeId="1036" r:id="rId25">
          <objectPr defaultSize="0" autoPict="0" r:id="rId26">
            <anchor moveWithCells="1" sizeWithCells="1">
              <from>
                <xdr:col>6</xdr:col>
                <xdr:colOff>95250</xdr:colOff>
                <xdr:row>6</xdr:row>
                <xdr:rowOff>219075</xdr:rowOff>
              </from>
              <to>
                <xdr:col>6</xdr:col>
                <xdr:colOff>1181100</xdr:colOff>
                <xdr:row>8</xdr:row>
                <xdr:rowOff>0</xdr:rowOff>
              </to>
            </anchor>
          </objectPr>
        </oleObject>
      </mc:Choice>
      <mc:Fallback>
        <oleObject progId="Equation.3" shapeId="1036" r:id="rId2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陈翔翔</cp:lastModifiedBy>
  <dcterms:created xsi:type="dcterms:W3CDTF">2018-10-30T02:03:21Z</dcterms:created>
  <dcterms:modified xsi:type="dcterms:W3CDTF">2020-09-28T03:34:39Z</dcterms:modified>
</cp:coreProperties>
</file>