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Cidade Jardim III" sheetId="1" state="visible" r:id="rId1"/>
  </sheets>
  <definedNames>
    <definedName name="BLPR21820040303143552160_1_2">#REF!</definedName>
    <definedName name="BLPR17020040303143550437_1_2">#REF!</definedName>
    <definedName name="BLPR16420040303143550347">#REF!</definedName>
    <definedName name="BLPR5120040303143542095_1_3">#REF!</definedName>
    <definedName name="BLPR10220040303143550017">#REF!</definedName>
    <definedName name="BLPR12020040303143550047_1_1">#REF!</definedName>
    <definedName name="BLPR17120040303143550457">#REF!</definedName>
    <definedName name="_GSRATESR_2">#REF!</definedName>
    <definedName name="BLPR16120040303143550297_1_2">#REF!</definedName>
    <definedName name="BLPR3520040303143540853_2_3">#REF!</definedName>
    <definedName name="BLPR20220040303143551999">#REF!</definedName>
    <definedName name="BLPR16020040303143550287">#REF!</definedName>
    <definedName name="BLPR5920040303143548074_1_1">#REF!</definedName>
    <definedName name="BLPR5920040303143548074">#REF!</definedName>
    <definedName name="BLPR5020040303143542085">#REF!</definedName>
    <definedName name="BLPR4420040303143540883_1_3">#REF!</definedName>
    <definedName name="BLPR2720040303143540843_3_3">#REF!</definedName>
    <definedName name="BLPR2120040303143540823_3_3">#REF!</definedName>
    <definedName name="BLPH17">#REF!</definedName>
    <definedName name="BLPR4620040303143540883">#REF!</definedName>
    <definedName name="BLPR6820040303143549966">#REF!</definedName>
    <definedName name="_Table2_In2">#REF!</definedName>
    <definedName name="BLPR4220040303143540873_3_3">#REF!</definedName>
    <definedName name="BLPR9720040303143550007">#REF!</definedName>
    <definedName name="BLPR19420040303143550898_2_2">#REF!</definedName>
    <definedName name="BLPR12120040303143550047">#REF!</definedName>
    <definedName name="BLPR7320040303143549976_1_1">#REF!</definedName>
    <definedName name="BLPR820040303143540793_1_3">#REF!</definedName>
    <definedName name="BLPR15820040303143550257">#REF!</definedName>
    <definedName name="BLPR3720040303143540863_1_3">#REF!</definedName>
    <definedName name="BLPH19">#REF!</definedName>
    <definedName name="BLPR7520040303143549976">#REF!</definedName>
    <definedName name="BLPR10320040303143550017_1_1">#REF!</definedName>
    <definedName name="BLPR5220040303143542095">#REF!</definedName>
    <definedName name="BLPR2520040303143540833_2_3">#REF!</definedName>
    <definedName name="Data_Base">#REF!</definedName>
    <definedName name="BLPR14820040303143550077_1_1">#REF!</definedName>
    <definedName name="BLPR7420040303143549976_1_1">#REF!</definedName>
    <definedName name="BLPR1720040303143540823_1_3">#REF!</definedName>
    <definedName name="BLPR5320040303143542095_1_3">#REF!</definedName>
    <definedName name="BLPR19820040303143550988_1_2">#REF!</definedName>
    <definedName name="BLPR15720040303143550237_1_2">#REF!</definedName>
    <definedName name="BLPR16820040303143550407_1_2">#REF!</definedName>
    <definedName name="BLPR20820040303143552009_1_1">#REF!</definedName>
    <definedName name="BLPR13720040303143550077">#REF!</definedName>
    <definedName name="BLPR1020040303143540803_1_3">#REF!</definedName>
    <definedName name="BLPR19120040303143550838_1_2">#REF!</definedName>
    <definedName name="BLPR7620040303143549976">#REF!</definedName>
    <definedName name="BLPR8320040303143549987_1_1">#REF!</definedName>
    <definedName name="BLPR1020040303143540803">#REF!</definedName>
    <definedName name="BLPR19120040303143550838">#REF!</definedName>
    <definedName name="BLPR21620040303143552110_2_2">#REF!</definedName>
    <definedName name="BLPR3220040303143540853_1_3">#REF!</definedName>
    <definedName name="BLPR7820040303143549976_1_1">#REF!</definedName>
    <definedName name="BLPR6620040303143548134_1_2">#REF!</definedName>
    <definedName name="BLPR19220040303143550858_2_2">#REF!</definedName>
    <definedName name="BLPR14020040303143550077_1_1">#REF!</definedName>
    <definedName name="BLPR12620040303143550057_1_1">#REF!</definedName>
    <definedName name="BLPR18520040303143550718">#REF!</definedName>
    <definedName name="BLPR11920040303143550047_1_1">#REF!</definedName>
    <definedName name="BLPR19020040303143550818_1_2">#REF!</definedName>
    <definedName name="BLPR19020040303143550818">#REF!</definedName>
    <definedName name="BLPR22220040303143552260_2_2">#REF!</definedName>
    <definedName name="BLPR5820040303143548064">#REF!</definedName>
    <definedName name="BLPR13520040303143550067">#REF!</definedName>
    <definedName name="BLPR3720040303143540863_3_3">#REF!</definedName>
    <definedName name="BLPR4020040303143540873">#REF!</definedName>
    <definedName name="BLPR3320040303143540853_3_3">#REF!</definedName>
    <definedName name="BLPR15520040303143550207_2_2">#REF!</definedName>
    <definedName name="BLPR19720040303143550968_1_2">#REF!</definedName>
    <definedName name="BLPR10020040303143550017_1_1">#REF!</definedName>
    <definedName name="BLPR4820040303143540893_3_3">#REF!</definedName>
    <definedName name="BLPR13520040303143550067_1_1">#REF!</definedName>
    <definedName name="BLPR1920040303143540823_2_3">#REF!</definedName>
    <definedName name="BLPR3120040303143540853">#REF!</definedName>
    <definedName name="BLPR7120040303143549966">#REF!</definedName>
    <definedName name="BLPR9920040303143550017_1_1">#REF!</definedName>
    <definedName name="BLPR2920040303143540843_3_3">#REF!</definedName>
    <definedName name="BLPR9520040303143550007_1_1">#REF!</definedName>
    <definedName name="BLPR10120040303143550017">#REF!</definedName>
    <definedName name="BLPR1320040303143540813_3_3">#REF!</definedName>
    <definedName name="BLPR8520040303143549987_1_1">#REF!</definedName>
    <definedName name="BLPR19420040303143550898_1_2">#REF!</definedName>
    <definedName name="BLPR18920040303143550798">#REF!</definedName>
    <definedName name="BLPR1520040303143540813_2_3">#REF!</definedName>
    <definedName name="BLPR2220040303143540833_2_3">#REF!</definedName>
    <definedName name="BLPR5620040303143542105_2_3">#REF!</definedName>
    <definedName name="_Table3_In2">#REF!</definedName>
    <definedName name="BLPR14620040303143550077_1_1">#REF!</definedName>
    <definedName name="BLPR11220040303143550037">#REF!</definedName>
    <definedName name="BLPR21420040303143552019_1_1">#REF!</definedName>
    <definedName name="BLPR11420040303143550037">#REF!</definedName>
    <definedName name="BLPH21">#REF!</definedName>
    <definedName name="BLPR4320040303143540873_1_3">#REF!</definedName>
    <definedName name="BLPR3920040303143540863_2_3">#REF!</definedName>
    <definedName name="BLPR15620040303143550227_1_2">#REF!</definedName>
    <definedName name="BLPR12720040303143550057_1_1">#REF!</definedName>
    <definedName name="BLPR11020040303143550027">#REF!</definedName>
    <definedName name="BLPR6520040303143548114_1_2">#REF!</definedName>
    <definedName name="BLPR6820040303143549966_1_1">#REF!</definedName>
    <definedName name="BLPR1320040303143540813_1_3">#REF!</definedName>
    <definedName name="BLPR15120040303143550087_1_1">#REF!</definedName>
    <definedName name="BLPR6420040303143548104">#REF!</definedName>
    <definedName name="BLPR10520040303143550027">#REF!</definedName>
    <definedName name="BLPR8920040303143549997_1_1">#REF!</definedName>
    <definedName name="_Table1_In1">#REF!</definedName>
    <definedName name="BLPR2720040303143540843_2_3">#REF!</definedName>
    <definedName name="BLPR920040303143540803_3_3">#REF!</definedName>
    <definedName name="BLPR16920040303143550427_2_2">#REF!</definedName>
    <definedName name="BLPR16220040303143550317_2_2">#REF!</definedName>
    <definedName name="BLPR4920040303143542085">#REF!</definedName>
    <definedName name="BLPR11020040303143550027_1_1">#REF!</definedName>
    <definedName name="_GSRATESR_1">#REF!</definedName>
    <definedName name="BLPR8020040303143549987_1_1">#REF!</definedName>
    <definedName name="BLPR15820040303143550257_1_2">#REF!</definedName>
    <definedName name="BLPR5720040303143542105_3_3">#REF!</definedName>
    <definedName name="BLPR13020040303143550067">#REF!</definedName>
    <definedName name="BLPR1120040303143540803_1_3">#REF!</definedName>
    <definedName name="BLPH23">#REF!</definedName>
    <definedName name="BLPR17820040303143550577_1_2">#REF!</definedName>
    <definedName name="BLPR2520040303143540833">#REF!</definedName>
    <definedName name="BLPR420040303143540783">#REF!</definedName>
    <definedName name="BLPR7720040303143549976">#REF!</definedName>
    <definedName name="BLPR7720040303143549976_1_1">#REF!</definedName>
    <definedName name="BLPR3520040303143540853">#REF!</definedName>
    <definedName name="BLPR2820040303143540843_1_3">#REF!</definedName>
    <definedName name="BLPR19520040303143550928">#REF!</definedName>
    <definedName name="BLPR6520040303143548114">#REF!</definedName>
    <definedName name="BLPR18320040303143550678">#REF!</definedName>
    <definedName name="BLPR14920040303143550077_1_1">#REF!</definedName>
    <definedName name="BLPR4920040303143542085_3_3">#REF!</definedName>
    <definedName name="BLPR20720040303143552009_1_1">#REF!</definedName>
    <definedName name="BLPR17720040303143550557">#REF!</definedName>
    <definedName name="BLPR17820040303143550577_2_2">#REF!</definedName>
    <definedName name="BLPR1420040303143540813_3_3">#REF!</definedName>
    <definedName name="BLPR9320040303143550007_1_1">#REF!</definedName>
    <definedName name="BLPR6120040303143548074_1_1">#REF!</definedName>
    <definedName name="BLPR19520040303143550928_1_2">#REF!</definedName>
    <definedName name="BLPR2820040303143540843_2_3">#REF!</definedName>
    <definedName name="BLPR21520040303143552080_1_2">#REF!</definedName>
    <definedName name="BLPR3020040303143540843_2_3">#REF!</definedName>
    <definedName name="BLPR5720040303143542105">#REF!</definedName>
    <definedName name="BLPR17220040303143550477_1_2">#REF!</definedName>
    <definedName name="BLPR15320040303143550087">#REF!</definedName>
    <definedName name="BLPR2320040303143540833_3_3">#REF!</definedName>
    <definedName name="BLPR19520040303143550928_2_2">#REF!</definedName>
    <definedName name="BLPR11420040303143550037_1_1">#REF!</definedName>
    <definedName name="BLPR10620040303143550027">#REF!</definedName>
    <definedName name="_Table1_Out">#REF!</definedName>
    <definedName name="BLPR3520040303143540853_3_3">#REF!</definedName>
    <definedName name="BLPR120040303143540763_3_3">#REF!</definedName>
    <definedName name="BLPR15420040303143550087">#REF!</definedName>
    <definedName name="BLPR7920040303143549987">#REF!</definedName>
    <definedName name="BLPR21820040303143552160">#REF!</definedName>
    <definedName name="BLPR16820040303143550407_2_2">#REF!</definedName>
    <definedName name="BLPR11720040303143550047_1_1">#REF!</definedName>
    <definedName name="BLPR120040303143540763">#REF!</definedName>
    <definedName name="BLPR3620040303143540863">#REF!</definedName>
    <definedName name="BLPR2620040303143540833">#REF!</definedName>
    <definedName name="BLPR1620040303143540813_1_3">#REF!</definedName>
    <definedName name="BLPR19320040303143550878_1_2">#REF!</definedName>
    <definedName name="BLPR22020040303143552210">#REF!</definedName>
    <definedName name="BLPR19720040303143550968">#REF!</definedName>
    <definedName name="BLPR15920040303143550267_1_2">#REF!</definedName>
    <definedName name="BLPR4520040303143540883_1_3">#REF!</definedName>
    <definedName name="BLPR1620040303143540813_2_3">#REF!</definedName>
    <definedName name="BLPR18220040303143550657">#REF!</definedName>
    <definedName name="BLPR2620040303143540833_2_3">#REF!</definedName>
    <definedName name="BLPR11120040303143550037_1_1">#REF!</definedName>
    <definedName name="BLPR17420040303143550507">#REF!</definedName>
    <definedName name="BLPR16720040303143550397_1_2">#REF!</definedName>
    <definedName name="BLPR3420040303143540853_3_3">#REF!</definedName>
    <definedName name="BLPH22">#REF!</definedName>
    <definedName name="BLPR3320040303143540853_2_3">#REF!</definedName>
    <definedName name="BLPR18420040303143550698_2_2">#REF!</definedName>
    <definedName name="BLPR15620040303143550227">#REF!</definedName>
    <definedName name="BLPR21720040303143552130_2_2">#REF!</definedName>
    <definedName name="BLPR3020040303143540843_1_3">#REF!</definedName>
    <definedName name="BLPR15420040303143550087_1_1">#REF!</definedName>
    <definedName name="BLPR2020040303143540823_1_3">#REF!</definedName>
    <definedName name="BLPR220040303143540773_2_3">#REF!</definedName>
    <definedName name="BLPR7920040303143549987_1_1">#REF!</definedName>
    <definedName name="BLPR19420040303143550898">#REF!</definedName>
    <definedName name="BLPR13620040303143550077">#REF!</definedName>
    <definedName name="BLPR820040303143540793">#REF!</definedName>
    <definedName name="BLPR20020040303143551999_1_1">#REF!</definedName>
    <definedName name="BLPR1920040303143540823_3_3">#REF!</definedName>
    <definedName name="BLPR17620040303143550547">#REF!</definedName>
    <definedName name="BLPR2120040303143540823_1_3">#REF!</definedName>
    <definedName name="BLPR1620040303143540813_3_3">#REF!</definedName>
    <definedName name="BLPR19620040303143550948_1_2">#REF!</definedName>
    <definedName name="BLPR3320040303143540853_1_3">#REF!</definedName>
    <definedName name="BLPR12320040303143550047_1_1">#REF!</definedName>
    <definedName name="BLPR15220040303143550087">#REF!</definedName>
    <definedName name="BLPR2620040303143540833_3_3">#REF!</definedName>
    <definedName name="BLPR9320040303143550007">#REF!</definedName>
    <definedName name="BLPR18620040303143550738_1_2">#REF!</definedName>
    <definedName name="BLPR16320040303143550327_1_2">#REF!</definedName>
    <definedName name="BLPR5120040303143542095_3_3">#REF!</definedName>
    <definedName name="BLPR21820040303143552160_2_2">#REF!</definedName>
    <definedName name="BLPR2420040303143540833_1_3">#REF!</definedName>
    <definedName name="BLPR520040303143540783_2_3">#REF!</definedName>
    <definedName name="BLPR12820040303143550057">#REF!</definedName>
    <definedName name="BLPR120040303143540763_2_3">#REF!</definedName>
    <definedName name="_Regression_Y">#REF!</definedName>
    <definedName name="BLPR22020040303143552210_1_2">#REF!</definedName>
    <definedName name="BLPR15720040303143550237_2_2">#REF!</definedName>
    <definedName name="BLPR7320040303143549976">#REF!</definedName>
    <definedName name="BLPR920040303143540803_2_3">#REF!</definedName>
    <definedName name="BLPR5620040303143542105_1_3">#REF!</definedName>
    <definedName name="BLPR2720040303143540843_1_3">#REF!</definedName>
    <definedName name="BLPR18920040303143550798_1_2">#REF!</definedName>
    <definedName name="BLPR6020040303143548074">#REF!</definedName>
    <definedName name="BLPR14420040303143550077">#REF!</definedName>
    <definedName name="BLPR18520040303143550718_1_2">#REF!</definedName>
    <definedName name="BLPR18820040303143550778_2_2">#REF!</definedName>
    <definedName name="BLPR3220040303143540853">#REF!</definedName>
    <definedName name="BLPR22220040303143552260">#REF!</definedName>
    <definedName name="BLPR11820040303143550047_1_1">#REF!</definedName>
    <definedName name="BLPR17220040303143550477">#REF!</definedName>
    <definedName name="BLPR15520040303143550207">#REF!</definedName>
    <definedName name="BLPR10720040303143550027">#REF!</definedName>
    <definedName name="BLPR4220040303143540873">#REF!</definedName>
    <definedName name="BLPR2320040303143540833_1_3">#REF!</definedName>
    <definedName name="BLPR3420040303143540853_1_3">#REF!</definedName>
    <definedName name="BLPR5320040303143542095">#REF!</definedName>
    <definedName name="BLPR2520040303143540833_3_3">#REF!</definedName>
    <definedName name="BLPR17620040303143550547_2_2">#REF!</definedName>
    <definedName name="BLPR1920040303143540823">#REF!</definedName>
    <definedName name="BLPR4620040303143540883_3_3">#REF!</definedName>
    <definedName name="BLPR620040303143540783">#REF!</definedName>
    <definedName name="_Fill">#REF!</definedName>
    <definedName name="BLPR19020040303143550818_2_2">#REF!</definedName>
    <definedName name="BLPR13120040303143550067">#REF!</definedName>
    <definedName name="BLPR12820040303143550057_1_1">#REF!</definedName>
    <definedName name="BLPR10120040303143550017_1_1">#REF!</definedName>
    <definedName name="BLPR720040303143540783_3_3">#REF!</definedName>
    <definedName name="BLPR21020040303143552009">#REF!</definedName>
    <definedName name="BLPR1720040303143540823_3_3">#REF!</definedName>
    <definedName name="BLPR3420040303143540853">#REF!</definedName>
    <definedName name="BLPR9220040303143550007_1_1">#REF!</definedName>
    <definedName name="BLPR11620040303143550037_1_1">#REF!</definedName>
    <definedName name="BLPR19120040303143550838_2_2">#REF!</definedName>
    <definedName name="BLPR7220040303143549966_1_1">#REF!</definedName>
    <definedName name="BLPR17920040303143550597">#REF!</definedName>
    <definedName name="BLPR3620040303143540863_1_3">#REF!</definedName>
    <definedName name="BLPR4220040303143540873_2_3">#REF!</definedName>
    <definedName name="BLPR21520040303143552080">#REF!</definedName>
    <definedName name="BLPR1020040303143540803_2_3">#REF!</definedName>
    <definedName name="BLPR20120040303143551999_1_1">#REF!</definedName>
    <definedName name="BLPR8820040303143549997_1_1">#REF!</definedName>
    <definedName name="BLPR15120040303143550087">#REF!</definedName>
    <definedName name="BLPR2320040303143540833_2_3">#REF!</definedName>
    <definedName name="BLPR16620040303143550377">#REF!</definedName>
    <definedName name="BLPR16920040303143550427">#REF!</definedName>
    <definedName name="BLPR8120040303143549987">#REF!</definedName>
    <definedName name="BLPR16220040303143550317_1_2">#REF!</definedName>
    <definedName name="BLPR10920040303143550027">#REF!</definedName>
    <definedName name="BLPR13420040303143550067_1_1">#REF!</definedName>
    <definedName name="BLPH20">#REF!</definedName>
    <definedName name="BLPR20620040303143552009">#REF!</definedName>
    <definedName name="BLPR8620040303143549997">#REF!</definedName>
    <definedName name="BLPR2620040303143540833_1_3">#REF!</definedName>
    <definedName name="BLPR4320040303143540873">#REF!</definedName>
    <definedName name="BLPH25">#REF!</definedName>
    <definedName name="BLPR5220040303143542095_1_3">#REF!</definedName>
    <definedName name="BLPR21320040303143552009_1_1">#REF!</definedName>
    <definedName name="BLPR7020040303143549966">#REF!</definedName>
    <definedName name="BLPR5420040303143542095_3_3">#REF!</definedName>
    <definedName name="BLPR2120040303143540823">#REF!</definedName>
    <definedName name="BLPR2720040303143540843">#REF!</definedName>
    <definedName name="BLPH27">#REF!</definedName>
    <definedName name="BLPR20720040303143552009">#REF!</definedName>
    <definedName name="BLPR5020040303143542085_2_3">#REF!</definedName>
    <definedName name="BLPR1020040303143540803_3_3">#REF!</definedName>
    <definedName name="BLPR18320040303143550678_2_2">#REF!</definedName>
    <definedName name="BLPR14520040303143550077_1_1">#REF!</definedName>
    <definedName name="BLPR5220040303143542095_3_3">#REF!</definedName>
    <definedName name="_Table2_Out">#REF!</definedName>
    <definedName name="BLPR3820040303143540863_2_3">#REF!</definedName>
    <definedName name="BLPR8720040303143549997_1_1">#REF!</definedName>
    <definedName name="BLPR21120040303143552009">#REF!</definedName>
    <definedName name="BLPR16120040303143550297">#REF!</definedName>
    <definedName name="BLPR7420040303143549976">#REF!</definedName>
    <definedName name="BLPR11120040303143550037">#REF!</definedName>
    <definedName name="BLPR220040303143540773">#REF!</definedName>
    <definedName name="BLPR20520040303143552009">#REF!</definedName>
    <definedName name="BLPR920040303143540803_1_3">#REF!</definedName>
    <definedName name="BLPR17920040303143550597_1_2">#REF!</definedName>
    <definedName name="BLPR15220040303143550087_1_1">#REF!</definedName>
    <definedName name="BLPR12920040303143550057">#REF!</definedName>
    <definedName name="BLPR3120040303143540853_3_3">#REF!</definedName>
    <definedName name="BLPR2820040303143540843_3_3">#REF!</definedName>
    <definedName name="BLPR12620040303143550057">#REF!</definedName>
    <definedName name="BLPR18820040303143550778">#REF!</definedName>
    <definedName name="BLPR720040303143540783">#REF!</definedName>
    <definedName name="BLPR13620040303143550077_1_1">#REF!</definedName>
    <definedName name="BLPR6020040303143548074_1_1">#REF!</definedName>
    <definedName name="BLPR20520040303143552009_1_1">#REF!</definedName>
    <definedName name="BLPR11320040303143550037_1_1">#REF!</definedName>
    <definedName name="AEqC">#REF!</definedName>
    <definedName name="BLPR20320040303143552009">#REF!</definedName>
    <definedName name="BLPR4620040303143540883_2_3">#REF!</definedName>
    <definedName name="BLPR6620040303143548134_2_2">#REF!</definedName>
    <definedName name="BLPR1720040303143540823_2_3">#REF!</definedName>
    <definedName name="BLPR1220040303143540803">#REF!</definedName>
    <definedName name="BLPR1420040303143540813_2_3">#REF!</definedName>
    <definedName name="BLPR420040303143540783_3_3">#REF!</definedName>
    <definedName name="BLPR3820040303143540863_1_3">#REF!</definedName>
    <definedName name="BLPR6620040303143548134">#REF!</definedName>
    <definedName name="BLPR4120040303143540873_2_3">#REF!</definedName>
    <definedName name="BLPR22020040303143552210_2_2">#REF!</definedName>
    <definedName name="BLPR2920040303143540843_1_3">#REF!</definedName>
    <definedName name="BLPR1820040303143540823_2_3">#REF!</definedName>
    <definedName name="BLPR8220040303143549987_1_1">#REF!</definedName>
    <definedName name="BLPR520040303143540783_1_3">#REF!</definedName>
    <definedName name="BLPR11520040303143550037">#REF!</definedName>
    <definedName name="BLPR13320040303143550067">#REF!</definedName>
    <definedName name="BLPR11520040303143550037_1_1">#REF!</definedName>
    <definedName name="BLPR14820040303143550077">#REF!</definedName>
    <definedName name="BLPR9920040303143550017">#REF!</definedName>
    <definedName name="BLPR20320040303143552009_1_1">#REF!</definedName>
    <definedName name="BLPR5020040303143542085_1_3">#REF!</definedName>
    <definedName name="BLPR17520040303143550527_2_2">#REF!</definedName>
    <definedName name="BLPR4720040303143540893_1_3">#REF!</definedName>
    <definedName name="BLPR9120040303143549997">#REF!</definedName>
    <definedName name="BLPR1120040303143540803_2_3">#REF!</definedName>
    <definedName name="BLPR17220040303143550477_2_2">#REF!</definedName>
    <definedName name="BLPR8820040303143549997">#REF!</definedName>
    <definedName name="BLPR2920040303143540843">#REF!</definedName>
    <definedName name="BLPR5420040303143542095">#REF!</definedName>
    <definedName name="BLPR5020040303143542085_3_3">#REF!</definedName>
    <definedName name="BLPR20220040303143551999_1_1">#REF!</definedName>
    <definedName name="BLPR14220040303143550077_1_1">#REF!</definedName>
    <definedName name="BLPR20420040303143552009_1_1">#REF!</definedName>
    <definedName name="BLPR6320040303143548074_1_1">#REF!</definedName>
    <definedName name="BLPR3520040303143540853_1_3">#REF!</definedName>
    <definedName name="BLPR420040303143540783_1_3">#REF!</definedName>
    <definedName name="BLPR19620040303143550948">#REF!</definedName>
    <definedName name="BLPR1520040303143540813_1_3">#REF!</definedName>
    <definedName name="BLPR13120040303143550067_1_1">#REF!</definedName>
    <definedName name="BLPR620040303143540783_1_3">#REF!</definedName>
    <definedName name="BLPR5620040303143542105">#REF!</definedName>
    <definedName name="BLPR4720040303143540893">#REF!</definedName>
    <definedName name="BLPR18120040303143550637">#REF!</definedName>
    <definedName name="BLPR13720040303143550077_1_1">#REF!</definedName>
    <definedName name="BLPR16720040303143550397">#REF!</definedName>
    <definedName name="BLPR11720040303143550047">#REF!</definedName>
    <definedName name="BLPR1720040303143540823">#REF!</definedName>
    <definedName name="BLPR17320040303143550487">#REF!</definedName>
    <definedName name="BLPR16520040303143550357_2_2">#REF!</definedName>
    <definedName name="BLPR21620040303143552110">#REF!</definedName>
    <definedName name="BLPR5720040303143542105_2_3">#REF!</definedName>
    <definedName name="BLPR3320040303143540853">#REF!</definedName>
    <definedName name="BLPR13820040303143550077_1_1">#REF!</definedName>
    <definedName name="BLPR5520040303143542095">#REF!</definedName>
    <definedName name="BLPR8920040303143549997">#REF!</definedName>
    <definedName name="BLPR9420040303143550007_1_1">#REF!</definedName>
    <definedName name="BLPR4120040303143540873_3_3">#REF!</definedName>
    <definedName name="BLPR520040303143540783_3_3">#REF!</definedName>
    <definedName name="BLPR19220040303143550858_1_2">#REF!</definedName>
    <definedName name="BLPR18920040303143550798_2_2">#REF!</definedName>
    <definedName name="BLPR14620040303143550077">#REF!</definedName>
    <definedName name="BLPR320040303143540773_1_3">#REF!</definedName>
    <definedName name="BLPR12920040303143550057_1_1">#REF!</definedName>
    <definedName name="BLPR21320040303143552009">#REF!</definedName>
    <definedName name="BLPR2120040303143540823_2_3">#REF!</definedName>
    <definedName name="BLPR16020040303143550287_2_2">#REF!</definedName>
    <definedName name="BLPR5420040303143542095_2_3">#REF!</definedName>
    <definedName name="BLPR16320040303143550327">#REF!</definedName>
    <definedName name="BLPR1120040303143540803_3_3">#REF!</definedName>
    <definedName name="BLPR14120040303143550077_1_1">#REF!</definedName>
    <definedName name="BLPR2420040303143540833_2_3">#REF!</definedName>
    <definedName name="BLPR1520040303143540813">#REF!</definedName>
    <definedName name="BLPR2020040303143540823_3_3">#REF!</definedName>
    <definedName name="BLPR420040303143540783_2_3">#REF!</definedName>
    <definedName name="BLPR21720040303143552130_1_2">#REF!</definedName>
    <definedName name="BLPR9820040303143550017_1_1">#REF!</definedName>
    <definedName name="BLPR21120040303143552009_1_1">#REF!</definedName>
    <definedName name="BLPR2020040303143540823_2_3">#REF!</definedName>
    <definedName name="BLPR17320040303143550487_1_2">#REF!</definedName>
    <definedName name="BLPR6420040303143548104_1_2">#REF!</definedName>
    <definedName name="BLPR16520040303143550357_1_2">#REF!</definedName>
    <definedName name="BLPR15520040303143550207_1_2">#REF!</definedName>
    <definedName name="BLPR14520040303143550077">#REF!</definedName>
    <definedName name="BLPR16920040303143550427_1_2">#REF!</definedName>
    <definedName name="BLPR10220040303143550017_1_1">#REF!</definedName>
    <definedName name="BLPR18020040303143550617">#REF!</definedName>
    <definedName name="BLPR9120040303143549997_1_1">#REF!</definedName>
    <definedName name="BLPR6720040303143549966">#REF!</definedName>
    <definedName name="BLPR10320040303143550017">#REF!</definedName>
    <definedName name="BLPR15920040303143550267_2_2">#REF!</definedName>
    <definedName name="BLPR12520040303143550057">#REF!</definedName>
    <definedName name="BLPR18520040303143550718_2_2">#REF!</definedName>
    <definedName name="BLPR19220040303143550858">#REF!</definedName>
    <definedName name="BLPR3720040303143540863_2_3">#REF!</definedName>
    <definedName name="BLPR13220040303143550067">#REF!</definedName>
    <definedName name="BLPR21620040303143552110_1_2">#REF!</definedName>
    <definedName name="BLPR19720040303143550968_2_2">#REF!</definedName>
    <definedName name="BLPR17120040303143550457_2_2">#REF!</definedName>
    <definedName name="BLPR12420040303143550057_1_1">#REF!</definedName>
    <definedName name="BLPH18">#REF!</definedName>
    <definedName name="BLPR4320040303143540873_2_3">#REF!</definedName>
    <definedName name="BLPR9820040303143550017">#REF!</definedName>
    <definedName name="BLPR18720040303143550758_1_2">#REF!</definedName>
    <definedName name="_Key2">#REF!</definedName>
    <definedName name="BLPR16820040303143550407">#REF!</definedName>
    <definedName name="BLPR9620040303143550007">#REF!</definedName>
    <definedName name="BLPR520040303143540783">#REF!</definedName>
    <definedName name="BLPR18220040303143550657_2_2">#REF!</definedName>
    <definedName name="BLPR1620040303143540813">#REF!</definedName>
    <definedName name="BLPR11620040303143550037">#REF!</definedName>
    <definedName name="BLPR6720040303143549966_1_1">#REF!</definedName>
    <definedName name="BLPR2920040303143540843_2_3">#REF!</definedName>
    <definedName name="BLPR8320040303143549987">#REF!</definedName>
    <definedName name="BLPR11820040303143550047">#REF!</definedName>
    <definedName name="BLPR16320040303143550327_2_2">#REF!</definedName>
    <definedName name="BLPR12720040303143550057">#REF!</definedName>
    <definedName name="BLPR17120040303143550457_1_2">#REF!</definedName>
    <definedName name="BLPR820040303143540793_3_3">#REF!</definedName>
    <definedName name="BLPR17020040303143550437">#REF!</definedName>
    <definedName name="BLPR20820040303143552009">#REF!</definedName>
    <definedName name="BLPR19820040303143550988_2_2">#REF!</definedName>
    <definedName name="BLPH28">#REF!</definedName>
    <definedName name="BLPR20120040303143551999">#REF!</definedName>
    <definedName name="BLPR6220040303143548074_1_1">#REF!</definedName>
    <definedName name="BLPR14320040303143550077">#REF!</definedName>
    <definedName name="BLPR19620040303143550948_2_2">#REF!</definedName>
    <definedName name="BLPR4220040303143540873_1_3">#REF!</definedName>
    <definedName name="BLPR18120040303143550637_1_2">#REF!</definedName>
    <definedName name="BLPR7620040303143549976_1_1">#REF!</definedName>
    <definedName name="BLPR21920040303143552180">#REF!</definedName>
    <definedName name="BLPR6420040303143548104_2_2">#REF!</definedName>
    <definedName name="BLPR4520040303143540883">#REF!</definedName>
    <definedName name="BLPR5820040303143548064_1_1">#REF!</definedName>
    <definedName name="BLPR18420040303143550698">#REF!</definedName>
    <definedName name="BLPR3020040303143540843_3_3">#REF!</definedName>
    <definedName name="BLPR4420040303143540883_3_3">#REF!</definedName>
    <definedName name="BLPH26">#REF!</definedName>
    <definedName name="BLPR8220040303143549987">#REF!</definedName>
    <definedName name="BLPR8120040303143549987_1_1">#REF!</definedName>
    <definedName name="BLPR9520040303143550007">#REF!</definedName>
    <definedName name="BLPR22120040303143552230">#REF!</definedName>
    <definedName name="BLPR1920040303143540823_1_3">#REF!</definedName>
    <definedName name="BLPR9720040303143550007_1_1">#REF!</definedName>
    <definedName name="BLPR13020040303143550067_1_1">#REF!</definedName>
    <definedName name="BLPR13920040303143550077_1_1">#REF!</definedName>
    <definedName name="BLPR1520040303143540813_3_3">#REF!</definedName>
    <definedName name="BLPR16620040303143550377_1_2">#REF!</definedName>
    <definedName name="BLPR10420040303143550027_1_1">#REF!</definedName>
    <definedName name="BLPR5420040303143542095_1_3">#REF!</definedName>
    <definedName name="BLPR12320040303143550047">#REF!</definedName>
    <definedName name="BLPR9020040303143549997">#REF!</definedName>
    <definedName name="BLPR8720040303143549997">#REF!</definedName>
    <definedName name="BLPR17020040303143550437_2_2">#REF!</definedName>
    <definedName name="BLPR9220040303143550007">#REF!</definedName>
    <definedName name="BLPR4720040303143540893_2_3">#REF!</definedName>
    <definedName name="BLPR18720040303143550758">#REF!</definedName>
    <definedName name="BLPR7820040303143549976">#REF!</definedName>
    <definedName name="BLPR4420040303143540883">#REF!</definedName>
    <definedName name="BLPR3820040303143540863">#REF!</definedName>
    <definedName name="BLPR4920040303143542085_1_3">#REF!</definedName>
    <definedName name="BLPR220040303143540773_1_3">#REF!</definedName>
    <definedName name="BLPR12220040303143550047_1_1">#REF!</definedName>
    <definedName name="BLPR17920040303143550597_2_2">#REF!</definedName>
    <definedName name="BLPR3920040303143540863_3_3">#REF!</definedName>
    <definedName name="BLPR16120040303143550297_2_2">#REF!</definedName>
    <definedName name="BLPR18620040303143550738">#REF!</definedName>
    <definedName name="BLPR5520040303143542095_1_3">#REF!</definedName>
    <definedName name="BLPR21220040303143552009_1_1">#REF!</definedName>
    <definedName name="BLPR12420040303143550057">#REF!</definedName>
    <definedName name="BLPR4720040303143540893_3_3">#REF!</definedName>
    <definedName name="BLPR4520040303143540883_3_3">#REF!</definedName>
    <definedName name="BLPR4520040303143540883_2_3">#REF!</definedName>
    <definedName name="BLPR2420040303143540833_3_3">#REF!</definedName>
    <definedName name="BLPR3120040303143540853_1_3">#REF!</definedName>
    <definedName name="BLPR17420040303143550507_1_2">#REF!</definedName>
    <definedName name="BLPR2820040303143540843">#REF!</definedName>
    <definedName name="BLPR9020040303143549997_1_1">#REF!</definedName>
    <definedName name="BLPR21420040303143552019">#REF!</definedName>
    <definedName name="BLPR5320040303143542095_3_3">#REF!</definedName>
    <definedName name="BLPR1420040303143540813_1_3">#REF!</definedName>
    <definedName name="BLPR19920040303143551999_1_1">#REF!</definedName>
    <definedName name="BLPR21220040303143552009">#REF!</definedName>
    <definedName name="BLPR1820040303143540823_3_3">#REF!</definedName>
    <definedName name="BLPR1320040303143540813_2_3">#REF!</definedName>
    <definedName name="BLPR13420040303143550067">#REF!</definedName>
    <definedName name="BLPR17520040303143550527_1_2">#REF!</definedName>
    <definedName name="BLPR1820040303143540823_1_3">#REF!</definedName>
    <definedName name="BLPR22120040303143552230_2_2">#REF!</definedName>
    <definedName name="BLPR5120040303143542095">#REF!</definedName>
    <definedName name="BLPR3920040303143540863_1_3">#REF!</definedName>
    <definedName name="BLPR10420040303143550027">#REF!</definedName>
    <definedName name="BLPR19320040303143550878">#REF!</definedName>
    <definedName name="BLPR17820040303143550577">#REF!</definedName>
    <definedName name="BLPR4620040303143540883_1_3">#REF!</definedName>
    <definedName name="BLPR10020040303143550017">#REF!</definedName>
    <definedName name="BLPR6520040303143548114_2_2">#REF!</definedName>
    <definedName name="BLPR13820040303143550077">#REF!</definedName>
    <definedName name="BLPR3720040303143540863">#REF!</definedName>
    <definedName name="BLPR1320040303143540813">#REF!</definedName>
    <definedName name="BLPR16420040303143550347_1_2">#REF!</definedName>
    <definedName name="BLPR8020040303143549987">#REF!</definedName>
    <definedName name="BLPR16620040303143550377_2_2">#REF!</definedName>
    <definedName name="BLPR4420040303143540883_2_3">#REF!</definedName>
    <definedName name="BLPR21020040303143552009_1_1">#REF!</definedName>
    <definedName name="BLPR1220040303143540803_3_3">#REF!</definedName>
    <definedName name="BLPR3420040303143540853_2_3">#REF!</definedName>
    <definedName name="BLPR320040303143540773_2_3">#REF!</definedName>
    <definedName name="BLPR5520040303143542095_2_3">#REF!</definedName>
    <definedName name="BLPR3220040303143540853_2_3">#REF!</definedName>
    <definedName name="BLPR7020040303143549966_1_1">#REF!</definedName>
    <definedName name="BLPR920040303143540803">#REF!</definedName>
    <definedName name="BLPR16420040303143550347_2_2">#REF!</definedName>
    <definedName name="BLPR4120040303143540873_1_3">#REF!</definedName>
    <definedName name="BLPR8420040303143549987">#REF!</definedName>
    <definedName name="BLPR15920040303143550267">#REF!</definedName>
    <definedName name="BLPR15320040303143550087_1_1">#REF!</definedName>
    <definedName name="BLPR22220040303143552260_1_2">#REF!</definedName>
    <definedName name="BLPR22120040303143552230_1_2">#REF!</definedName>
    <definedName name="BLPR21920040303143552180_2_2">#REF!</definedName>
    <definedName name="BLPR2220040303143540833_1_3">#REF!</definedName>
    <definedName name="BLPR1420040303143540813">#REF!</definedName>
    <definedName name="BLPR10820040303143550027">#REF!</definedName>
    <definedName name="BLPR3220040303143540853_3_3">#REF!</definedName>
    <definedName name="BLPR15020040303143550087">#REF!</definedName>
    <definedName name="BLPR4920040303143542085_2_3">#REF!</definedName>
    <definedName name="BLPR11920040303143550047">#REF!</definedName>
    <definedName name="BLPR4820040303143540893">#REF!</definedName>
    <definedName name="BLPR7120040303143549966_1_1">#REF!</definedName>
    <definedName name="BLPR14720040303143550077_1_1">#REF!</definedName>
    <definedName name="BLPR10820040303143550027_1_1">#REF!</definedName>
    <definedName name="BLPR18820040303143550778_1_2">#REF!</definedName>
    <definedName name="BLPR2220040303143540833_3_3">#REF!</definedName>
    <definedName name="BLPR4820040303143540893_1_3">#REF!</definedName>
    <definedName name="BLPR2420040303143540833">#REF!</definedName>
    <definedName name="BLPR5220040303143542095_2_3">#REF!</definedName>
    <definedName name="BLPR14420040303143550077_1_1">#REF!</definedName>
    <definedName name="BLPR720040303143540783_1_3">#REF!</definedName>
    <definedName name="BLPR8420040303143549987_1_1">#REF!</definedName>
    <definedName name="BLPR14720040303143550077">#REF!</definedName>
    <definedName name="BLPR12120040303143550047_1_1">#REF!</definedName>
    <definedName name="BLPR17320040303143550487_2_2">#REF!</definedName>
    <definedName name="BLPR17420040303143550507_2_2">#REF!</definedName>
    <definedName name="BLPR14020040303143550077">#REF!</definedName>
    <definedName name="BLPR17520040303143550527">#REF!</definedName>
    <definedName name="BLPR11220040303143550037_1_1">#REF!</definedName>
    <definedName name="BLPR4020040303143540873_1_3">#REF!</definedName>
    <definedName name="BLPR1120040303143540803">#REF!</definedName>
    <definedName name="BLPR2320040303143540833">#REF!</definedName>
    <definedName name="BLPH24">#REF!</definedName>
    <definedName name="BLPR4020040303143540873_2_3">#REF!</definedName>
    <definedName name="BLPR4320040303143540873_3_3">#REF!</definedName>
    <definedName name="BLPR5720040303143542105_1_3">#REF!</definedName>
    <definedName name="BLPR21520040303143552080_2_2">#REF!</definedName>
    <definedName name="BLPR15020040303143550087_1_1">#REF!</definedName>
    <definedName name="BLPR13220040303143550067_1_1">#REF!</definedName>
    <definedName name="BLPR17620040303143550547_1_2">#REF!</definedName>
    <definedName name="BLPR18420040303143550698_1_2">#REF!</definedName>
    <definedName name="BLPR21920040303143552180_1_2">#REF!</definedName>
    <definedName name="BLPR13920040303143550077">#REF!</definedName>
    <definedName name="BLPR18720040303143550758_2_2">#REF!</definedName>
    <definedName name="BLPR12020040303143550047">#REF!</definedName>
    <definedName name="BLPR10920040303143550027_1_1">#REF!</definedName>
    <definedName name="BLPR10720040303143550027_1_1">#REF!</definedName>
    <definedName name="BLPR620040303143540783_3_3">#REF!</definedName>
    <definedName name="BLPR1820040303143540823">#REF!</definedName>
    <definedName name="BLPR20020040303143551999">#REF!</definedName>
    <definedName name="BLPR10620040303143550027_1_1">#REF!</definedName>
    <definedName name="BLPR18020040303143550617_2_2">#REF!</definedName>
    <definedName name="BLPR11320040303143550037">#REF!</definedName>
    <definedName name="BLPR18320040303143550678_1_2">#REF!</definedName>
    <definedName name="BLPR9420040303143550007">#REF!</definedName>
    <definedName name="BLPR20420040303143552009">#REF!</definedName>
    <definedName name="BLPR8520040303143549987">#REF!</definedName>
    <definedName name="BLPR16720040303143550397_2_2">#REF!</definedName>
    <definedName name="BLPR15720040303143550237">#REF!</definedName>
    <definedName name="BLPR9620040303143550007_1_1">#REF!</definedName>
    <definedName name="BLPR7220040303143549966">#REF!</definedName>
    <definedName name="BLPR120040303143540763_1_3">#REF!</definedName>
    <definedName name="_Regression_Out">#REF!</definedName>
    <definedName name="BLPR14220040303143550077">#REF!</definedName>
    <definedName name="BLPR18120040303143550637_2_2">#REF!</definedName>
    <definedName name="BLPR3620040303143540863_2_3">#REF!</definedName>
    <definedName name="BLPR4020040303143540873_3_3">#REF!</definedName>
    <definedName name="BLPR2220040303143540833">#REF!</definedName>
    <definedName name="BLPR20920040303143552009_1_1">#REF!</definedName>
    <definedName name="BLPR5120040303143542095_2_3">#REF!</definedName>
    <definedName name="BLPR220040303143540773_3_3">#REF!</definedName>
    <definedName name="_Regression_X">#REF!</definedName>
    <definedName name="BLPR5520040303143542095_3_3">#REF!</definedName>
    <definedName name="BLPR5620040303143542105_3_3">#REF!</definedName>
    <definedName name="BLPR13320040303143550067_1_1">#REF!</definedName>
    <definedName name="BLPR6920040303143549966">#REF!</definedName>
    <definedName name="BLPR720040303143540783_2_3">#REF!</definedName>
    <definedName name="BLPR320040303143540773">#REF!</definedName>
    <definedName name="BLPR14320040303143550077_1_1">#REF!</definedName>
    <definedName name="BLPR12520040303143550057_1_1">#REF!</definedName>
    <definedName name="BLPR4820040303143540893_2_3">#REF!</definedName>
    <definedName name="BLPR16520040303143550357">#REF!</definedName>
    <definedName name="BLPR8620040303143549997_1_1">#REF!</definedName>
    <definedName name="BLPR1220040303143540803_1_3">#REF!</definedName>
    <definedName name="BLPR15620040303143550227_2_2">#REF!</definedName>
    <definedName name="_bdm.ToolkitBookmark.9_29_2003_6_58_57_PM.edm">#REF!</definedName>
    <definedName name="BLPR3920040303143540863">#REF!</definedName>
    <definedName name="BLPR16220040303143550317">#REF!</definedName>
    <definedName name="BLPR20620040303143552009_1_1">#REF!</definedName>
    <definedName name="BLPR4120040303143540873">#REF!</definedName>
    <definedName name="BLPR5320040303143542095_2_3">#REF!</definedName>
    <definedName name="BLPR17720040303143550557_2_2">#REF!</definedName>
    <definedName name="BLPR6920040303143549966_1_1">#REF!</definedName>
    <definedName name="BLPR19820040303143550988">#REF!</definedName>
    <definedName name="BLPR19320040303143550878_2_2">#REF!</definedName>
    <definedName name="BLPR3620040303143540863_3_3">#REF!</definedName>
    <definedName name="BLPR14920040303143550077">#REF!</definedName>
    <definedName name="BLPR21720040303143552130">#REF!</definedName>
    <definedName name="BLPR6320040303143548074">#REF!</definedName>
    <definedName name="BLPR2020040303143540823">#REF!</definedName>
    <definedName name="BLPR18620040303143550738_2_2">#REF!</definedName>
    <definedName name="BLPR3120040303143540853_2_3">#REF!</definedName>
    <definedName name="BLPR20920040303143552009">#REF!</definedName>
    <definedName name="BLPR820040303143540793_2_3">#REF!</definedName>
    <definedName name="BLPR620040303143540783_2_3">#REF!</definedName>
    <definedName name="BLPR15820040303143550257_2_2">#REF!</definedName>
    <definedName name="BLPR18220040303143550657_1_2">#REF!</definedName>
    <definedName name="BLPR3820040303143540863_3_3">#REF!</definedName>
    <definedName name="BLPR19920040303143551999">#REF!</definedName>
    <definedName name="BLPR17720040303143550557_1_2">#REF!</definedName>
    <definedName name="BLPR320040303143540773_3_3">#REF!</definedName>
    <definedName name="BLPR3020040303143540843">#REF!</definedName>
    <definedName name="BLPR2520040303143540833_1_3">#REF!</definedName>
    <definedName name="BLPR7520040303143549976_1_1">#REF!</definedName>
    <definedName name="BLPR1220040303143540803_2_3">#REF!</definedName>
    <definedName name="BLPR14120040303143550077">#REF!</definedName>
    <definedName name="BLPR6220040303143548074">#REF!</definedName>
    <definedName name="BLPR16020040303143550287_1_2">#REF!</definedName>
    <definedName name="BLPR12220040303143550047">#REF!</definedName>
    <definedName name="BLPR6120040303143548074">#REF!</definedName>
    <definedName name="BLPR10520040303143550027_1_1">#REF!</definedName>
    <definedName name="BLPR18020040303143550617_1_2">#REF!</definedName>
    <definedName name="_Table2_In1">#REF!</definedName>
  </definedNames>
  <calcPr calcId="124519" fullCalcOnLoad="1"/>
</workbook>
</file>

<file path=xl/styles.xml><?xml version="1.0" encoding="utf-8"?>
<styleSheet xmlns="http://schemas.openxmlformats.org/spreadsheetml/2006/main">
  <numFmts count="15">
    <numFmt numFmtId="164" formatCode="#,##0.00\ &quot;m²&quot;"/>
    <numFmt numFmtId="165" formatCode="#,##0.000"/>
    <numFmt numFmtId="166" formatCode="[$-416]mmm/yy"/>
    <numFmt numFmtId="167" formatCode="&quot;Participação: &quot;\ 0.00%;_(* &quot;&quot;_);_(* &quot;&quot;_);_(@_)"/>
    <numFmt numFmtId="168" formatCode="&quot;Total VP - &quot;0.00%"/>
    <numFmt numFmtId="169" formatCode="&quot;@&quot;\ 0.0%;&quot;@&quot;\ \(0.0%\);_(* &quot;&quot;_);_(@_)"/>
    <numFmt numFmtId="170" formatCode="_-* #,##0_-;* \-#,##0_-;_-* &quot;-&quot;_-;_-@"/>
    <numFmt numFmtId="171" formatCode="0.0%;\-0.0%;&quot;&quot;"/>
    <numFmt numFmtId="172" formatCode="_-0.0%;0.0%;&quot;&quot;"/>
    <numFmt numFmtId="173" formatCode="0.0%"/>
    <numFmt numFmtId="174" formatCode="&quot;Ponto de Equilíbrio (&quot;0&quot; Unid.)&quot;\ "/>
    <numFmt numFmtId="175" formatCode="&quot;Ganho XP&quot;\ &quot; &quot;0.00%"/>
    <numFmt numFmtId="176" formatCode="&quot;Ganho SPE&quot;\ &quot; &quot;0.00%"/>
    <numFmt numFmtId="177" formatCode="_-&quot;R$&quot;* #,##0.00_-;\-&quot;R$&quot;* #,##0.00_-;_-&quot;R$&quot;* &quot;-&quot;??_-;_-@"/>
    <numFmt numFmtId="178" formatCode="&quot;R$&quot;#,##0"/>
  </numFmts>
  <fonts count="32">
    <font>
      <name val="Calibri"/>
      <color theme="1"/>
      <sz val="11"/>
      <scheme val="minor"/>
    </font>
    <font>
      <name val="Times New Roman"/>
      <color theme="1"/>
      <sz val="10"/>
    </font>
    <font>
      <name val="Arial"/>
      <color theme="1"/>
      <sz val="10"/>
    </font>
    <font>
      <name val="Calibri"/>
      <color theme="1"/>
      <sz val="11"/>
    </font>
    <font/>
    <font>
      <name val="Arial"/>
      <b val="1"/>
      <color theme="1"/>
      <sz val="14"/>
    </font>
    <font>
      <name val="Arial"/>
      <b val="1"/>
      <color theme="1"/>
      <sz val="10"/>
    </font>
    <font>
      <name val="Arial"/>
      <b val="1"/>
      <color theme="1"/>
      <sz val="9"/>
    </font>
    <font>
      <name val="Arial"/>
      <b val="1"/>
      <color theme="1"/>
      <sz val="11"/>
    </font>
    <font>
      <name val="Arial"/>
      <color rgb="FFFF0000"/>
      <sz val="10"/>
    </font>
    <font>
      <name val="Arial"/>
      <color theme="1"/>
      <sz val="9"/>
    </font>
    <font>
      <name val="Arial"/>
      <color theme="1"/>
      <sz val="8"/>
    </font>
    <font>
      <name val="Arial"/>
      <b val="1"/>
      <color theme="0"/>
      <sz val="13"/>
    </font>
    <font>
      <name val="Arial"/>
      <color theme="1"/>
      <sz val="12"/>
    </font>
    <font>
      <name val="Arial"/>
      <b val="1"/>
      <color theme="1"/>
      <sz val="12"/>
    </font>
    <font>
      <name val="Arial"/>
      <color rgb="FFFF0000"/>
      <sz val="12"/>
    </font>
    <font>
      <name val="Arial"/>
      <b val="1"/>
      <color rgb="FFFF0000"/>
      <sz val="10"/>
    </font>
    <font>
      <name val="Arial"/>
      <b val="1"/>
      <color rgb="FFFF0000"/>
      <sz val="12"/>
    </font>
    <font>
      <name val="Arial"/>
      <color theme="0"/>
      <sz val="10"/>
    </font>
    <font>
      <name val="Arial"/>
      <color theme="0"/>
      <sz val="8"/>
    </font>
    <font>
      <name val="Calibri"/>
      <color theme="1"/>
      <sz val="12"/>
    </font>
    <font>
      <name val="Arial"/>
      <b val="1"/>
      <color theme="0"/>
      <sz val="8"/>
    </font>
    <font>
      <name val="Arial"/>
      <b val="1"/>
      <color theme="1"/>
      <sz val="8"/>
    </font>
    <font>
      <name val="Arial"/>
      <color theme="1"/>
      <sz val="7"/>
    </font>
    <font>
      <name val="Arial"/>
      <color theme="1"/>
      <sz val="11"/>
    </font>
    <font>
      <name val="Arial"/>
      <b val="1"/>
      <color rgb="FF008000"/>
      <sz val="9"/>
    </font>
    <font>
      <name val="Arial"/>
      <color theme="0"/>
      <sz val="9"/>
    </font>
    <font>
      <name val="Arial"/>
      <color theme="0"/>
      <sz val="12"/>
    </font>
    <font>
      <name val="Arial"/>
      <color rgb="FF0070C0"/>
      <sz val="12"/>
    </font>
    <font>
      <name val="Arial"/>
      <color rgb="FF44546A"/>
      <sz val="12"/>
    </font>
    <font>
      <name val="Arial"/>
      <color theme="0"/>
      <sz val="6"/>
    </font>
    <font>
      <name val="Arial"/>
      <b val="1"/>
      <color theme="1"/>
      <sz val="5"/>
    </font>
  </fonts>
  <fills count="10">
    <fill>
      <patternFill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E0FEB8"/>
        <bgColor rgb="FFE0FEB8"/>
      </patternFill>
    </fill>
    <fill>
      <patternFill patternType="solid">
        <fgColor rgb="FFFFFFFF"/>
        <bgColor rgb="FFFFFFFF"/>
      </patternFill>
    </fill>
    <fill>
      <patternFill patternType="solid">
        <fgColor rgb="FFEBEBEB"/>
        <bgColor rgb="FFEBEBEB"/>
      </patternFill>
    </fill>
    <fill>
      <patternFill patternType="solid">
        <fgColor rgb="FFD2F0D3"/>
        <bgColor rgb="FFD2F0D3"/>
      </patternFill>
    </fill>
  </fills>
  <borders count="6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right style="hair">
        <color rgb="FF000000"/>
      </right>
      <top style="thin">
        <color rgb="FF000000"/>
      </top>
      <bottom/>
    </border>
    <border>
      <left style="hair">
        <color rgb="FF000000"/>
      </left>
      <top style="thin">
        <color rgb="FF000000"/>
      </top>
      <bottom/>
    </border>
    <border>
      <left style="hair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right style="hair">
        <color rgb="FF000000"/>
      </right>
      <top/>
      <bottom/>
    </border>
    <border>
      <left style="hair">
        <color rgb="FF000000"/>
      </left>
      <top/>
      <bottom/>
    </border>
    <border>
      <left style="hair">
        <color rgb="FF000000"/>
      </left>
      <right style="thin">
        <color rgb="FF000000"/>
      </right>
      <top/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right style="hair">
        <color rgb="FF000000"/>
      </right>
    </border>
    <border>
      <left style="hair">
        <color rgb="FF000000"/>
      </lef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/>
    </border>
    <border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</border>
    <border>
      <left style="thin">
        <color rgb="FF000000"/>
      </left>
      <right style="hair">
        <color rgb="FF000000"/>
      </right>
      <top/>
      <bottom/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numFmtId="0" fontId="0" fillId="0" borderId="0"/>
  </cellStyleXfs>
  <cellXfs count="338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4" fillId="0" borderId="2" pivotButton="0" quotePrefix="0" xfId="0"/>
    <xf numFmtId="0" fontId="4" fillId="0" borderId="3" pivotButton="0" quotePrefix="0" xfId="0"/>
    <xf numFmtId="0" fontId="2" fillId="0" borderId="2" applyAlignment="1" pivotButton="0" quotePrefix="0" xfId="0">
      <alignment vertical="center"/>
    </xf>
    <xf numFmtId="0" fontId="4" fillId="0" borderId="4" pivotButton="0" quotePrefix="0" xfId="0"/>
    <xf numFmtId="0" fontId="4" fillId="0" borderId="5" pivotButton="0" quotePrefix="0" xfId="0"/>
    <xf numFmtId="0" fontId="5" fillId="0" borderId="4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4" fontId="7" fillId="0" borderId="0" applyAlignment="1" pivotButton="0" quotePrefix="0" xfId="0">
      <alignment horizontal="center" vertical="center"/>
    </xf>
    <xf numFmtId="0" fontId="8" fillId="0" borderId="4" applyAlignment="1" pivotButton="0" quotePrefix="0" xfId="0">
      <alignment horizontal="left" vertical="center" wrapText="1"/>
    </xf>
    <xf numFmtId="0" fontId="4" fillId="0" borderId="6" pivotButton="0" quotePrefix="0" xfId="0"/>
    <xf numFmtId="0" fontId="4" fillId="0" borderId="7" pivotButton="0" quotePrefix="0" xfId="0"/>
    <xf numFmtId="0" fontId="4" fillId="0" borderId="8" pivotButton="0" quotePrefix="0" xfId="0"/>
    <xf numFmtId="0" fontId="5" fillId="0" borderId="6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9" fontId="2" fillId="0" borderId="0" applyAlignment="1" pivotButton="0" quotePrefix="0" xfId="0">
      <alignment vertical="center"/>
    </xf>
    <xf numFmtId="3" fontId="2" fillId="0" borderId="7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2" borderId="9" applyAlignment="1" pivotButton="0" quotePrefix="0" xfId="0">
      <alignment horizontal="center" vertical="center"/>
    </xf>
    <xf numFmtId="0" fontId="4" fillId="0" borderId="10" pivotButton="0" quotePrefix="0" xfId="0"/>
    <xf numFmtId="0" fontId="4" fillId="0" borderId="11" pivotButton="0" quotePrefix="0" xfId="0"/>
    <xf numFmtId="0" fontId="12" fillId="2" borderId="12" applyAlignment="1" pivotButton="0" quotePrefix="0" xfId="0">
      <alignment horizontal="center" vertical="center"/>
    </xf>
    <xf numFmtId="0" fontId="12" fillId="3" borderId="13" applyAlignment="1" pivotButton="0" quotePrefix="0" xfId="0">
      <alignment horizontal="center" vertical="center"/>
    </xf>
    <xf numFmtId="0" fontId="4" fillId="0" borderId="14" pivotButton="0" quotePrefix="0" xfId="0"/>
    <xf numFmtId="0" fontId="4" fillId="0" borderId="15" pivotButton="0" quotePrefix="0" xfId="0"/>
    <xf numFmtId="0" fontId="13" fillId="0" borderId="1" applyAlignment="1" pivotButton="0" quotePrefix="0" xfId="0">
      <alignment vertical="center" shrinkToFit="1"/>
    </xf>
    <xf numFmtId="0" fontId="2" fillId="0" borderId="2" applyAlignment="1" pivotButton="0" quotePrefix="0" xfId="0">
      <alignment horizontal="center" vertical="center" shrinkToFit="1"/>
    </xf>
    <xf numFmtId="0" fontId="13" fillId="0" borderId="2" applyAlignment="1" pivotButton="0" quotePrefix="0" xfId="0">
      <alignment horizontal="center" vertical="center" shrinkToFit="1"/>
    </xf>
    <xf numFmtId="0" fontId="2" fillId="0" borderId="0" applyAlignment="1" pivotButton="0" quotePrefix="0" xfId="0">
      <alignment horizontal="center" vertical="center"/>
    </xf>
    <xf numFmtId="0" fontId="11" fillId="0" borderId="4" applyAlignment="1" pivotButton="0" quotePrefix="0" xfId="0">
      <alignment vertical="center"/>
    </xf>
    <xf numFmtId="2" fontId="11" fillId="0" borderId="0" applyAlignment="1" pivotButton="0" quotePrefix="0" xfId="0">
      <alignment vertical="center"/>
    </xf>
    <xf numFmtId="0" fontId="11" fillId="0" borderId="5" applyAlignment="1" pivotButton="0" quotePrefix="0" xfId="0">
      <alignment vertical="center"/>
    </xf>
    <xf numFmtId="0" fontId="13" fillId="0" borderId="4" applyAlignment="1" pivotButton="0" quotePrefix="0" xfId="0">
      <alignment vertical="center" shrinkToFit="1"/>
    </xf>
    <xf numFmtId="4" fontId="13" fillId="4" borderId="16" applyAlignment="1" pivotButton="0" quotePrefix="0" xfId="0">
      <alignment horizontal="center" vertical="center" shrinkToFit="1"/>
    </xf>
    <xf numFmtId="0" fontId="4" fillId="0" borderId="17" pivotButton="0" quotePrefix="0" xfId="0"/>
    <xf numFmtId="0" fontId="4" fillId="0" borderId="18" pivotButton="0" quotePrefix="0" xfId="0"/>
    <xf numFmtId="3" fontId="13" fillId="4" borderId="16" applyAlignment="1" pivotButton="0" quotePrefix="0" xfId="0">
      <alignment horizontal="center" vertical="center" shrinkToFit="1"/>
    </xf>
    <xf numFmtId="37" fontId="14" fillId="0" borderId="7" applyAlignment="1" pivotButton="0" quotePrefix="0" xfId="0">
      <alignment horizontal="center" vertical="center" shrinkToFit="1"/>
    </xf>
    <xf numFmtId="3" fontId="13" fillId="0" borderId="7" applyAlignment="1" pivotButton="0" quotePrefix="0" xfId="0">
      <alignment horizontal="center" vertical="center" shrinkToFit="1"/>
    </xf>
    <xf numFmtId="4" fontId="13" fillId="0" borderId="7" applyAlignment="1" pivotButton="0" quotePrefix="0" xfId="0">
      <alignment vertical="center" shrinkToFit="1"/>
    </xf>
    <xf numFmtId="3" fontId="14" fillId="0" borderId="7" applyAlignment="1" pivotButton="0" quotePrefix="0" xfId="0">
      <alignment horizontal="center" vertical="center" shrinkToFit="1"/>
    </xf>
    <xf numFmtId="0" fontId="13" fillId="0" borderId="8" applyAlignment="1" pivotButton="0" quotePrefix="0" xfId="0">
      <alignment vertical="center" shrinkToFit="1"/>
    </xf>
    <xf numFmtId="0" fontId="11" fillId="0" borderId="7" applyAlignment="1" pivotButton="0" quotePrefix="0" xfId="0">
      <alignment vertical="center"/>
    </xf>
    <xf numFmtId="2" fontId="11" fillId="0" borderId="7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shrinkToFit="1"/>
    </xf>
    <xf numFmtId="0" fontId="13" fillId="0" borderId="2" applyAlignment="1" pivotButton="0" quotePrefix="0" xfId="0">
      <alignment vertical="center" shrinkToFit="1"/>
    </xf>
    <xf numFmtId="0" fontId="13" fillId="0" borderId="0" applyAlignment="1" pivotButton="0" quotePrefix="0" xfId="0">
      <alignment vertical="center" shrinkToFit="1"/>
    </xf>
    <xf numFmtId="10" fontId="2" fillId="0" borderId="0" applyAlignment="1" pivotButton="0" quotePrefix="0" xfId="0">
      <alignment horizontal="center" vertical="center" shrinkToFit="1"/>
    </xf>
    <xf numFmtId="0" fontId="13" fillId="0" borderId="5" applyAlignment="1" pivotButton="0" quotePrefix="0" xfId="0">
      <alignment vertical="center" shrinkToFit="1"/>
    </xf>
    <xf numFmtId="0" fontId="11" fillId="0" borderId="2" applyAlignment="1" pivotButton="0" quotePrefix="0" xfId="0">
      <alignment horizontal="center" vertical="center" shrinkToFit="1"/>
    </xf>
    <xf numFmtId="0" fontId="11" fillId="0" borderId="0" applyAlignment="1" pivotButton="0" quotePrefix="0" xfId="0">
      <alignment horizontal="center" vertical="center" shrinkToFit="1"/>
    </xf>
    <xf numFmtId="0" fontId="2" fillId="0" borderId="4" applyAlignment="1" pivotButton="0" quotePrefix="0" xfId="0">
      <alignment horizontal="center" vertical="center" shrinkToFit="1"/>
    </xf>
    <xf numFmtId="164" fontId="14" fillId="0" borderId="0" applyAlignment="1" pivotButton="0" quotePrefix="0" xfId="0">
      <alignment horizontal="center" vertical="center" shrinkToFit="1"/>
    </xf>
    <xf numFmtId="3" fontId="13" fillId="4" borderId="19" applyAlignment="1" pivotButton="0" quotePrefix="0" xfId="0">
      <alignment horizontal="center" vertical="center" shrinkToFit="1"/>
    </xf>
    <xf numFmtId="0" fontId="4" fillId="0" borderId="20" pivotButton="0" quotePrefix="0" xfId="0"/>
    <xf numFmtId="0" fontId="4" fillId="0" borderId="21" pivotButton="0" quotePrefix="0" xfId="0"/>
    <xf numFmtId="0" fontId="2" fillId="0" borderId="0" applyAlignment="1" pivotButton="0" quotePrefix="0" xfId="0">
      <alignment horizontal="center" vertical="center" shrinkToFit="1"/>
    </xf>
    <xf numFmtId="0" fontId="13" fillId="0" borderId="0" applyAlignment="1" pivotButton="0" quotePrefix="0" xfId="0">
      <alignment horizontal="center" vertical="center" shrinkToFit="1"/>
    </xf>
    <xf numFmtId="10" fontId="13" fillId="4" borderId="19" applyAlignment="1" pivotButton="0" quotePrefix="0" xfId="0">
      <alignment horizontal="center" vertical="center" shrinkToFit="1"/>
    </xf>
    <xf numFmtId="3" fontId="14" fillId="0" borderId="0" applyAlignment="1" pivotButton="0" quotePrefix="0" xfId="0">
      <alignment horizontal="center" vertical="center" shrinkToFit="1"/>
    </xf>
    <xf numFmtId="165" fontId="14" fillId="0" borderId="4" applyAlignment="1" pivotButton="0" quotePrefix="0" xfId="0">
      <alignment horizontal="center" vertical="center" shrinkToFit="1"/>
    </xf>
    <xf numFmtId="0" fontId="13" fillId="0" borderId="7" applyAlignment="1" pivotButton="0" quotePrefix="0" xfId="0">
      <alignment vertical="center" shrinkToFit="1"/>
    </xf>
    <xf numFmtId="164" fontId="14" fillId="0" borderId="7" applyAlignment="1" pivotButton="0" quotePrefix="0" xfId="0">
      <alignment horizontal="center" vertical="center" shrinkToFit="1"/>
    </xf>
    <xf numFmtId="3" fontId="14" fillId="4" borderId="16" applyAlignment="1" pivotButton="0" quotePrefix="0" xfId="0">
      <alignment horizontal="center" vertical="center" shrinkToFit="1"/>
    </xf>
    <xf numFmtId="0" fontId="13" fillId="0" borderId="7" applyAlignment="1" pivotButton="0" quotePrefix="0" xfId="0">
      <alignment horizontal="center" vertical="center" shrinkToFit="1"/>
    </xf>
    <xf numFmtId="9" fontId="2" fillId="4" borderId="19" applyAlignment="1" pivotButton="0" quotePrefix="0" xfId="0">
      <alignment horizontal="center" vertical="center" shrinkToFit="1"/>
    </xf>
    <xf numFmtId="2" fontId="15" fillId="0" borderId="7" applyAlignment="1" pivotButton="0" quotePrefix="0" xfId="0">
      <alignment horizontal="center" vertical="center" shrinkToFit="1"/>
    </xf>
    <xf numFmtId="0" fontId="2" fillId="0" borderId="2" applyAlignment="1" pivotButton="0" quotePrefix="0" xfId="0">
      <alignment vertical="center" shrinkToFit="1"/>
    </xf>
    <xf numFmtId="0" fontId="13" fillId="0" borderId="3" applyAlignment="1" pivotButton="0" quotePrefix="0" xfId="0">
      <alignment vertical="center" shrinkToFit="1"/>
    </xf>
    <xf numFmtId="166" fontId="13" fillId="4" borderId="22" applyAlignment="1" pivotButton="0" quotePrefix="0" xfId="0">
      <alignment horizontal="center" vertical="center" shrinkToFit="1"/>
    </xf>
    <xf numFmtId="166" fontId="13" fillId="4" borderId="19" applyAlignment="1" pivotButton="0" quotePrefix="0" xfId="0">
      <alignment horizontal="center" vertical="center" shrinkToFit="1"/>
    </xf>
    <xf numFmtId="0" fontId="4" fillId="0" borderId="23" pivotButton="0" quotePrefix="0" xfId="0"/>
    <xf numFmtId="3" fontId="13" fillId="0" borderId="0" applyAlignment="1" pivotButton="0" quotePrefix="0" xfId="0">
      <alignment horizontal="center" vertical="center" shrinkToFit="1"/>
    </xf>
    <xf numFmtId="10" fontId="13" fillId="0" borderId="4" applyAlignment="1" pivotButton="0" quotePrefix="0" xfId="0">
      <alignment horizontal="center" vertical="center" shrinkToFit="1"/>
    </xf>
    <xf numFmtId="164" fontId="13" fillId="0" borderId="0" applyAlignment="1" pivotButton="0" quotePrefix="0" xfId="0">
      <alignment horizontal="center" vertical="center" shrinkToFit="1"/>
    </xf>
    <xf numFmtId="164" fontId="13" fillId="4" borderId="19" applyAlignment="1" pivotButton="0" quotePrefix="0" xfId="0">
      <alignment horizontal="center" vertical="center" shrinkToFit="1"/>
    </xf>
    <xf numFmtId="166" fontId="13" fillId="4" borderId="24" applyAlignment="1" pivotButton="0" quotePrefix="0" xfId="0">
      <alignment horizontal="center" vertical="center" shrinkToFit="1"/>
    </xf>
    <xf numFmtId="166" fontId="13" fillId="4" borderId="16" applyAlignment="1" pivotButton="0" quotePrefix="0" xfId="0">
      <alignment horizontal="center" vertical="center" shrinkToFit="1"/>
    </xf>
    <xf numFmtId="0" fontId="4" fillId="0" borderId="25" pivotButton="0" quotePrefix="0" xfId="0"/>
    <xf numFmtId="10" fontId="13" fillId="0" borderId="6" applyAlignment="1" pivotButton="0" quotePrefix="0" xfId="0">
      <alignment horizontal="center" vertical="center" shrinkToFit="1"/>
    </xf>
    <xf numFmtId="10" fontId="13" fillId="0" borderId="7" applyAlignment="1" pivotButton="0" quotePrefix="0" xfId="0">
      <alignment horizontal="center" vertical="center" shrinkToFit="1"/>
    </xf>
    <xf numFmtId="0" fontId="13" fillId="0" borderId="6" applyAlignment="1" pivotButton="0" quotePrefix="0" xfId="0">
      <alignment vertical="center" shrinkToFit="1"/>
    </xf>
    <xf numFmtId="0" fontId="11" fillId="0" borderId="6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167" fontId="16" fillId="0" borderId="10" applyAlignment="1" pivotButton="0" quotePrefix="0" xfId="0">
      <alignment horizontal="left" vertical="center"/>
    </xf>
    <xf numFmtId="10" fontId="17" fillId="0" borderId="10" applyAlignment="1" pivotButton="0" quotePrefix="0" xfId="0">
      <alignment horizontal="center" vertical="center"/>
    </xf>
    <xf numFmtId="9" fontId="18" fillId="0" borderId="0" applyAlignment="1" pivotButton="0" quotePrefix="0" xfId="0">
      <alignment vertical="center"/>
    </xf>
    <xf numFmtId="0" fontId="19" fillId="3" borderId="26" applyAlignment="1" pivotButton="0" quotePrefix="0" xfId="0">
      <alignment horizontal="left" vertical="center"/>
    </xf>
    <xf numFmtId="0" fontId="12" fillId="3" borderId="27" applyAlignment="1" pivotButton="0" quotePrefix="0" xfId="0">
      <alignment vertical="center"/>
    </xf>
    <xf numFmtId="0" fontId="12" fillId="3" borderId="28" applyAlignment="1" pivotButton="0" quotePrefix="0" xfId="0">
      <alignment vertical="center"/>
    </xf>
    <xf numFmtId="0" fontId="20" fillId="3" borderId="27" pivotButton="0" quotePrefix="0" xfId="0"/>
    <xf numFmtId="0" fontId="12" fillId="3" borderId="9" applyAlignment="1" pivotButton="0" quotePrefix="0" xfId="0">
      <alignment horizontal="center" vertical="center"/>
    </xf>
    <xf numFmtId="0" fontId="21" fillId="3" borderId="29" applyAlignment="1" pivotButton="0" quotePrefix="0" xfId="0">
      <alignment horizontal="right" vertical="center"/>
    </xf>
    <xf numFmtId="0" fontId="4" fillId="0" borderId="30" pivotButton="0" quotePrefix="0" xfId="0"/>
    <xf numFmtId="0" fontId="6" fillId="5" borderId="31" applyAlignment="1" pivotButton="0" quotePrefix="0" xfId="0">
      <alignment vertical="center"/>
    </xf>
    <xf numFmtId="0" fontId="6" fillId="5" borderId="32" applyAlignment="1" pivotButton="0" quotePrefix="0" xfId="0">
      <alignment vertical="center"/>
    </xf>
    <xf numFmtId="0" fontId="22" fillId="5" borderId="33" applyAlignment="1" pivotButton="0" quotePrefix="0" xfId="0">
      <alignment horizontal="right" vertical="center"/>
    </xf>
    <xf numFmtId="0" fontId="6" fillId="5" borderId="9" applyAlignment="1" pivotButton="0" quotePrefix="0" xfId="0">
      <alignment horizontal="center" vertical="center"/>
    </xf>
    <xf numFmtId="0" fontId="6" fillId="5" borderId="34" applyAlignment="1" pivotButton="0" quotePrefix="0" xfId="0">
      <alignment horizontal="center" vertical="center"/>
    </xf>
    <xf numFmtId="0" fontId="2" fillId="5" borderId="32" applyAlignment="1" pivotButton="0" quotePrefix="0" xfId="0">
      <alignment horizontal="center" vertical="center"/>
    </xf>
    <xf numFmtId="0" fontId="2" fillId="5" borderId="29" applyAlignment="1" pivotButton="0" quotePrefix="0" xfId="0">
      <alignment horizontal="center" vertical="center"/>
    </xf>
    <xf numFmtId="168" fontId="6" fillId="5" borderId="9" applyAlignment="1" pivotButton="0" quotePrefix="0" xfId="0">
      <alignment horizontal="center" vertical="center"/>
    </xf>
    <xf numFmtId="0" fontId="23" fillId="5" borderId="33" applyAlignment="1" pivotButton="0" quotePrefix="0" xfId="0">
      <alignment horizontal="center" vertical="center"/>
    </xf>
    <xf numFmtId="0" fontId="6" fillId="5" borderId="28" applyAlignment="1" pivotButton="0" quotePrefix="0" xfId="0">
      <alignment vertical="center"/>
    </xf>
    <xf numFmtId="0" fontId="6" fillId="5" borderId="27" applyAlignment="1" pivotButton="0" quotePrefix="0" xfId="0">
      <alignment vertical="center"/>
    </xf>
    <xf numFmtId="169" fontId="6" fillId="5" borderId="34" applyAlignment="1" pivotButton="0" quotePrefix="0" xfId="0">
      <alignment horizontal="center" vertical="center"/>
    </xf>
    <xf numFmtId="49" fontId="6" fillId="5" borderId="27" applyAlignment="1" pivotButton="0" quotePrefix="0" xfId="0">
      <alignment vertical="center"/>
    </xf>
    <xf numFmtId="49" fontId="6" fillId="5" borderId="34" applyAlignment="1" pivotButton="0" quotePrefix="0" xfId="0">
      <alignment horizontal="center" vertical="center"/>
    </xf>
    <xf numFmtId="0" fontId="14" fillId="6" borderId="35" applyAlignment="1" pivotButton="0" quotePrefix="0" xfId="0">
      <alignment vertical="center"/>
    </xf>
    <xf numFmtId="0" fontId="14" fillId="6" borderId="36" applyAlignment="1" pivotButton="0" quotePrefix="0" xfId="0">
      <alignment vertical="center"/>
    </xf>
    <xf numFmtId="0" fontId="23" fillId="6" borderId="12" applyAlignment="1" pivotButton="0" quotePrefix="0" xfId="0">
      <alignment horizontal="right" vertical="center"/>
    </xf>
    <xf numFmtId="170" fontId="8" fillId="6" borderId="13" applyAlignment="1" pivotButton="0" quotePrefix="0" xfId="0">
      <alignment horizontal="center" vertical="center"/>
    </xf>
    <xf numFmtId="0" fontId="4" fillId="0" borderId="37" pivotButton="0" quotePrefix="0" xfId="0"/>
    <xf numFmtId="170" fontId="8" fillId="6" borderId="38" applyAlignment="1" pivotButton="0" quotePrefix="0" xfId="0">
      <alignment horizontal="center" vertical="center"/>
    </xf>
    <xf numFmtId="171" fontId="7" fillId="6" borderId="39" applyAlignment="1" pivotButton="0" quotePrefix="0" xfId="0">
      <alignment horizontal="center" vertical="center" shrinkToFit="1"/>
    </xf>
    <xf numFmtId="172" fontId="7" fillId="6" borderId="39" applyAlignment="1" pivotButton="0" quotePrefix="0" xfId="0">
      <alignment horizontal="center" vertical="center" shrinkToFit="1"/>
    </xf>
    <xf numFmtId="170" fontId="14" fillId="6" borderId="13" applyAlignment="1" pivotButton="0" quotePrefix="0" xfId="0">
      <alignment horizontal="center" vertical="center"/>
    </xf>
    <xf numFmtId="173" fontId="7" fillId="6" borderId="40" applyAlignment="1" pivotButton="0" quotePrefix="0" xfId="0">
      <alignment horizontal="right" vertical="center" shrinkToFit="1"/>
    </xf>
    <xf numFmtId="0" fontId="6" fillId="5" borderId="9" applyAlignment="1" pivotButton="0" quotePrefix="0" xfId="0">
      <alignment horizontal="left" vertical="center"/>
    </xf>
    <xf numFmtId="10" fontId="6" fillId="5" borderId="34" applyAlignment="1" pivotButton="0" quotePrefix="0" xfId="0">
      <alignment horizontal="center" vertical="center"/>
    </xf>
    <xf numFmtId="10" fontId="6" fillId="5" borderId="27" applyAlignment="1" pivotButton="0" quotePrefix="0" xfId="0">
      <alignment horizontal="center" vertical="center"/>
    </xf>
    <xf numFmtId="10" fontId="6" fillId="5" borderId="29" applyAlignment="1" pivotButton="0" quotePrefix="0" xfId="0">
      <alignment vertical="center"/>
    </xf>
    <xf numFmtId="0" fontId="14" fillId="7" borderId="41" applyAlignment="1" pivotButton="0" quotePrefix="0" xfId="0">
      <alignment vertical="center"/>
    </xf>
    <xf numFmtId="0" fontId="13" fillId="7" borderId="42" applyAlignment="1" pivotButton="0" quotePrefix="0" xfId="0">
      <alignment vertical="center"/>
    </xf>
    <xf numFmtId="0" fontId="23" fillId="7" borderId="43" applyAlignment="1" pivotButton="0" quotePrefix="0" xfId="0">
      <alignment horizontal="right" vertical="center"/>
    </xf>
    <xf numFmtId="170" fontId="24" fillId="7" borderId="22" applyAlignment="1" pivotButton="0" quotePrefix="0" xfId="0">
      <alignment horizontal="center" vertical="center"/>
    </xf>
    <xf numFmtId="0" fontId="4" fillId="0" borderId="44" pivotButton="0" quotePrefix="0" xfId="0"/>
    <xf numFmtId="170" fontId="24" fillId="7" borderId="45" applyAlignment="1" pivotButton="0" quotePrefix="0" xfId="0">
      <alignment horizontal="center" vertical="center"/>
    </xf>
    <xf numFmtId="171" fontId="10" fillId="7" borderId="46" applyAlignment="1" pivotButton="0" quotePrefix="0" xfId="0">
      <alignment horizontal="center" vertical="center" shrinkToFit="1"/>
    </xf>
    <xf numFmtId="172" fontId="10" fillId="7" borderId="46" applyAlignment="1" pivotButton="0" quotePrefix="0" xfId="0">
      <alignment horizontal="center" vertical="center" shrinkToFit="1"/>
    </xf>
    <xf numFmtId="170" fontId="13" fillId="7" borderId="22" applyAlignment="1" pivotButton="0" quotePrefix="0" xfId="0">
      <alignment horizontal="center" vertical="center"/>
    </xf>
    <xf numFmtId="173" fontId="10" fillId="7" borderId="40" applyAlignment="1" pivotButton="0" quotePrefix="0" xfId="0">
      <alignment horizontal="right" vertical="center" shrinkToFit="1"/>
    </xf>
    <xf numFmtId="0" fontId="13" fillId="7" borderId="35" applyAlignment="1" pivotButton="0" quotePrefix="0" xfId="0">
      <alignment vertical="center"/>
    </xf>
    <xf numFmtId="0" fontId="13" fillId="7" borderId="36" applyAlignment="1" pivotButton="0" quotePrefix="0" xfId="0">
      <alignment vertical="center"/>
    </xf>
    <xf numFmtId="3" fontId="13" fillId="7" borderId="47" applyAlignment="1" pivotButton="0" quotePrefix="0" xfId="0">
      <alignment horizontal="center" vertical="center"/>
    </xf>
    <xf numFmtId="0" fontId="4" fillId="0" borderId="48" pivotButton="0" quotePrefix="0" xfId="0"/>
    <xf numFmtId="49" fontId="6" fillId="7" borderId="36" applyAlignment="1" pivotButton="0" quotePrefix="0" xfId="0">
      <alignment horizontal="center" vertical="center"/>
    </xf>
    <xf numFmtId="49" fontId="22" fillId="7" borderId="43" applyAlignment="1" pivotButton="0" quotePrefix="0" xfId="0">
      <alignment vertical="center" shrinkToFit="1"/>
    </xf>
    <xf numFmtId="0" fontId="14" fillId="8" borderId="41" applyAlignment="1" pivotButton="0" quotePrefix="0" xfId="0">
      <alignment vertical="center"/>
    </xf>
    <xf numFmtId="0" fontId="13" fillId="8" borderId="42" applyAlignment="1" pivotButton="0" quotePrefix="0" xfId="0">
      <alignment vertical="center"/>
    </xf>
    <xf numFmtId="0" fontId="23" fillId="8" borderId="43" applyAlignment="1" pivotButton="0" quotePrefix="0" xfId="0">
      <alignment horizontal="right" vertical="center"/>
    </xf>
    <xf numFmtId="170" fontId="24" fillId="8" borderId="22" applyAlignment="1" pivotButton="0" quotePrefix="0" xfId="0">
      <alignment horizontal="center" vertical="center"/>
    </xf>
    <xf numFmtId="170" fontId="24" fillId="8" borderId="45" applyAlignment="1" pivotButton="0" quotePrefix="0" xfId="0">
      <alignment horizontal="center" vertical="center"/>
    </xf>
    <xf numFmtId="171" fontId="10" fillId="8" borderId="46" applyAlignment="1" pivotButton="0" quotePrefix="0" xfId="0">
      <alignment horizontal="center" vertical="center" shrinkToFit="1"/>
    </xf>
    <xf numFmtId="172" fontId="10" fillId="8" borderId="46" applyAlignment="1" pivotButton="0" quotePrefix="0" xfId="0">
      <alignment horizontal="center" vertical="center" shrinkToFit="1"/>
    </xf>
    <xf numFmtId="170" fontId="13" fillId="8" borderId="22" applyAlignment="1" pivotButton="0" quotePrefix="0" xfId="0">
      <alignment horizontal="center" vertical="center"/>
    </xf>
    <xf numFmtId="172" fontId="10" fillId="8" borderId="46" applyAlignment="1" pivotButton="0" quotePrefix="0" xfId="0">
      <alignment horizontal="right" vertical="center" shrinkToFit="1"/>
    </xf>
    <xf numFmtId="0" fontId="13" fillId="8" borderId="41" applyAlignment="1" pivotButton="0" quotePrefix="0" xfId="0">
      <alignment vertical="center"/>
    </xf>
    <xf numFmtId="49" fontId="13" fillId="8" borderId="42" applyAlignment="1" pivotButton="0" quotePrefix="0" xfId="0">
      <alignment horizontal="center" vertical="center"/>
    </xf>
    <xf numFmtId="49" fontId="6" fillId="8" borderId="42" applyAlignment="1" pivotButton="0" quotePrefix="0" xfId="0">
      <alignment horizontal="center" vertical="center"/>
    </xf>
    <xf numFmtId="49" fontId="11" fillId="8" borderId="43" applyAlignment="1" pivotButton="0" quotePrefix="0" xfId="0">
      <alignment vertical="center" shrinkToFit="1"/>
    </xf>
    <xf numFmtId="0" fontId="13" fillId="7" borderId="41" applyAlignment="1" pivotButton="0" quotePrefix="0" xfId="0">
      <alignment vertical="center"/>
    </xf>
    <xf numFmtId="3" fontId="13" fillId="7" borderId="19" applyAlignment="1" pivotButton="0" quotePrefix="0" xfId="0">
      <alignment horizontal="center" vertical="center"/>
    </xf>
    <xf numFmtId="49" fontId="6" fillId="7" borderId="42" applyAlignment="1" pivotButton="0" quotePrefix="0" xfId="0">
      <alignment horizontal="center" vertical="center"/>
    </xf>
    <xf numFmtId="49" fontId="11" fillId="7" borderId="43" applyAlignment="1" pivotButton="0" quotePrefix="0" xfId="0">
      <alignment vertical="center" shrinkToFit="1"/>
    </xf>
    <xf numFmtId="0" fontId="14" fillId="9" borderId="41" applyAlignment="1" pivotButton="0" quotePrefix="0" xfId="0">
      <alignment vertical="center"/>
    </xf>
    <xf numFmtId="0" fontId="14" fillId="9" borderId="42" applyAlignment="1" pivotButton="0" quotePrefix="0" xfId="0">
      <alignment vertical="center"/>
    </xf>
    <xf numFmtId="0" fontId="23" fillId="9" borderId="43" applyAlignment="1" pivotButton="0" quotePrefix="0" xfId="0">
      <alignment horizontal="right" vertical="center"/>
    </xf>
    <xf numFmtId="170" fontId="8" fillId="9" borderId="22" applyAlignment="1" pivotButton="0" quotePrefix="0" xfId="0">
      <alignment horizontal="center" vertical="center"/>
    </xf>
    <xf numFmtId="170" fontId="8" fillId="9" borderId="45" applyAlignment="1" pivotButton="0" quotePrefix="0" xfId="0">
      <alignment horizontal="center" vertical="center"/>
    </xf>
    <xf numFmtId="171" fontId="7" fillId="9" borderId="46" applyAlignment="1" pivotButton="0" quotePrefix="0" xfId="0">
      <alignment horizontal="center" vertical="center" shrinkToFit="1"/>
    </xf>
    <xf numFmtId="172" fontId="7" fillId="9" borderId="46" applyAlignment="1" pivotButton="0" quotePrefix="0" xfId="0">
      <alignment horizontal="center" vertical="center" shrinkToFit="1"/>
    </xf>
    <xf numFmtId="170" fontId="14" fillId="9" borderId="22" applyAlignment="1" pivotButton="0" quotePrefix="0" xfId="0">
      <alignment horizontal="center" vertical="center"/>
    </xf>
    <xf numFmtId="173" fontId="7" fillId="9" borderId="40" applyAlignment="1" pivotButton="0" quotePrefix="0" xfId="0">
      <alignment horizontal="right" vertical="center" shrinkToFit="1"/>
    </xf>
    <xf numFmtId="3" fontId="13" fillId="8" borderId="19" applyAlignment="1" pivotButton="0" quotePrefix="0" xfId="0">
      <alignment horizontal="center" vertical="center"/>
    </xf>
    <xf numFmtId="0" fontId="14" fillId="0" borderId="4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23" fillId="0" borderId="5" applyAlignment="1" pivotButton="0" quotePrefix="0" xfId="0">
      <alignment horizontal="right" vertical="center"/>
    </xf>
    <xf numFmtId="170" fontId="24" fillId="0" borderId="4" applyAlignment="1" pivotButton="0" quotePrefix="0" xfId="0">
      <alignment horizontal="center" vertical="center"/>
    </xf>
    <xf numFmtId="0" fontId="4" fillId="0" borderId="49" pivotButton="0" quotePrefix="0" xfId="0"/>
    <xf numFmtId="170" fontId="24" fillId="0" borderId="50" applyAlignment="1" pivotButton="0" quotePrefix="0" xfId="0">
      <alignment horizontal="center" vertical="center"/>
    </xf>
    <xf numFmtId="171" fontId="10" fillId="0" borderId="51" applyAlignment="1" pivotButton="0" quotePrefix="0" xfId="0">
      <alignment horizontal="center" vertical="center" shrinkToFit="1"/>
    </xf>
    <xf numFmtId="172" fontId="10" fillId="0" borderId="51" applyAlignment="1" pivotButton="0" quotePrefix="0" xfId="0">
      <alignment horizontal="center" vertical="center" shrinkToFit="1"/>
    </xf>
    <xf numFmtId="170" fontId="13" fillId="0" borderId="4" applyAlignment="1" pivotButton="0" quotePrefix="0" xfId="0">
      <alignment horizontal="center" vertical="center"/>
    </xf>
    <xf numFmtId="173" fontId="10" fillId="0" borderId="52" applyAlignment="1" pivotButton="0" quotePrefix="0" xfId="0">
      <alignment horizontal="right" vertical="center" shrinkToFit="1"/>
    </xf>
    <xf numFmtId="0" fontId="14" fillId="6" borderId="41" applyAlignment="1" pivotButton="0" quotePrefix="0" xfId="0">
      <alignment vertical="center"/>
    </xf>
    <xf numFmtId="0" fontId="14" fillId="6" borderId="42" applyAlignment="1" pivotButton="0" quotePrefix="0" xfId="0">
      <alignment vertical="center"/>
    </xf>
    <xf numFmtId="0" fontId="23" fillId="6" borderId="43" applyAlignment="1" pivotButton="0" quotePrefix="0" xfId="0">
      <alignment horizontal="right" vertical="center"/>
    </xf>
    <xf numFmtId="170" fontId="8" fillId="6" borderId="22" applyAlignment="1" pivotButton="0" quotePrefix="0" xfId="0">
      <alignment horizontal="center" vertical="center"/>
    </xf>
    <xf numFmtId="170" fontId="8" fillId="6" borderId="45" applyAlignment="1" pivotButton="0" quotePrefix="0" xfId="0">
      <alignment horizontal="center" vertical="center"/>
    </xf>
    <xf numFmtId="171" fontId="7" fillId="6" borderId="46" applyAlignment="1" pivotButton="0" quotePrefix="0" xfId="0">
      <alignment horizontal="center" vertical="center" shrinkToFit="1"/>
    </xf>
    <xf numFmtId="172" fontId="7" fillId="6" borderId="46" applyAlignment="1" pivotButton="0" quotePrefix="0" xfId="0">
      <alignment horizontal="center" vertical="center" shrinkToFit="1"/>
    </xf>
    <xf numFmtId="170" fontId="14" fillId="6" borderId="22" applyAlignment="1" pivotButton="0" quotePrefix="0" xfId="0">
      <alignment horizontal="center" vertical="center"/>
    </xf>
    <xf numFmtId="170" fontId="14" fillId="8" borderId="19" applyAlignment="1" pivotButton="0" quotePrefix="0" xfId="0">
      <alignment horizontal="center" vertical="center"/>
    </xf>
    <xf numFmtId="3" fontId="14" fillId="7" borderId="19" applyAlignment="1" pivotButton="0" quotePrefix="0" xfId="0">
      <alignment horizontal="center" vertical="center"/>
    </xf>
    <xf numFmtId="173" fontId="10" fillId="8" borderId="40" applyAlignment="1" pivotButton="0" quotePrefix="0" xfId="0">
      <alignment horizontal="right" vertical="center" shrinkToFit="1"/>
    </xf>
    <xf numFmtId="3" fontId="14" fillId="8" borderId="19" applyAlignment="1" pivotButton="0" quotePrefix="0" xfId="0">
      <alignment horizontal="center" vertical="center"/>
    </xf>
    <xf numFmtId="10" fontId="14" fillId="7" borderId="19" applyAlignment="1" pivotButton="0" quotePrefix="0" xfId="0">
      <alignment horizontal="center" vertical="center"/>
    </xf>
    <xf numFmtId="10" fontId="14" fillId="8" borderId="19" applyAlignment="1" pivotButton="0" quotePrefix="0" xfId="0">
      <alignment horizontal="center" vertical="center"/>
    </xf>
    <xf numFmtId="0" fontId="14" fillId="9" borderId="22" applyAlignment="1" pivotButton="0" quotePrefix="0" xfId="0">
      <alignment horizontal="center" vertical="center"/>
    </xf>
    <xf numFmtId="170" fontId="11" fillId="0" borderId="0" applyAlignment="1" pivotButton="0" quotePrefix="0" xfId="0">
      <alignment vertical="center"/>
    </xf>
    <xf numFmtId="174" fontId="13" fillId="8" borderId="22" applyAlignment="1" pivotButton="0" quotePrefix="0" xfId="0">
      <alignment horizontal="left" vertical="center"/>
    </xf>
    <xf numFmtId="49" fontId="25" fillId="7" borderId="42" applyAlignment="1" pivotButton="0" quotePrefix="0" xfId="0">
      <alignment horizontal="center" vertical="center"/>
    </xf>
    <xf numFmtId="49" fontId="25" fillId="8" borderId="42" applyAlignment="1" pivotButton="0" quotePrefix="0" xfId="0">
      <alignment horizontal="center" vertical="center"/>
    </xf>
    <xf numFmtId="4" fontId="11" fillId="0" borderId="0" applyAlignment="1" pivotButton="0" quotePrefix="0" xfId="0">
      <alignment vertical="center"/>
    </xf>
    <xf numFmtId="49" fontId="13" fillId="8" borderId="42" applyAlignment="1" pivotButton="0" quotePrefix="0" xfId="0">
      <alignment horizontal="right" vertical="center"/>
    </xf>
    <xf numFmtId="0" fontId="13" fillId="0" borderId="4" applyAlignment="1" pivotButton="0" quotePrefix="0" xfId="0">
      <alignment vertical="center"/>
    </xf>
    <xf numFmtId="173" fontId="22" fillId="0" borderId="0" applyAlignment="1" pivotButton="0" quotePrefix="0" xfId="0">
      <alignment horizontal="center" vertical="center"/>
    </xf>
    <xf numFmtId="49" fontId="11" fillId="0" borderId="5" applyAlignment="1" pivotButton="0" quotePrefix="0" xfId="0">
      <alignment vertical="center" shrinkToFit="1"/>
    </xf>
    <xf numFmtId="0" fontId="13" fillId="0" borderId="4" applyAlignment="1" pivotButton="0" quotePrefix="0" xfId="0">
      <alignment horizontal="center" vertical="center"/>
    </xf>
    <xf numFmtId="170" fontId="13" fillId="0" borderId="0" applyAlignment="1" pivotButton="0" quotePrefix="0" xfId="0">
      <alignment vertical="center"/>
    </xf>
    <xf numFmtId="49" fontId="6" fillId="0" borderId="0" applyAlignment="1" pivotButton="0" quotePrefix="0" xfId="0">
      <alignment vertical="center" wrapText="1"/>
    </xf>
    <xf numFmtId="49" fontId="6" fillId="0" borderId="5" applyAlignment="1" pivotButton="0" quotePrefix="0" xfId="0">
      <alignment vertical="center" wrapText="1"/>
    </xf>
    <xf numFmtId="0" fontId="26" fillId="0" borderId="4" applyAlignment="1" pivotButton="0" quotePrefix="0" xfId="0">
      <alignment horizontal="center" vertical="center"/>
    </xf>
    <xf numFmtId="170" fontId="27" fillId="0" borderId="0" applyAlignment="1" pivotButton="0" quotePrefix="0" xfId="0">
      <alignment horizontal="center" vertical="center"/>
    </xf>
    <xf numFmtId="175" fontId="22" fillId="0" borderId="4" applyAlignment="1" pivotButton="0" quotePrefix="0" xfId="0">
      <alignment horizontal="center" vertical="center"/>
    </xf>
    <xf numFmtId="170" fontId="15" fillId="0" borderId="0" applyAlignment="1" pivotButton="0" quotePrefix="0" xfId="0">
      <alignment horizontal="center" vertical="center"/>
    </xf>
    <xf numFmtId="176" fontId="13" fillId="0" borderId="4" applyAlignment="1" pivotButton="0" quotePrefix="0" xfId="0">
      <alignment horizontal="center" vertical="center"/>
    </xf>
    <xf numFmtId="9" fontId="28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3" fontId="29" fillId="7" borderId="19" applyAlignment="1" pivotButton="0" quotePrefix="0" xfId="0">
      <alignment horizontal="center" vertical="center"/>
    </xf>
    <xf numFmtId="10" fontId="28" fillId="0" borderId="0" applyAlignment="1" pivotButton="0" quotePrefix="0" xfId="0">
      <alignment horizontal="center" vertical="center"/>
    </xf>
    <xf numFmtId="176" fontId="13" fillId="0" borderId="1" applyAlignment="1" pivotButton="0" quotePrefix="0" xfId="0">
      <alignment horizontal="center" vertical="center"/>
    </xf>
    <xf numFmtId="10" fontId="28" fillId="0" borderId="2" applyAlignment="1" pivotButton="0" quotePrefix="0" xfId="0">
      <alignment horizontal="center" vertical="center"/>
    </xf>
    <xf numFmtId="3" fontId="29" fillId="7" borderId="47" applyAlignment="1" pivotButton="0" quotePrefix="0" xfId="0">
      <alignment horizontal="center" vertical="center"/>
    </xf>
    <xf numFmtId="176" fontId="13" fillId="0" borderId="6" applyAlignment="1" pivotButton="0" quotePrefix="0" xfId="0">
      <alignment horizontal="center" vertical="center"/>
    </xf>
    <xf numFmtId="9" fontId="28" fillId="0" borderId="7" applyAlignment="1" pivotButton="0" quotePrefix="0" xfId="0">
      <alignment horizontal="center" vertical="center"/>
    </xf>
    <xf numFmtId="3" fontId="13" fillId="7" borderId="16" applyAlignment="1" pivotButton="0" quotePrefix="0" xfId="0">
      <alignment horizontal="center" vertical="center"/>
    </xf>
    <xf numFmtId="177" fontId="30" fillId="0" borderId="0" applyAlignment="1" pivotButton="0" quotePrefix="0" xfId="0">
      <alignment horizontal="center" vertical="center"/>
    </xf>
    <xf numFmtId="49" fontId="13" fillId="0" borderId="0" applyAlignment="1" pivotButton="0" quotePrefix="0" xfId="0">
      <alignment horizontal="right" vertical="center"/>
    </xf>
    <xf numFmtId="0" fontId="10" fillId="0" borderId="4" applyAlignment="1" pivotButton="0" quotePrefix="0" xfId="0">
      <alignment horizontal="center" vertical="center"/>
    </xf>
    <xf numFmtId="170" fontId="13" fillId="0" borderId="0" applyAlignment="1" pivotButton="0" quotePrefix="0" xfId="0">
      <alignment horizontal="center" vertical="center"/>
    </xf>
    <xf numFmtId="9" fontId="31" fillId="0" borderId="0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170" fontId="13" fillId="0" borderId="0" applyAlignment="1" pivotButton="0" quotePrefix="0" xfId="0">
      <alignment horizontal="center" vertical="center" wrapText="1"/>
    </xf>
    <xf numFmtId="170" fontId="2" fillId="0" borderId="4" applyAlignment="1" pivotButton="0" quotePrefix="0" xfId="0">
      <alignment horizontal="center" vertical="center"/>
    </xf>
    <xf numFmtId="170" fontId="2" fillId="0" borderId="0" applyAlignment="1" pivotButton="0" quotePrefix="0" xfId="0">
      <alignment horizontal="center" vertical="center"/>
    </xf>
    <xf numFmtId="0" fontId="22" fillId="0" borderId="6" applyAlignment="1" pivotButton="0" quotePrefix="0" xfId="0">
      <alignment vertical="center"/>
    </xf>
    <xf numFmtId="0" fontId="13" fillId="0" borderId="7" applyAlignment="1" pivotButton="0" quotePrefix="0" xfId="0">
      <alignment vertical="center"/>
    </xf>
    <xf numFmtId="0" fontId="23" fillId="0" borderId="8" applyAlignment="1" pivotButton="0" quotePrefix="0" xfId="0">
      <alignment horizontal="right" vertical="center"/>
    </xf>
    <xf numFmtId="170" fontId="24" fillId="0" borderId="6" applyAlignment="1" pivotButton="0" quotePrefix="0" xfId="0">
      <alignment horizontal="center" vertical="center"/>
    </xf>
    <xf numFmtId="0" fontId="4" fillId="0" borderId="53" pivotButton="0" quotePrefix="0" xfId="0"/>
    <xf numFmtId="170" fontId="24" fillId="0" borderId="54" applyAlignment="1" pivotButton="0" quotePrefix="0" xfId="0">
      <alignment horizontal="center" vertical="center"/>
    </xf>
    <xf numFmtId="171" fontId="10" fillId="0" borderId="55" applyAlignment="1" pivotButton="0" quotePrefix="0" xfId="0">
      <alignment horizontal="center" vertical="center" shrinkToFit="1"/>
    </xf>
    <xf numFmtId="172" fontId="10" fillId="0" borderId="55" applyAlignment="1" pivotButton="0" quotePrefix="0" xfId="0">
      <alignment horizontal="center" vertical="center" shrinkToFit="1"/>
    </xf>
    <xf numFmtId="170" fontId="13" fillId="0" borderId="6" applyAlignment="1" pivotButton="0" quotePrefix="0" xfId="0">
      <alignment horizontal="center" vertical="center"/>
    </xf>
    <xf numFmtId="173" fontId="10" fillId="0" borderId="56" applyAlignment="1" pivotButton="0" quotePrefix="0" xfId="0">
      <alignment horizontal="right" vertical="center" shrinkToFit="1"/>
    </xf>
    <xf numFmtId="0" fontId="24" fillId="0" borderId="6" applyAlignment="1" pivotButton="0" quotePrefix="0" xfId="0">
      <alignment vertical="center"/>
    </xf>
    <xf numFmtId="178" fontId="13" fillId="0" borderId="7" applyAlignment="1" pivotButton="0" quotePrefix="0" xfId="0">
      <alignment horizontal="center" vertical="center"/>
    </xf>
    <xf numFmtId="0" fontId="13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49" fontId="11" fillId="0" borderId="8" applyAlignment="1" pivotButton="0" quotePrefix="0" xfId="0">
      <alignment vertical="center" shrinkToFit="1"/>
    </xf>
    <xf numFmtId="170" fontId="2" fillId="0" borderId="2" applyAlignment="1" pivotButton="0" quotePrefix="0" xfId="0">
      <alignment horizontal="center" vertical="center"/>
    </xf>
    <xf numFmtId="170" fontId="2" fillId="0" borderId="0" applyAlignment="1" pivotButton="0" quotePrefix="0" xfId="0">
      <alignment vertical="center"/>
    </xf>
    <xf numFmtId="177" fontId="10" fillId="0" borderId="0" applyAlignment="1" pivotButton="0" quotePrefix="0" xfId="0">
      <alignment horizontal="center" vertical="center"/>
    </xf>
    <xf numFmtId="9" fontId="1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26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12" fillId="2" borderId="28" applyAlignment="1" pivotButton="0" quotePrefix="0" xfId="0">
      <alignment horizontal="center" vertical="center"/>
    </xf>
    <xf numFmtId="0" fontId="0" fillId="0" borderId="10" pivotButton="0" quotePrefix="0" xfId="0"/>
    <xf numFmtId="0" fontId="12" fillId="3" borderId="67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 shrinkToFit="1"/>
    </xf>
    <xf numFmtId="0" fontId="2" fillId="0" borderId="5" applyAlignment="1" pivotButton="0" quotePrefix="0" xfId="0">
      <alignment horizontal="center" vertical="center"/>
    </xf>
    <xf numFmtId="4" fontId="13" fillId="4" borderId="32" applyAlignment="1" pivotButton="0" quotePrefix="0" xfId="0">
      <alignment horizontal="center" vertical="center" shrinkToFit="1"/>
    </xf>
    <xf numFmtId="3" fontId="13" fillId="4" borderId="32" applyAlignment="1" pivotButton="0" quotePrefix="0" xfId="0">
      <alignment horizontal="center" vertical="center" shrinkToFit="1"/>
    </xf>
    <xf numFmtId="0" fontId="2" fillId="0" borderId="57" applyAlignment="1" pivotButton="0" quotePrefix="0" xfId="0">
      <alignment horizontal="center" vertical="center" shrinkToFit="1"/>
    </xf>
    <xf numFmtId="0" fontId="2" fillId="0" borderId="52" applyAlignment="1" pivotButton="0" quotePrefix="0" xfId="0">
      <alignment horizontal="center" vertical="center" shrinkToFit="1"/>
    </xf>
    <xf numFmtId="3" fontId="13" fillId="4" borderId="42" applyAlignment="1" pivotButton="0" quotePrefix="0" xfId="0">
      <alignment horizontal="center" vertical="center" shrinkToFit="1"/>
    </xf>
    <xf numFmtId="10" fontId="13" fillId="4" borderId="42" applyAlignment="1" pivotButton="0" quotePrefix="0" xfId="0">
      <alignment horizontal="center" vertical="center" shrinkToFit="1"/>
    </xf>
    <xf numFmtId="165" fontId="14" fillId="0" borderId="52" applyAlignment="1" pivotButton="0" quotePrefix="0" xfId="0">
      <alignment horizontal="center" vertical="center" shrinkToFit="1"/>
    </xf>
    <xf numFmtId="3" fontId="14" fillId="4" borderId="32" applyAlignment="1" pivotButton="0" quotePrefix="0" xfId="0">
      <alignment horizontal="center" vertical="center" shrinkToFit="1"/>
    </xf>
    <xf numFmtId="9" fontId="2" fillId="4" borderId="42" applyAlignment="1" pivotButton="0" quotePrefix="0" xfId="0">
      <alignment horizontal="center" vertical="center" shrinkToFit="1"/>
    </xf>
    <xf numFmtId="0" fontId="2" fillId="0" borderId="3" applyAlignment="1" pivotButton="0" quotePrefix="0" xfId="0">
      <alignment horizontal="center" vertical="center" shrinkToFit="1"/>
    </xf>
    <xf numFmtId="166" fontId="13" fillId="4" borderId="41" applyAlignment="1" pivotButton="0" quotePrefix="0" xfId="0">
      <alignment horizontal="center" vertical="center" shrinkToFit="1"/>
    </xf>
    <xf numFmtId="166" fontId="13" fillId="4" borderId="43" applyAlignment="1" pivotButton="0" quotePrefix="0" xfId="0">
      <alignment horizontal="center" vertical="center" shrinkToFit="1"/>
    </xf>
    <xf numFmtId="164" fontId="13" fillId="0" borderId="5" applyAlignment="1" pivotButton="0" quotePrefix="0" xfId="0">
      <alignment horizontal="center" vertical="center" shrinkToFit="1"/>
    </xf>
    <xf numFmtId="164" fontId="13" fillId="4" borderId="42" applyAlignment="1" pivotButton="0" quotePrefix="0" xfId="0">
      <alignment horizontal="center" vertical="center" shrinkToFit="1"/>
    </xf>
    <xf numFmtId="0" fontId="2" fillId="0" borderId="5" applyAlignment="1" pivotButton="0" quotePrefix="0" xfId="0">
      <alignment horizontal="center" vertical="center" shrinkToFit="1"/>
    </xf>
    <xf numFmtId="166" fontId="13" fillId="4" borderId="31" applyAlignment="1" pivotButton="0" quotePrefix="0" xfId="0">
      <alignment horizontal="center" vertical="center" shrinkToFit="1"/>
    </xf>
    <xf numFmtId="166" fontId="13" fillId="4" borderId="33" applyAlignment="1" pivotButton="0" quotePrefix="0" xfId="0">
      <alignment horizontal="center" vertical="center" shrinkToFit="1"/>
    </xf>
    <xf numFmtId="3" fontId="13" fillId="0" borderId="8" applyAlignment="1" pivotButton="0" quotePrefix="0" xfId="0">
      <alignment horizontal="center" vertical="center" shrinkToFit="1"/>
    </xf>
    <xf numFmtId="10" fontId="13" fillId="0" borderId="8" applyAlignment="1" pivotButton="0" quotePrefix="0" xfId="0">
      <alignment horizontal="center" vertical="center" shrinkToFit="1"/>
    </xf>
    <xf numFmtId="0" fontId="12" fillId="3" borderId="28" applyAlignment="1" pivotButton="0" quotePrefix="0" xfId="0">
      <alignment horizontal="center" vertical="center"/>
    </xf>
    <xf numFmtId="0" fontId="12" fillId="3" borderId="26" applyAlignment="1" pivotButton="0" quotePrefix="0" xfId="0">
      <alignment horizontal="center" vertical="center"/>
    </xf>
    <xf numFmtId="0" fontId="0" fillId="0" borderId="30" pivotButton="0" quotePrefix="0" xfId="0"/>
    <xf numFmtId="0" fontId="6" fillId="5" borderId="28" applyAlignment="1" pivotButton="0" quotePrefix="0" xfId="0">
      <alignment horizontal="center" vertical="center"/>
    </xf>
    <xf numFmtId="0" fontId="6" fillId="5" borderId="27" applyAlignment="1" pivotButton="0" quotePrefix="0" xfId="0">
      <alignment horizontal="center" vertical="center"/>
    </xf>
    <xf numFmtId="0" fontId="6" fillId="5" borderId="26" applyAlignment="1" pivotButton="0" quotePrefix="0" xfId="0">
      <alignment horizontal="center" vertical="center"/>
    </xf>
    <xf numFmtId="168" fontId="6" fillId="5" borderId="26" applyAlignment="1" pivotButton="0" quotePrefix="0" xfId="0">
      <alignment horizontal="center" vertical="center"/>
    </xf>
    <xf numFmtId="169" fontId="6" fillId="5" borderId="27" applyAlignment="1" pivotButton="0" quotePrefix="0" xfId="0">
      <alignment horizontal="center" vertical="center"/>
    </xf>
    <xf numFmtId="49" fontId="6" fillId="5" borderId="29" applyAlignment="1" pivotButton="0" quotePrefix="0" xfId="0">
      <alignment horizontal="center" vertical="center"/>
    </xf>
    <xf numFmtId="170" fontId="8" fillId="6" borderId="58" applyAlignment="1" pivotButton="0" quotePrefix="0" xfId="0">
      <alignment horizontal="center" vertical="center"/>
    </xf>
    <xf numFmtId="0" fontId="0" fillId="0" borderId="59" pivotButton="0" quotePrefix="0" xfId="0"/>
    <xf numFmtId="170" fontId="8" fillId="6" borderId="60" applyAlignment="1" pivotButton="0" quotePrefix="0" xfId="0">
      <alignment horizontal="center" vertical="center"/>
    </xf>
    <xf numFmtId="170" fontId="14" fillId="6" borderId="67" applyAlignment="1" pivotButton="0" quotePrefix="0" xfId="0">
      <alignment horizontal="center" vertical="center"/>
    </xf>
    <xf numFmtId="0" fontId="6" fillId="5" borderId="28" applyAlignment="1" pivotButton="0" quotePrefix="0" xfId="0">
      <alignment horizontal="left" vertical="center"/>
    </xf>
    <xf numFmtId="170" fontId="24" fillId="7" borderId="63" applyAlignment="1" pivotButton="0" quotePrefix="0" xfId="0">
      <alignment horizontal="center" vertical="center"/>
    </xf>
    <xf numFmtId="0" fontId="0" fillId="0" borderId="49" pivotButton="0" quotePrefix="0" xfId="0"/>
    <xf numFmtId="170" fontId="24" fillId="7" borderId="61" applyAlignment="1" pivotButton="0" quotePrefix="0" xfId="0">
      <alignment horizontal="center" vertical="center"/>
    </xf>
    <xf numFmtId="170" fontId="13" fillId="7" borderId="40" applyAlignment="1" pivotButton="0" quotePrefix="0" xfId="0">
      <alignment horizontal="center" vertical="center"/>
    </xf>
    <xf numFmtId="3" fontId="13" fillId="7" borderId="36" applyAlignment="1" pivotButton="0" quotePrefix="0" xfId="0">
      <alignment horizontal="center" vertical="center"/>
    </xf>
    <xf numFmtId="170" fontId="24" fillId="8" borderId="63" applyAlignment="1" pivotButton="0" quotePrefix="0" xfId="0">
      <alignment horizontal="center" vertical="center"/>
    </xf>
    <xf numFmtId="170" fontId="24" fillId="8" borderId="61" applyAlignment="1" pivotButton="0" quotePrefix="0" xfId="0">
      <alignment horizontal="center" vertical="center"/>
    </xf>
    <xf numFmtId="170" fontId="13" fillId="8" borderId="40" applyAlignment="1" pivotButton="0" quotePrefix="0" xfId="0">
      <alignment horizontal="center" vertical="center"/>
    </xf>
    <xf numFmtId="3" fontId="13" fillId="7" borderId="42" applyAlignment="1" pivotButton="0" quotePrefix="0" xfId="0">
      <alignment horizontal="center" vertical="center"/>
    </xf>
    <xf numFmtId="170" fontId="8" fillId="9" borderId="63" applyAlignment="1" pivotButton="0" quotePrefix="0" xfId="0">
      <alignment horizontal="center" vertical="center"/>
    </xf>
    <xf numFmtId="170" fontId="8" fillId="9" borderId="61" applyAlignment="1" pivotButton="0" quotePrefix="0" xfId="0">
      <alignment horizontal="center" vertical="center"/>
    </xf>
    <xf numFmtId="170" fontId="14" fillId="9" borderId="40" applyAlignment="1" pivotButton="0" quotePrefix="0" xfId="0">
      <alignment horizontal="center" vertical="center"/>
    </xf>
    <xf numFmtId="3" fontId="13" fillId="8" borderId="42" applyAlignment="1" pivotButton="0" quotePrefix="0" xfId="0">
      <alignment horizontal="center" vertical="center"/>
    </xf>
    <xf numFmtId="170" fontId="24" fillId="0" borderId="65" applyAlignment="1" pivotButton="0" quotePrefix="0" xfId="0">
      <alignment horizontal="center" vertical="center"/>
    </xf>
    <xf numFmtId="170" fontId="24" fillId="0" borderId="62" applyAlignment="1" pivotButton="0" quotePrefix="0" xfId="0">
      <alignment horizontal="center" vertical="center"/>
    </xf>
    <xf numFmtId="170" fontId="13" fillId="0" borderId="52" applyAlignment="1" pivotButton="0" quotePrefix="0" xfId="0">
      <alignment horizontal="center" vertical="center"/>
    </xf>
    <xf numFmtId="170" fontId="8" fillId="6" borderId="63" applyAlignment="1" pivotButton="0" quotePrefix="0" xfId="0">
      <alignment horizontal="center" vertical="center"/>
    </xf>
    <xf numFmtId="170" fontId="8" fillId="6" borderId="61" applyAlignment="1" pivotButton="0" quotePrefix="0" xfId="0">
      <alignment horizontal="center" vertical="center"/>
    </xf>
    <xf numFmtId="170" fontId="14" fillId="6" borderId="40" applyAlignment="1" pivotButton="0" quotePrefix="0" xfId="0">
      <alignment horizontal="center" vertical="center"/>
    </xf>
    <xf numFmtId="170" fontId="14" fillId="8" borderId="42" applyAlignment="1" pivotButton="0" quotePrefix="0" xfId="0">
      <alignment horizontal="center" vertical="center"/>
    </xf>
    <xf numFmtId="3" fontId="14" fillId="7" borderId="42" applyAlignment="1" pivotButton="0" quotePrefix="0" xfId="0">
      <alignment horizontal="center" vertical="center"/>
    </xf>
    <xf numFmtId="170" fontId="24" fillId="8" borderId="41" applyAlignment="1" pivotButton="0" quotePrefix="0" xfId="0">
      <alignment horizontal="center" vertical="center"/>
    </xf>
    <xf numFmtId="3" fontId="14" fillId="8" borderId="42" applyAlignment="1" pivotButton="0" quotePrefix="0" xfId="0">
      <alignment horizontal="center" vertical="center"/>
    </xf>
    <xf numFmtId="10" fontId="14" fillId="7" borderId="42" applyAlignment="1" pivotButton="0" quotePrefix="0" xfId="0">
      <alignment horizontal="center" vertical="center"/>
    </xf>
    <xf numFmtId="10" fontId="14" fillId="8" borderId="42" applyAlignment="1" pivotButton="0" quotePrefix="0" xfId="0">
      <alignment horizontal="center" vertical="center"/>
    </xf>
    <xf numFmtId="170" fontId="8" fillId="9" borderId="41" applyAlignment="1" pivotButton="0" quotePrefix="0" xfId="0">
      <alignment horizontal="center" vertical="center"/>
    </xf>
    <xf numFmtId="0" fontId="14" fillId="9" borderId="40" applyAlignment="1" pivotButton="0" quotePrefix="0" xfId="0">
      <alignment horizontal="center" vertical="center"/>
    </xf>
    <xf numFmtId="170" fontId="8" fillId="6" borderId="41" applyAlignment="1" pivotButton="0" quotePrefix="0" xfId="0">
      <alignment horizontal="center" vertical="center"/>
    </xf>
    <xf numFmtId="170" fontId="24" fillId="7" borderId="41" applyAlignment="1" pivotButton="0" quotePrefix="0" xfId="0">
      <alignment horizontal="center" vertical="center"/>
    </xf>
    <xf numFmtId="174" fontId="13" fillId="8" borderId="41" applyAlignment="1" pivotButton="0" quotePrefix="0" xfId="0">
      <alignment horizontal="left" vertical="center"/>
    </xf>
    <xf numFmtId="3" fontId="29" fillId="7" borderId="42" applyAlignment="1" pivotButton="0" quotePrefix="0" xfId="0">
      <alignment horizontal="center" vertical="center"/>
    </xf>
    <xf numFmtId="3" fontId="29" fillId="7" borderId="12" applyAlignment="1" pivotButton="0" quotePrefix="0" xfId="0">
      <alignment horizontal="center" vertical="center"/>
    </xf>
    <xf numFmtId="3" fontId="13" fillId="7" borderId="33" applyAlignment="1" pivotButton="0" quotePrefix="0" xfId="0">
      <alignment horizontal="center" vertical="center"/>
    </xf>
    <xf numFmtId="170" fontId="13" fillId="0" borderId="5" applyAlignment="1" pivotButton="0" quotePrefix="0" xfId="0">
      <alignment horizontal="center" vertical="center"/>
    </xf>
    <xf numFmtId="170" fontId="13" fillId="0" borderId="5" applyAlignment="1" pivotButton="0" quotePrefix="0" xfId="0">
      <alignment horizontal="center" vertical="center" wrapText="1"/>
    </xf>
    <xf numFmtId="170" fontId="24" fillId="0" borderId="64" applyAlignment="1" pivotButton="0" quotePrefix="0" xfId="0">
      <alignment horizontal="center" vertical="center"/>
    </xf>
    <xf numFmtId="0" fontId="0" fillId="0" borderId="53" pivotButton="0" quotePrefix="0" xfId="0"/>
    <xf numFmtId="170" fontId="24" fillId="0" borderId="66" applyAlignment="1" pivotButton="0" quotePrefix="0" xfId="0">
      <alignment horizontal="center" vertical="center"/>
    </xf>
    <xf numFmtId="170" fontId="13" fillId="0" borderId="56" applyAlignment="1" pivotButton="0" quotePrefix="0" xfId="0">
      <alignment horizontal="center" vertic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AP1000"/>
  <sheetViews>
    <sheetView showGridLines="0" workbookViewId="0">
      <selection activeCell="A1" sqref="A1"/>
    </sheetView>
  </sheetViews>
  <sheetFormatPr baseColWidth="8" defaultColWidth="14.43" defaultRowHeight="15" customHeight="1"/>
  <cols>
    <col width="2.86" customWidth="1" style="252" min="1" max="1"/>
    <col width="4.29" customWidth="1" style="252" min="2" max="2"/>
    <col width="7.29" customWidth="1" style="252" min="3" max="5"/>
    <col width="5.71" customWidth="1" style="252" min="6" max="7"/>
    <col width="9" customWidth="1" style="252" min="8" max="8"/>
    <col width="15.43" customWidth="1" style="252" min="9" max="9"/>
    <col width="5.71" customWidth="1" style="252" min="10" max="10"/>
    <col width="7.29" customWidth="1" style="252" min="11" max="11"/>
    <col width="5.71" customWidth="1" style="252" min="12" max="12"/>
    <col width="7.29" customWidth="1" style="252" min="13" max="13"/>
    <col width="7.14" customWidth="1" style="252" min="14" max="14"/>
    <col width="7.29" customWidth="1" style="252" min="15" max="15"/>
    <col width="6.43" customWidth="1" style="252" min="16" max="16"/>
    <col width="7.29" customWidth="1" style="252" min="17" max="26"/>
    <col width="2.86" customWidth="1" style="252" min="27" max="27"/>
    <col width="7.29" customWidth="1" style="252" min="28" max="31"/>
    <col width="4.29" customWidth="1" style="252" min="32" max="32"/>
    <col width="9.43" customWidth="1" style="252" min="33" max="33"/>
    <col width="7.14" customWidth="1" style="252" min="34" max="34"/>
    <col width="10.14" customWidth="1" style="252" min="35" max="35"/>
    <col width="3.43" customWidth="1" style="252" min="36" max="36"/>
    <col width="4.29" customWidth="1" style="252" min="37" max="37"/>
    <col width="4.71" customWidth="1" style="252" min="38" max="38"/>
    <col width="14.29" customWidth="1" style="252" min="39" max="42"/>
  </cols>
  <sheetData>
    <row r="1" ht="15" customHeight="1" s="252">
      <c r="A1" s="1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</row>
    <row r="2" ht="15" customHeight="1" s="252">
      <c r="A2" s="2" t="n"/>
      <c r="B2" s="253" t="n"/>
      <c r="C2" s="254" t="n"/>
      <c r="D2" s="254" t="n"/>
      <c r="E2" s="255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3" t="n"/>
      <c r="AB2" s="3" t="n"/>
      <c r="AC2" s="3" t="n"/>
      <c r="AD2" s="3" t="n"/>
      <c r="AE2" s="3" t="n"/>
      <c r="AF2" s="3" t="n"/>
      <c r="AG2" s="3" t="n"/>
      <c r="AL2" s="3" t="n"/>
      <c r="AM2" s="3" t="n"/>
      <c r="AN2" s="3" t="n"/>
      <c r="AO2" s="3" t="n"/>
      <c r="AP2" s="3" t="n"/>
    </row>
    <row r="3" ht="22.5" customHeight="1" s="252">
      <c r="A3" s="2" t="n"/>
      <c r="B3" s="256" t="n"/>
      <c r="E3" s="257" t="n"/>
      <c r="F3" s="10" t="inlineStr">
        <is>
          <t>Projeto Cidade Jardim - Paineiras</t>
        </is>
      </c>
      <c r="G3" s="11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3" t="n"/>
      <c r="W3" s="13" t="n"/>
      <c r="Y3" s="12" t="n"/>
      <c r="Z3" s="12" t="n"/>
      <c r="AA3" s="3" t="n"/>
      <c r="AB3" s="3" t="n"/>
      <c r="AC3" s="3" t="n"/>
      <c r="AD3" s="3" t="n"/>
      <c r="AE3" s="3" t="n"/>
      <c r="AF3" s="3" t="n"/>
      <c r="AL3" s="3" t="n"/>
      <c r="AM3" s="3" t="n"/>
      <c r="AN3" s="3" t="n"/>
      <c r="AO3" s="3" t="n"/>
      <c r="AP3" s="3" t="n"/>
    </row>
    <row r="4" ht="15" customHeight="1" s="252">
      <c r="A4" s="2" t="n"/>
      <c r="B4" s="256" t="n"/>
      <c r="E4" s="257" t="n"/>
      <c r="F4" s="14" t="n"/>
      <c r="AL4" s="3" t="n"/>
      <c r="AM4" s="3" t="n"/>
      <c r="AN4" s="3" t="n"/>
      <c r="AO4" s="3" t="n"/>
      <c r="AP4" s="3" t="n"/>
    </row>
    <row r="5" ht="15" customHeight="1" s="252">
      <c r="A5" s="2" t="n"/>
      <c r="B5" s="258" t="n"/>
      <c r="C5" s="259" t="n"/>
      <c r="D5" s="259" t="n"/>
      <c r="E5" s="260" t="n"/>
      <c r="F5" s="256" t="n"/>
      <c r="AL5" s="3" t="n"/>
      <c r="AM5" s="3" t="n"/>
      <c r="AN5" s="3" t="n"/>
      <c r="AO5" s="3" t="n"/>
      <c r="AP5" s="3" t="n"/>
    </row>
    <row r="6" ht="30" customHeight="1" s="252">
      <c r="A6" s="2" t="n"/>
      <c r="B6" s="18" t="inlineStr">
        <is>
          <t>PREVISÃO DE RESULTADOS</t>
        </is>
      </c>
      <c r="C6" s="259" t="n"/>
      <c r="D6" s="259" t="n"/>
      <c r="E6" s="259" t="n"/>
      <c r="F6" s="259" t="n"/>
      <c r="G6" s="259" t="n"/>
      <c r="H6" s="259" t="n"/>
      <c r="I6" s="259" t="n"/>
      <c r="J6" s="259" t="n"/>
      <c r="K6" s="259" t="n"/>
      <c r="L6" s="259" t="n"/>
      <c r="M6" s="259" t="n"/>
      <c r="N6" s="259" t="n"/>
      <c r="O6" s="259" t="n"/>
      <c r="P6" s="259" t="n"/>
      <c r="Q6" s="259" t="n"/>
      <c r="R6" s="259" t="n"/>
      <c r="S6" s="259" t="n"/>
      <c r="T6" s="259" t="n"/>
      <c r="U6" s="259" t="n"/>
      <c r="V6" s="259" t="n"/>
      <c r="W6" s="259" t="n"/>
      <c r="X6" s="259" t="n"/>
      <c r="Y6" s="259" t="n"/>
      <c r="Z6" s="259" t="n"/>
      <c r="AA6" s="259" t="n"/>
      <c r="AB6" s="259" t="n"/>
      <c r="AC6" s="259" t="n"/>
      <c r="AD6" s="259" t="n"/>
      <c r="AE6" s="259" t="n"/>
      <c r="AF6" s="259" t="n"/>
      <c r="AG6" s="259" t="n"/>
      <c r="AH6" s="259" t="n"/>
      <c r="AI6" s="259" t="n"/>
      <c r="AJ6" s="259" t="n"/>
      <c r="AK6" s="259" t="n"/>
      <c r="AL6" s="3" t="n"/>
      <c r="AM6" s="3" t="n"/>
      <c r="AN6" s="3" t="n"/>
      <c r="AO6" s="3" t="n"/>
      <c r="AP6" s="3" t="n"/>
    </row>
    <row r="7" ht="15" customHeight="1" s="252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</row>
    <row r="8" ht="15" customHeight="1" s="252">
      <c r="A8" s="2" t="n"/>
      <c r="B8" s="19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0" t="n"/>
      <c r="Y8" s="21" t="n"/>
      <c r="Z8" s="259" t="n"/>
      <c r="AA8" s="2" t="n"/>
      <c r="AB8" s="22" t="n"/>
      <c r="AC8" s="22" t="n"/>
      <c r="AD8" s="22" t="n"/>
      <c r="AE8" s="22" t="n"/>
      <c r="AF8" s="22" t="n"/>
      <c r="AG8" s="22" t="n"/>
      <c r="AH8" s="22" t="n"/>
      <c r="AI8" s="22" t="n"/>
      <c r="AJ8" s="22" t="n"/>
      <c r="AK8" s="2" t="n"/>
      <c r="AL8" s="2" t="n"/>
      <c r="AM8" s="2" t="n"/>
      <c r="AN8" s="2" t="n"/>
      <c r="AO8" s="2" t="n"/>
      <c r="AP8" s="2" t="n"/>
    </row>
    <row r="9" ht="18.75" customHeight="1" s="252">
      <c r="A9" s="23" t="n"/>
      <c r="B9" s="261" t="inlineStr">
        <is>
          <t>DESCRIÇÃO DO EMPREENDIMENTO - 100% VENDA</t>
        </is>
      </c>
      <c r="C9" s="262" t="n"/>
      <c r="D9" s="262" t="n"/>
      <c r="E9" s="262" t="n"/>
      <c r="F9" s="262" t="n"/>
      <c r="G9" s="262" t="n"/>
      <c r="H9" s="262" t="n"/>
      <c r="I9" s="262" t="n"/>
      <c r="J9" s="262" t="n"/>
      <c r="K9" s="262" t="n"/>
      <c r="L9" s="262" t="n"/>
      <c r="M9" s="262" t="n"/>
      <c r="N9" s="262" t="n"/>
      <c r="O9" s="262" t="n"/>
      <c r="P9" s="262" t="n"/>
      <c r="Q9" s="262" t="n"/>
      <c r="R9" s="262" t="n"/>
      <c r="S9" s="262" t="n"/>
      <c r="T9" s="262" t="n"/>
      <c r="U9" s="262" t="n"/>
      <c r="V9" s="262" t="n"/>
      <c r="W9" s="262" t="n"/>
      <c r="X9" s="262" t="n"/>
      <c r="Y9" s="262" t="n"/>
      <c r="Z9" s="27" t="n"/>
      <c r="AA9" s="23" t="n"/>
      <c r="AB9" s="263" t="inlineStr">
        <is>
          <t>APPROVAL</t>
        </is>
      </c>
      <c r="AC9" s="254" t="n"/>
      <c r="AD9" s="254" t="n"/>
      <c r="AE9" s="254" t="n"/>
      <c r="AF9" s="254" t="n"/>
      <c r="AG9" s="254" t="n"/>
      <c r="AH9" s="254" t="n"/>
      <c r="AI9" s="254" t="n"/>
      <c r="AJ9" s="254" t="n"/>
      <c r="AK9" s="255" t="n"/>
      <c r="AL9" s="23" t="n"/>
      <c r="AM9" s="23" t="n"/>
      <c r="AN9" s="23" t="n"/>
      <c r="AO9" s="23" t="n"/>
      <c r="AP9" s="23" t="n"/>
    </row>
    <row r="10" ht="15" customHeight="1" s="252">
      <c r="A10" s="23" t="n"/>
      <c r="B10" s="31" t="n"/>
      <c r="C10" s="32" t="inlineStr">
        <is>
          <t>Área Privativa Média</t>
        </is>
      </c>
      <c r="D10" s="254" t="n"/>
      <c r="E10" s="254" t="n"/>
      <c r="F10" s="33" t="inlineStr">
        <is>
          <t>x</t>
        </is>
      </c>
      <c r="G10" s="32" t="inlineStr">
        <is>
          <t>Preço Médio/m²</t>
        </is>
      </c>
      <c r="H10" s="254" t="n"/>
      <c r="I10" s="254" t="n"/>
      <c r="J10" s="264" t="inlineStr">
        <is>
          <t>=</t>
        </is>
      </c>
      <c r="K10" s="32" t="inlineStr">
        <is>
          <t>Preço de Venda Médio</t>
        </is>
      </c>
      <c r="L10" s="254" t="n"/>
      <c r="M10" s="254" t="n"/>
      <c r="N10" s="264" t="inlineStr">
        <is>
          <t>x</t>
        </is>
      </c>
      <c r="O10" s="32" t="inlineStr">
        <is>
          <t>Unid. Estoque</t>
        </is>
      </c>
      <c r="P10" s="254" t="n"/>
      <c r="Q10" s="264" t="inlineStr">
        <is>
          <t>+</t>
        </is>
      </c>
      <c r="R10" s="32" t="inlineStr">
        <is>
          <t>Vagas Extras</t>
        </is>
      </c>
      <c r="S10" s="254" t="n"/>
      <c r="T10" s="254" t="n"/>
      <c r="U10" s="264" t="inlineStr">
        <is>
          <t>=</t>
        </is>
      </c>
      <c r="V10" s="265" t="inlineStr">
        <is>
          <t>VGV Estoque (Sem Juros)</t>
        </is>
      </c>
      <c r="Z10" s="257" t="n"/>
      <c r="AA10" s="23" t="n"/>
      <c r="AB10" s="35" t="n"/>
      <c r="AC10" s="23" t="n"/>
      <c r="AD10" s="23" t="n"/>
      <c r="AE10" s="23" t="n"/>
      <c r="AF10" s="23" t="n"/>
      <c r="AG10" s="36" t="n"/>
      <c r="AH10" s="36" t="n"/>
      <c r="AI10" s="23" t="n"/>
      <c r="AJ10" s="23" t="n"/>
      <c r="AK10" s="37" t="n"/>
      <c r="AL10" s="23" t="n"/>
      <c r="AM10" s="23" t="n"/>
      <c r="AN10" s="23" t="n"/>
      <c r="AO10" s="23" t="n"/>
      <c r="AP10" s="23" t="n"/>
    </row>
    <row r="11" ht="15" customHeight="1" s="252">
      <c r="A11" s="23" t="n"/>
      <c r="B11" s="38" t="n"/>
      <c r="C11" s="266">
        <f>G15/O11</f>
        <v/>
      </c>
      <c r="D11" s="259" t="n"/>
      <c r="E11" s="259" t="n"/>
      <c r="G11" s="267" t="inlineStr">
        <is>
          <t>7</t>
        </is>
      </c>
      <c r="H11" s="259" t="n"/>
      <c r="I11" s="259" t="n"/>
      <c r="J11" s="259" t="n"/>
      <c r="K11" s="43">
        <f>C11*G11</f>
        <v/>
      </c>
      <c r="L11" s="259" t="n"/>
      <c r="M11" s="259" t="n"/>
      <c r="N11" s="259" t="n"/>
      <c r="O11" s="267" t="inlineStr">
        <is>
          <t>8</t>
        </is>
      </c>
      <c r="P11" s="259" t="n"/>
      <c r="Q11" s="259" t="n"/>
      <c r="R11" s="44" t="n">
        <v>0</v>
      </c>
      <c r="S11" s="259" t="n"/>
      <c r="T11" s="259" t="n"/>
      <c r="U11" s="259" t="n"/>
      <c r="V11" s="45" t="n"/>
      <c r="W11" s="46">
        <f>K11*O11</f>
        <v/>
      </c>
      <c r="X11" s="259" t="n"/>
      <c r="Y11" s="259" t="n"/>
      <c r="Z11" s="47" t="n"/>
      <c r="AA11" s="23" t="n"/>
      <c r="AB11" s="35" t="n"/>
      <c r="AC11" s="48" t="n"/>
      <c r="AD11" s="48" t="n"/>
      <c r="AE11" s="48" t="n"/>
      <c r="AF11" s="23" t="n"/>
      <c r="AG11" s="49" t="n"/>
      <c r="AH11" s="49" t="n"/>
      <c r="AI11" s="48" t="n"/>
      <c r="AJ11" s="23" t="n"/>
      <c r="AK11" s="37" t="n"/>
      <c r="AL11" s="23" t="n"/>
      <c r="AM11" s="23" t="n"/>
      <c r="AN11" s="23" t="n"/>
      <c r="AO11" s="23" t="n"/>
      <c r="AP11" s="23" t="n"/>
    </row>
    <row r="12" ht="15" customHeight="1" s="252">
      <c r="A12" s="23" t="n"/>
      <c r="B12" s="268" t="inlineStr">
        <is>
          <t>Área Privativa Total</t>
        </is>
      </c>
      <c r="C12" s="254" t="n"/>
      <c r="D12" s="254" t="n"/>
      <c r="E12" s="255" t="n"/>
      <c r="F12" s="51" t="n"/>
      <c r="G12" s="32" t="inlineStr">
        <is>
          <t>Área Construída (Equiv.)</t>
        </is>
      </c>
      <c r="H12" s="254" t="n"/>
      <c r="I12" s="254" t="n"/>
      <c r="J12" s="264" t="inlineStr">
        <is>
          <t>x</t>
        </is>
      </c>
      <c r="K12" s="32" t="inlineStr">
        <is>
          <t>Custo / m² Construído</t>
        </is>
      </c>
      <c r="L12" s="254" t="n"/>
      <c r="M12" s="254" t="n"/>
      <c r="N12" s="264" t="inlineStr">
        <is>
          <t>=</t>
        </is>
      </c>
      <c r="O12" s="33" t="n"/>
      <c r="P12" s="254" t="n"/>
      <c r="Q12" s="254" t="n"/>
      <c r="R12" s="52" t="n"/>
      <c r="S12" s="53" t="inlineStr">
        <is>
          <t>Taxa Adm. + Eventuais</t>
        </is>
      </c>
      <c r="V12" s="52" t="n"/>
      <c r="W12" s="52" t="n"/>
      <c r="X12" s="52" t="n"/>
      <c r="Y12" s="52" t="n"/>
      <c r="Z12" s="54" t="n"/>
      <c r="AA12" s="23" t="n"/>
      <c r="AB12" s="35" t="n"/>
      <c r="AC12" s="55" t="inlineStr">
        <is>
          <t>Produto</t>
        </is>
      </c>
      <c r="AD12" s="254" t="n"/>
      <c r="AE12" s="254" t="n"/>
      <c r="AF12" s="23" t="n"/>
      <c r="AG12" s="55" t="inlineStr">
        <is>
          <t>Inteligência de Mercado (BI)</t>
        </is>
      </c>
      <c r="AH12" s="254" t="n"/>
      <c r="AI12" s="254" t="n"/>
      <c r="AJ12" s="56" t="n"/>
      <c r="AK12" s="37" t="n"/>
      <c r="AL12" s="23" t="n"/>
      <c r="AM12" s="23" t="n"/>
      <c r="AN12" s="23" t="n"/>
      <c r="AO12" s="23" t="n"/>
      <c r="AP12" s="23" t="n"/>
    </row>
    <row r="13" ht="15" customHeight="1" s="252">
      <c r="A13" s="23" t="n"/>
      <c r="B13" s="269" t="inlineStr">
        <is>
          <t>Sobre</t>
        </is>
      </c>
      <c r="E13" s="257" t="n"/>
      <c r="F13" s="52" t="n"/>
      <c r="G13" s="58" t="n">
        <v>0.0007576905591756327</v>
      </c>
      <c r="K13" s="270">
        <f>O14/G13</f>
        <v/>
      </c>
      <c r="O13" s="62" t="inlineStr">
        <is>
          <t>Custo de Obra Raso</t>
        </is>
      </c>
      <c r="R13" s="63" t="inlineStr">
        <is>
          <t>+</t>
        </is>
      </c>
      <c r="S13" s="271" t="n">
        <v>0.1</v>
      </c>
      <c r="V13" s="63" t="inlineStr">
        <is>
          <t>=</t>
        </is>
      </c>
      <c r="W13" s="2" t="inlineStr">
        <is>
          <t>Custo de Construção Total</t>
        </is>
      </c>
      <c r="X13" s="2" t="n"/>
      <c r="Y13" s="2" t="n"/>
      <c r="Z13" s="54" t="n"/>
      <c r="AA13" s="23" t="n"/>
      <c r="AB13" s="35" t="n"/>
      <c r="AC13" s="23" t="n"/>
      <c r="AD13" s="23" t="n"/>
      <c r="AE13" s="23" t="n"/>
      <c r="AF13" s="23" t="n"/>
      <c r="AG13" s="36" t="n"/>
      <c r="AH13" s="36" t="n"/>
      <c r="AI13" s="23" t="n"/>
      <c r="AJ13" s="23" t="n"/>
      <c r="AK13" s="37" t="n"/>
      <c r="AL13" s="23" t="n"/>
      <c r="AM13" s="23" t="n"/>
      <c r="AN13" s="23" t="n"/>
      <c r="AO13" s="23" t="n"/>
      <c r="AP13" s="23" t="n"/>
    </row>
    <row r="14" ht="15" customHeight="1" s="252">
      <c r="A14" s="23" t="n"/>
      <c r="B14" s="269" t="inlineStr">
        <is>
          <t>Área Construída (Equiv)</t>
        </is>
      </c>
      <c r="E14" s="257" t="n"/>
      <c r="F14" s="52" t="n"/>
      <c r="G14" s="62" t="inlineStr">
        <is>
          <t>Área Privativa Total</t>
        </is>
      </c>
      <c r="K14" s="62" t="inlineStr">
        <is>
          <t>Custo / m² Privativo</t>
        </is>
      </c>
      <c r="O14" s="65" t="inlineStr">
        <is>
          <t>3</t>
        </is>
      </c>
      <c r="S14" s="62" t="inlineStr">
        <is>
          <t>Custos Adic. Área Priv.</t>
        </is>
      </c>
      <c r="W14" s="65">
        <f>O14*(1+S13+S15)</f>
        <v/>
      </c>
      <c r="Z14" s="54" t="n"/>
      <c r="AA14" s="23" t="n"/>
      <c r="AB14" s="35" t="n"/>
      <c r="AC14" s="48" t="n"/>
      <c r="AD14" s="48" t="n"/>
      <c r="AE14" s="48" t="n"/>
      <c r="AF14" s="23" t="n"/>
      <c r="AG14" s="49" t="n"/>
      <c r="AH14" s="49" t="n"/>
      <c r="AI14" s="48" t="n"/>
      <c r="AJ14" s="23" t="n"/>
      <c r="AK14" s="37" t="n"/>
      <c r="AL14" s="23" t="n"/>
      <c r="AM14" s="23" t="n"/>
      <c r="AN14" s="23" t="n"/>
      <c r="AO14" s="23" t="n"/>
      <c r="AP14" s="23" t="n"/>
    </row>
    <row r="15" ht="15" customHeight="1" s="252">
      <c r="A15" s="23" t="n"/>
      <c r="B15" s="272">
        <f>G13/O17</f>
        <v/>
      </c>
      <c r="E15" s="257" t="n"/>
      <c r="F15" s="67" t="n"/>
      <c r="G15" s="68" t="n">
        <v>7921.970753144416</v>
      </c>
      <c r="H15" s="259" t="n"/>
      <c r="I15" s="259" t="n"/>
      <c r="J15" s="259" t="n"/>
      <c r="K15" s="273" t="inlineStr">
        <is>
          <t>4</t>
        </is>
      </c>
      <c r="L15" s="259" t="n"/>
      <c r="M15" s="259" t="n"/>
      <c r="N15" s="259" t="n"/>
      <c r="O15" s="70" t="n"/>
      <c r="P15" s="259" t="n"/>
      <c r="Q15" s="259" t="n"/>
      <c r="R15" s="67" t="n"/>
      <c r="S15" s="274" t="n">
        <v>0.02</v>
      </c>
      <c r="V15" s="67" t="n"/>
      <c r="W15" s="72">
        <f>W14/G13</f>
        <v/>
      </c>
      <c r="X15" s="259" t="n"/>
      <c r="Y15" s="259" t="n"/>
      <c r="Z15" s="47" t="n"/>
      <c r="AA15" s="23" t="n"/>
      <c r="AB15" s="35" t="n"/>
      <c r="AC15" s="55" t="inlineStr">
        <is>
          <t>Engenharia</t>
        </is>
      </c>
      <c r="AD15" s="254" t="n"/>
      <c r="AE15" s="254" t="n"/>
      <c r="AF15" s="23" t="n"/>
      <c r="AG15" s="55" t="inlineStr">
        <is>
          <t>Planejamento e Controle</t>
        </is>
      </c>
      <c r="AH15" s="254" t="n"/>
      <c r="AI15" s="254" t="n"/>
      <c r="AJ15" s="56" t="n"/>
      <c r="AK15" s="37" t="n"/>
      <c r="AL15" s="23" t="n"/>
      <c r="AM15" s="23" t="n"/>
      <c r="AN15" s="23" t="n"/>
      <c r="AO15" s="23" t="n"/>
      <c r="AP15" s="23" t="n"/>
    </row>
    <row r="16" ht="15" customHeight="1" s="252">
      <c r="A16" s="23" t="n"/>
      <c r="B16" s="50" t="inlineStr">
        <is>
          <t>Terreno</t>
        </is>
      </c>
      <c r="C16" s="254" t="n"/>
      <c r="D16" s="275" t="inlineStr">
        <is>
          <t>Vendas</t>
        </is>
      </c>
      <c r="E16" s="255" t="n"/>
      <c r="F16" s="32" t="inlineStr">
        <is>
          <t>Unidades</t>
        </is>
      </c>
      <c r="G16" s="254" t="n"/>
      <c r="H16" s="73" t="inlineStr">
        <is>
          <t>Permutas</t>
        </is>
      </c>
      <c r="I16" s="73" t="inlineStr">
        <is>
          <t>Outras Permutas</t>
        </is>
      </c>
      <c r="J16" s="50" t="inlineStr">
        <is>
          <t>Permuta</t>
        </is>
      </c>
      <c r="K16" s="254" t="n"/>
      <c r="L16" s="275" t="inlineStr">
        <is>
          <t>Área Permutada</t>
        </is>
      </c>
      <c r="M16" s="255" t="n"/>
      <c r="N16" s="31" t="n"/>
      <c r="O16" s="32" t="inlineStr">
        <is>
          <t>Área do Terreno (Total)</t>
        </is>
      </c>
      <c r="P16" s="254" t="n"/>
      <c r="Q16" s="254" t="n"/>
      <c r="R16" s="264" t="inlineStr">
        <is>
          <t>x</t>
        </is>
      </c>
      <c r="S16" s="32" t="inlineStr">
        <is>
          <t>Preço / m² (Área Total)</t>
        </is>
      </c>
      <c r="T16" s="254" t="n"/>
      <c r="U16" s="254" t="n"/>
      <c r="V16" s="264" t="inlineStr">
        <is>
          <t>=</t>
        </is>
      </c>
      <c r="W16" s="33" t="n"/>
      <c r="X16" s="254" t="n"/>
      <c r="Y16" s="254" t="n"/>
      <c r="Z16" s="74" t="n"/>
      <c r="AA16" s="23" t="n"/>
      <c r="AB16" s="35" t="n"/>
      <c r="AC16" s="23" t="n"/>
      <c r="AD16" s="23" t="n"/>
      <c r="AE16" s="23" t="n"/>
      <c r="AF16" s="23" t="n"/>
      <c r="AG16" s="36" t="n"/>
      <c r="AH16" s="36" t="n"/>
      <c r="AI16" s="23" t="n"/>
      <c r="AJ16" s="23" t="n"/>
      <c r="AK16" s="37" t="n"/>
      <c r="AL16" s="23" t="n"/>
      <c r="AM16" s="23" t="n"/>
      <c r="AN16" s="23" t="n"/>
      <c r="AO16" s="23" t="n"/>
      <c r="AP16" s="23" t="n"/>
    </row>
    <row r="17" ht="15" customHeight="1" s="252">
      <c r="A17" s="23" t="n"/>
      <c r="B17" s="276">
        <f>NOW()+30</f>
        <v/>
      </c>
      <c r="D17" s="277">
        <f>B17+120</f>
        <v/>
      </c>
      <c r="E17" s="257" t="n"/>
      <c r="F17" s="65">
        <f>O11</f>
        <v/>
      </c>
      <c r="H17" s="78" t="n">
        <v>0</v>
      </c>
      <c r="I17" s="78" t="n">
        <v>0</v>
      </c>
      <c r="J17" s="79" t="n">
        <v>0</v>
      </c>
      <c r="L17" s="278">
        <f>0</f>
        <v/>
      </c>
      <c r="M17" s="257" t="n"/>
      <c r="N17" s="38" t="n"/>
      <c r="O17" s="279" t="inlineStr">
        <is>
          <t>1</t>
        </is>
      </c>
      <c r="S17" s="270">
        <f>W18/O17</f>
        <v/>
      </c>
      <c r="W17" s="2" t="inlineStr">
        <is>
          <t>Custo Efetivo do Terreno</t>
        </is>
      </c>
      <c r="X17" s="2" t="n"/>
      <c r="Y17" s="2" t="n"/>
      <c r="Z17" s="54" t="n"/>
      <c r="AA17" s="23" t="n"/>
      <c r="AB17" s="35" t="n"/>
      <c r="AC17" s="48" t="n"/>
      <c r="AD17" s="48" t="n"/>
      <c r="AE17" s="48" t="n"/>
      <c r="AF17" s="23" t="n"/>
      <c r="AG17" s="49" t="n"/>
      <c r="AH17" s="49" t="n"/>
      <c r="AI17" s="48" t="n"/>
      <c r="AJ17" s="23" t="n"/>
      <c r="AK17" s="37" t="n"/>
      <c r="AL17" s="23" t="n"/>
      <c r="AM17" s="23" t="n"/>
      <c r="AN17" s="23" t="n"/>
      <c r="AO17" s="23" t="n"/>
      <c r="AP17" s="23" t="n"/>
    </row>
    <row r="18" ht="15" customHeight="1" s="252">
      <c r="A18" s="23" t="n"/>
      <c r="B18" s="57" t="inlineStr">
        <is>
          <t>Obra</t>
        </is>
      </c>
      <c r="D18" s="280" t="inlineStr">
        <is>
          <t>Chaves</t>
        </is>
      </c>
      <c r="E18" s="257" t="n"/>
      <c r="F18" s="62" t="inlineStr">
        <is>
          <t>Vagas Extras</t>
        </is>
      </c>
      <c r="H18" s="280" t="inlineStr">
        <is>
          <t>Vagas Permuta</t>
        </is>
      </c>
      <c r="I18" s="257" t="n"/>
      <c r="J18" s="57" t="inlineStr">
        <is>
          <t>Financeira</t>
        </is>
      </c>
      <c r="L18" s="280" t="inlineStr">
        <is>
          <t>Física</t>
        </is>
      </c>
      <c r="M18" s="257" t="n"/>
      <c r="N18" s="38" t="n"/>
      <c r="O18" s="62" t="inlineStr">
        <is>
          <t>Área do Terreno (Líquida)</t>
        </is>
      </c>
      <c r="S18" s="62" t="inlineStr">
        <is>
          <t>Preço / m² (Área Líquida)</t>
        </is>
      </c>
      <c r="W18" s="65" t="inlineStr">
        <is>
          <t>2</t>
        </is>
      </c>
      <c r="Z18" s="54" t="n"/>
      <c r="AA18" s="23" t="n"/>
      <c r="AB18" s="35" t="n"/>
      <c r="AC18" s="55" t="inlineStr">
        <is>
          <t>Desenvolvimento / Diretoria</t>
        </is>
      </c>
      <c r="AD18" s="254" t="n"/>
      <c r="AE18" s="254" t="n"/>
      <c r="AF18" s="23" t="n"/>
      <c r="AG18" s="55" t="inlineStr">
        <is>
          <t>Presidência</t>
        </is>
      </c>
      <c r="AH18" s="254" t="n"/>
      <c r="AI18" s="254" t="n"/>
      <c r="AJ18" s="56" t="n"/>
      <c r="AK18" s="37" t="n"/>
      <c r="AL18" s="23" t="n"/>
      <c r="AM18" s="23" t="n"/>
      <c r="AN18" s="23" t="n"/>
      <c r="AO18" s="23" t="n"/>
      <c r="AP18" s="23" t="n"/>
    </row>
    <row r="19" ht="15" customHeight="1" s="252">
      <c r="A19" s="23" t="n"/>
      <c r="B19" s="281">
        <f>D17+150</f>
        <v/>
      </c>
      <c r="C19" s="259" t="n"/>
      <c r="D19" s="282">
        <f>B19+(365*3)</f>
        <v/>
      </c>
      <c r="E19" s="260" t="n"/>
      <c r="F19" s="44" t="n">
        <v>0</v>
      </c>
      <c r="G19" s="259" t="n"/>
      <c r="H19" s="283" t="n">
        <v>0</v>
      </c>
      <c r="I19" s="260" t="n"/>
      <c r="J19" s="85" t="n">
        <v>0</v>
      </c>
      <c r="K19" s="259" t="n"/>
      <c r="L19" s="284" t="n">
        <v>0</v>
      </c>
      <c r="M19" s="260" t="n"/>
      <c r="N19" s="87" t="n"/>
      <c r="O19" s="68">
        <f>O17*50%</f>
        <v/>
      </c>
      <c r="P19" s="259" t="n"/>
      <c r="Q19" s="259" t="n"/>
      <c r="R19" s="259" t="n"/>
      <c r="S19" s="46">
        <f>W18/O19</f>
        <v/>
      </c>
      <c r="T19" s="259" t="n"/>
      <c r="U19" s="259" t="n"/>
      <c r="V19" s="259" t="n"/>
      <c r="W19" s="70" t="n"/>
      <c r="X19" s="259" t="n"/>
      <c r="Y19" s="259" t="n"/>
      <c r="Z19" s="47" t="n"/>
      <c r="AA19" s="23" t="n"/>
      <c r="AB19" s="88" t="n"/>
      <c r="AC19" s="48" t="n"/>
      <c r="AD19" s="48" t="n"/>
      <c r="AE19" s="48" t="n"/>
      <c r="AF19" s="48" t="n"/>
      <c r="AG19" s="49" t="n"/>
      <c r="AH19" s="49" t="n"/>
      <c r="AI19" s="48" t="n"/>
      <c r="AJ19" s="48" t="n"/>
      <c r="AK19" s="89" t="n"/>
      <c r="AL19" s="23" t="n"/>
      <c r="AM19" s="23" t="n"/>
      <c r="AN19" s="23" t="n"/>
      <c r="AO19" s="23" t="n"/>
      <c r="AP19" s="23" t="n"/>
    </row>
    <row r="20" ht="18.75" customHeight="1" s="252">
      <c r="A20" s="23" t="n"/>
      <c r="B20" s="90" t="n">
        <v>0</v>
      </c>
      <c r="C20" s="262" t="n"/>
      <c r="D20" s="262" t="n"/>
      <c r="E20" s="26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91">
        <f>Z54</f>
        <v/>
      </c>
      <c r="X20" s="262" t="n"/>
      <c r="Y20" s="262" t="n"/>
      <c r="Z20" s="92">
        <f>W18/W11</f>
        <v/>
      </c>
      <c r="AA20" s="2" t="n"/>
      <c r="AB20" s="2" t="n"/>
      <c r="AC20" s="2" t="n"/>
      <c r="AD20" s="2" t="n"/>
      <c r="AE20" s="2" t="n"/>
      <c r="AF20" s="2" t="n"/>
      <c r="AG20" s="2" t="n"/>
      <c r="AH20" s="2" t="n"/>
      <c r="AI20" s="2" t="n"/>
      <c r="AJ20" s="2" t="n"/>
      <c r="AK20" s="2" t="n"/>
      <c r="AL20" s="2" t="n"/>
      <c r="AM20" s="23" t="n"/>
      <c r="AN20" s="23" t="n"/>
      <c r="AO20" s="23" t="n"/>
      <c r="AP20" s="23" t="n"/>
    </row>
    <row r="21" ht="15" customHeight="1" s="252">
      <c r="A21" s="23" t="n"/>
      <c r="B21" s="93" t="n"/>
      <c r="C21" s="94" t="n"/>
      <c r="D21" s="95" t="n"/>
      <c r="E21" s="96" t="n"/>
      <c r="F21" s="96" t="n"/>
      <c r="G21" s="96" t="n"/>
      <c r="H21" s="285" t="inlineStr">
        <is>
          <t>RESUMO DAS CONTAS - MODELO Padrão DRE</t>
        </is>
      </c>
      <c r="I21" s="262" t="n"/>
      <c r="J21" s="262" t="n"/>
      <c r="K21" s="262" t="n"/>
      <c r="L21" s="262" t="n"/>
      <c r="M21" s="262" t="n"/>
      <c r="N21" s="262" t="n"/>
      <c r="O21" s="262" t="n"/>
      <c r="P21" s="262" t="n"/>
      <c r="Q21" s="262" t="n"/>
      <c r="R21" s="262" t="n"/>
      <c r="S21" s="262" t="n"/>
      <c r="T21" s="262" t="n"/>
      <c r="U21" s="262" t="n"/>
      <c r="V21" s="262" t="n"/>
      <c r="W21" s="96" t="n"/>
      <c r="X21" s="96" t="n"/>
      <c r="Y21" s="94" t="n"/>
      <c r="Z21" s="98" t="inlineStr">
        <is>
          <t>$/1000</t>
        </is>
      </c>
      <c r="AA21" s="2" t="n"/>
      <c r="AB21" s="286" t="inlineStr">
        <is>
          <t>RESULTADO</t>
        </is>
      </c>
      <c r="AC21" s="262" t="n"/>
      <c r="AD21" s="262" t="n"/>
      <c r="AE21" s="262" t="n"/>
      <c r="AF21" s="262" t="n"/>
      <c r="AG21" s="262" t="n"/>
      <c r="AH21" s="262" t="n"/>
      <c r="AI21" s="262" t="n"/>
      <c r="AJ21" s="262" t="n"/>
      <c r="AK21" s="287" t="n"/>
      <c r="AL21" s="2" t="n"/>
      <c r="AM21" s="23" t="n"/>
      <c r="AN21" s="23" t="n"/>
      <c r="AO21" s="23" t="n"/>
      <c r="AP21" s="23" t="n"/>
    </row>
    <row r="22" ht="15" customHeight="1" s="252">
      <c r="A22" s="23" t="n"/>
      <c r="B22" s="100" t="n"/>
      <c r="C22" s="101" t="n"/>
      <c r="D22" s="101" t="n"/>
      <c r="E22" s="101" t="n"/>
      <c r="F22" s="101" t="n"/>
      <c r="G22" s="101" t="n"/>
      <c r="H22" s="101" t="n"/>
      <c r="I22" s="102" t="inlineStr">
        <is>
          <t>Data Base: Agosto /2020</t>
        </is>
      </c>
      <c r="J22" s="288" t="inlineStr">
        <is>
          <t>Realizado</t>
        </is>
      </c>
      <c r="K22" s="262" t="n"/>
      <c r="L22" s="289" t="inlineStr">
        <is>
          <t>Encargos</t>
        </is>
      </c>
      <c r="M22" s="262" t="n"/>
      <c r="N22" s="105" t="inlineStr">
        <is>
          <t>%</t>
        </is>
      </c>
      <c r="O22" s="288" t="inlineStr">
        <is>
          <t>A Realizar</t>
        </is>
      </c>
      <c r="P22" s="262" t="n"/>
      <c r="Q22" s="289" t="inlineStr">
        <is>
          <t>Inflação</t>
        </is>
      </c>
      <c r="R22" s="262" t="n"/>
      <c r="S22" s="106" t="inlineStr">
        <is>
          <t>%</t>
        </is>
      </c>
      <c r="T22" s="290" t="inlineStr">
        <is>
          <t>Total Nominal</t>
        </is>
      </c>
      <c r="U22" s="287" t="n"/>
      <c r="V22" s="290" t="inlineStr">
        <is>
          <t>Total Indexado</t>
        </is>
      </c>
      <c r="W22" s="287" t="n"/>
      <c r="X22" s="291" t="inlineStr">
        <is>
          <t>Total VP</t>
        </is>
      </c>
      <c r="Y22" s="287" t="n"/>
      <c r="Z22" s="108" t="inlineStr">
        <is>
          <t>% VGV</t>
        </is>
      </c>
      <c r="AA22" s="12" t="n"/>
      <c r="AB22" s="109" t="n"/>
      <c r="AC22" s="110" t="n"/>
      <c r="AD22" s="110" t="n"/>
      <c r="AE22" s="292" t="n">
        <v>0</v>
      </c>
      <c r="AF22" s="262" t="n"/>
      <c r="AG22" s="262" t="n"/>
      <c r="AH22" s="112" t="n"/>
      <c r="AI22" s="293" t="n"/>
      <c r="AJ22" s="262" t="n"/>
      <c r="AK22" s="287" t="n"/>
      <c r="AL22" s="12" t="n"/>
      <c r="AM22" s="23" t="n"/>
      <c r="AN22" s="23" t="n"/>
      <c r="AO22" s="23" t="n"/>
      <c r="AP22" s="23" t="n"/>
    </row>
    <row r="23" ht="15" customHeight="1" s="252">
      <c r="A23" s="23" t="n"/>
      <c r="B23" s="114" t="inlineStr">
        <is>
          <t>Venda de Unidades</t>
        </is>
      </c>
      <c r="C23" s="115" t="n"/>
      <c r="D23" s="115" t="n"/>
      <c r="E23" s="115" t="n"/>
      <c r="F23" s="115" t="n"/>
      <c r="G23" s="115" t="n"/>
      <c r="H23" s="115" t="n"/>
      <c r="I23" s="116" t="n"/>
      <c r="J23" s="294" t="n">
        <v>0</v>
      </c>
      <c r="K23" s="295" t="n"/>
      <c r="L23" s="296" t="n">
        <v>0</v>
      </c>
      <c r="M23" s="295" t="n"/>
      <c r="N23" s="120">
        <f>IF(ISERR(J23/(J23+O23)),0,J23/(J23+O23))</f>
        <v/>
      </c>
      <c r="O23" s="294">
        <f>W11/1000</f>
        <v/>
      </c>
      <c r="P23" s="295" t="n"/>
      <c r="Q23" s="296" t="n">
        <v>0</v>
      </c>
      <c r="R23" s="295" t="n"/>
      <c r="S23" s="121">
        <f>IF(ISERR(O23/(O23+J23)),0,O23/(O23+J23))</f>
        <v/>
      </c>
      <c r="T23" s="297">
        <f>SUM(T24:U26)</f>
        <v/>
      </c>
      <c r="U23" s="255" t="n"/>
      <c r="V23" s="297">
        <f>SUM(V24:W26)</f>
        <v/>
      </c>
      <c r="W23" s="255" t="n"/>
      <c r="X23" s="297">
        <f>SUM(X24:Y26)</f>
        <v/>
      </c>
      <c r="Y23" s="255" t="n"/>
      <c r="Z23" s="123" t="n">
        <v>1</v>
      </c>
      <c r="AA23" s="12" t="n"/>
      <c r="AB23" s="298" t="inlineStr">
        <is>
          <t>Participação</t>
        </is>
      </c>
      <c r="AC23" s="262" t="n"/>
      <c r="AD23" s="262" t="n"/>
      <c r="AE23" s="262" t="n"/>
      <c r="AF23" s="262" t="n"/>
      <c r="AG23" s="126" t="n">
        <v>1</v>
      </c>
      <c r="AH23" s="262" t="n"/>
      <c r="AI23" s="262" t="n"/>
      <c r="AJ23" s="126" t="n"/>
      <c r="AK23" s="127" t="n"/>
      <c r="AL23" s="12" t="n"/>
      <c r="AM23" s="23" t="n"/>
      <c r="AN23" s="23" t="n"/>
      <c r="AO23" s="23" t="n"/>
      <c r="AP23" s="23" t="n"/>
    </row>
    <row r="24" ht="15" customHeight="1" s="252">
      <c r="A24" s="23" t="n"/>
      <c r="B24" s="128" t="n"/>
      <c r="C24" s="129" t="inlineStr">
        <is>
          <t>Receita c/ Vendas</t>
        </is>
      </c>
      <c r="D24" s="129" t="n"/>
      <c r="E24" s="129" t="n"/>
      <c r="F24" s="129" t="n"/>
      <c r="G24" s="129" t="n"/>
      <c r="H24" s="129" t="n"/>
      <c r="I24" s="130" t="n"/>
      <c r="J24" s="299" t="n">
        <v>0</v>
      </c>
      <c r="K24" s="300" t="n"/>
      <c r="L24" s="301" t="n">
        <v>0</v>
      </c>
      <c r="M24" s="300" t="n"/>
      <c r="N24" s="134">
        <f>IF(ISERR(J24/(J24+O24)),0,J24/(J24+O24))</f>
        <v/>
      </c>
      <c r="O24" s="299">
        <f>Z24*$O$23</f>
        <v/>
      </c>
      <c r="P24" s="300" t="n"/>
      <c r="Q24" s="301" t="n">
        <v>0</v>
      </c>
      <c r="R24" s="300" t="n"/>
      <c r="S24" s="135">
        <f>IF(ISERR(O24/(O24+J24)),0,O24/(O24+J24))</f>
        <v/>
      </c>
      <c r="T24" s="302">
        <f>O24</f>
        <v/>
      </c>
      <c r="U24" s="257" t="n"/>
      <c r="V24" s="302">
        <f>T24</f>
        <v/>
      </c>
      <c r="W24" s="257" t="n"/>
      <c r="X24" s="302">
        <f>V24</f>
        <v/>
      </c>
      <c r="Y24" s="257" t="n"/>
      <c r="Z24" s="137" t="n">
        <v>1</v>
      </c>
      <c r="AA24" s="2" t="n"/>
      <c r="AB24" s="138" t="inlineStr">
        <is>
          <t>Custo Raso da Unidade</t>
        </is>
      </c>
      <c r="AC24" s="139" t="n"/>
      <c r="AD24" s="139" t="n"/>
      <c r="AE24" s="139" t="n"/>
      <c r="AF24" s="139" t="n"/>
      <c r="AG24" s="139" t="n"/>
      <c r="AH24" s="303">
        <f>AH29/O11</f>
        <v/>
      </c>
      <c r="AI24" s="254" t="n"/>
      <c r="AJ24" s="142" t="n"/>
      <c r="AK24" s="143" t="n"/>
      <c r="AL24" s="23" t="n"/>
      <c r="AM24" s="23" t="n"/>
      <c r="AN24" s="23" t="n"/>
      <c r="AO24" s="23" t="n"/>
      <c r="AP24" s="23" t="n"/>
    </row>
    <row r="25" ht="15" customHeight="1" s="252">
      <c r="A25" s="23" t="n"/>
      <c r="B25" s="144" t="n"/>
      <c r="C25" s="145" t="n"/>
      <c r="D25" s="145" t="n"/>
      <c r="E25" s="145" t="n"/>
      <c r="F25" s="145" t="n"/>
      <c r="G25" s="145" t="n"/>
      <c r="H25" s="145" t="n"/>
      <c r="I25" s="146" t="n"/>
      <c r="J25" s="304" t="n"/>
      <c r="K25" s="300" t="n"/>
      <c r="L25" s="305" t="n"/>
      <c r="M25" s="300" t="n"/>
      <c r="N25" s="149" t="n"/>
      <c r="O25" s="304" t="n"/>
      <c r="P25" s="300" t="n"/>
      <c r="Q25" s="305" t="n"/>
      <c r="R25" s="300" t="n"/>
      <c r="S25" s="150" t="n"/>
      <c r="T25" s="306" t="n"/>
      <c r="U25" s="257" t="n"/>
      <c r="V25" s="306" t="n"/>
      <c r="W25" s="257" t="n"/>
      <c r="X25" s="306" t="n"/>
      <c r="Y25" s="257" t="n"/>
      <c r="Z25" s="152" t="n"/>
      <c r="AA25" s="2" t="n"/>
      <c r="AB25" s="153" t="inlineStr">
        <is>
          <t>Períodos de Venda (meses)</t>
        </is>
      </c>
      <c r="AC25" s="145" t="n"/>
      <c r="AD25" s="145" t="n"/>
      <c r="AE25" s="145" t="n"/>
      <c r="AF25" s="145" t="n"/>
      <c r="AG25" s="145" t="n"/>
      <c r="AH25" s="145" t="n"/>
      <c r="AI25" s="154" t="inlineStr">
        <is>
          <t>14</t>
        </is>
      </c>
      <c r="AJ25" s="155" t="n"/>
      <c r="AK25" s="156" t="n"/>
      <c r="AL25" s="23" t="n"/>
      <c r="AM25" s="23" t="n"/>
      <c r="AN25" s="23" t="n"/>
      <c r="AO25" s="23" t="n"/>
      <c r="AP25" s="23" t="n"/>
    </row>
    <row r="26" ht="15" customHeight="1" s="252">
      <c r="A26" s="23" t="n"/>
      <c r="B26" s="128" t="n"/>
      <c r="C26" s="129" t="n"/>
      <c r="D26" s="129" t="n"/>
      <c r="E26" s="129" t="n"/>
      <c r="F26" s="129" t="n"/>
      <c r="G26" s="129" t="n"/>
      <c r="H26" s="129" t="n"/>
      <c r="I26" s="130" t="n"/>
      <c r="J26" s="299" t="n"/>
      <c r="K26" s="300" t="n"/>
      <c r="L26" s="301" t="n"/>
      <c r="M26" s="300" t="n"/>
      <c r="N26" s="134" t="n"/>
      <c r="O26" s="299" t="n"/>
      <c r="P26" s="300" t="n"/>
      <c r="Q26" s="301" t="n"/>
      <c r="R26" s="300" t="n"/>
      <c r="S26" s="135" t="n"/>
      <c r="T26" s="302" t="n"/>
      <c r="U26" s="257" t="n"/>
      <c r="V26" s="302" t="n"/>
      <c r="W26" s="257" t="n"/>
      <c r="X26" s="302" t="n"/>
      <c r="Y26" s="257" t="n"/>
      <c r="Z26" s="137" t="n"/>
      <c r="AA26" s="2" t="n"/>
      <c r="AB26" s="157" t="inlineStr">
        <is>
          <t>Valor Pago no Terreno</t>
        </is>
      </c>
      <c r="AC26" s="129" t="n"/>
      <c r="AD26" s="129" t="n"/>
      <c r="AE26" s="129" t="n"/>
      <c r="AF26" s="129" t="n"/>
      <c r="AG26" s="129" t="n"/>
      <c r="AH26" s="307">
        <f>'[9]EVTE - Projetado'!K22</f>
        <v/>
      </c>
      <c r="AJ26" s="159" t="n"/>
      <c r="AK26" s="160" t="n"/>
      <c r="AL26" s="23" t="n"/>
      <c r="AM26" s="23" t="n"/>
      <c r="AN26" s="23" t="n"/>
      <c r="AO26" s="23" t="n"/>
      <c r="AP26" s="23" t="n"/>
    </row>
    <row r="27" ht="15" customHeight="1" s="252">
      <c r="A27" s="23" t="n"/>
      <c r="B27" s="161" t="inlineStr">
        <is>
          <t>Receita Bruta</t>
        </is>
      </c>
      <c r="C27" s="162" t="n"/>
      <c r="D27" s="162" t="n"/>
      <c r="E27" s="162" t="n"/>
      <c r="F27" s="162" t="n"/>
      <c r="G27" s="162" t="n"/>
      <c r="H27" s="162" t="n"/>
      <c r="I27" s="163" t="n"/>
      <c r="J27" s="308" t="n">
        <v>0</v>
      </c>
      <c r="K27" s="300" t="n"/>
      <c r="L27" s="309" t="n">
        <v>0</v>
      </c>
      <c r="M27" s="300" t="n"/>
      <c r="N27" s="166">
        <f>IF(ISERR(J27/(J27+O27)),0,J27/(J27+O27))</f>
        <v/>
      </c>
      <c r="O27" s="308">
        <f>SUM(O24:P26)</f>
        <v/>
      </c>
      <c r="P27" s="300" t="n"/>
      <c r="Q27" s="309" t="n">
        <v>0</v>
      </c>
      <c r="R27" s="300" t="n"/>
      <c r="S27" s="167">
        <f>IF(ISERR(O27/(O27+J27)),0,O27/(O27+J27))</f>
        <v/>
      </c>
      <c r="T27" s="310">
        <f>SUM(T24:U26)</f>
        <v/>
      </c>
      <c r="U27" s="257" t="n"/>
      <c r="V27" s="310">
        <f>SUM(V24:W26)</f>
        <v/>
      </c>
      <c r="W27" s="257" t="n"/>
      <c r="X27" s="310">
        <f>SUM(X24:Y26)</f>
        <v/>
      </c>
      <c r="Y27" s="257" t="n"/>
      <c r="Z27" s="169" t="n">
        <v>1</v>
      </c>
      <c r="AA27" s="2" t="n"/>
      <c r="AB27" s="153" t="inlineStr">
        <is>
          <t>Custo Efetivo Terreno (Obra)</t>
        </is>
      </c>
      <c r="AC27" s="145" t="n"/>
      <c r="AD27" s="145" t="n"/>
      <c r="AE27" s="145" t="n"/>
      <c r="AF27" s="145" t="n"/>
      <c r="AG27" s="145" t="n"/>
      <c r="AH27" s="311">
        <f>'[9]EVTE - Projetado'!K42</f>
        <v/>
      </c>
      <c r="AJ27" s="155" t="n"/>
      <c r="AK27" s="156" t="n"/>
      <c r="AL27" s="23" t="n"/>
      <c r="AM27" s="23" t="n"/>
      <c r="AN27" s="23" t="n"/>
      <c r="AO27" s="23" t="n"/>
      <c r="AP27" s="23" t="n"/>
    </row>
    <row r="28" ht="15" customHeight="1" s="252">
      <c r="A28" s="23" t="n"/>
      <c r="B28" s="171" t="n"/>
      <c r="C28" s="172" t="n"/>
      <c r="D28" s="172" t="n"/>
      <c r="E28" s="172" t="n"/>
      <c r="F28" s="172" t="n"/>
      <c r="G28" s="172" t="n"/>
      <c r="H28" s="172" t="n"/>
      <c r="I28" s="173" t="n"/>
      <c r="J28" s="312" t="n"/>
      <c r="K28" s="300" t="n"/>
      <c r="L28" s="313" t="n"/>
      <c r="M28" s="300" t="n"/>
      <c r="N28" s="177" t="n"/>
      <c r="O28" s="312" t="n"/>
      <c r="P28" s="300" t="n"/>
      <c r="Q28" s="313" t="n"/>
      <c r="R28" s="300" t="n"/>
      <c r="S28" s="178" t="n"/>
      <c r="T28" s="314" t="n"/>
      <c r="U28" s="257" t="n"/>
      <c r="V28" s="314" t="n"/>
      <c r="W28" s="257" t="n"/>
      <c r="X28" s="314" t="n"/>
      <c r="Y28" s="257" t="n"/>
      <c r="Z28" s="180" t="n"/>
      <c r="AA28" s="2" t="n"/>
      <c r="AB28" s="157" t="inlineStr">
        <is>
          <t>Custo Efetivo Terreno (Venda)</t>
        </is>
      </c>
      <c r="AC28" s="129" t="n"/>
      <c r="AD28" s="129" t="n"/>
      <c r="AE28" s="129" t="n"/>
      <c r="AF28" s="129" t="n"/>
      <c r="AG28" s="129" t="n"/>
      <c r="AH28" s="307">
        <f>'[9]EVTE - Projetado'!K42+'[9]EVTE - Projetado'!K46</f>
        <v/>
      </c>
      <c r="AJ28" s="159" t="n"/>
      <c r="AK28" s="160" t="n"/>
      <c r="AL28" s="23" t="n"/>
      <c r="AM28" s="23" t="n"/>
      <c r="AN28" s="23" t="n"/>
      <c r="AO28" s="23" t="n"/>
      <c r="AP28" s="23" t="n"/>
    </row>
    <row r="29" ht="15" customHeight="1" s="252">
      <c r="A29" s="23" t="n"/>
      <c r="B29" s="181" t="inlineStr">
        <is>
          <t>Impostos</t>
        </is>
      </c>
      <c r="C29" s="182" t="n"/>
      <c r="D29" s="182" t="n"/>
      <c r="E29" s="182" t="n"/>
      <c r="F29" s="182" t="n"/>
      <c r="G29" s="182" t="n"/>
      <c r="H29" s="182" t="n"/>
      <c r="I29" s="183" t="n"/>
      <c r="J29" s="315" t="n">
        <v>0</v>
      </c>
      <c r="K29" s="300" t="n"/>
      <c r="L29" s="316" t="n">
        <v>0</v>
      </c>
      <c r="M29" s="300" t="n"/>
      <c r="N29" s="186">
        <f>IF(ISERR(J29/(J29+O29)),0,J29/(J29+O29))</f>
        <v/>
      </c>
      <c r="O29" s="315">
        <f>SUM(O30:P31)</f>
        <v/>
      </c>
      <c r="P29" s="300" t="n"/>
      <c r="Q29" s="316" t="n">
        <v>0</v>
      </c>
      <c r="R29" s="300" t="n"/>
      <c r="S29" s="187">
        <f>IF(ISERR(O29/(O29+J29)),0,O29/(O29+J29))</f>
        <v/>
      </c>
      <c r="T29" s="317">
        <f>O29</f>
        <v/>
      </c>
      <c r="U29" s="257" t="n"/>
      <c r="V29" s="317">
        <f>T29</f>
        <v/>
      </c>
      <c r="W29" s="257" t="n"/>
      <c r="X29" s="317">
        <f>T29</f>
        <v/>
      </c>
      <c r="Y29" s="257" t="n"/>
      <c r="Z29" s="123">
        <f>SUM(Z30:Z31)</f>
        <v/>
      </c>
      <c r="AA29" s="2" t="n"/>
      <c r="AB29" s="153" t="inlineStr">
        <is>
          <t>Investimento Máximo (Saldo)</t>
        </is>
      </c>
      <c r="AC29" s="145" t="n"/>
      <c r="AD29" s="145" t="n"/>
      <c r="AE29" s="145" t="n"/>
      <c r="AF29" s="145" t="n"/>
      <c r="AG29" s="145" t="n"/>
      <c r="AH29" s="318">
        <f>-1000*(O36+O38+O42+O45+O50)</f>
        <v/>
      </c>
      <c r="AJ29" s="155" t="n"/>
      <c r="AK29" s="156" t="n"/>
      <c r="AL29" s="23" t="n"/>
      <c r="AM29" s="23" t="n"/>
      <c r="AN29" s="23" t="n"/>
      <c r="AO29" s="23" t="n"/>
      <c r="AP29" s="23" t="n"/>
    </row>
    <row r="30" ht="15" customHeight="1" s="252">
      <c r="A30" s="23" t="n"/>
      <c r="B30" s="128" t="n"/>
      <c r="C30" s="129">
        <f>'[10]Cenário Real'!$C$30</f>
        <v/>
      </c>
      <c r="D30" s="129" t="n"/>
      <c r="E30" s="129" t="n"/>
      <c r="F30" s="129" t="n"/>
      <c r="G30" s="129" t="n"/>
      <c r="H30" s="129" t="n"/>
      <c r="I30" s="130" t="n"/>
      <c r="J30" s="299" t="n">
        <v>0</v>
      </c>
      <c r="K30" s="300" t="n"/>
      <c r="L30" s="301" t="n">
        <v>0</v>
      </c>
      <c r="M30" s="300" t="n"/>
      <c r="N30" s="134">
        <f>IF(ISERR(J30/(J30+O30)),0,J30/(J30+O30))</f>
        <v/>
      </c>
      <c r="O30" s="299">
        <f>-(([9]Inputs!F14+[9]Inputs!F15)-2000000)/1000</f>
        <v/>
      </c>
      <c r="P30" s="300" t="n"/>
      <c r="Q30" s="301" t="n">
        <v>0</v>
      </c>
      <c r="R30" s="300" t="n"/>
      <c r="S30" s="135">
        <f>IF(ISERR(O30/(O30+J30)),0,O30/(O30+J30))</f>
        <v/>
      </c>
      <c r="T30" s="302">
        <f>O30</f>
        <v/>
      </c>
      <c r="U30" s="257" t="n"/>
      <c r="V30" s="302">
        <f>T30</f>
        <v/>
      </c>
      <c r="W30" s="257" t="n"/>
      <c r="X30" s="302">
        <f>V30</f>
        <v/>
      </c>
      <c r="Y30" s="257" t="n"/>
      <c r="Z30" s="137">
        <f>O30/O23</f>
        <v/>
      </c>
      <c r="AA30" s="2" t="n"/>
      <c r="AB30" s="157" t="inlineStr">
        <is>
          <t>Investimento Total (Saldo)</t>
        </is>
      </c>
      <c r="AC30" s="129" t="n"/>
      <c r="AD30" s="129" t="n"/>
      <c r="AE30" s="129" t="n"/>
      <c r="AF30" s="129" t="n"/>
      <c r="AG30" s="129" t="n"/>
      <c r="AH30" s="319">
        <f>-1000*(SUM(O29,O32,O36,O38,O42,O45,O50,O59))</f>
        <v/>
      </c>
      <c r="AJ30" s="159" t="n"/>
      <c r="AK30" s="160" t="n"/>
      <c r="AL30" s="23" t="n"/>
      <c r="AM30" s="23" t="n"/>
      <c r="AN30" s="23" t="n"/>
      <c r="AO30" s="23" t="n"/>
      <c r="AP30" s="23" t="n"/>
    </row>
    <row r="31" ht="18.75" customHeight="1" s="252">
      <c r="A31" s="23" t="n"/>
      <c r="B31" s="144" t="n"/>
      <c r="C31" s="145">
        <f>'[10]Cenário Real'!$C$31</f>
        <v/>
      </c>
      <c r="D31" s="145" t="n"/>
      <c r="E31" s="145" t="n"/>
      <c r="F31" s="145" t="n"/>
      <c r="G31" s="145" t="n"/>
      <c r="H31" s="145" t="n"/>
      <c r="I31" s="146" t="n"/>
      <c r="J31" s="304" t="n">
        <v>0</v>
      </c>
      <c r="K31" s="300" t="n"/>
      <c r="L31" s="305" t="n">
        <v>0</v>
      </c>
      <c r="M31" s="300" t="n"/>
      <c r="N31" s="149">
        <f>IF(ISERR(J31/(J31+O31)),0,J31/(J31+O31))</f>
        <v/>
      </c>
      <c r="O31" s="320">
        <f>'[10]Cenário Real'!$O$31</f>
        <v/>
      </c>
      <c r="Q31" s="305" t="n">
        <v>0</v>
      </c>
      <c r="R31" s="300" t="n"/>
      <c r="S31" s="150">
        <f>IF(ISERR(O31/(O31+J31)),0,O31/(O31+J31))</f>
        <v/>
      </c>
      <c r="T31" s="306">
        <f>O31</f>
        <v/>
      </c>
      <c r="U31" s="257" t="n"/>
      <c r="V31" s="306">
        <f>T31</f>
        <v/>
      </c>
      <c r="W31" s="257" t="n"/>
      <c r="X31" s="306">
        <f>V31</f>
        <v/>
      </c>
      <c r="Y31" s="257" t="n"/>
      <c r="Z31" s="191">
        <f>O31/O24</f>
        <v/>
      </c>
      <c r="AA31" s="2" t="n"/>
      <c r="AB31" s="153" t="inlineStr">
        <is>
          <t>EBITDA</t>
        </is>
      </c>
      <c r="AC31" s="145" t="n"/>
      <c r="AD31" s="145" t="n"/>
      <c r="AE31" s="145" t="n"/>
      <c r="AF31" s="145" t="n"/>
      <c r="AG31" s="145" t="n"/>
      <c r="AH31" s="321">
        <f>O54*1000</f>
        <v/>
      </c>
      <c r="AJ31" s="155" t="n"/>
      <c r="AK31" s="156" t="n"/>
      <c r="AL31" s="23" t="n"/>
      <c r="AM31" s="23" t="n"/>
      <c r="AN31" s="23" t="n"/>
      <c r="AO31" s="23" t="n"/>
      <c r="AP31" s="23" t="n"/>
    </row>
    <row r="32" ht="15" customHeight="1" s="252">
      <c r="A32" s="23" t="n"/>
      <c r="B32" s="181" t="inlineStr">
        <is>
          <t>Comissão</t>
        </is>
      </c>
      <c r="C32" s="182" t="n"/>
      <c r="D32" s="182" t="n"/>
      <c r="E32" s="182" t="n"/>
      <c r="F32" s="182" t="n"/>
      <c r="G32" s="182" t="n"/>
      <c r="H32" s="182" t="n"/>
      <c r="I32" s="183" t="n"/>
      <c r="J32" s="315" t="n">
        <v>0</v>
      </c>
      <c r="K32" s="300" t="n"/>
      <c r="L32" s="316" t="n">
        <v>0</v>
      </c>
      <c r="M32" s="300" t="n"/>
      <c r="N32" s="186">
        <f>IF(ISERR(J32/(J32+O32)),0,J32/(J32+O32))</f>
        <v/>
      </c>
      <c r="O32" s="315">
        <f>SUM(O33)</f>
        <v/>
      </c>
      <c r="P32" s="300" t="n"/>
      <c r="Q32" s="316" t="n">
        <v>0</v>
      </c>
      <c r="R32" s="300" t="n"/>
      <c r="S32" s="187">
        <f>IF(ISERR(O32/(O32+J32)),0,O32/(O32+J32))</f>
        <v/>
      </c>
      <c r="T32" s="317">
        <f>O32</f>
        <v/>
      </c>
      <c r="U32" s="257" t="n"/>
      <c r="V32" s="317">
        <f>T32</f>
        <v/>
      </c>
      <c r="W32" s="257" t="n"/>
      <c r="X32" s="317">
        <f>V32</f>
        <v/>
      </c>
      <c r="Y32" s="257" t="n"/>
      <c r="Z32" s="123">
        <f>SUM(Z33)</f>
        <v/>
      </c>
      <c r="AA32" s="2" t="n"/>
      <c r="AB32" s="157" t="inlineStr">
        <is>
          <t>Margem Resultado Bruto</t>
        </is>
      </c>
      <c r="AC32" s="129" t="n"/>
      <c r="AD32" s="129" t="n"/>
      <c r="AE32" s="129" t="n"/>
      <c r="AF32" s="129" t="n"/>
      <c r="AG32" s="129" t="n"/>
      <c r="AH32" s="322">
        <f>Z48</f>
        <v/>
      </c>
      <c r="AJ32" s="159" t="n"/>
      <c r="AK32" s="160" t="n"/>
      <c r="AL32" s="23" t="n"/>
      <c r="AM32" s="23" t="n"/>
      <c r="AN32" s="23" t="n"/>
      <c r="AO32" s="23" t="n"/>
      <c r="AP32" s="23" t="n"/>
    </row>
    <row r="33" ht="15" customHeight="1" s="252">
      <c r="A33" s="23" t="n"/>
      <c r="B33" s="128" t="n"/>
      <c r="C33" s="129" t="inlineStr">
        <is>
          <t>Comissão s/ Venda</t>
        </is>
      </c>
      <c r="D33" s="129" t="n"/>
      <c r="E33" s="129" t="n"/>
      <c r="F33" s="129" t="n"/>
      <c r="G33" s="129" t="n"/>
      <c r="H33" s="129" t="n"/>
      <c r="I33" s="130" t="n"/>
      <c r="J33" s="299" t="n">
        <v>0</v>
      </c>
      <c r="K33" s="300" t="n"/>
      <c r="L33" s="301" t="n">
        <v>0</v>
      </c>
      <c r="M33" s="300" t="n"/>
      <c r="N33" s="134">
        <f>IF(ISERR(J33/(J33+O33)),0,J33/(J33+O33))</f>
        <v/>
      </c>
      <c r="O33" s="299">
        <f>Z33*$O$23</f>
        <v/>
      </c>
      <c r="P33" s="300" t="n"/>
      <c r="Q33" s="301" t="n">
        <v>0</v>
      </c>
      <c r="R33" s="300" t="n"/>
      <c r="S33" s="135">
        <f>IF(ISERR(O33/(O33+J33)),0,O33/(O33+J33))</f>
        <v/>
      </c>
      <c r="T33" s="302">
        <f>O33</f>
        <v/>
      </c>
      <c r="U33" s="257" t="n"/>
      <c r="V33" s="302">
        <f>T33</f>
        <v/>
      </c>
      <c r="W33" s="257" t="n"/>
      <c r="X33" s="302">
        <f>V33</f>
        <v/>
      </c>
      <c r="Y33" s="257" t="n"/>
      <c r="Z33" s="137" t="n">
        <v>-0.05</v>
      </c>
      <c r="AA33" s="2" t="n"/>
      <c r="AB33" s="153" t="inlineStr">
        <is>
          <t>Margem EBITDA</t>
        </is>
      </c>
      <c r="AC33" s="145" t="n"/>
      <c r="AD33" s="145" t="n"/>
      <c r="AE33" s="145" t="n"/>
      <c r="AF33" s="145" t="n"/>
      <c r="AG33" s="145" t="n"/>
      <c r="AH33" s="323">
        <f>AH31/W11</f>
        <v/>
      </c>
      <c r="AJ33" s="155" t="n"/>
      <c r="AK33" s="156" t="n"/>
      <c r="AL33" s="23" t="n"/>
      <c r="AM33" s="23" t="n"/>
      <c r="AN33" s="23" t="n"/>
      <c r="AO33" s="23" t="n"/>
      <c r="AP33" s="23" t="n"/>
    </row>
    <row r="34" ht="15" customHeight="1" s="252">
      <c r="A34" s="23" t="n"/>
      <c r="B34" s="161" t="inlineStr">
        <is>
          <t>Receita Líquida</t>
        </is>
      </c>
      <c r="C34" s="162" t="n"/>
      <c r="D34" s="162" t="n"/>
      <c r="E34" s="162" t="n"/>
      <c r="F34" s="162" t="n"/>
      <c r="G34" s="162" t="n"/>
      <c r="H34" s="162" t="n"/>
      <c r="I34" s="163" t="n"/>
      <c r="J34" s="308" t="n">
        <v>0</v>
      </c>
      <c r="K34" s="300" t="n"/>
      <c r="L34" s="309" t="n">
        <v>0</v>
      </c>
      <c r="M34" s="300" t="n"/>
      <c r="N34" s="166">
        <f>IF(ISERR(J34/(J34+O34)),0,J34/(J34+O34))</f>
        <v/>
      </c>
      <c r="O34" s="324">
        <f>O23+SUM(O32,O29)</f>
        <v/>
      </c>
      <c r="Q34" s="309" t="n">
        <v>0</v>
      </c>
      <c r="R34" s="300" t="n"/>
      <c r="S34" s="167">
        <f>IF(ISERR(O34/(O34+J34)),0,O34/(O34+J34))</f>
        <v/>
      </c>
      <c r="T34" s="310">
        <f>O34</f>
        <v/>
      </c>
      <c r="U34" s="257" t="n"/>
      <c r="V34" s="310">
        <f>O34</f>
        <v/>
      </c>
      <c r="W34" s="257" t="n"/>
      <c r="X34" s="310">
        <f>V34</f>
        <v/>
      </c>
      <c r="Y34" s="257" t="n"/>
      <c r="Z34" s="169">
        <f>Z27+Z32+Z29</f>
        <v/>
      </c>
      <c r="AA34" s="2" t="n"/>
      <c r="AB34" s="325" t="inlineStr">
        <is>
          <t>Saldo</t>
        </is>
      </c>
      <c r="AK34" s="257" t="n"/>
      <c r="AL34" s="23" t="n"/>
      <c r="AM34" s="23" t="n"/>
      <c r="AN34" s="23" t="n"/>
      <c r="AO34" s="23" t="n"/>
      <c r="AP34" s="23" t="n"/>
    </row>
    <row r="35" ht="15" customHeight="1" s="252">
      <c r="A35" s="23" t="n"/>
      <c r="B35" s="171" t="n"/>
      <c r="C35" s="172" t="n"/>
      <c r="D35" s="172" t="n"/>
      <c r="E35" s="172" t="n"/>
      <c r="F35" s="172" t="n"/>
      <c r="G35" s="172" t="n"/>
      <c r="H35" s="172" t="n"/>
      <c r="I35" s="173" t="n"/>
      <c r="J35" s="312" t="n"/>
      <c r="K35" s="300" t="n"/>
      <c r="L35" s="313" t="n"/>
      <c r="M35" s="300" t="n"/>
      <c r="N35" s="177" t="n"/>
      <c r="O35" s="174" t="n"/>
      <c r="Q35" s="313" t="n"/>
      <c r="R35" s="300" t="n"/>
      <c r="S35" s="178" t="n"/>
      <c r="T35" s="314" t="n"/>
      <c r="U35" s="257" t="n"/>
      <c r="V35" s="314" t="n"/>
      <c r="W35" s="257" t="n"/>
      <c r="X35" s="314" t="n"/>
      <c r="Y35" s="257" t="n"/>
      <c r="Z35" s="180" t="n"/>
      <c r="AA35" s="2" t="n"/>
      <c r="AB35" s="157" t="inlineStr">
        <is>
          <t>VPL  (0,00%)</t>
        </is>
      </c>
      <c r="AC35" s="129" t="n"/>
      <c r="AD35" s="129" t="n"/>
      <c r="AE35" s="129" t="n"/>
      <c r="AF35" s="129" t="n"/>
      <c r="AG35" s="129" t="n"/>
      <c r="AH35" s="307">
        <f>O63*1000</f>
        <v/>
      </c>
      <c r="AJ35" s="159" t="n"/>
      <c r="AK35" s="160" t="n"/>
      <c r="AL35" s="23" t="n"/>
      <c r="AM35" s="23" t="n"/>
      <c r="AN35" s="23" t="n"/>
      <c r="AO35" s="23" t="n"/>
      <c r="AP35" s="23" t="n"/>
    </row>
    <row r="36" ht="15" customHeight="1" s="252">
      <c r="A36" s="23" t="n"/>
      <c r="B36" s="181" t="inlineStr">
        <is>
          <t>LandBank</t>
        </is>
      </c>
      <c r="C36" s="182" t="n"/>
      <c r="D36" s="182" t="n"/>
      <c r="E36" s="182" t="n"/>
      <c r="F36" s="182" t="n"/>
      <c r="G36" s="182" t="n"/>
      <c r="H36" s="182" t="n"/>
      <c r="I36" s="183" t="n"/>
      <c r="J36" s="315" t="n">
        <v>0</v>
      </c>
      <c r="K36" s="300" t="n"/>
      <c r="L36" s="316" t="n">
        <v>0</v>
      </c>
      <c r="M36" s="300" t="n"/>
      <c r="N36" s="186">
        <f>IF(ISERR(J36/(J36+O36)),0,J36/(J36+O36))</f>
        <v/>
      </c>
      <c r="O36" s="326">
        <f>SUM(O37)</f>
        <v/>
      </c>
      <c r="Q36" s="316" t="n">
        <v>0</v>
      </c>
      <c r="R36" s="300" t="n"/>
      <c r="S36" s="187">
        <f>IF(ISERR(O36/(O36+J36)),0,O36/(O36+J36))</f>
        <v/>
      </c>
      <c r="T36" s="317">
        <f>O36</f>
        <v/>
      </c>
      <c r="U36" s="257" t="n"/>
      <c r="V36" s="317">
        <f>T36</f>
        <v/>
      </c>
      <c r="W36" s="257" t="n"/>
      <c r="X36" s="317">
        <f>V36</f>
        <v/>
      </c>
      <c r="Y36" s="257" t="n"/>
      <c r="Z36" s="123">
        <f>SUM(Z37)</f>
        <v/>
      </c>
      <c r="AA36" s="2" t="n"/>
      <c r="AB36" s="153" t="inlineStr">
        <is>
          <t>Exposição Máxima  (14º mês)</t>
        </is>
      </c>
      <c r="AC36" s="145" t="n"/>
      <c r="AD36" s="145" t="n"/>
      <c r="AE36" s="145" t="n"/>
      <c r="AF36" s="145" t="n"/>
      <c r="AG36" s="145" t="n"/>
      <c r="AH36" s="311">
        <f>O38*32%*1000*-1</f>
        <v/>
      </c>
      <c r="AJ36" s="155" t="n"/>
      <c r="AK36" s="156" t="n"/>
      <c r="AL36" s="23" t="n"/>
      <c r="AM36" s="196" t="n"/>
      <c r="AN36" s="23" t="n"/>
      <c r="AO36" s="23" t="n"/>
      <c r="AP36" s="23" t="n"/>
    </row>
    <row r="37" ht="15" customHeight="1" s="252">
      <c r="A37" s="23" t="n"/>
      <c r="B37" s="128" t="n"/>
      <c r="C37" s="129" t="inlineStr">
        <is>
          <t>Pagamento á Vista Terreno Cidade Jardim</t>
        </is>
      </c>
      <c r="D37" s="129" t="n"/>
      <c r="E37" s="129" t="n"/>
      <c r="F37" s="129" t="n"/>
      <c r="G37" s="129" t="n"/>
      <c r="H37" s="129" t="n"/>
      <c r="I37" s="130" t="n"/>
      <c r="J37" s="299" t="n">
        <v>0</v>
      </c>
      <c r="K37" s="300" t="n"/>
      <c r="L37" s="301" t="n">
        <v>0</v>
      </c>
      <c r="M37" s="300" t="n"/>
      <c r="N37" s="134">
        <f>IF(ISERR(J37/(J37+O37)),0,J37/(J37+O37))</f>
        <v/>
      </c>
      <c r="O37" s="327">
        <f>W18/-1000</f>
        <v/>
      </c>
      <c r="Q37" s="301" t="n">
        <v>0</v>
      </c>
      <c r="R37" s="300" t="n"/>
      <c r="S37" s="135">
        <f>IF(ISERR(O37/(O37+J37)),0,O37/(O37+J37))</f>
        <v/>
      </c>
      <c r="T37" s="302">
        <f>O37</f>
        <v/>
      </c>
      <c r="U37" s="257" t="n"/>
      <c r="V37" s="302">
        <f>T37</f>
        <v/>
      </c>
      <c r="W37" s="257" t="n"/>
      <c r="X37" s="302">
        <f>V37</f>
        <v/>
      </c>
      <c r="Y37" s="257" t="n"/>
      <c r="Z37" s="137">
        <f>O37/O23</f>
        <v/>
      </c>
      <c r="AA37" s="2" t="n"/>
      <c r="AB37" s="157" t="inlineStr">
        <is>
          <t>Exposição Média  (16º meses)</t>
        </is>
      </c>
      <c r="AC37" s="129" t="n"/>
      <c r="AD37" s="129" t="n"/>
      <c r="AE37" s="129" t="n"/>
      <c r="AF37" s="129" t="n"/>
      <c r="AG37" s="129" t="n"/>
      <c r="AH37" s="307">
        <f>'[9]Desembolso - LV'!C10</f>
        <v/>
      </c>
      <c r="AJ37" s="159" t="n"/>
      <c r="AK37" s="160" t="n"/>
      <c r="AL37" s="23" t="n"/>
      <c r="AM37" s="23" t="n"/>
      <c r="AN37" s="23" t="n"/>
      <c r="AO37" s="23" t="n"/>
      <c r="AP37" s="23" t="n"/>
    </row>
    <row r="38" ht="15" customHeight="1" s="252">
      <c r="A38" s="23" t="n"/>
      <c r="B38" s="181" t="inlineStr">
        <is>
          <t>Obra</t>
        </is>
      </c>
      <c r="C38" s="182" t="n"/>
      <c r="D38" s="182" t="n"/>
      <c r="E38" s="182" t="n"/>
      <c r="F38" s="182" t="n"/>
      <c r="G38" s="182" t="n"/>
      <c r="H38" s="182" t="n"/>
      <c r="I38" s="183" t="n"/>
      <c r="J38" s="315" t="n">
        <v>0</v>
      </c>
      <c r="K38" s="300" t="n"/>
      <c r="L38" s="316" t="n">
        <v>0</v>
      </c>
      <c r="M38" s="300" t="n"/>
      <c r="N38" s="186">
        <f>IF(ISERR(J38/(J38+O38)),0,J38/(J38+O38))</f>
        <v/>
      </c>
      <c r="O38" s="326">
        <f>SUM(O39:P41)</f>
        <v/>
      </c>
      <c r="Q38" s="316" t="n">
        <v>0</v>
      </c>
      <c r="R38" s="300" t="n"/>
      <c r="S38" s="187">
        <f>IF(ISERR(O38/(O38+J38)),0,O38/(O38+J38))</f>
        <v/>
      </c>
      <c r="T38" s="317">
        <f>O38</f>
        <v/>
      </c>
      <c r="U38" s="257" t="n"/>
      <c r="V38" s="317">
        <f>T38</f>
        <v/>
      </c>
      <c r="W38" s="257" t="n"/>
      <c r="X38" s="317">
        <f>V38</f>
        <v/>
      </c>
      <c r="Y38" s="257" t="n"/>
      <c r="Z38" s="123">
        <f>SUM(Z39:Z41)</f>
        <v/>
      </c>
      <c r="AA38" s="2" t="n"/>
      <c r="AB38" s="328" t="n">
        <v>5</v>
      </c>
      <c r="AH38" s="311">
        <f>K11*5</f>
        <v/>
      </c>
      <c r="AJ38" s="155" t="n"/>
      <c r="AK38" s="156" t="n"/>
      <c r="AL38" s="23" t="n"/>
      <c r="AM38" s="23" t="n"/>
      <c r="AN38" s="23" t="n"/>
      <c r="AO38" s="23" t="n"/>
      <c r="AP38" s="23" t="n">
        <v>-2037.2816</v>
      </c>
    </row>
    <row r="39" ht="15" customHeight="1" s="252">
      <c r="A39" s="23" t="n"/>
      <c r="B39" s="128" t="n"/>
      <c r="C39" s="129" t="inlineStr">
        <is>
          <t>Custo de Obra Raso</t>
        </is>
      </c>
      <c r="D39" s="129" t="n"/>
      <c r="E39" s="129" t="n"/>
      <c r="F39" s="129" t="n"/>
      <c r="G39" s="129" t="n"/>
      <c r="H39" s="129" t="n"/>
      <c r="I39" s="130" t="n"/>
      <c r="J39" s="299" t="n">
        <v>0</v>
      </c>
      <c r="K39" s="300" t="n"/>
      <c r="L39" s="301" t="n">
        <v>0</v>
      </c>
      <c r="M39" s="300" t="n"/>
      <c r="N39" s="134">
        <f>IF(ISERR(J39/(J39+O39)),0,J39/(J39+O39))</f>
        <v/>
      </c>
      <c r="O39" s="327">
        <f>O14/1000*-1</f>
        <v/>
      </c>
      <c r="Q39" s="301" t="n">
        <v>0</v>
      </c>
      <c r="R39" s="300" t="n"/>
      <c r="S39" s="135">
        <f>IF(ISERR(O39/(O39+J39)),0,O39/(O39+J39))</f>
        <v/>
      </c>
      <c r="T39" s="302">
        <f>O39</f>
        <v/>
      </c>
      <c r="U39" s="257" t="n"/>
      <c r="V39" s="302">
        <f>T39</f>
        <v/>
      </c>
      <c r="W39" s="257" t="n"/>
      <c r="X39" s="302">
        <f>V39</f>
        <v/>
      </c>
      <c r="Y39" s="257" t="n"/>
      <c r="Z39" s="137">
        <f>O39/$O$23</f>
        <v/>
      </c>
      <c r="AA39" s="2" t="n"/>
      <c r="AB39" s="157" t="inlineStr">
        <is>
          <t>VPL / Receita</t>
        </is>
      </c>
      <c r="AC39" s="129" t="n"/>
      <c r="AD39" s="129" t="n"/>
      <c r="AE39" s="129" t="n"/>
      <c r="AF39" s="129" t="n"/>
      <c r="AG39" s="129" t="n"/>
      <c r="AH39" s="322">
        <f>AH35/W11</f>
        <v/>
      </c>
      <c r="AJ39" s="198" t="n">
        <v>1</v>
      </c>
      <c r="AK39" s="160" t="n"/>
      <c r="AL39" s="23" t="n"/>
      <c r="AM39" s="23" t="n"/>
      <c r="AN39" s="23" t="n"/>
      <c r="AO39" s="23" t="n"/>
      <c r="AP39" s="23" t="n">
        <v>-2037.2816</v>
      </c>
    </row>
    <row r="40" ht="15" customHeight="1" s="252">
      <c r="A40" s="23" t="n"/>
      <c r="B40" s="144" t="n"/>
      <c r="C40" s="145" t="inlineStr">
        <is>
          <t>Taxa Administração Obra</t>
        </is>
      </c>
      <c r="D40" s="145" t="n"/>
      <c r="E40" s="145" t="n"/>
      <c r="F40" s="145" t="n"/>
      <c r="G40" s="145" t="n"/>
      <c r="H40" s="145" t="n"/>
      <c r="I40" s="146" t="n"/>
      <c r="J40" s="304" t="n">
        <v>0</v>
      </c>
      <c r="K40" s="300" t="n"/>
      <c r="L40" s="305" t="n">
        <v>0</v>
      </c>
      <c r="M40" s="300" t="n"/>
      <c r="N40" s="149">
        <f>IF(ISERR(J40/(J40+O40)),0,J40/(J40+O40))</f>
        <v/>
      </c>
      <c r="O40" s="320">
        <f>O39*0.1</f>
        <v/>
      </c>
      <c r="Q40" s="305" t="n">
        <v>0</v>
      </c>
      <c r="R40" s="300" t="n"/>
      <c r="S40" s="150">
        <f>IF(ISERR(O40/(O40+J40)),0,O40/(O40+J40))</f>
        <v/>
      </c>
      <c r="T40" s="306">
        <f>O40</f>
        <v/>
      </c>
      <c r="U40" s="257" t="n"/>
      <c r="V40" s="306">
        <f>T40</f>
        <v/>
      </c>
      <c r="W40" s="257" t="n"/>
      <c r="X40" s="306">
        <f>V40</f>
        <v/>
      </c>
      <c r="Y40" s="257" t="n"/>
      <c r="Z40" s="191">
        <f>O40/$O$23</f>
        <v/>
      </c>
      <c r="AA40" s="2" t="n"/>
      <c r="AB40" s="153" t="inlineStr">
        <is>
          <t>VPL / Terreno</t>
        </is>
      </c>
      <c r="AC40" s="145" t="n"/>
      <c r="AD40" s="145" t="n"/>
      <c r="AE40" s="145" t="n"/>
      <c r="AF40" s="145" t="n"/>
      <c r="AG40" s="145" t="n"/>
      <c r="AH40" s="323">
        <f>AH35/W18</f>
        <v/>
      </c>
      <c r="AJ40" s="199" t="n">
        <v>1</v>
      </c>
      <c r="AK40" s="156" t="n"/>
      <c r="AL40" s="23" t="n"/>
      <c r="AM40" s="23" t="n"/>
      <c r="AN40" s="23" t="n"/>
      <c r="AO40" s="23" t="n"/>
      <c r="AP40" s="23" t="n"/>
    </row>
    <row r="41" ht="15" customHeight="1" s="252">
      <c r="A41" s="23" t="n"/>
      <c r="B41" s="128" t="n"/>
      <c r="C41" s="129" t="inlineStr">
        <is>
          <t>Custos Eventuais Obra</t>
        </is>
      </c>
      <c r="D41" s="129" t="n"/>
      <c r="E41" s="129" t="n"/>
      <c r="F41" s="129" t="n"/>
      <c r="G41" s="129" t="n"/>
      <c r="H41" s="129" t="n"/>
      <c r="I41" s="130" t="n"/>
      <c r="J41" s="299" t="n">
        <v>0</v>
      </c>
      <c r="K41" s="300" t="n"/>
      <c r="L41" s="301" t="n">
        <v>0</v>
      </c>
      <c r="M41" s="300" t="n"/>
      <c r="N41" s="134">
        <f>IF(ISERR(J41/(J41+O41)),0,J41/(J41+O41))</f>
        <v/>
      </c>
      <c r="O41" s="327">
        <f>O39*0.02</f>
        <v/>
      </c>
      <c r="Q41" s="301" t="n">
        <v>0</v>
      </c>
      <c r="R41" s="300" t="n"/>
      <c r="S41" s="135">
        <f>IF(ISERR(O41/(O41+J41)),0,O41/(O41+J41))</f>
        <v/>
      </c>
      <c r="T41" s="302">
        <f>O41</f>
        <v/>
      </c>
      <c r="U41" s="257" t="n"/>
      <c r="V41" s="302">
        <f>T41</f>
        <v/>
      </c>
      <c r="W41" s="257" t="n"/>
      <c r="X41" s="302">
        <f>V41</f>
        <v/>
      </c>
      <c r="Y41" s="257" t="n"/>
      <c r="Z41" s="137">
        <f>O41/$O$23</f>
        <v/>
      </c>
      <c r="AA41" s="2" t="n"/>
      <c r="AB41" s="157" t="inlineStr">
        <is>
          <t>VPL / Exp. Máxima</t>
        </is>
      </c>
      <c r="AC41" s="129" t="n"/>
      <c r="AD41" s="129" t="n"/>
      <c r="AE41" s="129" t="n"/>
      <c r="AF41" s="129" t="n"/>
      <c r="AG41" s="129" t="n"/>
      <c r="AH41" s="322">
        <f>AH35/AH36</f>
        <v/>
      </c>
      <c r="AJ41" s="198" t="n">
        <v>1</v>
      </c>
      <c r="AK41" s="160" t="n"/>
      <c r="AL41" s="23" t="n"/>
      <c r="AM41" s="23" t="n"/>
      <c r="AN41" s="23" t="n"/>
      <c r="AO41" s="23" t="n"/>
      <c r="AP41" s="23">
        <f>+SUM(AP38:AP39)</f>
        <v/>
      </c>
    </row>
    <row r="42" ht="15" customHeight="1" s="252">
      <c r="A42" s="23" t="n"/>
      <c r="B42" s="181" t="inlineStr">
        <is>
          <t>Gerenciamento</t>
        </is>
      </c>
      <c r="C42" s="182" t="n"/>
      <c r="D42" s="182" t="n"/>
      <c r="E42" s="182" t="n"/>
      <c r="F42" s="182" t="n"/>
      <c r="G42" s="182" t="n"/>
      <c r="H42" s="182" t="n"/>
      <c r="I42" s="183" t="n"/>
      <c r="J42" s="315" t="n">
        <v>0</v>
      </c>
      <c r="K42" s="300" t="n"/>
      <c r="L42" s="316" t="n">
        <v>0</v>
      </c>
      <c r="M42" s="300" t="n"/>
      <c r="N42" s="186">
        <f>IF(ISERR(J42/(J42+O42)),0,J42/(J42+O42))</f>
        <v/>
      </c>
      <c r="O42" s="326">
        <f>SUM(O43:P44)</f>
        <v/>
      </c>
      <c r="Q42" s="316" t="n">
        <v>0</v>
      </c>
      <c r="R42" s="300" t="n"/>
      <c r="S42" s="187">
        <f>IF(ISERR(O42/(O42+J42)),0,O42/(O42+J42))</f>
        <v/>
      </c>
      <c r="T42" s="317">
        <f>O42</f>
        <v/>
      </c>
      <c r="U42" s="257" t="n"/>
      <c r="V42" s="317">
        <f>T42</f>
        <v/>
      </c>
      <c r="W42" s="257" t="n"/>
      <c r="X42" s="317">
        <f>V42</f>
        <v/>
      </c>
      <c r="Y42" s="257" t="n"/>
      <c r="Z42" s="123">
        <f>SUM(Z43:Z44)</f>
        <v/>
      </c>
      <c r="AA42" s="2" t="n"/>
      <c r="AB42" s="153" t="inlineStr">
        <is>
          <t>VPL / Inv. Máximo</t>
        </is>
      </c>
      <c r="AC42" s="145" t="n"/>
      <c r="AD42" s="145" t="n"/>
      <c r="AE42" s="145" t="n"/>
      <c r="AF42" s="145" t="n"/>
      <c r="AG42" s="145" t="n"/>
      <c r="AH42" s="323">
        <f>AH35/AH29</f>
        <v/>
      </c>
      <c r="AJ42" s="199" t="n">
        <v>1</v>
      </c>
      <c r="AK42" s="156" t="n"/>
      <c r="AL42" s="23" t="n"/>
      <c r="AM42" s="23" t="n"/>
      <c r="AN42" s="23" t="n"/>
      <c r="AO42" s="23" t="n"/>
      <c r="AP42" s="200">
        <f>+-AP41*1000</f>
        <v/>
      </c>
    </row>
    <row r="43" ht="15" customHeight="1" s="252">
      <c r="A43" s="23" t="n"/>
      <c r="B43" s="128" t="n"/>
      <c r="C43" s="129" t="inlineStr">
        <is>
          <t>Gestão Imobiliária</t>
        </is>
      </c>
      <c r="D43" s="129" t="n"/>
      <c r="E43" s="129" t="n"/>
      <c r="F43" s="129" t="n"/>
      <c r="G43" s="129" t="n"/>
      <c r="H43" s="129" t="n"/>
      <c r="I43" s="130" t="n"/>
      <c r="J43" s="299" t="n">
        <v>0</v>
      </c>
      <c r="K43" s="300" t="n"/>
      <c r="L43" s="301" t="n">
        <v>0</v>
      </c>
      <c r="M43" s="300" t="n"/>
      <c r="N43" s="134">
        <f>IF(ISERR(J43/(J43+O43)),0,J43/(J43+O43))</f>
        <v/>
      </c>
      <c r="O43" s="327" t="n">
        <v>-1250</v>
      </c>
      <c r="Q43" s="301" t="n">
        <v>0</v>
      </c>
      <c r="R43" s="300" t="n"/>
      <c r="S43" s="135">
        <f>IF(ISERR(O43/(O43+J43)),0,O43/(O43+J43))</f>
        <v/>
      </c>
      <c r="T43" s="302">
        <f>O43</f>
        <v/>
      </c>
      <c r="U43" s="257" t="n"/>
      <c r="V43" s="302">
        <f>T43</f>
        <v/>
      </c>
      <c r="W43" s="257" t="n"/>
      <c r="X43" s="302">
        <f>V43</f>
        <v/>
      </c>
      <c r="Y43" s="257" t="n"/>
      <c r="Z43" s="137">
        <f>O43/$O$27</f>
        <v/>
      </c>
      <c r="AA43" s="2" t="n"/>
      <c r="AB43" s="157" t="inlineStr">
        <is>
          <t>VPL / Inv. Total</t>
        </is>
      </c>
      <c r="AC43" s="129" t="n"/>
      <c r="AD43" s="129" t="n"/>
      <c r="AE43" s="129" t="n"/>
      <c r="AF43" s="129" t="n"/>
      <c r="AG43" s="129" t="n"/>
      <c r="AH43" s="322">
        <f>AH35/AH30</f>
        <v/>
      </c>
      <c r="AJ43" s="198" t="n">
        <v>1</v>
      </c>
      <c r="AK43" s="160" t="n"/>
      <c r="AL43" s="23" t="n"/>
      <c r="AM43" s="23" t="n"/>
      <c r="AN43" s="23" t="n"/>
      <c r="AO43" s="23" t="n"/>
      <c r="AP43" s="23" t="n"/>
    </row>
    <row r="44" ht="15" customHeight="1" s="252">
      <c r="A44" s="23" t="n"/>
      <c r="B44" s="144" t="n"/>
      <c r="C44" s="145" t="inlineStr">
        <is>
          <t>Taxa Desenvolvimento imobi</t>
        </is>
      </c>
      <c r="D44" s="145" t="n"/>
      <c r="E44" s="145" t="n"/>
      <c r="F44" s="145" t="n"/>
      <c r="G44" s="145" t="n"/>
      <c r="H44" s="145" t="n"/>
      <c r="I44" s="146" t="n"/>
      <c r="J44" s="304" t="n">
        <v>0</v>
      </c>
      <c r="K44" s="300" t="n"/>
      <c r="L44" s="305" t="n">
        <v>0</v>
      </c>
      <c r="M44" s="300" t="n"/>
      <c r="N44" s="149">
        <f>IF(ISERR(J44/(J44+O44)),0,J44/(J44+O44))</f>
        <v/>
      </c>
      <c r="O44" s="320" t="n">
        <v>-1600</v>
      </c>
      <c r="Q44" s="305" t="n">
        <v>0</v>
      </c>
      <c r="R44" s="300" t="n"/>
      <c r="S44" s="150">
        <f>IF(ISERR(O44/(O44+J44)),0,O44/(O44+J44))</f>
        <v/>
      </c>
      <c r="T44" s="306">
        <f>O44</f>
        <v/>
      </c>
      <c r="U44" s="257" t="n"/>
      <c r="V44" s="306">
        <f>T44</f>
        <v/>
      </c>
      <c r="W44" s="257" t="n"/>
      <c r="X44" s="306">
        <f>V44</f>
        <v/>
      </c>
      <c r="Y44" s="257" t="n"/>
      <c r="Z44" s="191">
        <f>O44/$O$27</f>
        <v/>
      </c>
      <c r="AA44" s="2" t="n"/>
      <c r="AB44" s="153" t="inlineStr">
        <is>
          <t>TIR Inv. x Ret. (a.a.)</t>
        </is>
      </c>
      <c r="AC44" s="145" t="n"/>
      <c r="AD44" s="145" t="n"/>
      <c r="AE44" s="145" t="n"/>
      <c r="AF44" s="145" t="n"/>
      <c r="AG44" s="145" t="n"/>
      <c r="AH44" s="323">
        <f>'[9]EVTE - Projetado'!J102</f>
        <v/>
      </c>
      <c r="AJ44" s="199" t="n">
        <v>1</v>
      </c>
      <c r="AK44" s="156" t="n"/>
      <c r="AL44" s="23" t="n"/>
      <c r="AM44" s="23" t="n"/>
      <c r="AN44" s="23" t="n"/>
      <c r="AO44" s="23" t="n"/>
      <c r="AP44" s="23" t="n"/>
    </row>
    <row r="45" ht="15" customHeight="1" s="252">
      <c r="A45" s="23" t="n"/>
      <c r="B45" s="181" t="inlineStr">
        <is>
          <t>Incorporação</t>
        </is>
      </c>
      <c r="C45" s="182" t="n"/>
      <c r="D45" s="182" t="n"/>
      <c r="E45" s="182" t="n"/>
      <c r="F45" s="182" t="n"/>
      <c r="G45" s="182" t="n"/>
      <c r="H45" s="182" t="n"/>
      <c r="I45" s="183" t="n"/>
      <c r="J45" s="315" t="n">
        <v>0</v>
      </c>
      <c r="K45" s="300" t="n"/>
      <c r="L45" s="316" t="n">
        <v>0</v>
      </c>
      <c r="M45" s="300" t="n"/>
      <c r="N45" s="186">
        <f>IF(ISERR(J45/(J45+O45)),0,J45/(J45+O45))</f>
        <v/>
      </c>
      <c r="O45" s="326">
        <f>SUM(O46:P47)</f>
        <v/>
      </c>
      <c r="Q45" s="316" t="n">
        <v>0</v>
      </c>
      <c r="R45" s="300" t="n"/>
      <c r="S45" s="187">
        <f>IF(ISERR(O45/(O45+J45)),0,O45/(O45+J45))</f>
        <v/>
      </c>
      <c r="T45" s="317">
        <f>O45</f>
        <v/>
      </c>
      <c r="U45" s="257" t="n"/>
      <c r="V45" s="317">
        <f>T45</f>
        <v/>
      </c>
      <c r="W45" s="257" t="n"/>
      <c r="X45" s="317">
        <f>V45</f>
        <v/>
      </c>
      <c r="Y45" s="257" t="n"/>
      <c r="Z45" s="123">
        <f>SUM(Z46:Z47)</f>
        <v/>
      </c>
      <c r="AA45" s="2" t="n"/>
      <c r="AB45" s="157" t="inlineStr">
        <is>
          <t>TIR Inv. x Ret. (a.m.)</t>
        </is>
      </c>
      <c r="AC45" s="129" t="n"/>
      <c r="AD45" s="129" t="n"/>
      <c r="AE45" s="129" t="n"/>
      <c r="AF45" s="129" t="n"/>
      <c r="AG45" s="129" t="n"/>
      <c r="AH45" s="322">
        <f>(AH44+1)^(1/12)-1</f>
        <v/>
      </c>
      <c r="AJ45" s="198" t="n">
        <v>1</v>
      </c>
      <c r="AK45" s="160" t="n"/>
      <c r="AL45" s="23" t="n"/>
      <c r="AM45" s="23" t="n"/>
      <c r="AN45" s="23" t="n"/>
      <c r="AO45" s="23" t="n"/>
      <c r="AP45" s="23" t="n"/>
    </row>
    <row r="46" ht="15" customHeight="1" s="252">
      <c r="A46" s="23" t="n"/>
      <c r="B46" s="128" t="n"/>
      <c r="C46" s="129" t="inlineStr">
        <is>
          <t>Taxa de Administração s/ Carteira</t>
        </is>
      </c>
      <c r="D46" s="129" t="n"/>
      <c r="E46" s="129" t="n"/>
      <c r="F46" s="129" t="n"/>
      <c r="G46" s="129" t="n"/>
      <c r="H46" s="129" t="n"/>
      <c r="I46" s="130" t="n"/>
      <c r="J46" s="299" t="n">
        <v>0</v>
      </c>
      <c r="K46" s="300" t="n"/>
      <c r="L46" s="301" t="n">
        <v>0</v>
      </c>
      <c r="M46" s="300" t="n"/>
      <c r="N46" s="134">
        <f>IF(ISERR(J46/(J46+O46)),0,J46/(J46+O46))</f>
        <v/>
      </c>
      <c r="O46" s="327" t="n">
        <v>-1500</v>
      </c>
      <c r="Q46" s="301" t="n">
        <v>0</v>
      </c>
      <c r="R46" s="300" t="n"/>
      <c r="S46" s="135">
        <f>IF(ISERR(O46/(O46+J46)),0,O46/(O46+J46))</f>
        <v/>
      </c>
      <c r="T46" s="302">
        <f>O46</f>
        <v/>
      </c>
      <c r="U46" s="257" t="n"/>
      <c r="V46" s="302">
        <f>T46</f>
        <v/>
      </c>
      <c r="W46" s="257" t="n"/>
      <c r="X46" s="302">
        <f>V46</f>
        <v/>
      </c>
      <c r="Y46" s="257" t="n"/>
      <c r="Z46" s="137">
        <f>O46/O27</f>
        <v/>
      </c>
      <c r="AA46" s="2" t="n"/>
      <c r="AB46" s="153" t="inlineStr">
        <is>
          <t xml:space="preserve">Pay-Back  </t>
        </is>
      </c>
      <c r="AC46" s="145" t="n"/>
      <c r="AD46" s="145" t="n"/>
      <c r="AE46" s="145" t="n"/>
      <c r="AF46" s="145" t="n"/>
      <c r="AG46" s="145" t="n"/>
      <c r="AH46" s="145" t="n"/>
      <c r="AI46" s="201" t="inlineStr">
        <is>
          <t>18º Mês (Fev/24)</t>
        </is>
      </c>
      <c r="AJ46" s="155" t="n"/>
      <c r="AK46" s="156" t="n"/>
      <c r="AL46" s="23" t="n"/>
      <c r="AM46" s="23" t="n"/>
      <c r="AN46" s="23" t="n"/>
      <c r="AO46" s="23" t="n"/>
      <c r="AP46" s="23" t="n"/>
    </row>
    <row r="47" ht="15" customHeight="1" s="252">
      <c r="A47" s="23" t="n"/>
      <c r="B47" s="144" t="n"/>
      <c r="C47" s="145" t="inlineStr">
        <is>
          <t>Arquitetura e Engenharia</t>
        </is>
      </c>
      <c r="D47" s="145" t="n"/>
      <c r="E47" s="145" t="n"/>
      <c r="F47" s="145" t="n"/>
      <c r="G47" s="145" t="n"/>
      <c r="H47" s="145" t="n"/>
      <c r="I47" s="146" t="n"/>
      <c r="J47" s="304" t="n">
        <v>0</v>
      </c>
      <c r="K47" s="300" t="n"/>
      <c r="L47" s="305" t="n">
        <v>0</v>
      </c>
      <c r="M47" s="300" t="n"/>
      <c r="N47" s="149">
        <f>IF(ISERR(J47/(J47+O47)),0,J47/(J47+O47))</f>
        <v/>
      </c>
      <c r="O47" s="320" t="n">
        <v>-3500</v>
      </c>
      <c r="Q47" s="305" t="n">
        <v>0</v>
      </c>
      <c r="R47" s="300" t="n"/>
      <c r="S47" s="150">
        <f>IF(ISERR(O47/(O47+J47)),0,O47/(O47+J47))</f>
        <v/>
      </c>
      <c r="T47" s="306">
        <f>O47</f>
        <v/>
      </c>
      <c r="U47" s="257" t="n"/>
      <c r="V47" s="306">
        <f>T47</f>
        <v/>
      </c>
      <c r="W47" s="257" t="n"/>
      <c r="X47" s="306">
        <f>V47</f>
        <v/>
      </c>
      <c r="Y47" s="257" t="n"/>
      <c r="Z47" s="191">
        <f>O47/O27</f>
        <v/>
      </c>
      <c r="AA47" s="2" t="n"/>
      <c r="AB47" s="157" t="n"/>
      <c r="AC47" s="129" t="n"/>
      <c r="AD47" s="129" t="n"/>
      <c r="AE47" s="129" t="n"/>
      <c r="AF47" s="129" t="n"/>
      <c r="AG47" s="129" t="n"/>
      <c r="AH47" s="322" t="n"/>
      <c r="AJ47" s="322">
        <f>'[9]FlCx_Invest_Mutuo - PROJETADO'!D26</f>
        <v/>
      </c>
      <c r="AL47" s="23" t="n"/>
      <c r="AM47" s="23" t="n"/>
      <c r="AN47" s="23" t="n"/>
      <c r="AO47" s="23" t="n"/>
      <c r="AP47" s="23" t="n"/>
    </row>
    <row r="48" ht="15" customHeight="1" s="252">
      <c r="A48" s="2" t="n"/>
      <c r="B48" s="161" t="inlineStr">
        <is>
          <t>Resultado Bruto</t>
        </is>
      </c>
      <c r="C48" s="162" t="n"/>
      <c r="D48" s="162" t="n"/>
      <c r="E48" s="162" t="n"/>
      <c r="F48" s="162" t="n"/>
      <c r="G48" s="162" t="n"/>
      <c r="H48" s="162" t="n"/>
      <c r="I48" s="163" t="n"/>
      <c r="J48" s="308" t="n">
        <v>0</v>
      </c>
      <c r="K48" s="300" t="n"/>
      <c r="L48" s="309" t="n">
        <v>0</v>
      </c>
      <c r="M48" s="300" t="n"/>
      <c r="N48" s="166">
        <f>IF(ISERR(J48/(J48+O48)),0,J48/(J48+O48))</f>
        <v/>
      </c>
      <c r="O48" s="324">
        <f>SUM(O34,O36,O38,O42,O45)</f>
        <v/>
      </c>
      <c r="Q48" s="309" t="n">
        <v>0</v>
      </c>
      <c r="R48" s="300" t="n"/>
      <c r="S48" s="167">
        <f>IF(ISERR(O48/(O48+J48)),0,O48/(O48+J48))</f>
        <v/>
      </c>
      <c r="T48" s="310">
        <f>O48</f>
        <v/>
      </c>
      <c r="U48" s="257" t="n"/>
      <c r="V48" s="310">
        <f>T48</f>
        <v/>
      </c>
      <c r="W48" s="257" t="n"/>
      <c r="X48" s="310">
        <f>V48</f>
        <v/>
      </c>
      <c r="Y48" s="257" t="n"/>
      <c r="Z48" s="169">
        <f>SUM(Z34,Z45,Z42,Z38,Z36)</f>
        <v/>
      </c>
      <c r="AA48" s="2" t="n"/>
      <c r="AB48" s="202" t="inlineStr">
        <is>
          <t>% taxa de juros do Fundo</t>
        </is>
      </c>
      <c r="AC48" s="172" t="n"/>
      <c r="AD48" s="172" t="n"/>
      <c r="AE48" s="172" t="n"/>
      <c r="AF48" s="172" t="n"/>
      <c r="AG48" s="172" t="n"/>
      <c r="AH48" s="172" t="n"/>
      <c r="AI48" s="203">
        <f>(O55*1000/((O36+O29)*1000))</f>
        <v/>
      </c>
      <c r="AK48" s="204" t="n"/>
      <c r="AL48" s="23" t="n"/>
      <c r="AM48" s="2" t="n"/>
      <c r="AN48" s="2" t="n"/>
      <c r="AO48" s="2" t="n"/>
      <c r="AP48" s="2" t="n"/>
    </row>
    <row r="49" ht="18.75" customHeight="1" s="252">
      <c r="A49" s="2" t="n"/>
      <c r="B49" s="171" t="n"/>
      <c r="C49" s="172" t="n"/>
      <c r="D49" s="172" t="n"/>
      <c r="E49" s="172" t="n"/>
      <c r="F49" s="172" t="n"/>
      <c r="G49" s="172" t="n"/>
      <c r="H49" s="172" t="n"/>
      <c r="I49" s="173" t="n"/>
      <c r="J49" s="312" t="n"/>
      <c r="K49" s="300" t="n"/>
      <c r="L49" s="313" t="n"/>
      <c r="M49" s="300" t="n"/>
      <c r="N49" s="177" t="n"/>
      <c r="O49" s="174" t="n"/>
      <c r="Q49" s="313" t="n"/>
      <c r="R49" s="300" t="n"/>
      <c r="S49" s="178" t="n"/>
      <c r="T49" s="314" t="n"/>
      <c r="U49" s="257" t="n"/>
      <c r="V49" s="314" t="n"/>
      <c r="W49" s="257" t="n"/>
      <c r="X49" s="314" t="n"/>
      <c r="Y49" s="257" t="n"/>
      <c r="Z49" s="180" t="n"/>
      <c r="AA49" s="2" t="n"/>
      <c r="AB49" s="205" t="inlineStr">
        <is>
          <t>Ganho do Terrenista</t>
        </is>
      </c>
      <c r="AE49" s="206" t="n"/>
      <c r="AF49" s="206" t="n"/>
      <c r="AG49" s="206" t="n"/>
      <c r="AH49" s="307">
        <f>W18</f>
        <v/>
      </c>
      <c r="AJ49" s="207" t="n"/>
      <c r="AK49" s="208" t="n"/>
      <c r="AL49" s="23" t="n"/>
      <c r="AM49" s="2" t="n"/>
      <c r="AN49" s="2" t="n"/>
      <c r="AO49" s="2" t="n"/>
      <c r="AP49" s="2" t="n"/>
    </row>
    <row r="50" ht="15" customHeight="1" s="252">
      <c r="A50" s="12" t="n"/>
      <c r="B50" s="181" t="inlineStr">
        <is>
          <t>Despesas Comerciais</t>
        </is>
      </c>
      <c r="C50" s="182" t="n"/>
      <c r="D50" s="182" t="n"/>
      <c r="E50" s="182" t="n"/>
      <c r="F50" s="182" t="n"/>
      <c r="G50" s="182" t="n"/>
      <c r="H50" s="182" t="n"/>
      <c r="I50" s="183" t="n"/>
      <c r="J50" s="315" t="n">
        <v>0</v>
      </c>
      <c r="K50" s="300" t="n"/>
      <c r="L50" s="316" t="n">
        <v>0</v>
      </c>
      <c r="M50" s="300" t="n"/>
      <c r="N50" s="186">
        <f>IF(ISERR(J50/(J50+O50)),0,J50/(J50+O50))</f>
        <v/>
      </c>
      <c r="O50" s="326">
        <f>SUM(O51:P53)</f>
        <v/>
      </c>
      <c r="Q50" s="316" t="n">
        <v>0</v>
      </c>
      <c r="R50" s="300" t="n"/>
      <c r="S50" s="187">
        <f>IF(ISERR(O50/(O50+J50)),0,O50/(O50+J50))</f>
        <v/>
      </c>
      <c r="T50" s="317">
        <f>O50</f>
        <v/>
      </c>
      <c r="U50" s="257" t="n"/>
      <c r="V50" s="317">
        <f>T50</f>
        <v/>
      </c>
      <c r="W50" s="257" t="n"/>
      <c r="X50" s="317">
        <f>V50</f>
        <v/>
      </c>
      <c r="Y50" s="257" t="n"/>
      <c r="Z50" s="123">
        <f>SUM(Z51:Z53)</f>
        <v/>
      </c>
      <c r="AA50" s="2" t="n"/>
      <c r="AB50" s="209" t="inlineStr">
        <is>
          <t>Ganho do Investidor Terreno</t>
        </is>
      </c>
      <c r="AE50" s="210">
        <f>AE53-SUM(AE49,AE51,AE52)</f>
        <v/>
      </c>
      <c r="AH50" s="172" t="n"/>
      <c r="AI50" s="207" t="n"/>
      <c r="AJ50" s="207" t="n"/>
      <c r="AK50" s="208" t="n"/>
      <c r="AL50" s="23" t="n"/>
      <c r="AM50" s="12" t="n"/>
      <c r="AN50" s="12" t="n"/>
      <c r="AO50" s="12" t="n"/>
      <c r="AP50" s="12" t="n"/>
    </row>
    <row r="51" ht="15" customHeight="1" s="252">
      <c r="A51" s="12" t="n"/>
      <c r="B51" s="128" t="n"/>
      <c r="C51" s="129" t="inlineStr">
        <is>
          <t>Propaganda (% Propaganda)</t>
        </is>
      </c>
      <c r="D51" s="129" t="n"/>
      <c r="E51" s="129" t="n"/>
      <c r="F51" s="129" t="n"/>
      <c r="G51" s="129" t="n"/>
      <c r="H51" s="129" t="n"/>
      <c r="I51" s="130" t="n"/>
      <c r="J51" s="299" t="n">
        <v>0</v>
      </c>
      <c r="K51" s="300" t="n"/>
      <c r="L51" s="301" t="n">
        <v>0</v>
      </c>
      <c r="M51" s="300" t="n"/>
      <c r="N51" s="134">
        <f>IF(ISERR(J51/(J51+O51)),0,J51/(J51+O51))</f>
        <v/>
      </c>
      <c r="O51" s="327" t="n">
        <v>-1000</v>
      </c>
      <c r="Q51" s="301" t="n">
        <v>0</v>
      </c>
      <c r="R51" s="300" t="n"/>
      <c r="S51" s="135">
        <f>IF(ISERR(O51/(O51+J51)),0,O51/(O51+J51))</f>
        <v/>
      </c>
      <c r="T51" s="302">
        <f>O51</f>
        <v/>
      </c>
      <c r="U51" s="257" t="n"/>
      <c r="V51" s="302">
        <f>T51</f>
        <v/>
      </c>
      <c r="W51" s="257" t="n"/>
      <c r="X51" s="302">
        <f>V51</f>
        <v/>
      </c>
      <c r="Y51" s="257" t="n"/>
      <c r="Z51" s="137" t="n">
        <v>-0.006</v>
      </c>
      <c r="AA51" s="2" t="n"/>
      <c r="AB51" s="211" t="n"/>
      <c r="AE51" s="212" t="n"/>
      <c r="AH51" s="172" t="n"/>
      <c r="AI51" s="207" t="n"/>
      <c r="AJ51" s="207" t="n"/>
      <c r="AK51" s="208" t="n"/>
      <c r="AL51" s="23" t="n"/>
      <c r="AM51" s="12" t="n"/>
      <c r="AN51" s="12" t="n"/>
      <c r="AO51" s="12" t="n"/>
      <c r="AP51" s="12" t="n"/>
    </row>
    <row r="52" ht="15" customHeight="1" s="252">
      <c r="A52" s="23" t="n"/>
      <c r="B52" s="144" t="n"/>
      <c r="C52" s="145" t="inlineStr">
        <is>
          <t>Casa Modelo In House</t>
        </is>
      </c>
      <c r="D52" s="145" t="n"/>
      <c r="E52" s="145" t="n"/>
      <c r="F52" s="145" t="n"/>
      <c r="G52" s="145" t="n"/>
      <c r="H52" s="145" t="n"/>
      <c r="I52" s="146" t="n"/>
      <c r="J52" s="304" t="n">
        <v>0</v>
      </c>
      <c r="K52" s="300" t="n"/>
      <c r="L52" s="305" t="n">
        <v>0</v>
      </c>
      <c r="M52" s="300" t="n"/>
      <c r="N52" s="149">
        <f>IF(ISERR(J52/(J52+O52)),0,J52/(J52+O52))</f>
        <v/>
      </c>
      <c r="O52" s="305" t="n">
        <v>0</v>
      </c>
      <c r="P52" s="300" t="n"/>
      <c r="Q52" s="305" t="n">
        <v>0</v>
      </c>
      <c r="R52" s="300" t="n"/>
      <c r="S52" s="150">
        <f>IF(ISERR(O52/(O52+J52)),0,O52/(O52+J52))</f>
        <v/>
      </c>
      <c r="T52" s="306">
        <f>O52</f>
        <v/>
      </c>
      <c r="U52" s="257" t="n"/>
      <c r="V52" s="306">
        <f>T52</f>
        <v/>
      </c>
      <c r="W52" s="257" t="n"/>
      <c r="X52" s="306">
        <f>V52</f>
        <v/>
      </c>
      <c r="Y52" s="257" t="n"/>
      <c r="Z52" s="191">
        <f>O52/O27</f>
        <v/>
      </c>
      <c r="AA52" s="2" t="n"/>
      <c r="AB52" s="213" t="n"/>
      <c r="AE52" s="214" t="n"/>
      <c r="AH52" s="307" t="n"/>
      <c r="AJ52" s="215" t="n"/>
      <c r="AK52" s="204" t="n"/>
      <c r="AL52" s="23" t="n"/>
      <c r="AM52" s="23" t="n"/>
      <c r="AN52" s="23" t="n"/>
      <c r="AO52" s="23" t="n"/>
      <c r="AP52" s="23" t="n"/>
    </row>
    <row r="53" ht="15" customHeight="1" s="252">
      <c r="A53" s="23" t="n"/>
      <c r="B53" s="128" t="n"/>
      <c r="C53" s="129" t="inlineStr">
        <is>
          <t>Marketing</t>
        </is>
      </c>
      <c r="D53" s="129" t="n"/>
      <c r="E53" s="129" t="n"/>
      <c r="F53" s="129" t="n"/>
      <c r="G53" s="129" t="n"/>
      <c r="H53" s="129" t="n"/>
      <c r="I53" s="130" t="n"/>
      <c r="J53" s="299" t="n">
        <v>0</v>
      </c>
      <c r="K53" s="300" t="n"/>
      <c r="L53" s="301" t="n">
        <v>0</v>
      </c>
      <c r="M53" s="300" t="n"/>
      <c r="N53" s="134">
        <f>IF(ISERR(J53/(J53+O53)),0,J53/(J53+O53))</f>
        <v/>
      </c>
      <c r="O53" s="327" t="n">
        <v>-1000</v>
      </c>
      <c r="Q53" s="301" t="n">
        <v>0</v>
      </c>
      <c r="R53" s="300" t="n"/>
      <c r="S53" s="135">
        <f>IF(ISERR(O53/(O53+J53)),0,O53/(O53+J53))</f>
        <v/>
      </c>
      <c r="T53" s="302">
        <f>O53</f>
        <v/>
      </c>
      <c r="U53" s="257" t="n"/>
      <c r="V53" s="302">
        <f>T53</f>
        <v/>
      </c>
      <c r="W53" s="257" t="n"/>
      <c r="X53" s="302">
        <f>V53</f>
        <v/>
      </c>
      <c r="Y53" s="257" t="n"/>
      <c r="Z53" s="137" t="n">
        <v>-0.008999999999999999</v>
      </c>
      <c r="AA53" s="2" t="n"/>
      <c r="AB53" s="213" t="n"/>
      <c r="AE53" s="214" t="n"/>
      <c r="AH53" s="329" t="n"/>
      <c r="AJ53" s="215" t="n"/>
      <c r="AK53" s="204" t="n"/>
      <c r="AL53" s="23" t="n"/>
      <c r="AM53" s="23" t="n"/>
      <c r="AN53" s="23" t="n"/>
      <c r="AO53" s="23" t="n"/>
      <c r="AP53" s="23" t="n"/>
    </row>
    <row r="54" ht="15" customHeight="1" s="252">
      <c r="A54" s="23" t="n"/>
      <c r="B54" s="161" t="inlineStr">
        <is>
          <t>EBITDA</t>
        </is>
      </c>
      <c r="C54" s="162" t="n"/>
      <c r="D54" s="162" t="n"/>
      <c r="E54" s="162" t="n"/>
      <c r="F54" s="162" t="n"/>
      <c r="G54" s="162" t="n"/>
      <c r="H54" s="162" t="n"/>
      <c r="I54" s="163" t="n"/>
      <c r="J54" s="308" t="n">
        <v>0</v>
      </c>
      <c r="K54" s="300" t="n"/>
      <c r="L54" s="309" t="n">
        <v>0</v>
      </c>
      <c r="M54" s="300" t="n"/>
      <c r="N54" s="166">
        <f>IF(ISERR(J54/(J54+O54)),0,J54/(J54+O54))</f>
        <v/>
      </c>
      <c r="O54" s="324">
        <f>O48+O50</f>
        <v/>
      </c>
      <c r="Q54" s="309" t="n">
        <v>0</v>
      </c>
      <c r="R54" s="300" t="n"/>
      <c r="S54" s="167">
        <f>IF(ISERR(O54/(O54+J54)),0,O54/(O54+J54))</f>
        <v/>
      </c>
      <c r="T54" s="310">
        <f>O54</f>
        <v/>
      </c>
      <c r="U54" s="257" t="n"/>
      <c r="V54" s="310">
        <f>T54</f>
        <v/>
      </c>
      <c r="W54" s="257" t="n"/>
      <c r="X54" s="310">
        <f>V54</f>
        <v/>
      </c>
      <c r="Y54" s="257" t="n"/>
      <c r="Z54" s="169">
        <f>Z48+Z50</f>
        <v/>
      </c>
      <c r="AA54" s="2" t="n"/>
      <c r="AB54" s="213" t="n"/>
      <c r="AE54" s="214" t="n"/>
      <c r="AH54" s="307" t="n"/>
      <c r="AJ54" s="215" t="n"/>
      <c r="AK54" s="204" t="n"/>
      <c r="AL54" s="23" t="n"/>
      <c r="AM54" s="23" t="n"/>
      <c r="AN54" s="23" t="n"/>
      <c r="AO54" s="23" t="n"/>
      <c r="AP54" s="23" t="n"/>
    </row>
    <row r="55" ht="15" customHeight="1" s="252">
      <c r="A55" s="23" t="n"/>
      <c r="B55" s="181" t="inlineStr">
        <is>
          <t>Funding</t>
        </is>
      </c>
      <c r="C55" s="182" t="n"/>
      <c r="D55" s="182" t="n"/>
      <c r="E55" s="182" t="n"/>
      <c r="F55" s="182" t="n"/>
      <c r="G55" s="182" t="n"/>
      <c r="H55" s="182" t="n"/>
      <c r="I55" s="183" t="n"/>
      <c r="J55" s="315" t="n">
        <v>0</v>
      </c>
      <c r="K55" s="300" t="n"/>
      <c r="L55" s="316" t="n">
        <v>0</v>
      </c>
      <c r="M55" s="300" t="n"/>
      <c r="N55" s="186">
        <f>IF(ISERR(J55/(J55+O55)),0,J55/(J55+O55))</f>
        <v/>
      </c>
      <c r="O55" s="326">
        <f>O56</f>
        <v/>
      </c>
      <c r="Q55" s="316" t="n">
        <v>0</v>
      </c>
      <c r="R55" s="300" t="n"/>
      <c r="S55" s="187">
        <f>IF(ISERR(O55/(O55+J55)),0,O55/(O55+J55))</f>
        <v/>
      </c>
      <c r="T55" s="317">
        <f>O55</f>
        <v/>
      </c>
      <c r="U55" s="257" t="n"/>
      <c r="V55" s="317">
        <f>T55</f>
        <v/>
      </c>
      <c r="W55" s="257" t="n"/>
      <c r="X55" s="317">
        <f>V55</f>
        <v/>
      </c>
      <c r="Y55" s="257" t="n"/>
      <c r="Z55" s="123">
        <f>SUM(Z56)</f>
        <v/>
      </c>
      <c r="AA55" s="2" t="n"/>
      <c r="AB55" s="213" t="n"/>
      <c r="AE55" s="217" t="n"/>
      <c r="AH55" s="307" t="n"/>
      <c r="AJ55" s="215" t="n"/>
      <c r="AK55" s="204" t="n"/>
      <c r="AL55" s="23" t="n"/>
      <c r="AM55" s="23" t="n"/>
      <c r="AN55" s="23" t="n"/>
      <c r="AO55" s="23" t="n"/>
      <c r="AP55" s="23" t="n"/>
    </row>
    <row r="56" ht="15" customHeight="1" s="252">
      <c r="A56" s="23" t="n"/>
      <c r="B56" s="128" t="n"/>
      <c r="C56" s="129" t="inlineStr">
        <is>
          <t>Retorno Funding (Juros)</t>
        </is>
      </c>
      <c r="D56" s="129" t="n"/>
      <c r="E56" s="129" t="n"/>
      <c r="F56" s="129" t="n"/>
      <c r="G56" s="129" t="n"/>
      <c r="H56" s="129" t="n"/>
      <c r="I56" s="130" t="n"/>
      <c r="J56" s="299" t="n">
        <v>0</v>
      </c>
      <c r="K56" s="300" t="n"/>
      <c r="L56" s="301" t="n">
        <v>0</v>
      </c>
      <c r="M56" s="300" t="n"/>
      <c r="N56" s="134">
        <f>IF(ISERR(J56/(J56+O56)),0,J56/(J56+O56))</f>
        <v/>
      </c>
      <c r="O56" s="327" t="n">
        <v>-30000</v>
      </c>
      <c r="Q56" s="301" t="n">
        <v>0</v>
      </c>
      <c r="R56" s="300" t="n"/>
      <c r="S56" s="135">
        <f>IF(ISERR(O56/(O56+J56)),0,O56/(O56+J56))</f>
        <v/>
      </c>
      <c r="T56" s="302">
        <f>O56</f>
        <v/>
      </c>
      <c r="U56" s="257" t="n"/>
      <c r="V56" s="302">
        <f>T56</f>
        <v/>
      </c>
      <c r="W56" s="257" t="n"/>
      <c r="X56" s="302">
        <f>V56</f>
        <v/>
      </c>
      <c r="Y56" s="257" t="n"/>
      <c r="Z56" s="137">
        <f>O56/O27</f>
        <v/>
      </c>
      <c r="AA56" s="2" t="n"/>
      <c r="AB56" s="218" t="n"/>
      <c r="AC56" s="254" t="n"/>
      <c r="AD56" s="254" t="n"/>
      <c r="AE56" s="219" t="n"/>
      <c r="AF56" s="254" t="n"/>
      <c r="AG56" s="254" t="n"/>
      <c r="AH56" s="330" t="n"/>
      <c r="AI56" s="255" t="n"/>
      <c r="AJ56" s="215" t="n"/>
      <c r="AK56" s="204" t="n"/>
      <c r="AL56" s="23" t="n"/>
      <c r="AM56" s="23" t="n"/>
      <c r="AN56" s="23" t="n"/>
      <c r="AO56" s="23" t="n"/>
      <c r="AP56" s="23" t="n"/>
    </row>
    <row r="57" ht="15" customHeight="1" s="252">
      <c r="A57" s="23" t="n"/>
      <c r="B57" s="161" t="inlineStr">
        <is>
          <t>Resultado Operacional</t>
        </is>
      </c>
      <c r="C57" s="162" t="n"/>
      <c r="D57" s="162" t="n"/>
      <c r="E57" s="162" t="n"/>
      <c r="F57" s="162" t="n"/>
      <c r="G57" s="162" t="n"/>
      <c r="H57" s="162" t="n"/>
      <c r="I57" s="163" t="n"/>
      <c r="J57" s="308" t="n">
        <v>0</v>
      </c>
      <c r="K57" s="300" t="n"/>
      <c r="L57" s="309" t="n">
        <v>0</v>
      </c>
      <c r="M57" s="300" t="n"/>
      <c r="N57" s="166">
        <f>IF(ISERR(J57/(J57+O57)),0,J57/(J57+O57))</f>
        <v/>
      </c>
      <c r="O57" s="324">
        <f>O54+O55</f>
        <v/>
      </c>
      <c r="Q57" s="309" t="n">
        <v>0</v>
      </c>
      <c r="R57" s="300" t="n"/>
      <c r="S57" s="167">
        <f>IF(ISERR(O57/(O57+J57)),0,O57/(O57+J57))</f>
        <v/>
      </c>
      <c r="T57" s="310">
        <f>O57</f>
        <v/>
      </c>
      <c r="U57" s="257" t="n"/>
      <c r="V57" s="310">
        <f>T57</f>
        <v/>
      </c>
      <c r="W57" s="257" t="n"/>
      <c r="X57" s="310">
        <f>V57</f>
        <v/>
      </c>
      <c r="Y57" s="257" t="n"/>
      <c r="Z57" s="169">
        <f>Z54+Z55</f>
        <v/>
      </c>
      <c r="AA57" s="2" t="n"/>
      <c r="AB57" s="221" t="n"/>
      <c r="AC57" s="259" t="n"/>
      <c r="AD57" s="259" t="n"/>
      <c r="AE57" s="222" t="n"/>
      <c r="AF57" s="259" t="n"/>
      <c r="AG57" s="259" t="n"/>
      <c r="AH57" s="331" t="n"/>
      <c r="AI57" s="260" t="n"/>
      <c r="AJ57" s="215" t="n"/>
      <c r="AK57" s="204" t="n"/>
      <c r="AL57" s="23" t="n"/>
      <c r="AM57" s="23" t="n"/>
      <c r="AN57" s="23" t="n"/>
      <c r="AO57" s="23" t="n"/>
      <c r="AP57" s="23" t="n"/>
    </row>
    <row r="58" ht="15" customHeight="1" s="252">
      <c r="A58" s="23" t="n"/>
      <c r="B58" s="171" t="n"/>
      <c r="C58" s="172" t="n"/>
      <c r="D58" s="172" t="n"/>
      <c r="E58" s="172" t="n"/>
      <c r="F58" s="172" t="n"/>
      <c r="G58" s="172" t="n"/>
      <c r="H58" s="172" t="n"/>
      <c r="I58" s="173" t="n"/>
      <c r="J58" s="312" t="n"/>
      <c r="K58" s="300" t="n"/>
      <c r="L58" s="313" t="n"/>
      <c r="M58" s="300" t="n"/>
      <c r="N58" s="177" t="n"/>
      <c r="O58" s="174" t="n"/>
      <c r="Q58" s="313" t="n"/>
      <c r="R58" s="300" t="n"/>
      <c r="S58" s="178" t="n"/>
      <c r="T58" s="314" t="n"/>
      <c r="U58" s="257" t="n"/>
      <c r="V58" s="314" t="n"/>
      <c r="W58" s="257" t="n"/>
      <c r="X58" s="314" t="n"/>
      <c r="Y58" s="257" t="n"/>
      <c r="Z58" s="180" t="n"/>
      <c r="AA58" s="2" t="n"/>
      <c r="AB58" s="202" t="n"/>
      <c r="AC58" s="224" t="n"/>
      <c r="AF58" s="172" t="n"/>
      <c r="AG58" s="172" t="n"/>
      <c r="AH58" s="172" t="n"/>
      <c r="AI58" s="225" t="n"/>
      <c r="AJ58" s="215" t="n"/>
      <c r="AK58" s="204" t="n"/>
      <c r="AL58" s="23" t="n"/>
      <c r="AM58" s="23" t="n"/>
      <c r="AN58" s="23" t="n"/>
      <c r="AO58" s="23" t="n"/>
      <c r="AP58" s="23" t="n"/>
    </row>
    <row r="59" ht="15" customHeight="1" s="252">
      <c r="A59" s="23" t="n"/>
      <c r="B59" s="181" t="inlineStr">
        <is>
          <t>Impostos</t>
        </is>
      </c>
      <c r="C59" s="182" t="n"/>
      <c r="D59" s="182" t="n"/>
      <c r="E59" s="182" t="n"/>
      <c r="F59" s="182" t="n"/>
      <c r="G59" s="182" t="n"/>
      <c r="H59" s="182" t="n"/>
      <c r="I59" s="183" t="n"/>
      <c r="J59" s="315" t="n">
        <v>0</v>
      </c>
      <c r="K59" s="300" t="n"/>
      <c r="L59" s="316" t="n">
        <v>0</v>
      </c>
      <c r="M59" s="300" t="n"/>
      <c r="N59" s="186">
        <f>IF(ISERR(J59/(J59+O59)),0,J59/(J59+O59))</f>
        <v/>
      </c>
      <c r="O59" s="326">
        <f>SUM(O60:P61)</f>
        <v/>
      </c>
      <c r="Q59" s="316" t="n">
        <v>0</v>
      </c>
      <c r="R59" s="300" t="n"/>
      <c r="S59" s="187">
        <f>IF(ISERR(O59/(O59+J59)),0,O59/(O59+J59))</f>
        <v/>
      </c>
      <c r="T59" s="317" t="n">
        <v>-2145.80332</v>
      </c>
      <c r="U59" s="257" t="n"/>
      <c r="V59" s="317" t="n">
        <v>-2145.80332</v>
      </c>
      <c r="W59" s="257" t="n"/>
      <c r="X59" s="317" t="n">
        <v>-2145.80332</v>
      </c>
      <c r="Y59" s="257" t="n"/>
      <c r="Z59" s="123">
        <f>SUM(Z60:Z61)</f>
        <v/>
      </c>
      <c r="AA59" s="2" t="n"/>
      <c r="AB59" s="226" t="n"/>
      <c r="AD59" s="227">
        <f>O63*1000*35%</f>
        <v/>
      </c>
      <c r="AG59" s="332" t="n"/>
      <c r="AK59" s="257" t="n"/>
      <c r="AL59" s="23" t="n"/>
      <c r="AM59" s="23" t="n"/>
      <c r="AN59" s="23" t="n"/>
      <c r="AO59" s="23" t="n"/>
      <c r="AP59" s="23" t="n"/>
    </row>
    <row r="60" ht="15" customHeight="1" s="252">
      <c r="A60" s="23" t="n"/>
      <c r="B60" s="128" t="n"/>
      <c r="C60" s="129" t="inlineStr">
        <is>
          <t>RET (4%)</t>
        </is>
      </c>
      <c r="D60" s="129" t="n"/>
      <c r="E60" s="129" t="n"/>
      <c r="F60" s="129" t="n"/>
      <c r="G60" s="129" t="n"/>
      <c r="H60" s="129" t="n"/>
      <c r="I60" s="130" t="n"/>
      <c r="J60" s="299" t="n">
        <v>0</v>
      </c>
      <c r="K60" s="300" t="n"/>
      <c r="L60" s="301" t="n">
        <v>0</v>
      </c>
      <c r="M60" s="300" t="n"/>
      <c r="N60" s="134">
        <f>IF(ISERR(J60/(J60+O60)),0,J60/(J60+O60))</f>
        <v/>
      </c>
      <c r="O60" s="327">
        <f>O27*Z60</f>
        <v/>
      </c>
      <c r="Q60" s="301" t="n">
        <v>0</v>
      </c>
      <c r="R60" s="300" t="n"/>
      <c r="S60" s="135">
        <f>IF(ISERR(O60/(O60+J60)),0,O60/(O60+J60))</f>
        <v/>
      </c>
      <c r="T60" s="302" t="n">
        <v>-1362.37059</v>
      </c>
      <c r="U60" s="257" t="n"/>
      <c r="V60" s="302" t="n">
        <v>-1362.37059</v>
      </c>
      <c r="W60" s="257" t="n"/>
      <c r="X60" s="302" t="n">
        <v>-1362.37059</v>
      </c>
      <c r="Y60" s="257" t="n"/>
      <c r="Z60" s="137" t="n">
        <v>-0.04</v>
      </c>
      <c r="AA60" s="228" t="n"/>
      <c r="AB60" s="229" t="n"/>
      <c r="AD60" s="227" t="n"/>
      <c r="AG60" s="333" t="n"/>
      <c r="AK60" s="257" t="n"/>
      <c r="AL60" s="23" t="n"/>
      <c r="AM60" s="23" t="n"/>
      <c r="AN60" s="23" t="n"/>
      <c r="AO60" s="23" t="n"/>
      <c r="AP60" s="23" t="n"/>
    </row>
    <row r="61" ht="15" customHeight="1" s="252">
      <c r="A61" s="23" t="n"/>
      <c r="B61" s="144" t="n"/>
      <c r="C61" s="145" t="n"/>
      <c r="D61" s="145" t="n"/>
      <c r="E61" s="145" t="n"/>
      <c r="F61" s="145" t="n"/>
      <c r="G61" s="145" t="n"/>
      <c r="H61" s="145" t="n"/>
      <c r="I61" s="146" t="n"/>
      <c r="J61" s="304" t="n"/>
      <c r="K61" s="300" t="n"/>
      <c r="L61" s="305" t="n"/>
      <c r="M61" s="300" t="n"/>
      <c r="N61" s="149" t="n"/>
      <c r="O61" s="305" t="n"/>
      <c r="P61" s="300" t="n"/>
      <c r="Q61" s="305" t="n"/>
      <c r="R61" s="300" t="n"/>
      <c r="S61" s="150" t="n"/>
      <c r="T61" s="306" t="n"/>
      <c r="U61" s="257" t="n"/>
      <c r="V61" s="306" t="n"/>
      <c r="W61" s="257" t="n"/>
      <c r="X61" s="306" t="n"/>
      <c r="Y61" s="257" t="n"/>
      <c r="Z61" s="191" t="n"/>
      <c r="AA61" s="228" t="n"/>
      <c r="AB61" s="231" t="n"/>
      <c r="AD61" s="227" t="n"/>
      <c r="AK61" s="257" t="n"/>
      <c r="AL61" s="23" t="n"/>
      <c r="AM61" s="23" t="n"/>
      <c r="AN61" s="23" t="n"/>
      <c r="AO61" s="23" t="n"/>
      <c r="AP61" s="23" t="n"/>
    </row>
    <row r="62" ht="15" customHeight="1" s="252">
      <c r="A62" s="23" t="n"/>
      <c r="B62" s="161" t="inlineStr">
        <is>
          <t>Saldo</t>
        </is>
      </c>
      <c r="C62" s="162" t="n"/>
      <c r="D62" s="162" t="n"/>
      <c r="E62" s="162" t="n"/>
      <c r="F62" s="162" t="n"/>
      <c r="G62" s="162" t="n"/>
      <c r="H62" s="162" t="n"/>
      <c r="I62" s="163" t="n"/>
      <c r="J62" s="308" t="n">
        <v>0</v>
      </c>
      <c r="K62" s="300" t="n"/>
      <c r="L62" s="309" t="n">
        <v>0</v>
      </c>
      <c r="M62" s="300" t="n"/>
      <c r="N62" s="166">
        <f>IF(ISERR(J62/(J62+O62)),0,J62/(J62+O62))</f>
        <v/>
      </c>
      <c r="O62" s="324">
        <f>O57+O59</f>
        <v/>
      </c>
      <c r="Q62" s="309" t="n">
        <v>0</v>
      </c>
      <c r="R62" s="300" t="n"/>
      <c r="S62" s="167">
        <f>IF(ISERR(O62/(O62+J62)),0,O62/(O62+J62))</f>
        <v/>
      </c>
      <c r="T62" s="310">
        <f>O62</f>
        <v/>
      </c>
      <c r="U62" s="257" t="n"/>
      <c r="V62" s="310">
        <f>T62</f>
        <v/>
      </c>
      <c r="W62" s="257" t="n"/>
      <c r="X62" s="310">
        <f>V62</f>
        <v/>
      </c>
      <c r="Y62" s="257" t="n"/>
      <c r="Z62" s="169">
        <f>Z57+Z59</f>
        <v/>
      </c>
      <c r="AA62" s="228" t="n"/>
      <c r="AB62" s="229" t="n"/>
      <c r="AD62" s="23" t="n"/>
      <c r="AE62" s="232" t="n"/>
      <c r="AK62" s="257" t="n"/>
      <c r="AL62" s="23" t="n"/>
      <c r="AM62" s="23" t="n"/>
      <c r="AN62" s="23" t="n"/>
      <c r="AO62" s="23" t="n"/>
      <c r="AP62" s="23" t="n"/>
    </row>
    <row r="63" ht="15" customHeight="1" s="252">
      <c r="A63" s="23" t="n"/>
      <c r="B63" s="161" t="inlineStr">
        <is>
          <t>Saldo pós-Juros</t>
        </is>
      </c>
      <c r="C63" s="162" t="n"/>
      <c r="D63" s="162" t="n"/>
      <c r="E63" s="162" t="n"/>
      <c r="F63" s="162" t="n"/>
      <c r="G63" s="162" t="n"/>
      <c r="H63" s="162" t="n"/>
      <c r="I63" s="163" t="n"/>
      <c r="J63" s="308" t="n">
        <v>0</v>
      </c>
      <c r="K63" s="300" t="n"/>
      <c r="L63" s="309" t="n">
        <v>0</v>
      </c>
      <c r="M63" s="300" t="n"/>
      <c r="N63" s="166">
        <f>IF(ISERR(J63/(J63+O63)),0,J63/(J63+O63))</f>
        <v/>
      </c>
      <c r="O63" s="324">
        <f>O62</f>
        <v/>
      </c>
      <c r="Q63" s="309" t="n">
        <v>0</v>
      </c>
      <c r="R63" s="300" t="n"/>
      <c r="S63" s="167">
        <f>IF(ISERR(O63/(O63+J63)),0,O63/(O63+J63))</f>
        <v/>
      </c>
      <c r="T63" s="310">
        <f>T62</f>
        <v/>
      </c>
      <c r="U63" s="257" t="n"/>
      <c r="V63" s="310">
        <f>V62</f>
        <v/>
      </c>
      <c r="W63" s="257" t="n"/>
      <c r="X63" s="310">
        <f>X62</f>
        <v/>
      </c>
      <c r="Y63" s="257" t="n"/>
      <c r="Z63" s="169">
        <f>Z62</f>
        <v/>
      </c>
      <c r="AA63" s="228" t="n"/>
      <c r="AB63" s="229" t="n"/>
      <c r="AD63" s="227" t="n"/>
      <c r="AG63" s="172" t="n"/>
      <c r="AH63" s="172" t="n"/>
      <c r="AI63" s="225" t="n"/>
      <c r="AJ63" s="215" t="n"/>
      <c r="AK63" s="204" t="n"/>
      <c r="AL63" s="23" t="n"/>
      <c r="AM63" s="23" t="n"/>
      <c r="AN63" s="23" t="n"/>
      <c r="AO63" s="23" t="n"/>
      <c r="AP63" s="23" t="n"/>
    </row>
    <row r="64" ht="15" customHeight="1" s="252">
      <c r="A64" s="23" t="n"/>
      <c r="B64" s="233" t="n"/>
      <c r="C64" s="234" t="n"/>
      <c r="D64" s="234" t="n"/>
      <c r="E64" s="234" t="n"/>
      <c r="F64" s="234" t="n"/>
      <c r="G64" s="234" t="n"/>
      <c r="H64" s="234" t="n"/>
      <c r="I64" s="235" t="n"/>
      <c r="J64" s="334" t="n"/>
      <c r="K64" s="335" t="n"/>
      <c r="L64" s="336" t="n"/>
      <c r="M64" s="335" t="n"/>
      <c r="N64" s="239" t="n"/>
      <c r="O64" s="236" t="n"/>
      <c r="P64" s="259" t="n"/>
      <c r="Q64" s="336" t="n"/>
      <c r="R64" s="335" t="n"/>
      <c r="S64" s="240" t="n"/>
      <c r="T64" s="337" t="n"/>
      <c r="U64" s="260" t="n"/>
      <c r="V64" s="337" t="n"/>
      <c r="W64" s="260" t="n"/>
      <c r="X64" s="337" t="n"/>
      <c r="Y64" s="260" t="n"/>
      <c r="Z64" s="242" t="n"/>
      <c r="AA64" s="2" t="n"/>
      <c r="AB64" s="243" t="n"/>
      <c r="AC64" s="234" t="n"/>
      <c r="AD64" s="244" t="n"/>
      <c r="AE64" s="259" t="n"/>
      <c r="AF64" s="259" t="n"/>
      <c r="AG64" s="245" t="n"/>
      <c r="AH64" s="259" t="n"/>
      <c r="AI64" s="259" t="n"/>
      <c r="AJ64" s="246" t="n"/>
      <c r="AK64" s="247" t="n"/>
      <c r="AL64" s="2" t="n"/>
      <c r="AM64" s="23" t="n"/>
      <c r="AN64" s="23" t="n"/>
      <c r="AO64" s="23" t="n"/>
      <c r="AP64" s="23" t="n"/>
    </row>
    <row r="65" ht="15" customHeight="1" s="252">
      <c r="A65" s="23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48">
        <f>O63/2*1000</f>
        <v/>
      </c>
      <c r="P65" s="254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2" t="n"/>
      <c r="AB65" s="22" t="n"/>
      <c r="AC65" s="22" t="n"/>
      <c r="AD65" s="22" t="n"/>
      <c r="AE65" s="22" t="n"/>
      <c r="AF65" s="22" t="n"/>
      <c r="AG65" s="22" t="n"/>
      <c r="AH65" s="22" t="n"/>
      <c r="AI65" s="22" t="n"/>
      <c r="AJ65" s="22" t="n"/>
      <c r="AK65" s="2" t="n"/>
      <c r="AL65" s="2" t="n"/>
      <c r="AM65" s="23" t="n"/>
      <c r="AN65" s="23" t="n"/>
      <c r="AO65" s="23" t="n"/>
      <c r="AP65" s="23" t="n"/>
    </row>
    <row r="66" ht="15" customHeight="1" s="252">
      <c r="A66" s="23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49" t="n"/>
      <c r="Z66" s="2" t="n"/>
      <c r="AA66" s="2" t="n"/>
      <c r="AB66" s="22" t="n"/>
      <c r="AC66" s="22" t="n"/>
      <c r="AD66" s="250" t="n"/>
      <c r="AG66" s="251" t="n"/>
      <c r="AJ66" s="22" t="n"/>
      <c r="AK66" s="2" t="n"/>
      <c r="AL66" s="2" t="n"/>
      <c r="AM66" s="23" t="n"/>
      <c r="AN66" s="23" t="n"/>
      <c r="AO66" s="23" t="n"/>
      <c r="AP66" s="23" t="n"/>
    </row>
    <row r="67" ht="15" customHeight="1" s="252">
      <c r="A67" s="23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49" t="n"/>
      <c r="Z67" s="2" t="n"/>
      <c r="AA67" s="2" t="n"/>
      <c r="AB67" s="22" t="n"/>
      <c r="AC67" s="22" t="n"/>
      <c r="AD67" s="250" t="n"/>
      <c r="AG67" s="22" t="n"/>
      <c r="AH67" s="22" t="n"/>
      <c r="AI67" s="22" t="n"/>
      <c r="AJ67" s="22" t="n"/>
      <c r="AK67" s="2" t="n"/>
      <c r="AL67" s="2" t="n"/>
      <c r="AM67" s="23" t="n"/>
      <c r="AN67" s="23" t="n"/>
      <c r="AO67" s="23" t="n"/>
      <c r="AP67" s="23" t="n"/>
    </row>
    <row r="68" ht="15" customHeight="1" s="252">
      <c r="A68" s="23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2" t="n"/>
      <c r="AB68" s="22" t="n"/>
      <c r="AC68" s="22" t="n"/>
      <c r="AD68" s="22" t="n"/>
      <c r="AE68" s="22" t="n"/>
      <c r="AF68" s="22" t="n"/>
      <c r="AG68" s="22" t="n"/>
      <c r="AH68" s="22" t="n"/>
      <c r="AI68" s="22" t="n"/>
      <c r="AJ68" s="22" t="n"/>
      <c r="AK68" s="2" t="n"/>
      <c r="AL68" s="2" t="n"/>
      <c r="AM68" s="23" t="n"/>
      <c r="AN68" s="23" t="n"/>
      <c r="AO68" s="23" t="n"/>
      <c r="AP68" s="23" t="n"/>
    </row>
    <row r="69" ht="15" customHeight="1" s="252">
      <c r="A69" s="23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2" t="n"/>
      <c r="AB69" s="22" t="n"/>
      <c r="AC69" s="22" t="n"/>
      <c r="AD69" s="22" t="n"/>
      <c r="AE69" s="22" t="n"/>
      <c r="AF69" s="22" t="n"/>
      <c r="AG69" s="22" t="n"/>
      <c r="AH69" s="22" t="n"/>
      <c r="AI69" s="22" t="n"/>
      <c r="AJ69" s="22" t="n"/>
      <c r="AK69" s="2" t="n"/>
      <c r="AL69" s="2" t="n"/>
      <c r="AM69" s="23" t="n"/>
      <c r="AN69" s="23" t="n"/>
      <c r="AO69" s="23" t="n"/>
      <c r="AP69" s="23" t="n"/>
    </row>
    <row r="70" ht="15" customHeight="1" s="252">
      <c r="A70" s="23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2" t="n"/>
      <c r="AB70" s="22" t="n"/>
      <c r="AC70" s="22" t="n"/>
      <c r="AD70" s="22" t="n"/>
      <c r="AE70" s="22" t="n"/>
      <c r="AF70" s="22" t="n"/>
      <c r="AG70" s="22" t="n"/>
      <c r="AH70" s="22" t="n"/>
      <c r="AI70" s="22" t="n"/>
      <c r="AJ70" s="22" t="n"/>
      <c r="AK70" s="2" t="n"/>
      <c r="AL70" s="2" t="n"/>
      <c r="AM70" s="23" t="n"/>
      <c r="AN70" s="23" t="n"/>
      <c r="AO70" s="23" t="n"/>
      <c r="AP70" s="23" t="n"/>
    </row>
    <row r="71" ht="15" customHeight="1" s="252">
      <c r="A71" s="23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2" t="n"/>
      <c r="AB71" s="22" t="n"/>
      <c r="AC71" s="22" t="n"/>
      <c r="AD71" s="22" t="n"/>
      <c r="AE71" s="22" t="n"/>
      <c r="AF71" s="22" t="n"/>
      <c r="AG71" s="22" t="n"/>
      <c r="AH71" s="22" t="n"/>
      <c r="AI71" s="22" t="n"/>
      <c r="AJ71" s="22" t="n"/>
      <c r="AK71" s="2" t="n"/>
      <c r="AL71" s="2" t="n"/>
      <c r="AM71" s="23" t="n"/>
      <c r="AN71" s="23" t="n"/>
      <c r="AO71" s="23" t="n"/>
      <c r="AP71" s="23" t="n"/>
    </row>
    <row r="72" ht="15" customHeight="1" s="252">
      <c r="A72" s="23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2" t="n"/>
      <c r="AB72" s="22" t="n"/>
      <c r="AC72" s="22" t="n"/>
      <c r="AD72" s="22" t="n"/>
      <c r="AE72" s="22" t="n"/>
      <c r="AF72" s="22" t="n"/>
      <c r="AG72" s="22" t="n"/>
      <c r="AH72" s="22" t="n"/>
      <c r="AI72" s="22" t="n"/>
      <c r="AJ72" s="22" t="n"/>
      <c r="AK72" s="2" t="n"/>
      <c r="AL72" s="2" t="n"/>
      <c r="AM72" s="23" t="n"/>
      <c r="AN72" s="23" t="n"/>
      <c r="AO72" s="23" t="n"/>
      <c r="AP72" s="23" t="n"/>
    </row>
    <row r="73" ht="15" customHeight="1" s="252">
      <c r="A73" s="23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2" t="n"/>
      <c r="AB73" s="22" t="n"/>
      <c r="AC73" s="22" t="n"/>
      <c r="AD73" s="22" t="n"/>
      <c r="AE73" s="22" t="n"/>
      <c r="AF73" s="22" t="n"/>
      <c r="AG73" s="22" t="n"/>
      <c r="AH73" s="22" t="n"/>
      <c r="AI73" s="22" t="n"/>
      <c r="AJ73" s="22" t="n"/>
      <c r="AK73" s="2" t="n"/>
      <c r="AL73" s="2" t="n"/>
      <c r="AM73" s="23" t="n"/>
      <c r="AN73" s="23" t="n"/>
      <c r="AO73" s="23" t="n"/>
      <c r="AP73" s="23" t="n"/>
    </row>
    <row r="74" ht="15" customHeight="1" s="252">
      <c r="A74" s="23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2" t="n"/>
      <c r="AB74" s="22" t="n"/>
      <c r="AC74" s="22" t="n"/>
      <c r="AD74" s="22" t="n"/>
      <c r="AE74" s="22" t="n"/>
      <c r="AF74" s="22" t="n"/>
      <c r="AG74" s="22" t="n"/>
      <c r="AH74" s="22" t="n"/>
      <c r="AI74" s="22" t="n"/>
      <c r="AJ74" s="22" t="n"/>
      <c r="AK74" s="2" t="n"/>
      <c r="AL74" s="2" t="n"/>
      <c r="AM74" s="23" t="n"/>
      <c r="AN74" s="23" t="n"/>
      <c r="AO74" s="23" t="n"/>
      <c r="AP74" s="23" t="n"/>
    </row>
    <row r="75" ht="15" customHeight="1" s="252">
      <c r="A75" s="23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2" t="n"/>
      <c r="AB75" s="22" t="n"/>
      <c r="AC75" s="22" t="n"/>
      <c r="AD75" s="22" t="n"/>
      <c r="AE75" s="22" t="n"/>
      <c r="AF75" s="22" t="n"/>
      <c r="AG75" s="22" t="n"/>
      <c r="AH75" s="22" t="n"/>
      <c r="AI75" s="22" t="n"/>
      <c r="AJ75" s="22" t="n"/>
      <c r="AK75" s="2" t="n"/>
      <c r="AL75" s="2" t="n"/>
      <c r="AM75" s="23" t="n"/>
      <c r="AN75" s="23" t="n"/>
      <c r="AO75" s="23" t="n"/>
      <c r="AP75" s="23" t="n"/>
    </row>
    <row r="76" ht="15" customHeight="1" s="252">
      <c r="A76" s="23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2" t="n"/>
      <c r="AB76" s="22" t="n"/>
      <c r="AC76" s="22" t="n"/>
      <c r="AD76" s="22" t="n"/>
      <c r="AE76" s="22" t="n"/>
      <c r="AF76" s="22" t="n"/>
      <c r="AG76" s="22" t="n"/>
      <c r="AH76" s="22" t="n"/>
      <c r="AI76" s="22" t="n"/>
      <c r="AJ76" s="22" t="n"/>
      <c r="AK76" s="2" t="n"/>
      <c r="AL76" s="2" t="n"/>
      <c r="AM76" s="23" t="n"/>
      <c r="AN76" s="23" t="n"/>
      <c r="AO76" s="23" t="n"/>
      <c r="AP76" s="23" t="n"/>
    </row>
    <row r="77" ht="15" customHeight="1" s="252">
      <c r="A77" s="23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2" t="n"/>
      <c r="AB77" s="22" t="n"/>
      <c r="AC77" s="22" t="n"/>
      <c r="AD77" s="22" t="n"/>
      <c r="AE77" s="22" t="n"/>
      <c r="AF77" s="22" t="n"/>
      <c r="AG77" s="22" t="n"/>
      <c r="AH77" s="22" t="n"/>
      <c r="AI77" s="22" t="n"/>
      <c r="AJ77" s="22" t="n"/>
      <c r="AK77" s="2" t="n"/>
      <c r="AL77" s="2" t="n"/>
      <c r="AM77" s="23" t="n"/>
      <c r="AN77" s="23" t="n"/>
      <c r="AO77" s="23" t="n"/>
      <c r="AP77" s="23" t="n"/>
    </row>
    <row r="78" ht="15" customHeight="1" s="252">
      <c r="A78" s="23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2" t="n"/>
      <c r="AB78" s="22" t="n"/>
      <c r="AC78" s="22" t="n"/>
      <c r="AD78" s="22" t="n"/>
      <c r="AE78" s="22" t="n"/>
      <c r="AF78" s="22" t="n"/>
      <c r="AG78" s="22" t="n"/>
      <c r="AH78" s="22" t="n"/>
      <c r="AI78" s="22" t="n"/>
      <c r="AJ78" s="22" t="n"/>
      <c r="AK78" s="2" t="n"/>
      <c r="AL78" s="2" t="n"/>
      <c r="AM78" s="23" t="n"/>
      <c r="AN78" s="23" t="n"/>
      <c r="AO78" s="23" t="n"/>
      <c r="AP78" s="23" t="n"/>
    </row>
    <row r="79" ht="15" customHeight="1" s="252">
      <c r="A79" s="23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2" t="n"/>
      <c r="AB79" s="22" t="n"/>
      <c r="AC79" s="22" t="n"/>
      <c r="AD79" s="22" t="n"/>
      <c r="AE79" s="22" t="n"/>
      <c r="AF79" s="22" t="n"/>
      <c r="AG79" s="22" t="n"/>
      <c r="AH79" s="22" t="n"/>
      <c r="AI79" s="22" t="n"/>
      <c r="AJ79" s="22" t="n"/>
      <c r="AK79" s="2" t="n"/>
      <c r="AL79" s="2" t="n"/>
      <c r="AM79" s="23" t="n"/>
      <c r="AN79" s="23" t="n"/>
      <c r="AO79" s="23" t="n"/>
      <c r="AP79" s="23" t="n"/>
    </row>
    <row r="80" ht="15" customHeight="1" s="252">
      <c r="A80" s="23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2" t="n"/>
      <c r="AB80" s="22" t="n"/>
      <c r="AC80" s="22" t="n"/>
      <c r="AD80" s="22" t="n"/>
      <c r="AE80" s="22" t="n"/>
      <c r="AF80" s="22" t="n"/>
      <c r="AG80" s="22" t="n"/>
      <c r="AH80" s="22" t="n"/>
      <c r="AI80" s="22" t="n"/>
      <c r="AJ80" s="22" t="n"/>
      <c r="AK80" s="2" t="n"/>
      <c r="AL80" s="2" t="n"/>
      <c r="AM80" s="23" t="n"/>
      <c r="AN80" s="23" t="n"/>
      <c r="AO80" s="23" t="n"/>
      <c r="AP80" s="23" t="n"/>
    </row>
    <row r="81" ht="15" customHeight="1" s="252">
      <c r="A81" s="23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2" t="n"/>
      <c r="AB81" s="22" t="n"/>
      <c r="AC81" s="22" t="n"/>
      <c r="AD81" s="22" t="n"/>
      <c r="AE81" s="22" t="n"/>
      <c r="AF81" s="22" t="n"/>
      <c r="AG81" s="22" t="n"/>
      <c r="AH81" s="22" t="n"/>
      <c r="AI81" s="22" t="n"/>
      <c r="AJ81" s="22" t="n"/>
      <c r="AK81" s="2" t="n"/>
      <c r="AL81" s="2" t="n"/>
      <c r="AM81" s="23" t="n"/>
      <c r="AN81" s="23" t="n"/>
      <c r="AO81" s="23" t="n"/>
      <c r="AP81" s="23" t="n"/>
    </row>
    <row r="82" ht="15" customHeight="1" s="252">
      <c r="A82" s="23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2" t="n"/>
      <c r="AB82" s="22" t="n"/>
      <c r="AC82" s="22" t="n"/>
      <c r="AD82" s="22" t="n"/>
      <c r="AE82" s="22" t="n"/>
      <c r="AF82" s="22" t="n"/>
      <c r="AG82" s="22" t="n"/>
      <c r="AH82" s="22" t="n"/>
      <c r="AI82" s="22" t="n"/>
      <c r="AJ82" s="22" t="n"/>
      <c r="AK82" s="2" t="n"/>
      <c r="AL82" s="2" t="n"/>
      <c r="AM82" s="23" t="n"/>
      <c r="AN82" s="23" t="n"/>
      <c r="AO82" s="23" t="n"/>
      <c r="AP82" s="23" t="n"/>
    </row>
    <row r="83" ht="15" customHeight="1" s="252">
      <c r="A83" s="23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2" t="n"/>
      <c r="AB83" s="22" t="n"/>
      <c r="AC83" s="22" t="n"/>
      <c r="AD83" s="22" t="n"/>
      <c r="AE83" s="22" t="n"/>
      <c r="AF83" s="22" t="n"/>
      <c r="AG83" s="22" t="n"/>
      <c r="AH83" s="22" t="n"/>
      <c r="AI83" s="22" t="n"/>
      <c r="AJ83" s="22" t="n"/>
      <c r="AK83" s="2" t="n"/>
      <c r="AL83" s="2" t="n"/>
      <c r="AM83" s="23" t="n"/>
      <c r="AN83" s="23" t="n"/>
      <c r="AO83" s="23" t="n"/>
      <c r="AP83" s="23" t="n"/>
    </row>
    <row r="84" ht="15.75" customHeight="1" s="252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2" t="n"/>
      <c r="AB84" s="22" t="n"/>
      <c r="AC84" s="22" t="n"/>
      <c r="AD84" s="22" t="n"/>
      <c r="AE84" s="22" t="n"/>
      <c r="AF84" s="22" t="n"/>
      <c r="AG84" s="22" t="n"/>
      <c r="AH84" s="22" t="n"/>
      <c r="AI84" s="22" t="n"/>
      <c r="AJ84" s="22" t="n"/>
      <c r="AK84" s="2" t="n"/>
      <c r="AL84" s="2" t="n"/>
      <c r="AM84" s="2" t="n"/>
      <c r="AN84" s="2" t="n"/>
      <c r="AO84" s="2" t="n"/>
      <c r="AP84" s="2" t="n"/>
    </row>
    <row r="85" ht="15.75" customHeight="1" s="252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2" t="n"/>
      <c r="AB85" s="22" t="n"/>
      <c r="AC85" s="22" t="n"/>
      <c r="AD85" s="22" t="n"/>
      <c r="AE85" s="22" t="n"/>
      <c r="AF85" s="22" t="n"/>
      <c r="AG85" s="22" t="n"/>
      <c r="AH85" s="22" t="n"/>
      <c r="AI85" s="22" t="n"/>
      <c r="AJ85" s="22" t="n"/>
      <c r="AK85" s="2" t="n"/>
      <c r="AL85" s="2" t="n"/>
      <c r="AM85" s="2" t="n"/>
      <c r="AN85" s="2" t="n"/>
      <c r="AO85" s="2" t="n"/>
      <c r="AP85" s="2" t="n"/>
    </row>
    <row r="86" ht="15.75" customHeight="1" s="252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2" t="n"/>
      <c r="AB86" s="22" t="n"/>
      <c r="AC86" s="22" t="n"/>
      <c r="AD86" s="22" t="n"/>
      <c r="AE86" s="22" t="n"/>
      <c r="AF86" s="22" t="n"/>
      <c r="AG86" s="22" t="n"/>
      <c r="AH86" s="22" t="n"/>
      <c r="AI86" s="22" t="n"/>
      <c r="AJ86" s="22" t="n"/>
      <c r="AK86" s="2" t="n"/>
      <c r="AL86" s="2" t="n"/>
      <c r="AM86" s="2" t="n"/>
      <c r="AN86" s="2" t="n"/>
      <c r="AO86" s="2" t="n"/>
      <c r="AP86" s="2" t="n"/>
    </row>
    <row r="87" ht="15.75" customHeight="1" s="252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2" t="n"/>
      <c r="AB87" s="22" t="n"/>
      <c r="AC87" s="22" t="n"/>
      <c r="AD87" s="22" t="n"/>
      <c r="AE87" s="22" t="n"/>
      <c r="AF87" s="22" t="n"/>
      <c r="AG87" s="22" t="n"/>
      <c r="AH87" s="22" t="n"/>
      <c r="AI87" s="22" t="n"/>
      <c r="AJ87" s="22" t="n"/>
      <c r="AK87" s="2" t="n"/>
      <c r="AL87" s="2" t="n"/>
      <c r="AM87" s="2" t="n"/>
      <c r="AN87" s="2" t="n"/>
      <c r="AO87" s="2" t="n"/>
      <c r="AP87" s="2" t="n"/>
    </row>
    <row r="88" ht="15.75" customHeight="1" s="252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2" t="n"/>
      <c r="AB88" s="22" t="n"/>
      <c r="AC88" s="22" t="n"/>
      <c r="AD88" s="22" t="n"/>
      <c r="AE88" s="22" t="n"/>
      <c r="AF88" s="22" t="n"/>
      <c r="AG88" s="22" t="n"/>
      <c r="AH88" s="22" t="n"/>
      <c r="AI88" s="22" t="n"/>
      <c r="AJ88" s="22" t="n"/>
      <c r="AK88" s="2" t="n"/>
      <c r="AL88" s="2" t="n"/>
      <c r="AM88" s="2" t="n"/>
      <c r="AN88" s="2" t="n"/>
      <c r="AO88" s="2" t="n"/>
      <c r="AP88" s="2" t="n"/>
    </row>
    <row r="89" ht="15.75" customHeight="1" s="252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2" t="n"/>
      <c r="AB89" s="22" t="n"/>
      <c r="AC89" s="22" t="n"/>
      <c r="AD89" s="22" t="n"/>
      <c r="AE89" s="22" t="n"/>
      <c r="AF89" s="22" t="n"/>
      <c r="AG89" s="22" t="n"/>
      <c r="AH89" s="22" t="n"/>
      <c r="AI89" s="22" t="n"/>
      <c r="AJ89" s="22" t="n"/>
      <c r="AK89" s="2" t="n"/>
      <c r="AL89" s="2" t="n"/>
      <c r="AM89" s="2" t="n"/>
      <c r="AN89" s="2" t="n"/>
      <c r="AO89" s="2" t="n"/>
      <c r="AP89" s="2" t="n"/>
    </row>
    <row r="90" ht="15.75" customHeight="1" s="252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2" t="n"/>
      <c r="AB90" s="22" t="n"/>
      <c r="AC90" s="22" t="n"/>
      <c r="AD90" s="22" t="n"/>
      <c r="AE90" s="22" t="n"/>
      <c r="AF90" s="22" t="n"/>
      <c r="AG90" s="22" t="n"/>
      <c r="AH90" s="22" t="n"/>
      <c r="AI90" s="22" t="n"/>
      <c r="AJ90" s="22" t="n"/>
      <c r="AK90" s="2" t="n"/>
      <c r="AL90" s="2" t="n"/>
      <c r="AM90" s="2" t="n"/>
      <c r="AN90" s="2" t="n"/>
      <c r="AO90" s="2" t="n"/>
      <c r="AP90" s="2" t="n"/>
    </row>
    <row r="91" ht="15.75" customHeight="1" s="252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2" t="n"/>
      <c r="AB91" s="22" t="n"/>
      <c r="AC91" s="22" t="n"/>
      <c r="AD91" s="22" t="n"/>
      <c r="AE91" s="22" t="n"/>
      <c r="AF91" s="22" t="n"/>
      <c r="AG91" s="22" t="n"/>
      <c r="AH91" s="22" t="n"/>
      <c r="AI91" s="22" t="n"/>
      <c r="AJ91" s="22" t="n"/>
      <c r="AK91" s="2" t="n"/>
      <c r="AL91" s="2" t="n"/>
      <c r="AM91" s="2" t="n"/>
      <c r="AN91" s="2" t="n"/>
      <c r="AO91" s="2" t="n"/>
      <c r="AP91" s="2" t="n"/>
    </row>
    <row r="92" ht="15.75" customHeight="1" s="25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2" t="n"/>
      <c r="AB92" s="22" t="n"/>
      <c r="AC92" s="22" t="n"/>
      <c r="AD92" s="22" t="n"/>
      <c r="AE92" s="22" t="n"/>
      <c r="AF92" s="22" t="n"/>
      <c r="AG92" s="22" t="n"/>
      <c r="AH92" s="22" t="n"/>
      <c r="AI92" s="22" t="n"/>
      <c r="AJ92" s="22" t="n"/>
      <c r="AK92" s="2" t="n"/>
      <c r="AL92" s="2" t="n"/>
      <c r="AM92" s="2" t="n"/>
      <c r="AN92" s="2" t="n"/>
      <c r="AO92" s="2" t="n"/>
      <c r="AP92" s="2" t="n"/>
    </row>
    <row r="93" ht="15.75" customHeight="1" s="252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2" t="n"/>
      <c r="AB93" s="22" t="n"/>
      <c r="AC93" s="22" t="n"/>
      <c r="AD93" s="22" t="n"/>
      <c r="AE93" s="22" t="n"/>
      <c r="AF93" s="22" t="n"/>
      <c r="AG93" s="22" t="n"/>
      <c r="AH93" s="22" t="n"/>
      <c r="AI93" s="22" t="n"/>
      <c r="AJ93" s="22" t="n"/>
      <c r="AK93" s="2" t="n"/>
      <c r="AL93" s="2" t="n"/>
      <c r="AM93" s="2" t="n"/>
      <c r="AN93" s="2" t="n"/>
      <c r="AO93" s="2" t="n"/>
      <c r="AP93" s="2" t="n"/>
    </row>
    <row r="94" ht="15.75" customHeight="1" s="252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2" t="n"/>
      <c r="AB94" s="22" t="n"/>
      <c r="AC94" s="22" t="n"/>
      <c r="AD94" s="22" t="n"/>
      <c r="AE94" s="22" t="n"/>
      <c r="AF94" s="22" t="n"/>
      <c r="AG94" s="22" t="n"/>
      <c r="AH94" s="22" t="n"/>
      <c r="AI94" s="22" t="n"/>
      <c r="AJ94" s="22" t="n"/>
      <c r="AK94" s="2" t="n"/>
      <c r="AL94" s="2" t="n"/>
      <c r="AM94" s="2" t="n"/>
      <c r="AN94" s="2" t="n"/>
      <c r="AO94" s="2" t="n"/>
      <c r="AP94" s="2" t="n"/>
    </row>
    <row r="95" ht="15.75" customHeight="1" s="252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2" t="n"/>
      <c r="AB95" s="22" t="n"/>
      <c r="AC95" s="22" t="n"/>
      <c r="AD95" s="22" t="n"/>
      <c r="AE95" s="22" t="n"/>
      <c r="AF95" s="22" t="n"/>
      <c r="AG95" s="22" t="n"/>
      <c r="AH95" s="22" t="n"/>
      <c r="AI95" s="22" t="n"/>
      <c r="AJ95" s="22" t="n"/>
      <c r="AK95" s="2" t="n"/>
      <c r="AL95" s="2" t="n"/>
      <c r="AM95" s="2" t="n"/>
      <c r="AN95" s="2" t="n"/>
      <c r="AO95" s="2" t="n"/>
      <c r="AP95" s="2" t="n"/>
    </row>
    <row r="96" ht="15.75" customHeight="1" s="252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2" t="n"/>
      <c r="AB96" s="22" t="n"/>
      <c r="AC96" s="22" t="n"/>
      <c r="AD96" s="22" t="n"/>
      <c r="AE96" s="22" t="n"/>
      <c r="AF96" s="22" t="n"/>
      <c r="AG96" s="22" t="n"/>
      <c r="AH96" s="22" t="n"/>
      <c r="AI96" s="22" t="n"/>
      <c r="AJ96" s="22" t="n"/>
      <c r="AK96" s="2" t="n"/>
      <c r="AL96" s="2" t="n"/>
      <c r="AM96" s="2" t="n"/>
      <c r="AN96" s="2" t="n"/>
      <c r="AO96" s="2" t="n"/>
      <c r="AP96" s="2" t="n"/>
    </row>
    <row r="97" ht="15.75" customHeight="1" s="252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2" t="n"/>
      <c r="AB97" s="22" t="n"/>
      <c r="AC97" s="22" t="n"/>
      <c r="AD97" s="22" t="n"/>
      <c r="AE97" s="22" t="n"/>
      <c r="AF97" s="22" t="n"/>
      <c r="AG97" s="22" t="n"/>
      <c r="AH97" s="22" t="n"/>
      <c r="AI97" s="22" t="n"/>
      <c r="AJ97" s="22" t="n"/>
      <c r="AK97" s="2" t="n"/>
      <c r="AL97" s="2" t="n"/>
      <c r="AM97" s="2" t="n"/>
      <c r="AN97" s="2" t="n"/>
      <c r="AO97" s="2" t="n"/>
      <c r="AP97" s="2" t="n"/>
    </row>
    <row r="98" ht="15.75" customHeight="1" s="252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2" t="n"/>
      <c r="AB98" s="22" t="n"/>
      <c r="AC98" s="22" t="n"/>
      <c r="AD98" s="22" t="n"/>
      <c r="AE98" s="22" t="n"/>
      <c r="AF98" s="22" t="n"/>
      <c r="AG98" s="22" t="n"/>
      <c r="AH98" s="22" t="n"/>
      <c r="AI98" s="22" t="n"/>
      <c r="AJ98" s="22" t="n"/>
      <c r="AK98" s="2" t="n"/>
      <c r="AL98" s="2" t="n"/>
      <c r="AM98" s="2" t="n"/>
      <c r="AN98" s="2" t="n"/>
      <c r="AO98" s="2" t="n"/>
      <c r="AP98" s="2" t="n"/>
    </row>
    <row r="99" ht="15.75" customHeight="1" s="252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2" t="n"/>
      <c r="AB99" s="22" t="n"/>
      <c r="AC99" s="22" t="n"/>
      <c r="AD99" s="22" t="n"/>
      <c r="AE99" s="22" t="n"/>
      <c r="AF99" s="22" t="n"/>
      <c r="AG99" s="22" t="n"/>
      <c r="AH99" s="22" t="n"/>
      <c r="AI99" s="22" t="n"/>
      <c r="AJ99" s="22" t="n"/>
      <c r="AK99" s="2" t="n"/>
      <c r="AL99" s="2" t="n"/>
      <c r="AM99" s="2" t="n"/>
      <c r="AN99" s="2" t="n"/>
      <c r="AO99" s="2" t="n"/>
      <c r="AP99" s="2" t="n"/>
    </row>
    <row r="100" ht="15.75" customHeight="1" s="252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2" t="n"/>
      <c r="AB100" s="22" t="n"/>
      <c r="AC100" s="22" t="n"/>
      <c r="AD100" s="22" t="n"/>
      <c r="AE100" s="22" t="n"/>
      <c r="AF100" s="22" t="n"/>
      <c r="AG100" s="22" t="n"/>
      <c r="AH100" s="22" t="n"/>
      <c r="AI100" s="22" t="n"/>
      <c r="AJ100" s="22" t="n"/>
      <c r="AK100" s="2" t="n"/>
      <c r="AL100" s="2" t="n"/>
      <c r="AM100" s="2" t="n"/>
      <c r="AN100" s="2" t="n"/>
      <c r="AO100" s="2" t="n"/>
      <c r="AP100" s="2" t="n"/>
    </row>
    <row r="101" ht="15.75" customHeight="1" s="252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2" t="n"/>
      <c r="AB101" s="22" t="n"/>
      <c r="AC101" s="22" t="n"/>
      <c r="AD101" s="22" t="n"/>
      <c r="AE101" s="22" t="n"/>
      <c r="AF101" s="22" t="n"/>
      <c r="AG101" s="22" t="n"/>
      <c r="AH101" s="22" t="n"/>
      <c r="AI101" s="22" t="n"/>
      <c r="AJ101" s="22" t="n"/>
      <c r="AK101" s="2" t="n"/>
      <c r="AL101" s="2" t="n"/>
      <c r="AM101" s="2" t="n"/>
      <c r="AN101" s="2" t="n"/>
      <c r="AO101" s="2" t="n"/>
      <c r="AP101" s="2" t="n"/>
    </row>
    <row r="102" ht="15.75" customHeight="1" s="25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2" t="n"/>
      <c r="AB102" s="22" t="n"/>
      <c r="AC102" s="22" t="n"/>
      <c r="AD102" s="22" t="n"/>
      <c r="AE102" s="22" t="n"/>
      <c r="AF102" s="22" t="n"/>
      <c r="AG102" s="22" t="n"/>
      <c r="AH102" s="22" t="n"/>
      <c r="AI102" s="22" t="n"/>
      <c r="AJ102" s="22" t="n"/>
      <c r="AK102" s="2" t="n"/>
      <c r="AL102" s="2" t="n"/>
      <c r="AM102" s="2" t="n"/>
      <c r="AN102" s="2" t="n"/>
      <c r="AO102" s="2" t="n"/>
      <c r="AP102" s="2" t="n"/>
    </row>
    <row r="103" ht="15.75" customHeight="1" s="252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2" t="n"/>
      <c r="AB103" s="22" t="n"/>
      <c r="AC103" s="22" t="n"/>
      <c r="AD103" s="22" t="n"/>
      <c r="AE103" s="22" t="n"/>
      <c r="AF103" s="22" t="n"/>
      <c r="AG103" s="22" t="n"/>
      <c r="AH103" s="22" t="n"/>
      <c r="AI103" s="22" t="n"/>
      <c r="AJ103" s="22" t="n"/>
      <c r="AK103" s="2" t="n"/>
      <c r="AL103" s="2" t="n"/>
      <c r="AM103" s="2" t="n"/>
      <c r="AN103" s="2" t="n"/>
      <c r="AO103" s="2" t="n"/>
      <c r="AP103" s="2" t="n"/>
    </row>
    <row r="104" ht="15.75" customHeight="1" s="252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2" t="n"/>
      <c r="AB104" s="22" t="n"/>
      <c r="AC104" s="22" t="n"/>
      <c r="AD104" s="22" t="n"/>
      <c r="AE104" s="22" t="n"/>
      <c r="AF104" s="22" t="n"/>
      <c r="AG104" s="22" t="n"/>
      <c r="AH104" s="22" t="n"/>
      <c r="AI104" s="22" t="n"/>
      <c r="AJ104" s="22" t="n"/>
      <c r="AK104" s="2" t="n"/>
      <c r="AL104" s="2" t="n"/>
      <c r="AM104" s="2" t="n"/>
      <c r="AN104" s="2" t="n"/>
      <c r="AO104" s="2" t="n"/>
      <c r="AP104" s="2" t="n"/>
    </row>
    <row r="105" ht="15.75" customHeight="1" s="252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2" t="n"/>
      <c r="AB105" s="22" t="n"/>
      <c r="AC105" s="22" t="n"/>
      <c r="AD105" s="22" t="n"/>
      <c r="AE105" s="22" t="n"/>
      <c r="AF105" s="22" t="n"/>
      <c r="AG105" s="22" t="n"/>
      <c r="AH105" s="22" t="n"/>
      <c r="AI105" s="22" t="n"/>
      <c r="AJ105" s="22" t="n"/>
      <c r="AK105" s="2" t="n"/>
      <c r="AL105" s="2" t="n"/>
      <c r="AM105" s="2" t="n"/>
      <c r="AN105" s="2" t="n"/>
      <c r="AO105" s="2" t="n"/>
      <c r="AP105" s="2" t="n"/>
    </row>
    <row r="106" ht="15.75" customHeight="1" s="252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2" t="n"/>
      <c r="AB106" s="22" t="n"/>
      <c r="AC106" s="22" t="n"/>
      <c r="AD106" s="22" t="n"/>
      <c r="AE106" s="22" t="n"/>
      <c r="AF106" s="22" t="n"/>
      <c r="AG106" s="22" t="n"/>
      <c r="AH106" s="22" t="n"/>
      <c r="AI106" s="22" t="n"/>
      <c r="AJ106" s="22" t="n"/>
      <c r="AK106" s="2" t="n"/>
      <c r="AL106" s="2" t="n"/>
      <c r="AM106" s="2" t="n"/>
      <c r="AN106" s="2" t="n"/>
      <c r="AO106" s="2" t="n"/>
      <c r="AP106" s="2" t="n"/>
    </row>
    <row r="107" ht="15.75" customHeight="1" s="252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2" t="n"/>
      <c r="AB107" s="22" t="n"/>
      <c r="AC107" s="22" t="n"/>
      <c r="AD107" s="22" t="n"/>
      <c r="AE107" s="22" t="n"/>
      <c r="AF107" s="22" t="n"/>
      <c r="AG107" s="22" t="n"/>
      <c r="AH107" s="22" t="n"/>
      <c r="AI107" s="22" t="n"/>
      <c r="AJ107" s="22" t="n"/>
      <c r="AK107" s="2" t="n"/>
      <c r="AL107" s="2" t="n"/>
      <c r="AM107" s="2" t="n"/>
      <c r="AN107" s="2" t="n"/>
      <c r="AO107" s="2" t="n"/>
      <c r="AP107" s="2" t="n"/>
    </row>
    <row r="108" ht="15.75" customHeight="1" s="252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2" t="n"/>
      <c r="AB108" s="22" t="n"/>
      <c r="AC108" s="22" t="n"/>
      <c r="AD108" s="22" t="n"/>
      <c r="AE108" s="22" t="n"/>
      <c r="AF108" s="22" t="n"/>
      <c r="AG108" s="22" t="n"/>
      <c r="AH108" s="22" t="n"/>
      <c r="AI108" s="22" t="n"/>
      <c r="AJ108" s="22" t="n"/>
      <c r="AK108" s="2" t="n"/>
      <c r="AL108" s="2" t="n"/>
      <c r="AM108" s="2" t="n"/>
      <c r="AN108" s="2" t="n"/>
      <c r="AO108" s="2" t="n"/>
      <c r="AP108" s="2" t="n"/>
    </row>
    <row r="109" ht="15.75" customHeight="1" s="252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2" t="n"/>
      <c r="AB109" s="22" t="n"/>
      <c r="AC109" s="22" t="n"/>
      <c r="AD109" s="22" t="n"/>
      <c r="AE109" s="22" t="n"/>
      <c r="AF109" s="22" t="n"/>
      <c r="AG109" s="22" t="n"/>
      <c r="AH109" s="22" t="n"/>
      <c r="AI109" s="22" t="n"/>
      <c r="AJ109" s="22" t="n"/>
      <c r="AK109" s="2" t="n"/>
      <c r="AL109" s="2" t="n"/>
      <c r="AM109" s="2" t="n"/>
      <c r="AN109" s="2" t="n"/>
      <c r="AO109" s="2" t="n"/>
      <c r="AP109" s="2" t="n"/>
    </row>
    <row r="110" ht="15.75" customHeight="1" s="252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2" t="n"/>
      <c r="AB110" s="22" t="n"/>
      <c r="AC110" s="22" t="n"/>
      <c r="AD110" s="22" t="n"/>
      <c r="AE110" s="22" t="n"/>
      <c r="AF110" s="22" t="n"/>
      <c r="AG110" s="22" t="n"/>
      <c r="AH110" s="22" t="n"/>
      <c r="AI110" s="22" t="n"/>
      <c r="AJ110" s="22" t="n"/>
      <c r="AK110" s="2" t="n"/>
      <c r="AL110" s="2" t="n"/>
      <c r="AM110" s="2" t="n"/>
      <c r="AN110" s="2" t="n"/>
      <c r="AO110" s="2" t="n"/>
      <c r="AP110" s="2" t="n"/>
    </row>
    <row r="111" ht="15.75" customHeight="1" s="252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2" t="n"/>
      <c r="AB111" s="22" t="n"/>
      <c r="AC111" s="22" t="n"/>
      <c r="AD111" s="22" t="n"/>
      <c r="AE111" s="22" t="n"/>
      <c r="AF111" s="22" t="n"/>
      <c r="AG111" s="22" t="n"/>
      <c r="AH111" s="22" t="n"/>
      <c r="AI111" s="22" t="n"/>
      <c r="AJ111" s="22" t="n"/>
      <c r="AK111" s="2" t="n"/>
      <c r="AL111" s="2" t="n"/>
      <c r="AM111" s="2" t="n"/>
      <c r="AN111" s="2" t="n"/>
      <c r="AO111" s="2" t="n"/>
      <c r="AP111" s="2" t="n"/>
    </row>
    <row r="112" ht="15.75" customHeight="1" s="25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2" t="n"/>
      <c r="AB112" s="22" t="n"/>
      <c r="AC112" s="22" t="n"/>
      <c r="AD112" s="22" t="n"/>
      <c r="AE112" s="22" t="n"/>
      <c r="AF112" s="22" t="n"/>
      <c r="AG112" s="22" t="n"/>
      <c r="AH112" s="22" t="n"/>
      <c r="AI112" s="22" t="n"/>
      <c r="AJ112" s="22" t="n"/>
      <c r="AK112" s="2" t="n"/>
      <c r="AL112" s="2" t="n"/>
      <c r="AM112" s="2" t="n"/>
      <c r="AN112" s="2" t="n"/>
      <c r="AO112" s="2" t="n"/>
      <c r="AP112" s="2" t="n"/>
    </row>
    <row r="113" ht="15.75" customHeight="1" s="252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2" t="n"/>
      <c r="AB113" s="22" t="n"/>
      <c r="AC113" s="22" t="n"/>
      <c r="AD113" s="22" t="n"/>
      <c r="AE113" s="22" t="n"/>
      <c r="AF113" s="22" t="n"/>
      <c r="AG113" s="22" t="n"/>
      <c r="AH113" s="22" t="n"/>
      <c r="AI113" s="22" t="n"/>
      <c r="AJ113" s="22" t="n"/>
      <c r="AK113" s="2" t="n"/>
      <c r="AL113" s="2" t="n"/>
      <c r="AM113" s="2" t="n"/>
      <c r="AN113" s="2" t="n"/>
      <c r="AO113" s="2" t="n"/>
      <c r="AP113" s="2" t="n"/>
    </row>
    <row r="114" ht="15.75" customHeight="1" s="252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2" t="n"/>
      <c r="AB114" s="22" t="n"/>
      <c r="AC114" s="22" t="n"/>
      <c r="AD114" s="22" t="n"/>
      <c r="AE114" s="22" t="n"/>
      <c r="AF114" s="22" t="n"/>
      <c r="AG114" s="22" t="n"/>
      <c r="AH114" s="22" t="n"/>
      <c r="AI114" s="22" t="n"/>
      <c r="AJ114" s="22" t="n"/>
      <c r="AK114" s="2" t="n"/>
      <c r="AL114" s="2" t="n"/>
      <c r="AM114" s="2" t="n"/>
      <c r="AN114" s="2" t="n"/>
      <c r="AO114" s="2" t="n"/>
      <c r="AP114" s="2" t="n"/>
    </row>
    <row r="115" ht="15.75" customHeight="1" s="252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2" t="n"/>
      <c r="AB115" s="22" t="n"/>
      <c r="AC115" s="22" t="n"/>
      <c r="AD115" s="22" t="n"/>
      <c r="AE115" s="22" t="n"/>
      <c r="AF115" s="22" t="n"/>
      <c r="AG115" s="22" t="n"/>
      <c r="AH115" s="22" t="n"/>
      <c r="AI115" s="22" t="n"/>
      <c r="AJ115" s="22" t="n"/>
      <c r="AK115" s="2" t="n"/>
      <c r="AL115" s="2" t="n"/>
      <c r="AM115" s="2" t="n"/>
      <c r="AN115" s="2" t="n"/>
      <c r="AO115" s="2" t="n"/>
      <c r="AP115" s="2" t="n"/>
    </row>
    <row r="116" ht="15.75" customHeight="1" s="252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2" t="n"/>
      <c r="AB116" s="22" t="n"/>
      <c r="AC116" s="22" t="n"/>
      <c r="AD116" s="22" t="n"/>
      <c r="AE116" s="22" t="n"/>
      <c r="AF116" s="22" t="n"/>
      <c r="AG116" s="22" t="n"/>
      <c r="AH116" s="22" t="n"/>
      <c r="AI116" s="22" t="n"/>
      <c r="AJ116" s="22" t="n"/>
      <c r="AK116" s="2" t="n"/>
      <c r="AL116" s="2" t="n"/>
      <c r="AM116" s="2" t="n"/>
      <c r="AN116" s="2" t="n"/>
      <c r="AO116" s="2" t="n"/>
      <c r="AP116" s="2" t="n"/>
    </row>
    <row r="117" ht="15.75" customHeight="1" s="252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2" t="n"/>
      <c r="AB117" s="22" t="n"/>
      <c r="AC117" s="22" t="n"/>
      <c r="AD117" s="22" t="n"/>
      <c r="AE117" s="22" t="n"/>
      <c r="AF117" s="22" t="n"/>
      <c r="AG117" s="22" t="n"/>
      <c r="AH117" s="22" t="n"/>
      <c r="AI117" s="22" t="n"/>
      <c r="AJ117" s="22" t="n"/>
      <c r="AK117" s="2" t="n"/>
      <c r="AL117" s="2" t="n"/>
      <c r="AM117" s="2" t="n"/>
      <c r="AN117" s="2" t="n"/>
      <c r="AO117" s="2" t="n"/>
      <c r="AP117" s="2" t="n"/>
    </row>
    <row r="118" ht="15.75" customHeight="1" s="252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2" t="n"/>
      <c r="AB118" s="22" t="n"/>
      <c r="AC118" s="22" t="n"/>
      <c r="AD118" s="22" t="n"/>
      <c r="AE118" s="22" t="n"/>
      <c r="AF118" s="22" t="n"/>
      <c r="AG118" s="22" t="n"/>
      <c r="AH118" s="22" t="n"/>
      <c r="AI118" s="22" t="n"/>
      <c r="AJ118" s="22" t="n"/>
      <c r="AK118" s="2" t="n"/>
      <c r="AL118" s="2" t="n"/>
      <c r="AM118" s="2" t="n"/>
      <c r="AN118" s="2" t="n"/>
      <c r="AO118" s="2" t="n"/>
      <c r="AP118" s="2" t="n"/>
    </row>
    <row r="119" ht="15.75" customHeight="1" s="252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2" t="n"/>
      <c r="AB119" s="22" t="n"/>
      <c r="AC119" s="22" t="n"/>
      <c r="AD119" s="22" t="n"/>
      <c r="AE119" s="22" t="n"/>
      <c r="AF119" s="22" t="n"/>
      <c r="AG119" s="22" t="n"/>
      <c r="AH119" s="22" t="n"/>
      <c r="AI119" s="22" t="n"/>
      <c r="AJ119" s="22" t="n"/>
      <c r="AK119" s="2" t="n"/>
      <c r="AL119" s="2" t="n"/>
      <c r="AM119" s="2" t="n"/>
      <c r="AN119" s="2" t="n"/>
      <c r="AO119" s="2" t="n"/>
      <c r="AP119" s="2" t="n"/>
    </row>
    <row r="120" ht="15.75" customHeight="1" s="252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2" t="n"/>
      <c r="AB120" s="22" t="n"/>
      <c r="AC120" s="22" t="n"/>
      <c r="AD120" s="22" t="n"/>
      <c r="AE120" s="22" t="n"/>
      <c r="AF120" s="22" t="n"/>
      <c r="AG120" s="22" t="n"/>
      <c r="AH120" s="22" t="n"/>
      <c r="AI120" s="22" t="n"/>
      <c r="AJ120" s="22" t="n"/>
      <c r="AK120" s="2" t="n"/>
      <c r="AL120" s="2" t="n"/>
      <c r="AM120" s="2" t="n"/>
      <c r="AN120" s="2" t="n"/>
      <c r="AO120" s="2" t="n"/>
      <c r="AP120" s="2" t="n"/>
    </row>
    <row r="121" ht="15.75" customHeight="1" s="252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2" t="n"/>
      <c r="AB121" s="22" t="n"/>
      <c r="AC121" s="22" t="n"/>
      <c r="AD121" s="22" t="n"/>
      <c r="AE121" s="22" t="n"/>
      <c r="AF121" s="22" t="n"/>
      <c r="AG121" s="22" t="n"/>
      <c r="AH121" s="22" t="n"/>
      <c r="AI121" s="22" t="n"/>
      <c r="AJ121" s="22" t="n"/>
      <c r="AK121" s="2" t="n"/>
      <c r="AL121" s="2" t="n"/>
      <c r="AM121" s="2" t="n"/>
      <c r="AN121" s="2" t="n"/>
      <c r="AO121" s="2" t="n"/>
      <c r="AP121" s="2" t="n"/>
    </row>
    <row r="122" ht="15.75" customHeight="1" s="25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2" t="n"/>
      <c r="AB122" s="22" t="n"/>
      <c r="AC122" s="22" t="n"/>
      <c r="AD122" s="22" t="n"/>
      <c r="AE122" s="22" t="n"/>
      <c r="AF122" s="22" t="n"/>
      <c r="AG122" s="22" t="n"/>
      <c r="AH122" s="22" t="n"/>
      <c r="AI122" s="22" t="n"/>
      <c r="AJ122" s="22" t="n"/>
      <c r="AK122" s="2" t="n"/>
      <c r="AL122" s="2" t="n"/>
      <c r="AM122" s="2" t="n"/>
      <c r="AN122" s="2" t="n"/>
      <c r="AO122" s="2" t="n"/>
      <c r="AP122" s="2" t="n"/>
    </row>
    <row r="123" ht="15.75" customHeight="1" s="252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2" t="n"/>
      <c r="AB123" s="22" t="n"/>
      <c r="AC123" s="22" t="n"/>
      <c r="AD123" s="22" t="n"/>
      <c r="AE123" s="22" t="n"/>
      <c r="AF123" s="22" t="n"/>
      <c r="AG123" s="22" t="n"/>
      <c r="AH123" s="22" t="n"/>
      <c r="AI123" s="22" t="n"/>
      <c r="AJ123" s="22" t="n"/>
      <c r="AK123" s="2" t="n"/>
      <c r="AL123" s="2" t="n"/>
      <c r="AM123" s="2" t="n"/>
      <c r="AN123" s="2" t="n"/>
      <c r="AO123" s="2" t="n"/>
      <c r="AP123" s="2" t="n"/>
    </row>
    <row r="124" ht="15.75" customHeight="1" s="252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2" t="n"/>
      <c r="AB124" s="22" t="n"/>
      <c r="AC124" s="22" t="n"/>
      <c r="AD124" s="22" t="n"/>
      <c r="AE124" s="22" t="n"/>
      <c r="AF124" s="22" t="n"/>
      <c r="AG124" s="22" t="n"/>
      <c r="AH124" s="22" t="n"/>
      <c r="AI124" s="22" t="n"/>
      <c r="AJ124" s="22" t="n"/>
      <c r="AK124" s="2" t="n"/>
      <c r="AL124" s="2" t="n"/>
      <c r="AM124" s="2" t="n"/>
      <c r="AN124" s="2" t="n"/>
      <c r="AO124" s="2" t="n"/>
      <c r="AP124" s="2" t="n"/>
    </row>
    <row r="125" ht="15.75" customHeight="1" s="252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2" t="n"/>
      <c r="AB125" s="22" t="n"/>
      <c r="AC125" s="22" t="n"/>
      <c r="AD125" s="22" t="n"/>
      <c r="AE125" s="22" t="n"/>
      <c r="AF125" s="22" t="n"/>
      <c r="AG125" s="22" t="n"/>
      <c r="AH125" s="22" t="n"/>
      <c r="AI125" s="22" t="n"/>
      <c r="AJ125" s="22" t="n"/>
      <c r="AK125" s="2" t="n"/>
      <c r="AL125" s="2" t="n"/>
      <c r="AM125" s="2" t="n"/>
      <c r="AN125" s="2" t="n"/>
      <c r="AO125" s="2" t="n"/>
      <c r="AP125" s="2" t="n"/>
    </row>
    <row r="126" ht="15.75" customHeight="1" s="252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2" t="n"/>
      <c r="AB126" s="22" t="n"/>
      <c r="AC126" s="22" t="n"/>
      <c r="AD126" s="22" t="n"/>
      <c r="AE126" s="22" t="n"/>
      <c r="AF126" s="22" t="n"/>
      <c r="AG126" s="22" t="n"/>
      <c r="AH126" s="22" t="n"/>
      <c r="AI126" s="22" t="n"/>
      <c r="AJ126" s="22" t="n"/>
      <c r="AK126" s="2" t="n"/>
      <c r="AL126" s="2" t="n"/>
      <c r="AM126" s="2" t="n"/>
      <c r="AN126" s="2" t="n"/>
      <c r="AO126" s="2" t="n"/>
      <c r="AP126" s="2" t="n"/>
    </row>
    <row r="127" ht="15.75" customHeight="1" s="252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2" t="n"/>
      <c r="AB127" s="22" t="n"/>
      <c r="AC127" s="22" t="n"/>
      <c r="AD127" s="22" t="n"/>
      <c r="AE127" s="22" t="n"/>
      <c r="AF127" s="22" t="n"/>
      <c r="AG127" s="22" t="n"/>
      <c r="AH127" s="22" t="n"/>
      <c r="AI127" s="22" t="n"/>
      <c r="AJ127" s="22" t="n"/>
      <c r="AK127" s="2" t="n"/>
      <c r="AL127" s="2" t="n"/>
      <c r="AM127" s="2" t="n"/>
      <c r="AN127" s="2" t="n"/>
      <c r="AO127" s="2" t="n"/>
      <c r="AP127" s="2" t="n"/>
    </row>
    <row r="128" ht="15.75" customHeight="1" s="252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2" t="n"/>
      <c r="AB128" s="22" t="n"/>
      <c r="AC128" s="22" t="n"/>
      <c r="AD128" s="22" t="n"/>
      <c r="AE128" s="22" t="n"/>
      <c r="AF128" s="22" t="n"/>
      <c r="AG128" s="22" t="n"/>
      <c r="AH128" s="22" t="n"/>
      <c r="AI128" s="22" t="n"/>
      <c r="AJ128" s="22" t="n"/>
      <c r="AK128" s="2" t="n"/>
      <c r="AL128" s="2" t="n"/>
      <c r="AM128" s="2" t="n"/>
      <c r="AN128" s="2" t="n"/>
      <c r="AO128" s="2" t="n"/>
      <c r="AP128" s="2" t="n"/>
    </row>
    <row r="129" ht="15.75" customHeight="1" s="252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2" t="n"/>
      <c r="AB129" s="22" t="n"/>
      <c r="AC129" s="22" t="n"/>
      <c r="AD129" s="22" t="n"/>
      <c r="AE129" s="22" t="n"/>
      <c r="AF129" s="22" t="n"/>
      <c r="AG129" s="22" t="n"/>
      <c r="AH129" s="22" t="n"/>
      <c r="AI129" s="22" t="n"/>
      <c r="AJ129" s="22" t="n"/>
      <c r="AK129" s="2" t="n"/>
      <c r="AL129" s="2" t="n"/>
      <c r="AM129" s="2" t="n"/>
      <c r="AN129" s="2" t="n"/>
      <c r="AO129" s="2" t="n"/>
      <c r="AP129" s="2" t="n"/>
    </row>
    <row r="130" ht="15.75" customHeight="1" s="252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2" t="n"/>
      <c r="AB130" s="22" t="n"/>
      <c r="AC130" s="22" t="n"/>
      <c r="AD130" s="22" t="n"/>
      <c r="AE130" s="22" t="n"/>
      <c r="AF130" s="22" t="n"/>
      <c r="AG130" s="22" t="n"/>
      <c r="AH130" s="22" t="n"/>
      <c r="AI130" s="22" t="n"/>
      <c r="AJ130" s="22" t="n"/>
      <c r="AK130" s="2" t="n"/>
      <c r="AL130" s="2" t="n"/>
      <c r="AM130" s="2" t="n"/>
      <c r="AN130" s="2" t="n"/>
      <c r="AO130" s="2" t="n"/>
      <c r="AP130" s="2" t="n"/>
    </row>
    <row r="131" ht="15.75" customHeight="1" s="252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2" t="n"/>
      <c r="AB131" s="22" t="n"/>
      <c r="AC131" s="22" t="n"/>
      <c r="AD131" s="22" t="n"/>
      <c r="AE131" s="22" t="n"/>
      <c r="AF131" s="22" t="n"/>
      <c r="AG131" s="22" t="n"/>
      <c r="AH131" s="22" t="n"/>
      <c r="AI131" s="22" t="n"/>
      <c r="AJ131" s="22" t="n"/>
      <c r="AK131" s="2" t="n"/>
      <c r="AL131" s="2" t="n"/>
      <c r="AM131" s="2" t="n"/>
      <c r="AN131" s="2" t="n"/>
      <c r="AO131" s="2" t="n"/>
      <c r="AP131" s="2" t="n"/>
    </row>
    <row r="132" ht="15.75" customHeight="1" s="25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2" t="n"/>
      <c r="AB132" s="22" t="n"/>
      <c r="AC132" s="22" t="n"/>
      <c r="AD132" s="22" t="n"/>
      <c r="AE132" s="22" t="n"/>
      <c r="AF132" s="22" t="n"/>
      <c r="AG132" s="22" t="n"/>
      <c r="AH132" s="22" t="n"/>
      <c r="AI132" s="22" t="n"/>
      <c r="AJ132" s="22" t="n"/>
      <c r="AK132" s="2" t="n"/>
      <c r="AL132" s="2" t="n"/>
      <c r="AM132" s="2" t="n"/>
      <c r="AN132" s="2" t="n"/>
      <c r="AO132" s="2" t="n"/>
      <c r="AP132" s="2" t="n"/>
    </row>
    <row r="133" ht="15.75" customHeight="1" s="252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2" t="n"/>
      <c r="AB133" s="22" t="n"/>
      <c r="AC133" s="22" t="n"/>
      <c r="AD133" s="22" t="n"/>
      <c r="AE133" s="22" t="n"/>
      <c r="AF133" s="22" t="n"/>
      <c r="AG133" s="22" t="n"/>
      <c r="AH133" s="22" t="n"/>
      <c r="AI133" s="22" t="n"/>
      <c r="AJ133" s="22" t="n"/>
      <c r="AK133" s="2" t="n"/>
      <c r="AL133" s="2" t="n"/>
      <c r="AM133" s="2" t="n"/>
      <c r="AN133" s="2" t="n"/>
      <c r="AO133" s="2" t="n"/>
      <c r="AP133" s="2" t="n"/>
    </row>
    <row r="134" ht="15.75" customHeight="1" s="252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2" t="n"/>
      <c r="AB134" s="22" t="n"/>
      <c r="AC134" s="22" t="n"/>
      <c r="AD134" s="22" t="n"/>
      <c r="AE134" s="22" t="n"/>
      <c r="AF134" s="22" t="n"/>
      <c r="AG134" s="22" t="n"/>
      <c r="AH134" s="22" t="n"/>
      <c r="AI134" s="22" t="n"/>
      <c r="AJ134" s="22" t="n"/>
      <c r="AK134" s="2" t="n"/>
      <c r="AL134" s="2" t="n"/>
      <c r="AM134" s="2" t="n"/>
      <c r="AN134" s="2" t="n"/>
      <c r="AO134" s="2" t="n"/>
      <c r="AP134" s="2" t="n"/>
    </row>
    <row r="135" ht="15.75" customHeight="1" s="252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2" t="n"/>
      <c r="AB135" s="22" t="n"/>
      <c r="AC135" s="22" t="n"/>
      <c r="AD135" s="22" t="n"/>
      <c r="AE135" s="22" t="n"/>
      <c r="AF135" s="22" t="n"/>
      <c r="AG135" s="22" t="n"/>
      <c r="AH135" s="22" t="n"/>
      <c r="AI135" s="22" t="n"/>
      <c r="AJ135" s="22" t="n"/>
      <c r="AK135" s="2" t="n"/>
      <c r="AL135" s="2" t="n"/>
      <c r="AM135" s="2" t="n"/>
      <c r="AN135" s="2" t="n"/>
      <c r="AO135" s="2" t="n"/>
      <c r="AP135" s="2" t="n"/>
    </row>
    <row r="136" ht="15.75" customHeight="1" s="252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2" t="n"/>
      <c r="AB136" s="22" t="n"/>
      <c r="AC136" s="22" t="n"/>
      <c r="AD136" s="22" t="n"/>
      <c r="AE136" s="22" t="n"/>
      <c r="AF136" s="22" t="n"/>
      <c r="AG136" s="22" t="n"/>
      <c r="AH136" s="22" t="n"/>
      <c r="AI136" s="22" t="n"/>
      <c r="AJ136" s="22" t="n"/>
      <c r="AK136" s="2" t="n"/>
      <c r="AL136" s="2" t="n"/>
      <c r="AM136" s="2" t="n"/>
      <c r="AN136" s="2" t="n"/>
      <c r="AO136" s="2" t="n"/>
      <c r="AP136" s="2" t="n"/>
    </row>
    <row r="137" ht="15.75" customHeight="1" s="252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2" t="n"/>
      <c r="AB137" s="22" t="n"/>
      <c r="AC137" s="22" t="n"/>
      <c r="AD137" s="22" t="n"/>
      <c r="AE137" s="22" t="n"/>
      <c r="AF137" s="22" t="n"/>
      <c r="AG137" s="22" t="n"/>
      <c r="AH137" s="22" t="n"/>
      <c r="AI137" s="22" t="n"/>
      <c r="AJ137" s="22" t="n"/>
      <c r="AK137" s="2" t="n"/>
      <c r="AL137" s="2" t="n"/>
      <c r="AM137" s="2" t="n"/>
      <c r="AN137" s="2" t="n"/>
      <c r="AO137" s="2" t="n"/>
      <c r="AP137" s="2" t="n"/>
    </row>
    <row r="138" ht="15.75" customHeight="1" s="252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2" t="n"/>
      <c r="AB138" s="22" t="n"/>
      <c r="AC138" s="22" t="n"/>
      <c r="AD138" s="22" t="n"/>
      <c r="AE138" s="22" t="n"/>
      <c r="AF138" s="22" t="n"/>
      <c r="AG138" s="22" t="n"/>
      <c r="AH138" s="22" t="n"/>
      <c r="AI138" s="22" t="n"/>
      <c r="AJ138" s="22" t="n"/>
      <c r="AK138" s="2" t="n"/>
      <c r="AL138" s="2" t="n"/>
      <c r="AM138" s="2" t="n"/>
      <c r="AN138" s="2" t="n"/>
      <c r="AO138" s="2" t="n"/>
      <c r="AP138" s="2" t="n"/>
    </row>
    <row r="139" ht="15.75" customHeight="1" s="252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2" t="n"/>
      <c r="AB139" s="22" t="n"/>
      <c r="AC139" s="22" t="n"/>
      <c r="AD139" s="22" t="n"/>
      <c r="AE139" s="22" t="n"/>
      <c r="AF139" s="22" t="n"/>
      <c r="AG139" s="22" t="n"/>
      <c r="AH139" s="22" t="n"/>
      <c r="AI139" s="22" t="n"/>
      <c r="AJ139" s="22" t="n"/>
      <c r="AK139" s="2" t="n"/>
      <c r="AL139" s="2" t="n"/>
      <c r="AM139" s="2" t="n"/>
      <c r="AN139" s="2" t="n"/>
      <c r="AO139" s="2" t="n"/>
      <c r="AP139" s="2" t="n"/>
    </row>
    <row r="140" ht="15.75" customHeight="1" s="252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2" t="n"/>
      <c r="AB140" s="22" t="n"/>
      <c r="AC140" s="22" t="n"/>
      <c r="AD140" s="22" t="n"/>
      <c r="AE140" s="22" t="n"/>
      <c r="AF140" s="22" t="n"/>
      <c r="AG140" s="22" t="n"/>
      <c r="AH140" s="22" t="n"/>
      <c r="AI140" s="22" t="n"/>
      <c r="AJ140" s="22" t="n"/>
      <c r="AK140" s="2" t="n"/>
      <c r="AL140" s="2" t="n"/>
      <c r="AM140" s="2" t="n"/>
      <c r="AN140" s="2" t="n"/>
      <c r="AO140" s="2" t="n"/>
      <c r="AP140" s="2" t="n"/>
    </row>
    <row r="141" ht="15.75" customHeight="1" s="252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2" t="n"/>
      <c r="AB141" s="22" t="n"/>
      <c r="AC141" s="22" t="n"/>
      <c r="AD141" s="22" t="n"/>
      <c r="AE141" s="22" t="n"/>
      <c r="AF141" s="22" t="n"/>
      <c r="AG141" s="22" t="n"/>
      <c r="AH141" s="22" t="n"/>
      <c r="AI141" s="22" t="n"/>
      <c r="AJ141" s="22" t="n"/>
      <c r="AK141" s="2" t="n"/>
      <c r="AL141" s="2" t="n"/>
      <c r="AM141" s="2" t="n"/>
      <c r="AN141" s="2" t="n"/>
      <c r="AO141" s="2" t="n"/>
      <c r="AP141" s="2" t="n"/>
    </row>
    <row r="142" ht="15.75" customHeight="1" s="25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2" t="n"/>
      <c r="AB142" s="22" t="n"/>
      <c r="AC142" s="22" t="n"/>
      <c r="AD142" s="22" t="n"/>
      <c r="AE142" s="22" t="n"/>
      <c r="AF142" s="22" t="n"/>
      <c r="AG142" s="22" t="n"/>
      <c r="AH142" s="22" t="n"/>
      <c r="AI142" s="22" t="n"/>
      <c r="AJ142" s="22" t="n"/>
      <c r="AK142" s="2" t="n"/>
      <c r="AL142" s="2" t="n"/>
      <c r="AM142" s="2" t="n"/>
      <c r="AN142" s="2" t="n"/>
      <c r="AO142" s="2" t="n"/>
      <c r="AP142" s="2" t="n"/>
    </row>
    <row r="143" ht="15.75" customHeight="1" s="252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2" t="n"/>
      <c r="AB143" s="22" t="n"/>
      <c r="AC143" s="22" t="n"/>
      <c r="AD143" s="22" t="n"/>
      <c r="AE143" s="22" t="n"/>
      <c r="AF143" s="22" t="n"/>
      <c r="AG143" s="22" t="n"/>
      <c r="AH143" s="22" t="n"/>
      <c r="AI143" s="22" t="n"/>
      <c r="AJ143" s="22" t="n"/>
      <c r="AK143" s="2" t="n"/>
      <c r="AL143" s="2" t="n"/>
      <c r="AM143" s="2" t="n"/>
      <c r="AN143" s="2" t="n"/>
      <c r="AO143" s="2" t="n"/>
      <c r="AP143" s="2" t="n"/>
    </row>
    <row r="144" ht="15.75" customHeight="1" s="252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2" t="n"/>
      <c r="AB144" s="22" t="n"/>
      <c r="AC144" s="22" t="n"/>
      <c r="AD144" s="22" t="n"/>
      <c r="AE144" s="22" t="n"/>
      <c r="AF144" s="22" t="n"/>
      <c r="AG144" s="22" t="n"/>
      <c r="AH144" s="22" t="n"/>
      <c r="AI144" s="22" t="n"/>
      <c r="AJ144" s="22" t="n"/>
      <c r="AK144" s="2" t="n"/>
      <c r="AL144" s="2" t="n"/>
      <c r="AM144" s="2" t="n"/>
      <c r="AN144" s="2" t="n"/>
      <c r="AO144" s="2" t="n"/>
      <c r="AP144" s="2" t="n"/>
    </row>
    <row r="145" ht="15.75" customHeight="1" s="252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2" t="n"/>
      <c r="AB145" s="22" t="n"/>
      <c r="AC145" s="22" t="n"/>
      <c r="AD145" s="22" t="n"/>
      <c r="AE145" s="22" t="n"/>
      <c r="AF145" s="22" t="n"/>
      <c r="AG145" s="22" t="n"/>
      <c r="AH145" s="22" t="n"/>
      <c r="AI145" s="22" t="n"/>
      <c r="AJ145" s="22" t="n"/>
      <c r="AK145" s="2" t="n"/>
      <c r="AL145" s="2" t="n"/>
      <c r="AM145" s="2" t="n"/>
      <c r="AN145" s="2" t="n"/>
      <c r="AO145" s="2" t="n"/>
      <c r="AP145" s="2" t="n"/>
    </row>
    <row r="146" ht="15.75" customHeight="1" s="252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2" t="n"/>
      <c r="AB146" s="22" t="n"/>
      <c r="AC146" s="22" t="n"/>
      <c r="AD146" s="22" t="n"/>
      <c r="AE146" s="22" t="n"/>
      <c r="AF146" s="22" t="n"/>
      <c r="AG146" s="22" t="n"/>
      <c r="AH146" s="22" t="n"/>
      <c r="AI146" s="22" t="n"/>
      <c r="AJ146" s="22" t="n"/>
      <c r="AK146" s="2" t="n"/>
      <c r="AL146" s="2" t="n"/>
      <c r="AM146" s="2" t="n"/>
      <c r="AN146" s="2" t="n"/>
      <c r="AO146" s="2" t="n"/>
      <c r="AP146" s="2" t="n"/>
    </row>
    <row r="147" ht="15.75" customHeight="1" s="252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2" t="n"/>
      <c r="AB147" s="22" t="n"/>
      <c r="AC147" s="22" t="n"/>
      <c r="AD147" s="22" t="n"/>
      <c r="AE147" s="22" t="n"/>
      <c r="AF147" s="22" t="n"/>
      <c r="AG147" s="22" t="n"/>
      <c r="AH147" s="22" t="n"/>
      <c r="AI147" s="22" t="n"/>
      <c r="AJ147" s="22" t="n"/>
      <c r="AK147" s="2" t="n"/>
      <c r="AL147" s="2" t="n"/>
      <c r="AM147" s="2" t="n"/>
      <c r="AN147" s="2" t="n"/>
      <c r="AO147" s="2" t="n"/>
      <c r="AP147" s="2" t="n"/>
    </row>
    <row r="148" ht="15.75" customHeight="1" s="252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2" t="n"/>
      <c r="AB148" s="22" t="n"/>
      <c r="AC148" s="22" t="n"/>
      <c r="AD148" s="22" t="n"/>
      <c r="AE148" s="22" t="n"/>
      <c r="AF148" s="22" t="n"/>
      <c r="AG148" s="22" t="n"/>
      <c r="AH148" s="22" t="n"/>
      <c r="AI148" s="22" t="n"/>
      <c r="AJ148" s="22" t="n"/>
      <c r="AK148" s="2" t="n"/>
      <c r="AL148" s="2" t="n"/>
      <c r="AM148" s="2" t="n"/>
      <c r="AN148" s="2" t="n"/>
      <c r="AO148" s="2" t="n"/>
      <c r="AP148" s="2" t="n"/>
    </row>
    <row r="149" ht="15.75" customHeight="1" s="252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2" t="n"/>
      <c r="AB149" s="22" t="n"/>
      <c r="AC149" s="22" t="n"/>
      <c r="AD149" s="22" t="n"/>
      <c r="AE149" s="22" t="n"/>
      <c r="AF149" s="22" t="n"/>
      <c r="AG149" s="22" t="n"/>
      <c r="AH149" s="22" t="n"/>
      <c r="AI149" s="22" t="n"/>
      <c r="AJ149" s="22" t="n"/>
      <c r="AK149" s="2" t="n"/>
      <c r="AL149" s="2" t="n"/>
      <c r="AM149" s="2" t="n"/>
      <c r="AN149" s="2" t="n"/>
      <c r="AO149" s="2" t="n"/>
      <c r="AP149" s="2" t="n"/>
    </row>
    <row r="150" ht="15.75" customHeight="1" s="252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2" t="n"/>
      <c r="AB150" s="22" t="n"/>
      <c r="AC150" s="22" t="n"/>
      <c r="AD150" s="22" t="n"/>
      <c r="AE150" s="22" t="n"/>
      <c r="AF150" s="22" t="n"/>
      <c r="AG150" s="22" t="n"/>
      <c r="AH150" s="22" t="n"/>
      <c r="AI150" s="22" t="n"/>
      <c r="AJ150" s="22" t="n"/>
      <c r="AK150" s="2" t="n"/>
      <c r="AL150" s="2" t="n"/>
      <c r="AM150" s="2" t="n"/>
      <c r="AN150" s="2" t="n"/>
      <c r="AO150" s="2" t="n"/>
      <c r="AP150" s="2" t="n"/>
    </row>
    <row r="151" ht="15.75" customHeight="1" s="252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2" t="n"/>
      <c r="AB151" s="22" t="n"/>
      <c r="AC151" s="22" t="n"/>
      <c r="AD151" s="22" t="n"/>
      <c r="AE151" s="22" t="n"/>
      <c r="AF151" s="22" t="n"/>
      <c r="AG151" s="22" t="n"/>
      <c r="AH151" s="22" t="n"/>
      <c r="AI151" s="22" t="n"/>
      <c r="AJ151" s="22" t="n"/>
      <c r="AK151" s="2" t="n"/>
      <c r="AL151" s="2" t="n"/>
      <c r="AM151" s="2" t="n"/>
      <c r="AN151" s="2" t="n"/>
      <c r="AO151" s="2" t="n"/>
      <c r="AP151" s="2" t="n"/>
    </row>
    <row r="152" ht="15.75" customHeight="1" s="2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2" t="n"/>
      <c r="AB152" s="22" t="n"/>
      <c r="AC152" s="22" t="n"/>
      <c r="AD152" s="22" t="n"/>
      <c r="AE152" s="22" t="n"/>
      <c r="AF152" s="22" t="n"/>
      <c r="AG152" s="22" t="n"/>
      <c r="AH152" s="22" t="n"/>
      <c r="AI152" s="22" t="n"/>
      <c r="AJ152" s="22" t="n"/>
      <c r="AK152" s="2" t="n"/>
      <c r="AL152" s="2" t="n"/>
      <c r="AM152" s="2" t="n"/>
      <c r="AN152" s="2" t="n"/>
      <c r="AO152" s="2" t="n"/>
      <c r="AP152" s="2" t="n"/>
    </row>
    <row r="153" ht="15.75" customHeight="1" s="252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2" t="n"/>
      <c r="AB153" s="22" t="n"/>
      <c r="AC153" s="22" t="n"/>
      <c r="AD153" s="22" t="n"/>
      <c r="AE153" s="22" t="n"/>
      <c r="AF153" s="22" t="n"/>
      <c r="AG153" s="22" t="n"/>
      <c r="AH153" s="22" t="n"/>
      <c r="AI153" s="22" t="n"/>
      <c r="AJ153" s="22" t="n"/>
      <c r="AK153" s="2" t="n"/>
      <c r="AL153" s="2" t="n"/>
      <c r="AM153" s="2" t="n"/>
      <c r="AN153" s="2" t="n"/>
      <c r="AO153" s="2" t="n"/>
      <c r="AP153" s="2" t="n"/>
    </row>
    <row r="154" ht="15.75" customHeight="1" s="252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2" t="n"/>
      <c r="AB154" s="22" t="n"/>
      <c r="AC154" s="22" t="n"/>
      <c r="AD154" s="22" t="n"/>
      <c r="AE154" s="22" t="n"/>
      <c r="AF154" s="22" t="n"/>
      <c r="AG154" s="22" t="n"/>
      <c r="AH154" s="22" t="n"/>
      <c r="AI154" s="22" t="n"/>
      <c r="AJ154" s="22" t="n"/>
      <c r="AK154" s="2" t="n"/>
      <c r="AL154" s="2" t="n"/>
      <c r="AM154" s="2" t="n"/>
      <c r="AN154" s="2" t="n"/>
      <c r="AO154" s="2" t="n"/>
      <c r="AP154" s="2" t="n"/>
    </row>
    <row r="155" ht="15.75" customHeight="1" s="252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2" t="n"/>
      <c r="AB155" s="22" t="n"/>
      <c r="AC155" s="22" t="n"/>
      <c r="AD155" s="22" t="n"/>
      <c r="AE155" s="22" t="n"/>
      <c r="AF155" s="22" t="n"/>
      <c r="AG155" s="22" t="n"/>
      <c r="AH155" s="22" t="n"/>
      <c r="AI155" s="22" t="n"/>
      <c r="AJ155" s="22" t="n"/>
      <c r="AK155" s="2" t="n"/>
      <c r="AL155" s="2" t="n"/>
      <c r="AM155" s="2" t="n"/>
      <c r="AN155" s="2" t="n"/>
      <c r="AO155" s="2" t="n"/>
      <c r="AP155" s="2" t="n"/>
    </row>
    <row r="156" ht="15.75" customHeight="1" s="252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2" t="n"/>
      <c r="AB156" s="22" t="n"/>
      <c r="AC156" s="22" t="n"/>
      <c r="AD156" s="22" t="n"/>
      <c r="AE156" s="22" t="n"/>
      <c r="AF156" s="22" t="n"/>
      <c r="AG156" s="22" t="n"/>
      <c r="AH156" s="22" t="n"/>
      <c r="AI156" s="22" t="n"/>
      <c r="AJ156" s="22" t="n"/>
      <c r="AK156" s="2" t="n"/>
      <c r="AL156" s="2" t="n"/>
      <c r="AM156" s="2" t="n"/>
      <c r="AN156" s="2" t="n"/>
      <c r="AO156" s="2" t="n"/>
      <c r="AP156" s="2" t="n"/>
    </row>
    <row r="157" ht="15.75" customHeight="1" s="252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2" t="n"/>
      <c r="AB157" s="22" t="n"/>
      <c r="AC157" s="22" t="n"/>
      <c r="AD157" s="22" t="n"/>
      <c r="AE157" s="22" t="n"/>
      <c r="AF157" s="22" t="n"/>
      <c r="AG157" s="22" t="n"/>
      <c r="AH157" s="22" t="n"/>
      <c r="AI157" s="22" t="n"/>
      <c r="AJ157" s="22" t="n"/>
      <c r="AK157" s="2" t="n"/>
      <c r="AL157" s="2" t="n"/>
      <c r="AM157" s="2" t="n"/>
      <c r="AN157" s="2" t="n"/>
      <c r="AO157" s="2" t="n"/>
      <c r="AP157" s="2" t="n"/>
    </row>
    <row r="158" ht="15.75" customHeight="1" s="252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2" t="n"/>
      <c r="AB158" s="22" t="n"/>
      <c r="AC158" s="22" t="n"/>
      <c r="AD158" s="22" t="n"/>
      <c r="AE158" s="22" t="n"/>
      <c r="AF158" s="22" t="n"/>
      <c r="AG158" s="22" t="n"/>
      <c r="AH158" s="22" t="n"/>
      <c r="AI158" s="22" t="n"/>
      <c r="AJ158" s="22" t="n"/>
      <c r="AK158" s="2" t="n"/>
      <c r="AL158" s="2" t="n"/>
      <c r="AM158" s="2" t="n"/>
      <c r="AN158" s="2" t="n"/>
      <c r="AO158" s="2" t="n"/>
      <c r="AP158" s="2" t="n"/>
    </row>
    <row r="159" ht="15.75" customHeight="1" s="252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2" t="n"/>
      <c r="AB159" s="22" t="n"/>
      <c r="AC159" s="22" t="n"/>
      <c r="AD159" s="22" t="n"/>
      <c r="AE159" s="22" t="n"/>
      <c r="AF159" s="22" t="n"/>
      <c r="AG159" s="22" t="n"/>
      <c r="AH159" s="22" t="n"/>
      <c r="AI159" s="22" t="n"/>
      <c r="AJ159" s="22" t="n"/>
      <c r="AK159" s="2" t="n"/>
      <c r="AL159" s="2" t="n"/>
      <c r="AM159" s="2" t="n"/>
      <c r="AN159" s="2" t="n"/>
      <c r="AO159" s="2" t="n"/>
      <c r="AP159" s="2" t="n"/>
    </row>
    <row r="160" ht="15.75" customHeight="1" s="252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2" t="n"/>
      <c r="AB160" s="22" t="n"/>
      <c r="AC160" s="22" t="n"/>
      <c r="AD160" s="22" t="n"/>
      <c r="AE160" s="22" t="n"/>
      <c r="AF160" s="22" t="n"/>
      <c r="AG160" s="22" t="n"/>
      <c r="AH160" s="22" t="n"/>
      <c r="AI160" s="22" t="n"/>
      <c r="AJ160" s="22" t="n"/>
      <c r="AK160" s="2" t="n"/>
      <c r="AL160" s="2" t="n"/>
      <c r="AM160" s="2" t="n"/>
      <c r="AN160" s="2" t="n"/>
      <c r="AO160" s="2" t="n"/>
      <c r="AP160" s="2" t="n"/>
    </row>
    <row r="161" ht="15.75" customHeight="1" s="252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2" t="n"/>
      <c r="AB161" s="22" t="n"/>
      <c r="AC161" s="22" t="n"/>
      <c r="AD161" s="22" t="n"/>
      <c r="AE161" s="22" t="n"/>
      <c r="AF161" s="22" t="n"/>
      <c r="AG161" s="22" t="n"/>
      <c r="AH161" s="22" t="n"/>
      <c r="AI161" s="22" t="n"/>
      <c r="AJ161" s="22" t="n"/>
      <c r="AK161" s="2" t="n"/>
      <c r="AL161" s="2" t="n"/>
      <c r="AM161" s="2" t="n"/>
      <c r="AN161" s="2" t="n"/>
      <c r="AO161" s="2" t="n"/>
      <c r="AP161" s="2" t="n"/>
    </row>
    <row r="162" ht="15.75" customHeight="1" s="25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2" t="n"/>
      <c r="AB162" s="22" t="n"/>
      <c r="AC162" s="22" t="n"/>
      <c r="AD162" s="22" t="n"/>
      <c r="AE162" s="22" t="n"/>
      <c r="AF162" s="22" t="n"/>
      <c r="AG162" s="22" t="n"/>
      <c r="AH162" s="22" t="n"/>
      <c r="AI162" s="22" t="n"/>
      <c r="AJ162" s="22" t="n"/>
      <c r="AK162" s="2" t="n"/>
      <c r="AL162" s="2" t="n"/>
      <c r="AM162" s="2" t="n"/>
      <c r="AN162" s="2" t="n"/>
      <c r="AO162" s="2" t="n"/>
      <c r="AP162" s="2" t="n"/>
    </row>
    <row r="163" ht="15.75" customHeight="1" s="252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2" t="n"/>
      <c r="AB163" s="22" t="n"/>
      <c r="AC163" s="22" t="n"/>
      <c r="AD163" s="22" t="n"/>
      <c r="AE163" s="22" t="n"/>
      <c r="AF163" s="22" t="n"/>
      <c r="AG163" s="22" t="n"/>
      <c r="AH163" s="22" t="n"/>
      <c r="AI163" s="22" t="n"/>
      <c r="AJ163" s="22" t="n"/>
      <c r="AK163" s="2" t="n"/>
      <c r="AL163" s="2" t="n"/>
      <c r="AM163" s="2" t="n"/>
      <c r="AN163" s="2" t="n"/>
      <c r="AO163" s="2" t="n"/>
      <c r="AP163" s="2" t="n"/>
    </row>
    <row r="164" ht="15.75" customHeight="1" s="252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2" t="n"/>
      <c r="AB164" s="22" t="n"/>
      <c r="AC164" s="22" t="n"/>
      <c r="AD164" s="22" t="n"/>
      <c r="AE164" s="22" t="n"/>
      <c r="AF164" s="22" t="n"/>
      <c r="AG164" s="22" t="n"/>
      <c r="AH164" s="22" t="n"/>
      <c r="AI164" s="22" t="n"/>
      <c r="AJ164" s="22" t="n"/>
      <c r="AK164" s="2" t="n"/>
      <c r="AL164" s="2" t="n"/>
      <c r="AM164" s="2" t="n"/>
      <c r="AN164" s="2" t="n"/>
      <c r="AO164" s="2" t="n"/>
      <c r="AP164" s="2" t="n"/>
    </row>
    <row r="165" ht="15.75" customHeight="1" s="252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2" t="n"/>
      <c r="AB165" s="22" t="n"/>
      <c r="AC165" s="22" t="n"/>
      <c r="AD165" s="22" t="n"/>
      <c r="AE165" s="22" t="n"/>
      <c r="AF165" s="22" t="n"/>
      <c r="AG165" s="22" t="n"/>
      <c r="AH165" s="22" t="n"/>
      <c r="AI165" s="22" t="n"/>
      <c r="AJ165" s="22" t="n"/>
      <c r="AK165" s="2" t="n"/>
      <c r="AL165" s="2" t="n"/>
      <c r="AM165" s="2" t="n"/>
      <c r="AN165" s="2" t="n"/>
      <c r="AO165" s="2" t="n"/>
      <c r="AP165" s="2" t="n"/>
    </row>
    <row r="166" ht="15.75" customHeight="1" s="252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2" t="n"/>
      <c r="AB166" s="22" t="n"/>
      <c r="AC166" s="22" t="n"/>
      <c r="AD166" s="22" t="n"/>
      <c r="AE166" s="22" t="n"/>
      <c r="AF166" s="22" t="n"/>
      <c r="AG166" s="22" t="n"/>
      <c r="AH166" s="22" t="n"/>
      <c r="AI166" s="22" t="n"/>
      <c r="AJ166" s="22" t="n"/>
      <c r="AK166" s="2" t="n"/>
      <c r="AL166" s="2" t="n"/>
      <c r="AM166" s="2" t="n"/>
      <c r="AN166" s="2" t="n"/>
      <c r="AO166" s="2" t="n"/>
      <c r="AP166" s="2" t="n"/>
    </row>
    <row r="167" ht="15.75" customHeight="1" s="252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2" t="n"/>
      <c r="AB167" s="22" t="n"/>
      <c r="AC167" s="22" t="n"/>
      <c r="AD167" s="22" t="n"/>
      <c r="AE167" s="22" t="n"/>
      <c r="AF167" s="22" t="n"/>
      <c r="AG167" s="22" t="n"/>
      <c r="AH167" s="22" t="n"/>
      <c r="AI167" s="22" t="n"/>
      <c r="AJ167" s="22" t="n"/>
      <c r="AK167" s="2" t="n"/>
      <c r="AL167" s="2" t="n"/>
      <c r="AM167" s="2" t="n"/>
      <c r="AN167" s="2" t="n"/>
      <c r="AO167" s="2" t="n"/>
      <c r="AP167" s="2" t="n"/>
    </row>
    <row r="168" ht="15.75" customHeight="1" s="252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2" t="n"/>
      <c r="AB168" s="22" t="n"/>
      <c r="AC168" s="22" t="n"/>
      <c r="AD168" s="22" t="n"/>
      <c r="AE168" s="22" t="n"/>
      <c r="AF168" s="22" t="n"/>
      <c r="AG168" s="22" t="n"/>
      <c r="AH168" s="22" t="n"/>
      <c r="AI168" s="22" t="n"/>
      <c r="AJ168" s="22" t="n"/>
      <c r="AK168" s="2" t="n"/>
      <c r="AL168" s="2" t="n"/>
      <c r="AM168" s="2" t="n"/>
      <c r="AN168" s="2" t="n"/>
      <c r="AO168" s="2" t="n"/>
      <c r="AP168" s="2" t="n"/>
    </row>
    <row r="169" ht="15.75" customHeight="1" s="252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2" t="n"/>
      <c r="AB169" s="22" t="n"/>
      <c r="AC169" s="22" t="n"/>
      <c r="AD169" s="22" t="n"/>
      <c r="AE169" s="22" t="n"/>
      <c r="AF169" s="22" t="n"/>
      <c r="AG169" s="22" t="n"/>
      <c r="AH169" s="22" t="n"/>
      <c r="AI169" s="22" t="n"/>
      <c r="AJ169" s="22" t="n"/>
      <c r="AK169" s="2" t="n"/>
      <c r="AL169" s="2" t="n"/>
      <c r="AM169" s="2" t="n"/>
      <c r="AN169" s="2" t="n"/>
      <c r="AO169" s="2" t="n"/>
      <c r="AP169" s="2" t="n"/>
    </row>
    <row r="170" ht="15.75" customHeight="1" s="252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2" t="n"/>
      <c r="AB170" s="22" t="n"/>
      <c r="AC170" s="22" t="n"/>
      <c r="AD170" s="22" t="n"/>
      <c r="AE170" s="22" t="n"/>
      <c r="AF170" s="22" t="n"/>
      <c r="AG170" s="22" t="n"/>
      <c r="AH170" s="22" t="n"/>
      <c r="AI170" s="22" t="n"/>
      <c r="AJ170" s="22" t="n"/>
      <c r="AK170" s="2" t="n"/>
      <c r="AL170" s="2" t="n"/>
      <c r="AM170" s="2" t="n"/>
      <c r="AN170" s="2" t="n"/>
      <c r="AO170" s="2" t="n"/>
      <c r="AP170" s="2" t="n"/>
    </row>
    <row r="171" ht="15.75" customHeight="1" s="252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2" t="n"/>
      <c r="AB171" s="22" t="n"/>
      <c r="AC171" s="22" t="n"/>
      <c r="AD171" s="22" t="n"/>
      <c r="AE171" s="22" t="n"/>
      <c r="AF171" s="22" t="n"/>
      <c r="AG171" s="22" t="n"/>
      <c r="AH171" s="22" t="n"/>
      <c r="AI171" s="22" t="n"/>
      <c r="AJ171" s="22" t="n"/>
      <c r="AK171" s="2" t="n"/>
      <c r="AL171" s="2" t="n"/>
      <c r="AM171" s="2" t="n"/>
      <c r="AN171" s="2" t="n"/>
      <c r="AO171" s="2" t="n"/>
      <c r="AP171" s="2" t="n"/>
    </row>
    <row r="172" ht="15.75" customHeight="1" s="25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2" t="n"/>
      <c r="AB172" s="22" t="n"/>
      <c r="AC172" s="22" t="n"/>
      <c r="AD172" s="22" t="n"/>
      <c r="AE172" s="22" t="n"/>
      <c r="AF172" s="22" t="n"/>
      <c r="AG172" s="22" t="n"/>
      <c r="AH172" s="22" t="n"/>
      <c r="AI172" s="22" t="n"/>
      <c r="AJ172" s="22" t="n"/>
      <c r="AK172" s="2" t="n"/>
      <c r="AL172" s="2" t="n"/>
      <c r="AM172" s="2" t="n"/>
      <c r="AN172" s="2" t="n"/>
      <c r="AO172" s="2" t="n"/>
      <c r="AP172" s="2" t="n"/>
    </row>
    <row r="173" ht="15.75" customHeight="1" s="252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2" t="n"/>
      <c r="AB173" s="22" t="n"/>
      <c r="AC173" s="22" t="n"/>
      <c r="AD173" s="22" t="n"/>
      <c r="AE173" s="22" t="n"/>
      <c r="AF173" s="22" t="n"/>
      <c r="AG173" s="22" t="n"/>
      <c r="AH173" s="22" t="n"/>
      <c r="AI173" s="22" t="n"/>
      <c r="AJ173" s="22" t="n"/>
      <c r="AK173" s="2" t="n"/>
      <c r="AL173" s="2" t="n"/>
      <c r="AM173" s="2" t="n"/>
      <c r="AN173" s="2" t="n"/>
      <c r="AO173" s="2" t="n"/>
      <c r="AP173" s="2" t="n"/>
    </row>
    <row r="174" ht="15.75" customHeight="1" s="252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2" t="n"/>
      <c r="AB174" s="22" t="n"/>
      <c r="AC174" s="22" t="n"/>
      <c r="AD174" s="22" t="n"/>
      <c r="AE174" s="22" t="n"/>
      <c r="AF174" s="22" t="n"/>
      <c r="AG174" s="22" t="n"/>
      <c r="AH174" s="22" t="n"/>
      <c r="AI174" s="22" t="n"/>
      <c r="AJ174" s="22" t="n"/>
      <c r="AK174" s="2" t="n"/>
      <c r="AL174" s="2" t="n"/>
      <c r="AM174" s="2" t="n"/>
      <c r="AN174" s="2" t="n"/>
      <c r="AO174" s="2" t="n"/>
      <c r="AP174" s="2" t="n"/>
    </row>
    <row r="175" ht="15.75" customHeight="1" s="252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2" t="n"/>
      <c r="AB175" s="22" t="n"/>
      <c r="AC175" s="22" t="n"/>
      <c r="AD175" s="22" t="n"/>
      <c r="AE175" s="22" t="n"/>
      <c r="AF175" s="22" t="n"/>
      <c r="AG175" s="22" t="n"/>
      <c r="AH175" s="22" t="n"/>
      <c r="AI175" s="22" t="n"/>
      <c r="AJ175" s="22" t="n"/>
      <c r="AK175" s="2" t="n"/>
      <c r="AL175" s="2" t="n"/>
      <c r="AM175" s="2" t="n"/>
      <c r="AN175" s="2" t="n"/>
      <c r="AO175" s="2" t="n"/>
      <c r="AP175" s="2" t="n"/>
    </row>
    <row r="176" ht="15.75" customHeight="1" s="252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2" t="n"/>
      <c r="AB176" s="22" t="n"/>
      <c r="AC176" s="22" t="n"/>
      <c r="AD176" s="22" t="n"/>
      <c r="AE176" s="22" t="n"/>
      <c r="AF176" s="22" t="n"/>
      <c r="AG176" s="22" t="n"/>
      <c r="AH176" s="22" t="n"/>
      <c r="AI176" s="22" t="n"/>
      <c r="AJ176" s="22" t="n"/>
      <c r="AK176" s="2" t="n"/>
      <c r="AL176" s="2" t="n"/>
      <c r="AM176" s="2" t="n"/>
      <c r="AN176" s="2" t="n"/>
      <c r="AO176" s="2" t="n"/>
      <c r="AP176" s="2" t="n"/>
    </row>
    <row r="177" ht="15.75" customHeight="1" s="252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2" t="n"/>
      <c r="AB177" s="22" t="n"/>
      <c r="AC177" s="22" t="n"/>
      <c r="AD177" s="22" t="n"/>
      <c r="AE177" s="22" t="n"/>
      <c r="AF177" s="22" t="n"/>
      <c r="AG177" s="22" t="n"/>
      <c r="AH177" s="22" t="n"/>
      <c r="AI177" s="22" t="n"/>
      <c r="AJ177" s="22" t="n"/>
      <c r="AK177" s="2" t="n"/>
      <c r="AL177" s="2" t="n"/>
      <c r="AM177" s="2" t="n"/>
      <c r="AN177" s="2" t="n"/>
      <c r="AO177" s="2" t="n"/>
      <c r="AP177" s="2" t="n"/>
    </row>
    <row r="178" ht="15.75" customHeight="1" s="252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2" t="n"/>
      <c r="AB178" s="22" t="n"/>
      <c r="AC178" s="22" t="n"/>
      <c r="AD178" s="22" t="n"/>
      <c r="AE178" s="22" t="n"/>
      <c r="AF178" s="22" t="n"/>
      <c r="AG178" s="22" t="n"/>
      <c r="AH178" s="22" t="n"/>
      <c r="AI178" s="22" t="n"/>
      <c r="AJ178" s="22" t="n"/>
      <c r="AK178" s="2" t="n"/>
      <c r="AL178" s="2" t="n"/>
      <c r="AM178" s="2" t="n"/>
      <c r="AN178" s="2" t="n"/>
      <c r="AO178" s="2" t="n"/>
      <c r="AP178" s="2" t="n"/>
    </row>
    <row r="179" ht="15.75" customHeight="1" s="252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2" t="n"/>
      <c r="AB179" s="22" t="n"/>
      <c r="AC179" s="22" t="n"/>
      <c r="AD179" s="22" t="n"/>
      <c r="AE179" s="22" t="n"/>
      <c r="AF179" s="22" t="n"/>
      <c r="AG179" s="22" t="n"/>
      <c r="AH179" s="22" t="n"/>
      <c r="AI179" s="22" t="n"/>
      <c r="AJ179" s="22" t="n"/>
      <c r="AK179" s="2" t="n"/>
      <c r="AL179" s="2" t="n"/>
      <c r="AM179" s="2" t="n"/>
      <c r="AN179" s="2" t="n"/>
      <c r="AO179" s="2" t="n"/>
      <c r="AP179" s="2" t="n"/>
    </row>
    <row r="180" ht="15.75" customHeight="1" s="252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2" t="n"/>
      <c r="AB180" s="22" t="n"/>
      <c r="AC180" s="22" t="n"/>
      <c r="AD180" s="22" t="n"/>
      <c r="AE180" s="22" t="n"/>
      <c r="AF180" s="22" t="n"/>
      <c r="AG180" s="22" t="n"/>
      <c r="AH180" s="22" t="n"/>
      <c r="AI180" s="22" t="n"/>
      <c r="AJ180" s="22" t="n"/>
      <c r="AK180" s="2" t="n"/>
      <c r="AL180" s="2" t="n"/>
      <c r="AM180" s="2" t="n"/>
      <c r="AN180" s="2" t="n"/>
      <c r="AO180" s="2" t="n"/>
      <c r="AP180" s="2" t="n"/>
    </row>
    <row r="181" ht="15.75" customHeight="1" s="252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2" t="n"/>
      <c r="AB181" s="22" t="n"/>
      <c r="AC181" s="22" t="n"/>
      <c r="AD181" s="22" t="n"/>
      <c r="AE181" s="22" t="n"/>
      <c r="AF181" s="22" t="n"/>
      <c r="AG181" s="22" t="n"/>
      <c r="AH181" s="22" t="n"/>
      <c r="AI181" s="22" t="n"/>
      <c r="AJ181" s="22" t="n"/>
      <c r="AK181" s="2" t="n"/>
      <c r="AL181" s="2" t="n"/>
      <c r="AM181" s="2" t="n"/>
      <c r="AN181" s="2" t="n"/>
      <c r="AO181" s="2" t="n"/>
      <c r="AP181" s="2" t="n"/>
    </row>
    <row r="182" ht="15.75" customHeight="1" s="25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2" t="n"/>
      <c r="AB182" s="22" t="n"/>
      <c r="AC182" s="22" t="n"/>
      <c r="AD182" s="22" t="n"/>
      <c r="AE182" s="22" t="n"/>
      <c r="AF182" s="22" t="n"/>
      <c r="AG182" s="22" t="n"/>
      <c r="AH182" s="22" t="n"/>
      <c r="AI182" s="22" t="n"/>
      <c r="AJ182" s="22" t="n"/>
      <c r="AK182" s="2" t="n"/>
      <c r="AL182" s="2" t="n"/>
      <c r="AM182" s="2" t="n"/>
      <c r="AN182" s="2" t="n"/>
      <c r="AO182" s="2" t="n"/>
      <c r="AP182" s="2" t="n"/>
    </row>
    <row r="183" ht="15.75" customHeight="1" s="252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2" t="n"/>
      <c r="AB183" s="22" t="n"/>
      <c r="AC183" s="22" t="n"/>
      <c r="AD183" s="22" t="n"/>
      <c r="AE183" s="22" t="n"/>
      <c r="AF183" s="22" t="n"/>
      <c r="AG183" s="22" t="n"/>
      <c r="AH183" s="22" t="n"/>
      <c r="AI183" s="22" t="n"/>
      <c r="AJ183" s="22" t="n"/>
      <c r="AK183" s="2" t="n"/>
      <c r="AL183" s="2" t="n"/>
      <c r="AM183" s="2" t="n"/>
      <c r="AN183" s="2" t="n"/>
      <c r="AO183" s="2" t="n"/>
      <c r="AP183" s="2" t="n"/>
    </row>
    <row r="184" ht="15.75" customHeight="1" s="252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2" t="n"/>
      <c r="AB184" s="22" t="n"/>
      <c r="AC184" s="22" t="n"/>
      <c r="AD184" s="22" t="n"/>
      <c r="AE184" s="22" t="n"/>
      <c r="AF184" s="22" t="n"/>
      <c r="AG184" s="22" t="n"/>
      <c r="AH184" s="22" t="n"/>
      <c r="AI184" s="22" t="n"/>
      <c r="AJ184" s="22" t="n"/>
      <c r="AK184" s="2" t="n"/>
      <c r="AL184" s="2" t="n"/>
      <c r="AM184" s="2" t="n"/>
      <c r="AN184" s="2" t="n"/>
      <c r="AO184" s="2" t="n"/>
      <c r="AP184" s="2" t="n"/>
    </row>
    <row r="185" ht="15.75" customHeight="1" s="252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2" t="n"/>
      <c r="AB185" s="22" t="n"/>
      <c r="AC185" s="22" t="n"/>
      <c r="AD185" s="22" t="n"/>
      <c r="AE185" s="22" t="n"/>
      <c r="AF185" s="22" t="n"/>
      <c r="AG185" s="22" t="n"/>
      <c r="AH185" s="22" t="n"/>
      <c r="AI185" s="22" t="n"/>
      <c r="AJ185" s="22" t="n"/>
      <c r="AK185" s="2" t="n"/>
      <c r="AL185" s="2" t="n"/>
      <c r="AM185" s="2" t="n"/>
      <c r="AN185" s="2" t="n"/>
      <c r="AO185" s="2" t="n"/>
      <c r="AP185" s="2" t="n"/>
    </row>
    <row r="186" ht="15.75" customHeight="1" s="252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2" t="n"/>
      <c r="AB186" s="22" t="n"/>
      <c r="AC186" s="22" t="n"/>
      <c r="AD186" s="22" t="n"/>
      <c r="AE186" s="22" t="n"/>
      <c r="AF186" s="22" t="n"/>
      <c r="AG186" s="22" t="n"/>
      <c r="AH186" s="22" t="n"/>
      <c r="AI186" s="22" t="n"/>
      <c r="AJ186" s="22" t="n"/>
      <c r="AK186" s="2" t="n"/>
      <c r="AL186" s="2" t="n"/>
      <c r="AM186" s="2" t="n"/>
      <c r="AN186" s="2" t="n"/>
      <c r="AO186" s="2" t="n"/>
      <c r="AP186" s="2" t="n"/>
    </row>
    <row r="187" ht="15.75" customHeight="1" s="252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2" t="n"/>
      <c r="AB187" s="22" t="n"/>
      <c r="AC187" s="22" t="n"/>
      <c r="AD187" s="22" t="n"/>
      <c r="AE187" s="22" t="n"/>
      <c r="AF187" s="22" t="n"/>
      <c r="AG187" s="22" t="n"/>
      <c r="AH187" s="22" t="n"/>
      <c r="AI187" s="22" t="n"/>
      <c r="AJ187" s="22" t="n"/>
      <c r="AK187" s="2" t="n"/>
      <c r="AL187" s="2" t="n"/>
      <c r="AM187" s="2" t="n"/>
      <c r="AN187" s="2" t="n"/>
      <c r="AO187" s="2" t="n"/>
      <c r="AP187" s="2" t="n"/>
    </row>
    <row r="188" ht="15.75" customHeight="1" s="252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2" t="n"/>
      <c r="AB188" s="22" t="n"/>
      <c r="AC188" s="22" t="n"/>
      <c r="AD188" s="22" t="n"/>
      <c r="AE188" s="22" t="n"/>
      <c r="AF188" s="22" t="n"/>
      <c r="AG188" s="22" t="n"/>
      <c r="AH188" s="22" t="n"/>
      <c r="AI188" s="22" t="n"/>
      <c r="AJ188" s="22" t="n"/>
      <c r="AK188" s="2" t="n"/>
      <c r="AL188" s="2" t="n"/>
      <c r="AM188" s="2" t="n"/>
      <c r="AN188" s="2" t="n"/>
      <c r="AO188" s="2" t="n"/>
      <c r="AP188" s="2" t="n"/>
    </row>
    <row r="189" ht="15.75" customHeight="1" s="252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2" t="n"/>
      <c r="AB189" s="22" t="n"/>
      <c r="AC189" s="22" t="n"/>
      <c r="AD189" s="22" t="n"/>
      <c r="AE189" s="22" t="n"/>
      <c r="AF189" s="22" t="n"/>
      <c r="AG189" s="22" t="n"/>
      <c r="AH189" s="22" t="n"/>
      <c r="AI189" s="22" t="n"/>
      <c r="AJ189" s="22" t="n"/>
      <c r="AK189" s="2" t="n"/>
      <c r="AL189" s="2" t="n"/>
      <c r="AM189" s="2" t="n"/>
      <c r="AN189" s="2" t="n"/>
      <c r="AO189" s="2" t="n"/>
      <c r="AP189" s="2" t="n"/>
    </row>
    <row r="190" ht="15.75" customHeight="1" s="252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2" t="n"/>
      <c r="AB190" s="22" t="n"/>
      <c r="AC190" s="22" t="n"/>
      <c r="AD190" s="22" t="n"/>
      <c r="AE190" s="22" t="n"/>
      <c r="AF190" s="22" t="n"/>
      <c r="AG190" s="22" t="n"/>
      <c r="AH190" s="22" t="n"/>
      <c r="AI190" s="22" t="n"/>
      <c r="AJ190" s="22" t="n"/>
      <c r="AK190" s="2" t="n"/>
      <c r="AL190" s="2" t="n"/>
      <c r="AM190" s="2" t="n"/>
      <c r="AN190" s="2" t="n"/>
      <c r="AO190" s="2" t="n"/>
      <c r="AP190" s="2" t="n"/>
    </row>
    <row r="191" ht="15.75" customHeight="1" s="252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2" t="n"/>
      <c r="AB191" s="22" t="n"/>
      <c r="AC191" s="22" t="n"/>
      <c r="AD191" s="22" t="n"/>
      <c r="AE191" s="22" t="n"/>
      <c r="AF191" s="22" t="n"/>
      <c r="AG191" s="22" t="n"/>
      <c r="AH191" s="22" t="n"/>
      <c r="AI191" s="22" t="n"/>
      <c r="AJ191" s="22" t="n"/>
      <c r="AK191" s="2" t="n"/>
      <c r="AL191" s="2" t="n"/>
      <c r="AM191" s="2" t="n"/>
      <c r="AN191" s="2" t="n"/>
      <c r="AO191" s="2" t="n"/>
      <c r="AP191" s="2" t="n"/>
    </row>
    <row r="192" ht="15.75" customHeight="1" s="25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2" t="n"/>
      <c r="AB192" s="22" t="n"/>
      <c r="AC192" s="22" t="n"/>
      <c r="AD192" s="22" t="n"/>
      <c r="AE192" s="22" t="n"/>
      <c r="AF192" s="22" t="n"/>
      <c r="AG192" s="22" t="n"/>
      <c r="AH192" s="22" t="n"/>
      <c r="AI192" s="22" t="n"/>
      <c r="AJ192" s="22" t="n"/>
      <c r="AK192" s="2" t="n"/>
      <c r="AL192" s="2" t="n"/>
      <c r="AM192" s="2" t="n"/>
      <c r="AN192" s="2" t="n"/>
      <c r="AO192" s="2" t="n"/>
      <c r="AP192" s="2" t="n"/>
    </row>
    <row r="193" ht="15.75" customHeight="1" s="252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2" t="n"/>
      <c r="AB193" s="22" t="n"/>
      <c r="AC193" s="22" t="n"/>
      <c r="AD193" s="22" t="n"/>
      <c r="AE193" s="22" t="n"/>
      <c r="AF193" s="22" t="n"/>
      <c r="AG193" s="22" t="n"/>
      <c r="AH193" s="22" t="n"/>
      <c r="AI193" s="22" t="n"/>
      <c r="AJ193" s="22" t="n"/>
      <c r="AK193" s="2" t="n"/>
      <c r="AL193" s="2" t="n"/>
      <c r="AM193" s="2" t="n"/>
      <c r="AN193" s="2" t="n"/>
      <c r="AO193" s="2" t="n"/>
      <c r="AP193" s="2" t="n"/>
    </row>
    <row r="194" ht="15.75" customHeight="1" s="252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2" t="n"/>
      <c r="AB194" s="22" t="n"/>
      <c r="AC194" s="22" t="n"/>
      <c r="AD194" s="22" t="n"/>
      <c r="AE194" s="22" t="n"/>
      <c r="AF194" s="22" t="n"/>
      <c r="AG194" s="22" t="n"/>
      <c r="AH194" s="22" t="n"/>
      <c r="AI194" s="22" t="n"/>
      <c r="AJ194" s="22" t="n"/>
      <c r="AK194" s="2" t="n"/>
      <c r="AL194" s="2" t="n"/>
      <c r="AM194" s="2" t="n"/>
      <c r="AN194" s="2" t="n"/>
      <c r="AO194" s="2" t="n"/>
      <c r="AP194" s="2" t="n"/>
    </row>
    <row r="195" ht="15.75" customHeight="1" s="252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2" t="n"/>
      <c r="AB195" s="22" t="n"/>
      <c r="AC195" s="22" t="n"/>
      <c r="AD195" s="22" t="n"/>
      <c r="AE195" s="22" t="n"/>
      <c r="AF195" s="22" t="n"/>
      <c r="AG195" s="22" t="n"/>
      <c r="AH195" s="22" t="n"/>
      <c r="AI195" s="22" t="n"/>
      <c r="AJ195" s="22" t="n"/>
      <c r="AK195" s="2" t="n"/>
      <c r="AL195" s="2" t="n"/>
      <c r="AM195" s="2" t="n"/>
      <c r="AN195" s="2" t="n"/>
      <c r="AO195" s="2" t="n"/>
      <c r="AP195" s="2" t="n"/>
    </row>
    <row r="196" ht="15.75" customHeight="1" s="252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2" t="n"/>
      <c r="AB196" s="22" t="n"/>
      <c r="AC196" s="22" t="n"/>
      <c r="AD196" s="22" t="n"/>
      <c r="AE196" s="22" t="n"/>
      <c r="AF196" s="22" t="n"/>
      <c r="AG196" s="22" t="n"/>
      <c r="AH196" s="22" t="n"/>
      <c r="AI196" s="22" t="n"/>
      <c r="AJ196" s="22" t="n"/>
      <c r="AK196" s="2" t="n"/>
      <c r="AL196" s="2" t="n"/>
      <c r="AM196" s="2" t="n"/>
      <c r="AN196" s="2" t="n"/>
      <c r="AO196" s="2" t="n"/>
      <c r="AP196" s="2" t="n"/>
    </row>
    <row r="197" ht="15.75" customHeight="1" s="252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2" t="n"/>
      <c r="AB197" s="22" t="n"/>
      <c r="AC197" s="22" t="n"/>
      <c r="AD197" s="22" t="n"/>
      <c r="AE197" s="22" t="n"/>
      <c r="AF197" s="22" t="n"/>
      <c r="AG197" s="22" t="n"/>
      <c r="AH197" s="22" t="n"/>
      <c r="AI197" s="22" t="n"/>
      <c r="AJ197" s="22" t="n"/>
      <c r="AK197" s="2" t="n"/>
      <c r="AL197" s="2" t="n"/>
      <c r="AM197" s="2" t="n"/>
      <c r="AN197" s="2" t="n"/>
      <c r="AO197" s="2" t="n"/>
      <c r="AP197" s="2" t="n"/>
    </row>
    <row r="198" ht="15.75" customHeight="1" s="252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2" t="n"/>
      <c r="AB198" s="22" t="n"/>
      <c r="AC198" s="22" t="n"/>
      <c r="AD198" s="22" t="n"/>
      <c r="AE198" s="22" t="n"/>
      <c r="AF198" s="22" t="n"/>
      <c r="AG198" s="22" t="n"/>
      <c r="AH198" s="22" t="n"/>
      <c r="AI198" s="22" t="n"/>
      <c r="AJ198" s="22" t="n"/>
      <c r="AK198" s="2" t="n"/>
      <c r="AL198" s="2" t="n"/>
      <c r="AM198" s="2" t="n"/>
      <c r="AN198" s="2" t="n"/>
      <c r="AO198" s="2" t="n"/>
      <c r="AP198" s="2" t="n"/>
    </row>
    <row r="199" ht="15.75" customHeight="1" s="252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2" t="n"/>
      <c r="AB199" s="22" t="n"/>
      <c r="AC199" s="22" t="n"/>
      <c r="AD199" s="22" t="n"/>
      <c r="AE199" s="22" t="n"/>
      <c r="AF199" s="22" t="n"/>
      <c r="AG199" s="22" t="n"/>
      <c r="AH199" s="22" t="n"/>
      <c r="AI199" s="22" t="n"/>
      <c r="AJ199" s="22" t="n"/>
      <c r="AK199" s="2" t="n"/>
      <c r="AL199" s="2" t="n"/>
      <c r="AM199" s="2" t="n"/>
      <c r="AN199" s="2" t="n"/>
      <c r="AO199" s="2" t="n"/>
      <c r="AP199" s="2" t="n"/>
    </row>
    <row r="200" ht="15.75" customHeight="1" s="252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2" t="n"/>
      <c r="AB200" s="22" t="n"/>
      <c r="AC200" s="22" t="n"/>
      <c r="AD200" s="22" t="n"/>
      <c r="AE200" s="22" t="n"/>
      <c r="AF200" s="22" t="n"/>
      <c r="AG200" s="22" t="n"/>
      <c r="AH200" s="22" t="n"/>
      <c r="AI200" s="22" t="n"/>
      <c r="AJ200" s="22" t="n"/>
      <c r="AK200" s="2" t="n"/>
      <c r="AL200" s="2" t="n"/>
      <c r="AM200" s="2" t="n"/>
      <c r="AN200" s="2" t="n"/>
      <c r="AO200" s="2" t="n"/>
      <c r="AP200" s="2" t="n"/>
    </row>
    <row r="201" ht="15.75" customHeight="1" s="252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2" t="n"/>
      <c r="AB201" s="22" t="n"/>
      <c r="AC201" s="22" t="n"/>
      <c r="AD201" s="22" t="n"/>
      <c r="AE201" s="22" t="n"/>
      <c r="AF201" s="22" t="n"/>
      <c r="AG201" s="22" t="n"/>
      <c r="AH201" s="22" t="n"/>
      <c r="AI201" s="22" t="n"/>
      <c r="AJ201" s="22" t="n"/>
      <c r="AK201" s="2" t="n"/>
      <c r="AL201" s="2" t="n"/>
      <c r="AM201" s="2" t="n"/>
      <c r="AN201" s="2" t="n"/>
      <c r="AO201" s="2" t="n"/>
      <c r="AP201" s="2" t="n"/>
    </row>
    <row r="202" ht="15.75" customHeight="1" s="25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2" t="n"/>
      <c r="AB202" s="22" t="n"/>
      <c r="AC202" s="22" t="n"/>
      <c r="AD202" s="22" t="n"/>
      <c r="AE202" s="22" t="n"/>
      <c r="AF202" s="22" t="n"/>
      <c r="AG202" s="22" t="n"/>
      <c r="AH202" s="22" t="n"/>
      <c r="AI202" s="22" t="n"/>
      <c r="AJ202" s="22" t="n"/>
      <c r="AK202" s="2" t="n"/>
      <c r="AL202" s="2" t="n"/>
      <c r="AM202" s="2" t="n"/>
      <c r="AN202" s="2" t="n"/>
      <c r="AO202" s="2" t="n"/>
      <c r="AP202" s="2" t="n"/>
    </row>
    <row r="203" ht="15.75" customHeight="1" s="252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2" t="n"/>
      <c r="AB203" s="22" t="n"/>
      <c r="AC203" s="22" t="n"/>
      <c r="AD203" s="22" t="n"/>
      <c r="AE203" s="22" t="n"/>
      <c r="AF203" s="22" t="n"/>
      <c r="AG203" s="22" t="n"/>
      <c r="AH203" s="22" t="n"/>
      <c r="AI203" s="22" t="n"/>
      <c r="AJ203" s="22" t="n"/>
      <c r="AK203" s="2" t="n"/>
      <c r="AL203" s="2" t="n"/>
      <c r="AM203" s="2" t="n"/>
      <c r="AN203" s="2" t="n"/>
      <c r="AO203" s="2" t="n"/>
      <c r="AP203" s="2" t="n"/>
    </row>
    <row r="204" ht="15.75" customHeight="1" s="252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2" t="n"/>
      <c r="AB204" s="22" t="n"/>
      <c r="AC204" s="22" t="n"/>
      <c r="AD204" s="22" t="n"/>
      <c r="AE204" s="22" t="n"/>
      <c r="AF204" s="22" t="n"/>
      <c r="AG204" s="22" t="n"/>
      <c r="AH204" s="22" t="n"/>
      <c r="AI204" s="22" t="n"/>
      <c r="AJ204" s="22" t="n"/>
      <c r="AK204" s="2" t="n"/>
      <c r="AL204" s="2" t="n"/>
      <c r="AM204" s="2" t="n"/>
      <c r="AN204" s="2" t="n"/>
      <c r="AO204" s="2" t="n"/>
      <c r="AP204" s="2" t="n"/>
    </row>
    <row r="205" ht="15.75" customHeight="1" s="252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2" t="n"/>
      <c r="AB205" s="22" t="n"/>
      <c r="AC205" s="22" t="n"/>
      <c r="AD205" s="22" t="n"/>
      <c r="AE205" s="22" t="n"/>
      <c r="AF205" s="22" t="n"/>
      <c r="AG205" s="22" t="n"/>
      <c r="AH205" s="22" t="n"/>
      <c r="AI205" s="22" t="n"/>
      <c r="AJ205" s="22" t="n"/>
      <c r="AK205" s="2" t="n"/>
      <c r="AL205" s="2" t="n"/>
      <c r="AM205" s="2" t="n"/>
      <c r="AN205" s="2" t="n"/>
      <c r="AO205" s="2" t="n"/>
      <c r="AP205" s="2" t="n"/>
    </row>
    <row r="206" ht="15.75" customHeight="1" s="252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2" t="n"/>
      <c r="AB206" s="22" t="n"/>
      <c r="AC206" s="22" t="n"/>
      <c r="AD206" s="22" t="n"/>
      <c r="AE206" s="22" t="n"/>
      <c r="AF206" s="22" t="n"/>
      <c r="AG206" s="22" t="n"/>
      <c r="AH206" s="22" t="n"/>
      <c r="AI206" s="22" t="n"/>
      <c r="AJ206" s="22" t="n"/>
      <c r="AK206" s="2" t="n"/>
      <c r="AL206" s="2" t="n"/>
      <c r="AM206" s="2" t="n"/>
      <c r="AN206" s="2" t="n"/>
      <c r="AO206" s="2" t="n"/>
      <c r="AP206" s="2" t="n"/>
    </row>
    <row r="207" ht="15.75" customHeight="1" s="252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2" t="n"/>
      <c r="AB207" s="22" t="n"/>
      <c r="AC207" s="22" t="n"/>
      <c r="AD207" s="22" t="n"/>
      <c r="AE207" s="22" t="n"/>
      <c r="AF207" s="22" t="n"/>
      <c r="AG207" s="22" t="n"/>
      <c r="AH207" s="22" t="n"/>
      <c r="AI207" s="22" t="n"/>
      <c r="AJ207" s="22" t="n"/>
      <c r="AK207" s="2" t="n"/>
      <c r="AL207" s="2" t="n"/>
      <c r="AM207" s="2" t="n"/>
      <c r="AN207" s="2" t="n"/>
      <c r="AO207" s="2" t="n"/>
      <c r="AP207" s="2" t="n"/>
    </row>
    <row r="208" ht="15.75" customHeight="1" s="252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2" t="n"/>
      <c r="AB208" s="22" t="n"/>
      <c r="AC208" s="22" t="n"/>
      <c r="AD208" s="22" t="n"/>
      <c r="AE208" s="22" t="n"/>
      <c r="AF208" s="22" t="n"/>
      <c r="AG208" s="22" t="n"/>
      <c r="AH208" s="22" t="n"/>
      <c r="AI208" s="22" t="n"/>
      <c r="AJ208" s="22" t="n"/>
      <c r="AK208" s="2" t="n"/>
      <c r="AL208" s="2" t="n"/>
      <c r="AM208" s="2" t="n"/>
      <c r="AN208" s="2" t="n"/>
      <c r="AO208" s="2" t="n"/>
      <c r="AP208" s="2" t="n"/>
    </row>
    <row r="209" ht="15.75" customHeight="1" s="252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2" t="n"/>
      <c r="AB209" s="22" t="n"/>
      <c r="AC209" s="22" t="n"/>
      <c r="AD209" s="22" t="n"/>
      <c r="AE209" s="22" t="n"/>
      <c r="AF209" s="22" t="n"/>
      <c r="AG209" s="22" t="n"/>
      <c r="AH209" s="22" t="n"/>
      <c r="AI209" s="22" t="n"/>
      <c r="AJ209" s="22" t="n"/>
      <c r="AK209" s="2" t="n"/>
      <c r="AL209" s="2" t="n"/>
      <c r="AM209" s="2" t="n"/>
      <c r="AN209" s="2" t="n"/>
      <c r="AO209" s="2" t="n"/>
      <c r="AP209" s="2" t="n"/>
    </row>
    <row r="210" ht="15.75" customHeight="1" s="252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2" t="n"/>
      <c r="AB210" s="22" t="n"/>
      <c r="AC210" s="22" t="n"/>
      <c r="AD210" s="22" t="n"/>
      <c r="AE210" s="22" t="n"/>
      <c r="AF210" s="22" t="n"/>
      <c r="AG210" s="22" t="n"/>
      <c r="AH210" s="22" t="n"/>
      <c r="AI210" s="22" t="n"/>
      <c r="AJ210" s="22" t="n"/>
      <c r="AK210" s="2" t="n"/>
      <c r="AL210" s="2" t="n"/>
      <c r="AM210" s="2" t="n"/>
      <c r="AN210" s="2" t="n"/>
      <c r="AO210" s="2" t="n"/>
      <c r="AP210" s="2" t="n"/>
    </row>
    <row r="211" ht="15.75" customHeight="1" s="252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2" t="n"/>
      <c r="AB211" s="22" t="n"/>
      <c r="AC211" s="22" t="n"/>
      <c r="AD211" s="22" t="n"/>
      <c r="AE211" s="22" t="n"/>
      <c r="AF211" s="22" t="n"/>
      <c r="AG211" s="22" t="n"/>
      <c r="AH211" s="22" t="n"/>
      <c r="AI211" s="22" t="n"/>
      <c r="AJ211" s="22" t="n"/>
      <c r="AK211" s="2" t="n"/>
      <c r="AL211" s="2" t="n"/>
      <c r="AM211" s="2" t="n"/>
      <c r="AN211" s="2" t="n"/>
      <c r="AO211" s="2" t="n"/>
      <c r="AP211" s="2" t="n"/>
    </row>
    <row r="212" ht="15.75" customHeight="1" s="25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2" t="n"/>
      <c r="AB212" s="22" t="n"/>
      <c r="AC212" s="22" t="n"/>
      <c r="AD212" s="22" t="n"/>
      <c r="AE212" s="22" t="n"/>
      <c r="AF212" s="22" t="n"/>
      <c r="AG212" s="22" t="n"/>
      <c r="AH212" s="22" t="n"/>
      <c r="AI212" s="22" t="n"/>
      <c r="AJ212" s="22" t="n"/>
      <c r="AK212" s="2" t="n"/>
      <c r="AL212" s="2" t="n"/>
      <c r="AM212" s="2" t="n"/>
      <c r="AN212" s="2" t="n"/>
      <c r="AO212" s="2" t="n"/>
      <c r="AP212" s="2" t="n"/>
    </row>
    <row r="213" ht="15.75" customHeight="1" s="252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2" t="n"/>
      <c r="AB213" s="22" t="n"/>
      <c r="AC213" s="22" t="n"/>
      <c r="AD213" s="22" t="n"/>
      <c r="AE213" s="22" t="n"/>
      <c r="AF213" s="22" t="n"/>
      <c r="AG213" s="22" t="n"/>
      <c r="AH213" s="22" t="n"/>
      <c r="AI213" s="22" t="n"/>
      <c r="AJ213" s="22" t="n"/>
      <c r="AK213" s="2" t="n"/>
      <c r="AL213" s="2" t="n"/>
      <c r="AM213" s="2" t="n"/>
      <c r="AN213" s="2" t="n"/>
      <c r="AO213" s="2" t="n"/>
      <c r="AP213" s="2" t="n"/>
    </row>
    <row r="214" ht="15.75" customHeight="1" s="252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2" t="n"/>
      <c r="AB214" s="22" t="n"/>
      <c r="AC214" s="22" t="n"/>
      <c r="AD214" s="22" t="n"/>
      <c r="AE214" s="22" t="n"/>
      <c r="AF214" s="22" t="n"/>
      <c r="AG214" s="22" t="n"/>
      <c r="AH214" s="22" t="n"/>
      <c r="AI214" s="22" t="n"/>
      <c r="AJ214" s="22" t="n"/>
      <c r="AK214" s="2" t="n"/>
      <c r="AL214" s="2" t="n"/>
      <c r="AM214" s="2" t="n"/>
      <c r="AN214" s="2" t="n"/>
      <c r="AO214" s="2" t="n"/>
      <c r="AP214" s="2" t="n"/>
    </row>
    <row r="215" ht="15.75" customHeight="1" s="252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2" t="n"/>
      <c r="AB215" s="22" t="n"/>
      <c r="AC215" s="22" t="n"/>
      <c r="AD215" s="22" t="n"/>
      <c r="AE215" s="22" t="n"/>
      <c r="AF215" s="22" t="n"/>
      <c r="AG215" s="22" t="n"/>
      <c r="AH215" s="22" t="n"/>
      <c r="AI215" s="22" t="n"/>
      <c r="AJ215" s="22" t="n"/>
      <c r="AK215" s="2" t="n"/>
      <c r="AL215" s="2" t="n"/>
      <c r="AM215" s="2" t="n"/>
      <c r="AN215" s="2" t="n"/>
      <c r="AO215" s="2" t="n"/>
      <c r="AP215" s="2" t="n"/>
    </row>
    <row r="216" ht="15.75" customHeight="1" s="252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2" t="n"/>
      <c r="AB216" s="22" t="n"/>
      <c r="AC216" s="22" t="n"/>
      <c r="AD216" s="22" t="n"/>
      <c r="AE216" s="22" t="n"/>
      <c r="AF216" s="22" t="n"/>
      <c r="AG216" s="22" t="n"/>
      <c r="AH216" s="22" t="n"/>
      <c r="AI216" s="22" t="n"/>
      <c r="AJ216" s="22" t="n"/>
      <c r="AK216" s="2" t="n"/>
      <c r="AL216" s="2" t="n"/>
      <c r="AM216" s="2" t="n"/>
      <c r="AN216" s="2" t="n"/>
      <c r="AO216" s="2" t="n"/>
      <c r="AP216" s="2" t="n"/>
    </row>
    <row r="217" ht="15.75" customHeight="1" s="252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2" t="n"/>
      <c r="AB217" s="22" t="n"/>
      <c r="AC217" s="22" t="n"/>
      <c r="AD217" s="22" t="n"/>
      <c r="AE217" s="22" t="n"/>
      <c r="AF217" s="22" t="n"/>
      <c r="AG217" s="22" t="n"/>
      <c r="AH217" s="22" t="n"/>
      <c r="AI217" s="22" t="n"/>
      <c r="AJ217" s="22" t="n"/>
      <c r="AK217" s="2" t="n"/>
      <c r="AL217" s="2" t="n"/>
      <c r="AM217" s="2" t="n"/>
      <c r="AN217" s="2" t="n"/>
      <c r="AO217" s="2" t="n"/>
      <c r="AP217" s="2" t="n"/>
    </row>
    <row r="218" ht="15.75" customHeight="1" s="252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2" t="n"/>
      <c r="AB218" s="22" t="n"/>
      <c r="AC218" s="22" t="n"/>
      <c r="AD218" s="22" t="n"/>
      <c r="AE218" s="22" t="n"/>
      <c r="AF218" s="22" t="n"/>
      <c r="AG218" s="22" t="n"/>
      <c r="AH218" s="22" t="n"/>
      <c r="AI218" s="22" t="n"/>
      <c r="AJ218" s="22" t="n"/>
      <c r="AK218" s="2" t="n"/>
      <c r="AL218" s="2" t="n"/>
      <c r="AM218" s="2" t="n"/>
      <c r="AN218" s="2" t="n"/>
      <c r="AO218" s="2" t="n"/>
      <c r="AP218" s="2" t="n"/>
    </row>
    <row r="219" ht="15.75" customHeight="1" s="252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2" t="n"/>
      <c r="AB219" s="22" t="n"/>
      <c r="AC219" s="22" t="n"/>
      <c r="AD219" s="22" t="n"/>
      <c r="AE219" s="22" t="n"/>
      <c r="AF219" s="22" t="n"/>
      <c r="AG219" s="22" t="n"/>
      <c r="AH219" s="22" t="n"/>
      <c r="AI219" s="22" t="n"/>
      <c r="AJ219" s="22" t="n"/>
      <c r="AK219" s="2" t="n"/>
      <c r="AL219" s="2" t="n"/>
      <c r="AM219" s="2" t="n"/>
      <c r="AN219" s="2" t="n"/>
      <c r="AO219" s="2" t="n"/>
      <c r="AP219" s="2" t="n"/>
    </row>
    <row r="220" ht="15.75" customHeight="1" s="252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2" t="n"/>
      <c r="AB220" s="22" t="n"/>
      <c r="AC220" s="22" t="n"/>
      <c r="AD220" s="22" t="n"/>
      <c r="AE220" s="22" t="n"/>
      <c r="AF220" s="22" t="n"/>
      <c r="AG220" s="22" t="n"/>
      <c r="AH220" s="22" t="n"/>
      <c r="AI220" s="22" t="n"/>
      <c r="AJ220" s="22" t="n"/>
      <c r="AK220" s="2" t="n"/>
      <c r="AL220" s="2" t="n"/>
      <c r="AM220" s="2" t="n"/>
      <c r="AN220" s="2" t="n"/>
      <c r="AO220" s="2" t="n"/>
      <c r="AP220" s="2" t="n"/>
    </row>
    <row r="221" ht="15.75" customHeight="1" s="252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2" t="n"/>
      <c r="AB221" s="22" t="n"/>
      <c r="AC221" s="22" t="n"/>
      <c r="AD221" s="22" t="n"/>
      <c r="AE221" s="22" t="n"/>
      <c r="AF221" s="22" t="n"/>
      <c r="AG221" s="22" t="n"/>
      <c r="AH221" s="22" t="n"/>
      <c r="AI221" s="22" t="n"/>
      <c r="AJ221" s="22" t="n"/>
      <c r="AK221" s="2" t="n"/>
      <c r="AL221" s="2" t="n"/>
      <c r="AM221" s="2" t="n"/>
      <c r="AN221" s="2" t="n"/>
      <c r="AO221" s="2" t="n"/>
      <c r="AP221" s="2" t="n"/>
    </row>
    <row r="222" ht="15.75" customHeight="1" s="25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2" t="n"/>
      <c r="AB222" s="22" t="n"/>
      <c r="AC222" s="22" t="n"/>
      <c r="AD222" s="22" t="n"/>
      <c r="AE222" s="22" t="n"/>
      <c r="AF222" s="22" t="n"/>
      <c r="AG222" s="22" t="n"/>
      <c r="AH222" s="22" t="n"/>
      <c r="AI222" s="22" t="n"/>
      <c r="AJ222" s="22" t="n"/>
      <c r="AK222" s="2" t="n"/>
      <c r="AL222" s="2" t="n"/>
      <c r="AM222" s="2" t="n"/>
      <c r="AN222" s="2" t="n"/>
      <c r="AO222" s="2" t="n"/>
      <c r="AP222" s="2" t="n"/>
    </row>
    <row r="223" ht="15.75" customHeight="1" s="252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2" t="n"/>
      <c r="AB223" s="22" t="n"/>
      <c r="AC223" s="22" t="n"/>
      <c r="AD223" s="22" t="n"/>
      <c r="AE223" s="22" t="n"/>
      <c r="AF223" s="22" t="n"/>
      <c r="AG223" s="22" t="n"/>
      <c r="AH223" s="22" t="n"/>
      <c r="AI223" s="22" t="n"/>
      <c r="AJ223" s="22" t="n"/>
      <c r="AK223" s="2" t="n"/>
      <c r="AL223" s="2" t="n"/>
      <c r="AM223" s="2" t="n"/>
      <c r="AN223" s="2" t="n"/>
      <c r="AO223" s="2" t="n"/>
      <c r="AP223" s="2" t="n"/>
    </row>
    <row r="224" ht="15.75" customHeight="1" s="252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2" t="n"/>
      <c r="AB224" s="22" t="n"/>
      <c r="AC224" s="22" t="n"/>
      <c r="AD224" s="22" t="n"/>
      <c r="AE224" s="22" t="n"/>
      <c r="AF224" s="22" t="n"/>
      <c r="AG224" s="22" t="n"/>
      <c r="AH224" s="22" t="n"/>
      <c r="AI224" s="22" t="n"/>
      <c r="AJ224" s="22" t="n"/>
      <c r="AK224" s="2" t="n"/>
      <c r="AL224" s="2" t="n"/>
      <c r="AM224" s="2" t="n"/>
      <c r="AN224" s="2" t="n"/>
      <c r="AO224" s="2" t="n"/>
      <c r="AP224" s="2" t="n"/>
    </row>
    <row r="225" ht="15.75" customHeight="1" s="252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2" t="n"/>
      <c r="AB225" s="22" t="n"/>
      <c r="AC225" s="22" t="n"/>
      <c r="AD225" s="22" t="n"/>
      <c r="AE225" s="22" t="n"/>
      <c r="AF225" s="22" t="n"/>
      <c r="AG225" s="22" t="n"/>
      <c r="AH225" s="22" t="n"/>
      <c r="AI225" s="22" t="n"/>
      <c r="AJ225" s="22" t="n"/>
      <c r="AK225" s="2" t="n"/>
      <c r="AL225" s="2" t="n"/>
      <c r="AM225" s="2" t="n"/>
      <c r="AN225" s="2" t="n"/>
      <c r="AO225" s="2" t="n"/>
      <c r="AP225" s="2" t="n"/>
    </row>
    <row r="226" ht="15.75" customHeight="1" s="252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2" t="n"/>
      <c r="AB226" s="22" t="n"/>
      <c r="AC226" s="22" t="n"/>
      <c r="AD226" s="22" t="n"/>
      <c r="AE226" s="22" t="n"/>
      <c r="AF226" s="22" t="n"/>
      <c r="AG226" s="22" t="n"/>
      <c r="AH226" s="22" t="n"/>
      <c r="AI226" s="22" t="n"/>
      <c r="AJ226" s="22" t="n"/>
      <c r="AK226" s="2" t="n"/>
      <c r="AL226" s="2" t="n"/>
      <c r="AM226" s="2" t="n"/>
      <c r="AN226" s="2" t="n"/>
      <c r="AO226" s="2" t="n"/>
      <c r="AP226" s="2" t="n"/>
    </row>
    <row r="227" ht="15.75" customHeight="1" s="252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2" t="n"/>
      <c r="AB227" s="22" t="n"/>
      <c r="AC227" s="22" t="n"/>
      <c r="AD227" s="22" t="n"/>
      <c r="AE227" s="22" t="n"/>
      <c r="AF227" s="22" t="n"/>
      <c r="AG227" s="22" t="n"/>
      <c r="AH227" s="22" t="n"/>
      <c r="AI227" s="22" t="n"/>
      <c r="AJ227" s="22" t="n"/>
      <c r="AK227" s="2" t="n"/>
      <c r="AL227" s="2" t="n"/>
      <c r="AM227" s="2" t="n"/>
      <c r="AN227" s="2" t="n"/>
      <c r="AO227" s="2" t="n"/>
      <c r="AP227" s="2" t="n"/>
    </row>
    <row r="228" ht="15.75" customHeight="1" s="252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2" t="n"/>
      <c r="AB228" s="22" t="n"/>
      <c r="AC228" s="22" t="n"/>
      <c r="AD228" s="22" t="n"/>
      <c r="AE228" s="22" t="n"/>
      <c r="AF228" s="22" t="n"/>
      <c r="AG228" s="22" t="n"/>
      <c r="AH228" s="22" t="n"/>
      <c r="AI228" s="22" t="n"/>
      <c r="AJ228" s="22" t="n"/>
      <c r="AK228" s="2" t="n"/>
      <c r="AL228" s="2" t="n"/>
      <c r="AM228" s="2" t="n"/>
      <c r="AN228" s="2" t="n"/>
      <c r="AO228" s="2" t="n"/>
      <c r="AP228" s="2" t="n"/>
    </row>
    <row r="229" ht="15.75" customHeight="1" s="252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2" t="n"/>
      <c r="AB229" s="22" t="n"/>
      <c r="AC229" s="22" t="n"/>
      <c r="AD229" s="22" t="n"/>
      <c r="AE229" s="22" t="n"/>
      <c r="AF229" s="22" t="n"/>
      <c r="AG229" s="22" t="n"/>
      <c r="AH229" s="22" t="n"/>
      <c r="AI229" s="22" t="n"/>
      <c r="AJ229" s="22" t="n"/>
      <c r="AK229" s="2" t="n"/>
      <c r="AL229" s="2" t="n"/>
      <c r="AM229" s="2" t="n"/>
      <c r="AN229" s="2" t="n"/>
      <c r="AO229" s="2" t="n"/>
      <c r="AP229" s="2" t="n"/>
    </row>
    <row r="230" ht="15.75" customHeight="1" s="252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2" t="n"/>
      <c r="AB230" s="22" t="n"/>
      <c r="AC230" s="22" t="n"/>
      <c r="AD230" s="22" t="n"/>
      <c r="AE230" s="22" t="n"/>
      <c r="AF230" s="22" t="n"/>
      <c r="AG230" s="22" t="n"/>
      <c r="AH230" s="22" t="n"/>
      <c r="AI230" s="22" t="n"/>
      <c r="AJ230" s="22" t="n"/>
      <c r="AK230" s="2" t="n"/>
      <c r="AL230" s="2" t="n"/>
      <c r="AM230" s="2" t="n"/>
      <c r="AN230" s="2" t="n"/>
      <c r="AO230" s="2" t="n"/>
      <c r="AP230" s="2" t="n"/>
    </row>
    <row r="231" ht="15.75" customHeight="1" s="252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2" t="n"/>
      <c r="AB231" s="22" t="n"/>
      <c r="AC231" s="22" t="n"/>
      <c r="AD231" s="22" t="n"/>
      <c r="AE231" s="22" t="n"/>
      <c r="AF231" s="22" t="n"/>
      <c r="AG231" s="22" t="n"/>
      <c r="AH231" s="22" t="n"/>
      <c r="AI231" s="22" t="n"/>
      <c r="AJ231" s="22" t="n"/>
      <c r="AK231" s="2" t="n"/>
      <c r="AL231" s="2" t="n"/>
      <c r="AM231" s="2" t="n"/>
      <c r="AN231" s="2" t="n"/>
      <c r="AO231" s="2" t="n"/>
      <c r="AP231" s="2" t="n"/>
    </row>
    <row r="232" ht="15.75" customHeight="1" s="25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2" t="n"/>
      <c r="AB232" s="22" t="n"/>
      <c r="AC232" s="22" t="n"/>
      <c r="AD232" s="22" t="n"/>
      <c r="AE232" s="22" t="n"/>
      <c r="AF232" s="22" t="n"/>
      <c r="AG232" s="22" t="n"/>
      <c r="AH232" s="22" t="n"/>
      <c r="AI232" s="22" t="n"/>
      <c r="AJ232" s="22" t="n"/>
      <c r="AK232" s="2" t="n"/>
      <c r="AL232" s="2" t="n"/>
      <c r="AM232" s="2" t="n"/>
      <c r="AN232" s="2" t="n"/>
      <c r="AO232" s="2" t="n"/>
      <c r="AP232" s="2" t="n"/>
    </row>
    <row r="233" ht="15.75" customHeight="1" s="252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2" t="n"/>
      <c r="AB233" s="22" t="n"/>
      <c r="AC233" s="22" t="n"/>
      <c r="AD233" s="22" t="n"/>
      <c r="AE233" s="22" t="n"/>
      <c r="AF233" s="22" t="n"/>
      <c r="AG233" s="22" t="n"/>
      <c r="AH233" s="22" t="n"/>
      <c r="AI233" s="22" t="n"/>
      <c r="AJ233" s="22" t="n"/>
      <c r="AK233" s="2" t="n"/>
      <c r="AL233" s="2" t="n"/>
      <c r="AM233" s="2" t="n"/>
      <c r="AN233" s="2" t="n"/>
      <c r="AO233" s="2" t="n"/>
      <c r="AP233" s="2" t="n"/>
    </row>
    <row r="234" ht="15.75" customHeight="1" s="252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2" t="n"/>
      <c r="AB234" s="22" t="n"/>
      <c r="AC234" s="22" t="n"/>
      <c r="AD234" s="22" t="n"/>
      <c r="AE234" s="22" t="n"/>
      <c r="AF234" s="22" t="n"/>
      <c r="AG234" s="22" t="n"/>
      <c r="AH234" s="22" t="n"/>
      <c r="AI234" s="22" t="n"/>
      <c r="AJ234" s="22" t="n"/>
      <c r="AK234" s="2" t="n"/>
      <c r="AL234" s="2" t="n"/>
      <c r="AM234" s="2" t="n"/>
      <c r="AN234" s="2" t="n"/>
      <c r="AO234" s="2" t="n"/>
      <c r="AP234" s="2" t="n"/>
    </row>
    <row r="235" ht="15.75" customHeight="1" s="252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2" t="n"/>
      <c r="AB235" s="22" t="n"/>
      <c r="AC235" s="22" t="n"/>
      <c r="AD235" s="22" t="n"/>
      <c r="AE235" s="22" t="n"/>
      <c r="AF235" s="22" t="n"/>
      <c r="AG235" s="22" t="n"/>
      <c r="AH235" s="22" t="n"/>
      <c r="AI235" s="22" t="n"/>
      <c r="AJ235" s="22" t="n"/>
      <c r="AK235" s="2" t="n"/>
      <c r="AL235" s="2" t="n"/>
      <c r="AM235" s="2" t="n"/>
      <c r="AN235" s="2" t="n"/>
      <c r="AO235" s="2" t="n"/>
      <c r="AP235" s="2" t="n"/>
    </row>
    <row r="236" ht="15.75" customHeight="1" s="252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2" t="n"/>
      <c r="AB236" s="22" t="n"/>
      <c r="AC236" s="22" t="n"/>
      <c r="AD236" s="22" t="n"/>
      <c r="AE236" s="22" t="n"/>
      <c r="AF236" s="22" t="n"/>
      <c r="AG236" s="22" t="n"/>
      <c r="AH236" s="22" t="n"/>
      <c r="AI236" s="22" t="n"/>
      <c r="AJ236" s="22" t="n"/>
      <c r="AK236" s="2" t="n"/>
      <c r="AL236" s="2" t="n"/>
      <c r="AM236" s="2" t="n"/>
      <c r="AN236" s="2" t="n"/>
      <c r="AO236" s="2" t="n"/>
      <c r="AP236" s="2" t="n"/>
    </row>
    <row r="237" ht="15.75" customHeight="1" s="252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2" t="n"/>
      <c r="AB237" s="22" t="n"/>
      <c r="AC237" s="22" t="n"/>
      <c r="AD237" s="22" t="n"/>
      <c r="AE237" s="22" t="n"/>
      <c r="AF237" s="22" t="n"/>
      <c r="AG237" s="22" t="n"/>
      <c r="AH237" s="22" t="n"/>
      <c r="AI237" s="22" t="n"/>
      <c r="AJ237" s="22" t="n"/>
      <c r="AK237" s="2" t="n"/>
      <c r="AL237" s="2" t="n"/>
      <c r="AM237" s="2" t="n"/>
      <c r="AN237" s="2" t="n"/>
      <c r="AO237" s="2" t="n"/>
      <c r="AP237" s="2" t="n"/>
    </row>
    <row r="238" ht="15.75" customHeight="1" s="252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2" t="n"/>
      <c r="AB238" s="22" t="n"/>
      <c r="AC238" s="22" t="n"/>
      <c r="AD238" s="22" t="n"/>
      <c r="AE238" s="22" t="n"/>
      <c r="AF238" s="22" t="n"/>
      <c r="AG238" s="22" t="n"/>
      <c r="AH238" s="22" t="n"/>
      <c r="AI238" s="22" t="n"/>
      <c r="AJ238" s="22" t="n"/>
      <c r="AK238" s="2" t="n"/>
      <c r="AL238" s="2" t="n"/>
      <c r="AM238" s="2" t="n"/>
      <c r="AN238" s="2" t="n"/>
      <c r="AO238" s="2" t="n"/>
      <c r="AP238" s="2" t="n"/>
    </row>
    <row r="239" ht="15.75" customHeight="1" s="252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2" t="n"/>
      <c r="AB239" s="22" t="n"/>
      <c r="AC239" s="22" t="n"/>
      <c r="AD239" s="22" t="n"/>
      <c r="AE239" s="22" t="n"/>
      <c r="AF239" s="22" t="n"/>
      <c r="AG239" s="22" t="n"/>
      <c r="AH239" s="22" t="n"/>
      <c r="AI239" s="22" t="n"/>
      <c r="AJ239" s="22" t="n"/>
      <c r="AK239" s="2" t="n"/>
      <c r="AL239" s="2" t="n"/>
      <c r="AM239" s="2" t="n"/>
      <c r="AN239" s="2" t="n"/>
      <c r="AO239" s="2" t="n"/>
      <c r="AP239" s="2" t="n"/>
    </row>
    <row r="240" ht="15.75" customHeight="1" s="252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2" t="n"/>
      <c r="AB240" s="22" t="n"/>
      <c r="AC240" s="22" t="n"/>
      <c r="AD240" s="22" t="n"/>
      <c r="AE240" s="22" t="n"/>
      <c r="AF240" s="22" t="n"/>
      <c r="AG240" s="22" t="n"/>
      <c r="AH240" s="22" t="n"/>
      <c r="AI240" s="22" t="n"/>
      <c r="AJ240" s="22" t="n"/>
      <c r="AK240" s="2" t="n"/>
      <c r="AL240" s="2" t="n"/>
      <c r="AM240" s="2" t="n"/>
      <c r="AN240" s="2" t="n"/>
      <c r="AO240" s="2" t="n"/>
      <c r="AP240" s="2" t="n"/>
    </row>
    <row r="241" ht="15.75" customHeight="1" s="252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2" t="n"/>
      <c r="AB241" s="22" t="n"/>
      <c r="AC241" s="22" t="n"/>
      <c r="AD241" s="22" t="n"/>
      <c r="AE241" s="22" t="n"/>
      <c r="AF241" s="22" t="n"/>
      <c r="AG241" s="22" t="n"/>
      <c r="AH241" s="22" t="n"/>
      <c r="AI241" s="22" t="n"/>
      <c r="AJ241" s="22" t="n"/>
      <c r="AK241" s="2" t="n"/>
      <c r="AL241" s="2" t="n"/>
      <c r="AM241" s="2" t="n"/>
      <c r="AN241" s="2" t="n"/>
      <c r="AO241" s="2" t="n"/>
      <c r="AP241" s="2" t="n"/>
    </row>
    <row r="242" ht="15.75" customHeight="1" s="25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2" t="n"/>
      <c r="AB242" s="22" t="n"/>
      <c r="AC242" s="22" t="n"/>
      <c r="AD242" s="22" t="n"/>
      <c r="AE242" s="22" t="n"/>
      <c r="AF242" s="22" t="n"/>
      <c r="AG242" s="22" t="n"/>
      <c r="AH242" s="22" t="n"/>
      <c r="AI242" s="22" t="n"/>
      <c r="AJ242" s="22" t="n"/>
      <c r="AK242" s="2" t="n"/>
      <c r="AL242" s="2" t="n"/>
      <c r="AM242" s="2" t="n"/>
      <c r="AN242" s="2" t="n"/>
      <c r="AO242" s="2" t="n"/>
      <c r="AP242" s="2" t="n"/>
    </row>
    <row r="243" ht="15.75" customHeight="1" s="252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2" t="n"/>
      <c r="AB243" s="22" t="n"/>
      <c r="AC243" s="22" t="n"/>
      <c r="AD243" s="22" t="n"/>
      <c r="AE243" s="22" t="n"/>
      <c r="AF243" s="22" t="n"/>
      <c r="AG243" s="22" t="n"/>
      <c r="AH243" s="22" t="n"/>
      <c r="AI243" s="22" t="n"/>
      <c r="AJ243" s="22" t="n"/>
      <c r="AK243" s="2" t="n"/>
      <c r="AL243" s="2" t="n"/>
      <c r="AM243" s="2" t="n"/>
      <c r="AN243" s="2" t="n"/>
      <c r="AO243" s="2" t="n"/>
      <c r="AP243" s="2" t="n"/>
    </row>
    <row r="244" ht="15.75" customHeight="1" s="252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2" t="n"/>
      <c r="AB244" s="22" t="n"/>
      <c r="AC244" s="22" t="n"/>
      <c r="AD244" s="22" t="n"/>
      <c r="AE244" s="22" t="n"/>
      <c r="AF244" s="22" t="n"/>
      <c r="AG244" s="22" t="n"/>
      <c r="AH244" s="22" t="n"/>
      <c r="AI244" s="22" t="n"/>
      <c r="AJ244" s="22" t="n"/>
      <c r="AK244" s="2" t="n"/>
      <c r="AL244" s="2" t="n"/>
      <c r="AM244" s="2" t="n"/>
      <c r="AN244" s="2" t="n"/>
      <c r="AO244" s="2" t="n"/>
      <c r="AP244" s="2" t="n"/>
    </row>
    <row r="245" ht="15.75" customHeight="1" s="252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2" t="n"/>
      <c r="AB245" s="22" t="n"/>
      <c r="AC245" s="22" t="n"/>
      <c r="AD245" s="22" t="n"/>
      <c r="AE245" s="22" t="n"/>
      <c r="AF245" s="22" t="n"/>
      <c r="AG245" s="22" t="n"/>
      <c r="AH245" s="22" t="n"/>
      <c r="AI245" s="22" t="n"/>
      <c r="AJ245" s="22" t="n"/>
      <c r="AK245" s="2" t="n"/>
      <c r="AL245" s="2" t="n"/>
      <c r="AM245" s="2" t="n"/>
      <c r="AN245" s="2" t="n"/>
      <c r="AO245" s="2" t="n"/>
      <c r="AP245" s="2" t="n"/>
    </row>
    <row r="246" ht="15.75" customHeight="1" s="252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2" t="n"/>
      <c r="AB246" s="22" t="n"/>
      <c r="AC246" s="22" t="n"/>
      <c r="AD246" s="22" t="n"/>
      <c r="AE246" s="22" t="n"/>
      <c r="AF246" s="22" t="n"/>
      <c r="AG246" s="22" t="n"/>
      <c r="AH246" s="22" t="n"/>
      <c r="AI246" s="22" t="n"/>
      <c r="AJ246" s="22" t="n"/>
      <c r="AK246" s="2" t="n"/>
      <c r="AL246" s="2" t="n"/>
      <c r="AM246" s="2" t="n"/>
      <c r="AN246" s="2" t="n"/>
      <c r="AO246" s="2" t="n"/>
      <c r="AP246" s="2" t="n"/>
    </row>
    <row r="247" ht="15.75" customHeight="1" s="252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2" t="n"/>
      <c r="AB247" s="22" t="n"/>
      <c r="AC247" s="22" t="n"/>
      <c r="AD247" s="22" t="n"/>
      <c r="AE247" s="22" t="n"/>
      <c r="AF247" s="22" t="n"/>
      <c r="AG247" s="22" t="n"/>
      <c r="AH247" s="22" t="n"/>
      <c r="AI247" s="22" t="n"/>
      <c r="AJ247" s="22" t="n"/>
      <c r="AK247" s="2" t="n"/>
      <c r="AL247" s="2" t="n"/>
      <c r="AM247" s="2" t="n"/>
      <c r="AN247" s="2" t="n"/>
      <c r="AO247" s="2" t="n"/>
      <c r="AP247" s="2" t="n"/>
    </row>
    <row r="248" ht="15.75" customHeight="1" s="252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2" t="n"/>
      <c r="AB248" s="22" t="n"/>
      <c r="AC248" s="22" t="n"/>
      <c r="AD248" s="22" t="n"/>
      <c r="AE248" s="22" t="n"/>
      <c r="AF248" s="22" t="n"/>
      <c r="AG248" s="22" t="n"/>
      <c r="AH248" s="22" t="n"/>
      <c r="AI248" s="22" t="n"/>
      <c r="AJ248" s="22" t="n"/>
      <c r="AK248" s="2" t="n"/>
      <c r="AL248" s="2" t="n"/>
      <c r="AM248" s="2" t="n"/>
      <c r="AN248" s="2" t="n"/>
      <c r="AO248" s="2" t="n"/>
      <c r="AP248" s="2" t="n"/>
    </row>
    <row r="249" ht="15.75" customHeight="1" s="252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2" t="n"/>
      <c r="AB249" s="22" t="n"/>
      <c r="AC249" s="22" t="n"/>
      <c r="AD249" s="22" t="n"/>
      <c r="AE249" s="22" t="n"/>
      <c r="AF249" s="22" t="n"/>
      <c r="AG249" s="22" t="n"/>
      <c r="AH249" s="22" t="n"/>
      <c r="AI249" s="22" t="n"/>
      <c r="AJ249" s="22" t="n"/>
      <c r="AK249" s="2" t="n"/>
      <c r="AL249" s="2" t="n"/>
      <c r="AM249" s="2" t="n"/>
      <c r="AN249" s="2" t="n"/>
      <c r="AO249" s="2" t="n"/>
      <c r="AP249" s="2" t="n"/>
    </row>
    <row r="250" ht="15.75" customHeight="1" s="252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2" t="n"/>
      <c r="AB250" s="22" t="n"/>
      <c r="AC250" s="22" t="n"/>
      <c r="AD250" s="22" t="n"/>
      <c r="AE250" s="22" t="n"/>
      <c r="AF250" s="22" t="n"/>
      <c r="AG250" s="22" t="n"/>
      <c r="AH250" s="22" t="n"/>
      <c r="AI250" s="22" t="n"/>
      <c r="AJ250" s="22" t="n"/>
      <c r="AK250" s="2" t="n"/>
      <c r="AL250" s="2" t="n"/>
      <c r="AM250" s="2" t="n"/>
      <c r="AN250" s="2" t="n"/>
      <c r="AO250" s="2" t="n"/>
      <c r="AP250" s="2" t="n"/>
    </row>
    <row r="251" ht="15.75" customHeight="1" s="252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2" t="n"/>
      <c r="AB251" s="22" t="n"/>
      <c r="AC251" s="22" t="n"/>
      <c r="AD251" s="22" t="n"/>
      <c r="AE251" s="22" t="n"/>
      <c r="AF251" s="22" t="n"/>
      <c r="AG251" s="22" t="n"/>
      <c r="AH251" s="22" t="n"/>
      <c r="AI251" s="22" t="n"/>
      <c r="AJ251" s="22" t="n"/>
      <c r="AK251" s="2" t="n"/>
      <c r="AL251" s="2" t="n"/>
      <c r="AM251" s="2" t="n"/>
      <c r="AN251" s="2" t="n"/>
      <c r="AO251" s="2" t="n"/>
      <c r="AP251" s="2" t="n"/>
    </row>
    <row r="252" ht="15.75" customHeight="1" s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2" t="n"/>
      <c r="AB252" s="22" t="n"/>
      <c r="AC252" s="22" t="n"/>
      <c r="AD252" s="22" t="n"/>
      <c r="AE252" s="22" t="n"/>
      <c r="AF252" s="22" t="n"/>
      <c r="AG252" s="22" t="n"/>
      <c r="AH252" s="22" t="n"/>
      <c r="AI252" s="22" t="n"/>
      <c r="AJ252" s="22" t="n"/>
      <c r="AK252" s="2" t="n"/>
      <c r="AL252" s="2" t="n"/>
      <c r="AM252" s="2" t="n"/>
      <c r="AN252" s="2" t="n"/>
      <c r="AO252" s="2" t="n"/>
      <c r="AP252" s="2" t="n"/>
    </row>
    <row r="253" ht="15.75" customHeight="1" s="252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2" t="n"/>
      <c r="AB253" s="22" t="n"/>
      <c r="AC253" s="22" t="n"/>
      <c r="AD253" s="22" t="n"/>
      <c r="AE253" s="22" t="n"/>
      <c r="AF253" s="22" t="n"/>
      <c r="AG253" s="22" t="n"/>
      <c r="AH253" s="22" t="n"/>
      <c r="AI253" s="22" t="n"/>
      <c r="AJ253" s="22" t="n"/>
      <c r="AK253" s="2" t="n"/>
      <c r="AL253" s="2" t="n"/>
      <c r="AM253" s="2" t="n"/>
      <c r="AN253" s="2" t="n"/>
      <c r="AO253" s="2" t="n"/>
      <c r="AP253" s="2" t="n"/>
    </row>
    <row r="254" ht="15.75" customHeight="1" s="252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2" t="n"/>
      <c r="AB254" s="22" t="n"/>
      <c r="AC254" s="22" t="n"/>
      <c r="AD254" s="22" t="n"/>
      <c r="AE254" s="22" t="n"/>
      <c r="AF254" s="22" t="n"/>
      <c r="AG254" s="22" t="n"/>
      <c r="AH254" s="22" t="n"/>
      <c r="AI254" s="22" t="n"/>
      <c r="AJ254" s="22" t="n"/>
      <c r="AK254" s="2" t="n"/>
      <c r="AL254" s="2" t="n"/>
      <c r="AM254" s="2" t="n"/>
      <c r="AN254" s="2" t="n"/>
      <c r="AO254" s="2" t="n"/>
      <c r="AP254" s="2" t="n"/>
    </row>
    <row r="255" ht="15.75" customHeight="1" s="252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2" t="n"/>
      <c r="AB255" s="22" t="n"/>
      <c r="AC255" s="22" t="n"/>
      <c r="AD255" s="22" t="n"/>
      <c r="AE255" s="22" t="n"/>
      <c r="AF255" s="22" t="n"/>
      <c r="AG255" s="22" t="n"/>
      <c r="AH255" s="22" t="n"/>
      <c r="AI255" s="22" t="n"/>
      <c r="AJ255" s="22" t="n"/>
      <c r="AK255" s="2" t="n"/>
      <c r="AL255" s="2" t="n"/>
      <c r="AM255" s="2" t="n"/>
      <c r="AN255" s="2" t="n"/>
      <c r="AO255" s="2" t="n"/>
      <c r="AP255" s="2" t="n"/>
    </row>
    <row r="256" ht="15.75" customHeight="1" s="252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2" t="n"/>
      <c r="AB256" s="22" t="n"/>
      <c r="AC256" s="22" t="n"/>
      <c r="AD256" s="22" t="n"/>
      <c r="AE256" s="22" t="n"/>
      <c r="AF256" s="22" t="n"/>
      <c r="AG256" s="22" t="n"/>
      <c r="AH256" s="22" t="n"/>
      <c r="AI256" s="22" t="n"/>
      <c r="AJ256" s="22" t="n"/>
      <c r="AK256" s="2" t="n"/>
      <c r="AL256" s="2" t="n"/>
      <c r="AM256" s="2" t="n"/>
      <c r="AN256" s="2" t="n"/>
      <c r="AO256" s="2" t="n"/>
      <c r="AP256" s="2" t="n"/>
    </row>
    <row r="257" ht="15.75" customHeight="1" s="252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2" t="n"/>
      <c r="AB257" s="22" t="n"/>
      <c r="AC257" s="22" t="n"/>
      <c r="AD257" s="22" t="n"/>
      <c r="AE257" s="22" t="n"/>
      <c r="AF257" s="22" t="n"/>
      <c r="AG257" s="22" t="n"/>
      <c r="AH257" s="22" t="n"/>
      <c r="AI257" s="22" t="n"/>
      <c r="AJ257" s="22" t="n"/>
      <c r="AK257" s="2" t="n"/>
      <c r="AL257" s="2" t="n"/>
      <c r="AM257" s="2" t="n"/>
      <c r="AN257" s="2" t="n"/>
      <c r="AO257" s="2" t="n"/>
      <c r="AP257" s="2" t="n"/>
    </row>
    <row r="258" ht="15.75" customHeight="1" s="252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2" t="n"/>
      <c r="AB258" s="22" t="n"/>
      <c r="AC258" s="22" t="n"/>
      <c r="AD258" s="22" t="n"/>
      <c r="AE258" s="22" t="n"/>
      <c r="AF258" s="22" t="n"/>
      <c r="AG258" s="22" t="n"/>
      <c r="AH258" s="22" t="n"/>
      <c r="AI258" s="22" t="n"/>
      <c r="AJ258" s="22" t="n"/>
      <c r="AK258" s="2" t="n"/>
      <c r="AL258" s="2" t="n"/>
      <c r="AM258" s="2" t="n"/>
      <c r="AN258" s="2" t="n"/>
      <c r="AO258" s="2" t="n"/>
      <c r="AP258" s="2" t="n"/>
    </row>
    <row r="259" ht="15.75" customHeight="1" s="252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2" t="n"/>
      <c r="AB259" s="22" t="n"/>
      <c r="AC259" s="22" t="n"/>
      <c r="AD259" s="22" t="n"/>
      <c r="AE259" s="22" t="n"/>
      <c r="AF259" s="22" t="n"/>
      <c r="AG259" s="22" t="n"/>
      <c r="AH259" s="22" t="n"/>
      <c r="AI259" s="22" t="n"/>
      <c r="AJ259" s="22" t="n"/>
      <c r="AK259" s="2" t="n"/>
      <c r="AL259" s="2" t="n"/>
      <c r="AM259" s="2" t="n"/>
      <c r="AN259" s="2" t="n"/>
      <c r="AO259" s="2" t="n"/>
      <c r="AP259" s="2" t="n"/>
    </row>
    <row r="260" ht="15.75" customHeight="1" s="252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2" t="n"/>
      <c r="AB260" s="22" t="n"/>
      <c r="AC260" s="22" t="n"/>
      <c r="AD260" s="22" t="n"/>
      <c r="AE260" s="22" t="n"/>
      <c r="AF260" s="22" t="n"/>
      <c r="AG260" s="22" t="n"/>
      <c r="AH260" s="22" t="n"/>
      <c r="AI260" s="22" t="n"/>
      <c r="AJ260" s="22" t="n"/>
      <c r="AK260" s="2" t="n"/>
      <c r="AL260" s="2" t="n"/>
      <c r="AM260" s="2" t="n"/>
      <c r="AN260" s="2" t="n"/>
      <c r="AO260" s="2" t="n"/>
      <c r="AP260" s="2" t="n"/>
    </row>
    <row r="261" ht="15.75" customHeight="1" s="252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2" t="n"/>
      <c r="AB261" s="22" t="n"/>
      <c r="AC261" s="22" t="n"/>
      <c r="AD261" s="22" t="n"/>
      <c r="AE261" s="22" t="n"/>
      <c r="AF261" s="22" t="n"/>
      <c r="AG261" s="22" t="n"/>
      <c r="AH261" s="22" t="n"/>
      <c r="AI261" s="22" t="n"/>
      <c r="AJ261" s="22" t="n"/>
      <c r="AK261" s="2" t="n"/>
      <c r="AL261" s="2" t="n"/>
      <c r="AM261" s="2" t="n"/>
      <c r="AN261" s="2" t="n"/>
      <c r="AO261" s="2" t="n"/>
      <c r="AP261" s="2" t="n"/>
    </row>
    <row r="262" ht="15.75" customHeight="1" s="25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2" t="n"/>
      <c r="AB262" s="22" t="n"/>
      <c r="AC262" s="22" t="n"/>
      <c r="AD262" s="22" t="n"/>
      <c r="AE262" s="22" t="n"/>
      <c r="AF262" s="22" t="n"/>
      <c r="AG262" s="22" t="n"/>
      <c r="AH262" s="22" t="n"/>
      <c r="AI262" s="22" t="n"/>
      <c r="AJ262" s="22" t="n"/>
      <c r="AK262" s="2" t="n"/>
      <c r="AL262" s="2" t="n"/>
      <c r="AM262" s="2" t="n"/>
      <c r="AN262" s="2" t="n"/>
      <c r="AO262" s="2" t="n"/>
      <c r="AP262" s="2" t="n"/>
    </row>
    <row r="263" ht="15.75" customHeight="1" s="252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2" t="n"/>
      <c r="AB263" s="22" t="n"/>
      <c r="AC263" s="22" t="n"/>
      <c r="AD263" s="22" t="n"/>
      <c r="AE263" s="22" t="n"/>
      <c r="AF263" s="22" t="n"/>
      <c r="AG263" s="22" t="n"/>
      <c r="AH263" s="22" t="n"/>
      <c r="AI263" s="22" t="n"/>
      <c r="AJ263" s="22" t="n"/>
      <c r="AK263" s="2" t="n"/>
      <c r="AL263" s="2" t="n"/>
      <c r="AM263" s="2" t="n"/>
      <c r="AN263" s="2" t="n"/>
      <c r="AO263" s="2" t="n"/>
      <c r="AP263" s="2" t="n"/>
    </row>
    <row r="264" ht="15.75" customHeight="1" s="252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2" t="n"/>
      <c r="AB264" s="22" t="n"/>
      <c r="AC264" s="22" t="n"/>
      <c r="AD264" s="22" t="n"/>
      <c r="AE264" s="22" t="n"/>
      <c r="AF264" s="22" t="n"/>
      <c r="AG264" s="22" t="n"/>
      <c r="AH264" s="22" t="n"/>
      <c r="AI264" s="22" t="n"/>
      <c r="AJ264" s="22" t="n"/>
      <c r="AK264" s="2" t="n"/>
      <c r="AL264" s="2" t="n"/>
      <c r="AM264" s="2" t="n"/>
      <c r="AN264" s="2" t="n"/>
      <c r="AO264" s="2" t="n"/>
      <c r="AP264" s="2" t="n"/>
    </row>
    <row r="265" ht="15.75" customHeight="1" s="252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2" t="n"/>
      <c r="AB265" s="22" t="n"/>
      <c r="AC265" s="22" t="n"/>
      <c r="AD265" s="22" t="n"/>
      <c r="AE265" s="22" t="n"/>
      <c r="AF265" s="22" t="n"/>
      <c r="AG265" s="22" t="n"/>
      <c r="AH265" s="22" t="n"/>
      <c r="AI265" s="22" t="n"/>
      <c r="AJ265" s="22" t="n"/>
      <c r="AK265" s="2" t="n"/>
      <c r="AL265" s="2" t="n"/>
      <c r="AM265" s="2" t="n"/>
      <c r="AN265" s="2" t="n"/>
      <c r="AO265" s="2" t="n"/>
      <c r="AP265" s="2" t="n"/>
    </row>
    <row r="266" ht="15.75" customHeight="1" s="252">
      <c r="A266" s="3" t="n"/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</row>
    <row r="267" ht="15.75" customHeight="1" s="252">
      <c r="A267" s="3" t="n"/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</row>
    <row r="268" ht="15.75" customHeight="1" s="252">
      <c r="A268" s="3" t="n"/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</row>
    <row r="269" ht="15.75" customHeight="1" s="252">
      <c r="A269" s="3" t="n"/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</row>
    <row r="270" ht="15.75" customHeight="1" s="252">
      <c r="A270" s="3" t="n"/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</row>
    <row r="271" ht="15.75" customHeight="1" s="252">
      <c r="A271" s="3" t="n"/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</row>
    <row r="272" ht="15.75" customHeight="1" s="252">
      <c r="A272" s="3" t="n"/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</row>
    <row r="273" ht="15.75" customHeight="1" s="252">
      <c r="A273" s="3" t="n"/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</row>
    <row r="274" ht="15.75" customHeight="1" s="252">
      <c r="A274" s="3" t="n"/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</row>
    <row r="275" ht="15.75" customHeight="1" s="252">
      <c r="A275" s="3" t="n"/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</row>
    <row r="276" ht="15.75" customHeight="1" s="252">
      <c r="A276" s="3" t="n"/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</row>
    <row r="277" ht="15.75" customHeight="1" s="252">
      <c r="A277" s="3" t="n"/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</row>
    <row r="278" ht="15.75" customHeight="1" s="252">
      <c r="A278" s="3" t="n"/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</row>
    <row r="279" ht="15.75" customHeight="1" s="252">
      <c r="A279" s="3" t="n"/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</row>
    <row r="280" ht="15.75" customHeight="1" s="252">
      <c r="A280" s="3" t="n"/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</row>
    <row r="281" ht="15.75" customHeight="1" s="252">
      <c r="A281" s="3" t="n"/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</row>
    <row r="282" ht="15.75" customHeight="1" s="252">
      <c r="A282" s="3" t="n"/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</row>
    <row r="283" ht="15.75" customHeight="1" s="252">
      <c r="A283" s="3" t="n"/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</row>
    <row r="284" ht="15.75" customHeight="1" s="252">
      <c r="A284" s="3" t="n"/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</row>
    <row r="285" ht="15.75" customHeight="1" s="252">
      <c r="A285" s="3" t="n"/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</row>
    <row r="286" ht="15.75" customHeight="1" s="252">
      <c r="A286" s="3" t="n"/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</row>
    <row r="287" ht="15.75" customHeight="1" s="252">
      <c r="A287" s="3" t="n"/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</row>
    <row r="288" ht="15.75" customHeight="1" s="252">
      <c r="A288" s="3" t="n"/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</row>
    <row r="289" ht="15.75" customHeight="1" s="252">
      <c r="A289" s="3" t="n"/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</row>
    <row r="290" ht="15.75" customHeight="1" s="252">
      <c r="A290" s="3" t="n"/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</row>
    <row r="291" ht="15.75" customHeight="1" s="252">
      <c r="A291" s="3" t="n"/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</row>
    <row r="292" ht="15.75" customHeight="1" s="252">
      <c r="A292" s="3" t="n"/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</row>
    <row r="293" ht="15.75" customHeight="1" s="252">
      <c r="A293" s="3" t="n"/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</row>
    <row r="294" ht="15.75" customHeight="1" s="252">
      <c r="A294" s="3" t="n"/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</row>
    <row r="295" ht="15.75" customHeight="1" s="252">
      <c r="A295" s="3" t="n"/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</row>
    <row r="296" ht="15.75" customHeight="1" s="252">
      <c r="A296" s="3" t="n"/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</row>
    <row r="297" ht="15.75" customHeight="1" s="252">
      <c r="A297" s="3" t="n"/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</row>
    <row r="298" ht="15.75" customHeight="1" s="252">
      <c r="A298" s="3" t="n"/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</row>
    <row r="299" ht="15.75" customHeight="1" s="252">
      <c r="A299" s="3" t="n"/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</row>
    <row r="300" ht="15.75" customHeight="1" s="252">
      <c r="A300" s="3" t="n"/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</row>
    <row r="301" ht="15.75" customHeight="1" s="252">
      <c r="A301" s="3" t="n"/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</row>
    <row r="302" ht="15.75" customHeight="1" s="252">
      <c r="A302" s="3" t="n"/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</row>
    <row r="303" ht="15.75" customHeight="1" s="252">
      <c r="A303" s="3" t="n"/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</row>
    <row r="304" ht="15.75" customHeight="1" s="252">
      <c r="A304" s="3" t="n"/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</row>
    <row r="305" ht="15.75" customHeight="1" s="252">
      <c r="A305" s="3" t="n"/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</row>
    <row r="306" ht="15.75" customHeight="1" s="252">
      <c r="A306" s="3" t="n"/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</row>
    <row r="307" ht="15.75" customHeight="1" s="252">
      <c r="A307" s="3" t="n"/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</row>
    <row r="308" ht="15.75" customHeight="1" s="252">
      <c r="A308" s="3" t="n"/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</row>
    <row r="309" ht="15.75" customHeight="1" s="252">
      <c r="A309" s="3" t="n"/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</row>
    <row r="310" ht="15.75" customHeight="1" s="252">
      <c r="A310" s="3" t="n"/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</row>
    <row r="311" ht="15.75" customHeight="1" s="252">
      <c r="A311" s="3" t="n"/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</row>
    <row r="312" ht="15.75" customHeight="1" s="252">
      <c r="A312" s="3" t="n"/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</row>
    <row r="313" ht="15.75" customHeight="1" s="252">
      <c r="A313" s="3" t="n"/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</row>
    <row r="314" ht="15.75" customHeight="1" s="252">
      <c r="A314" s="3" t="n"/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</row>
    <row r="315" ht="15.75" customHeight="1" s="252">
      <c r="A315" s="3" t="n"/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</row>
    <row r="316" ht="15.75" customHeight="1" s="252">
      <c r="A316" s="3" t="n"/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</row>
    <row r="317" ht="15.75" customHeight="1" s="252">
      <c r="A317" s="3" t="n"/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</row>
    <row r="318" ht="15.75" customHeight="1" s="252">
      <c r="A318" s="3" t="n"/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</row>
    <row r="319" ht="15.75" customHeight="1" s="252">
      <c r="A319" s="3" t="n"/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</row>
    <row r="320" ht="15.75" customHeight="1" s="252">
      <c r="A320" s="3" t="n"/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</row>
    <row r="321" ht="15.75" customHeight="1" s="252">
      <c r="A321" s="3" t="n"/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</row>
    <row r="322" ht="15.75" customHeight="1" s="252">
      <c r="A322" s="3" t="n"/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</row>
    <row r="323" ht="15.75" customHeight="1" s="252">
      <c r="A323" s="3" t="n"/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</row>
    <row r="324" ht="15.75" customHeight="1" s="252">
      <c r="A324" s="3" t="n"/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</row>
    <row r="325" ht="15.75" customHeight="1" s="252">
      <c r="A325" s="3" t="n"/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</row>
    <row r="326" ht="15.75" customHeight="1" s="252">
      <c r="A326" s="3" t="n"/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</row>
    <row r="327" ht="15.75" customHeight="1" s="252">
      <c r="A327" s="3" t="n"/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</row>
    <row r="328" ht="15.75" customHeight="1" s="252">
      <c r="A328" s="3" t="n"/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</row>
    <row r="329" ht="15.75" customHeight="1" s="252">
      <c r="A329" s="3" t="n"/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</row>
    <row r="330" ht="15.75" customHeight="1" s="252">
      <c r="A330" s="3" t="n"/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</row>
    <row r="331" ht="15.75" customHeight="1" s="252">
      <c r="A331" s="3" t="n"/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</row>
    <row r="332" ht="15.75" customHeight="1" s="252">
      <c r="A332" s="3" t="n"/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</row>
    <row r="333" ht="15.75" customHeight="1" s="252">
      <c r="A333" s="3" t="n"/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</row>
    <row r="334" ht="15.75" customHeight="1" s="252">
      <c r="A334" s="3" t="n"/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</row>
    <row r="335" ht="15.75" customHeight="1" s="252">
      <c r="A335" s="3" t="n"/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</row>
    <row r="336" ht="15.75" customHeight="1" s="252">
      <c r="A336" s="3" t="n"/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</row>
    <row r="337" ht="15.75" customHeight="1" s="252">
      <c r="A337" s="3" t="n"/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</row>
    <row r="338" ht="15.75" customHeight="1" s="252">
      <c r="A338" s="3" t="n"/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</row>
    <row r="339" ht="15.75" customHeight="1" s="252">
      <c r="A339" s="3" t="n"/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</row>
    <row r="340" ht="15.75" customHeight="1" s="252">
      <c r="A340" s="3" t="n"/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</row>
    <row r="341" ht="15.75" customHeight="1" s="252">
      <c r="A341" s="3" t="n"/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</row>
    <row r="342" ht="15.75" customHeight="1" s="252">
      <c r="A342" s="3" t="n"/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</row>
    <row r="343" ht="15.75" customHeight="1" s="252">
      <c r="A343" s="3" t="n"/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</row>
    <row r="344" ht="15.75" customHeight="1" s="252">
      <c r="A344" s="3" t="n"/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</row>
    <row r="345" ht="15.75" customHeight="1" s="252">
      <c r="A345" s="3" t="n"/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</row>
    <row r="346" ht="15.75" customHeight="1" s="252">
      <c r="A346" s="3" t="n"/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</row>
    <row r="347" ht="15.75" customHeight="1" s="252">
      <c r="A347" s="3" t="n"/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</row>
    <row r="348" ht="15.75" customHeight="1" s="252">
      <c r="A348" s="3" t="n"/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</row>
    <row r="349" ht="15.75" customHeight="1" s="252">
      <c r="A349" s="3" t="n"/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</row>
    <row r="350" ht="15.75" customHeight="1" s="252">
      <c r="A350" s="3" t="n"/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</row>
    <row r="351" ht="15.75" customHeight="1" s="252">
      <c r="A351" s="3" t="n"/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</row>
    <row r="352" ht="15.75" customHeight="1" s="252">
      <c r="A352" s="3" t="n"/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</row>
    <row r="353" ht="15.75" customHeight="1" s="252">
      <c r="A353" s="3" t="n"/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</row>
    <row r="354" ht="15.75" customHeight="1" s="252">
      <c r="A354" s="3" t="n"/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</row>
    <row r="355" ht="15.75" customHeight="1" s="252">
      <c r="A355" s="3" t="n"/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</row>
    <row r="356" ht="15.75" customHeight="1" s="252">
      <c r="A356" s="3" t="n"/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</row>
    <row r="357" ht="15.75" customHeight="1" s="252">
      <c r="A357" s="3" t="n"/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</row>
    <row r="358" ht="15.75" customHeight="1" s="252">
      <c r="A358" s="3" t="n"/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</row>
    <row r="359" ht="15.75" customHeight="1" s="252">
      <c r="A359" s="3" t="n"/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</row>
    <row r="360" ht="15.75" customHeight="1" s="252">
      <c r="A360" s="3" t="n"/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</row>
    <row r="361" ht="15.75" customHeight="1" s="252">
      <c r="A361" s="3" t="n"/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</row>
    <row r="362" ht="15.75" customHeight="1" s="252">
      <c r="A362" s="3" t="n"/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</row>
    <row r="363" ht="15.75" customHeight="1" s="252">
      <c r="A363" s="3" t="n"/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</row>
    <row r="364" ht="15.75" customHeight="1" s="252">
      <c r="A364" s="3" t="n"/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</row>
    <row r="365" ht="15.75" customHeight="1" s="252">
      <c r="A365" s="3" t="n"/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</row>
    <row r="366" ht="15.75" customHeight="1" s="252">
      <c r="A366" s="3" t="n"/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</row>
    <row r="367" ht="15.75" customHeight="1" s="252">
      <c r="A367" s="3" t="n"/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</row>
    <row r="368" ht="15.75" customHeight="1" s="252">
      <c r="A368" s="3" t="n"/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</row>
    <row r="369" ht="15.75" customHeight="1" s="252">
      <c r="A369" s="3" t="n"/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</row>
    <row r="370" ht="15.75" customHeight="1" s="252">
      <c r="A370" s="3" t="n"/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</row>
    <row r="371" ht="15.75" customHeight="1" s="252">
      <c r="A371" s="3" t="n"/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</row>
    <row r="372" ht="15.75" customHeight="1" s="252">
      <c r="A372" s="3" t="n"/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</row>
    <row r="373" ht="15.75" customHeight="1" s="252">
      <c r="A373" s="3" t="n"/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</row>
    <row r="374" ht="15.75" customHeight="1" s="252">
      <c r="A374" s="3" t="n"/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</row>
    <row r="375" ht="15.75" customHeight="1" s="252">
      <c r="A375" s="3" t="n"/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</row>
    <row r="376" ht="15.75" customHeight="1" s="252">
      <c r="A376" s="3" t="n"/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</row>
    <row r="377" ht="15.75" customHeight="1" s="252">
      <c r="A377" s="3" t="n"/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</row>
    <row r="378" ht="15.75" customHeight="1" s="252">
      <c r="A378" s="3" t="n"/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</row>
    <row r="379" ht="15.75" customHeight="1" s="252">
      <c r="A379" s="3" t="n"/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</row>
    <row r="380" ht="15.75" customHeight="1" s="252">
      <c r="A380" s="3" t="n"/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</row>
    <row r="381" ht="15.75" customHeight="1" s="252">
      <c r="A381" s="3" t="n"/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</row>
    <row r="382" ht="15.75" customHeight="1" s="252">
      <c r="A382" s="3" t="n"/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</row>
    <row r="383" ht="15.75" customHeight="1" s="252">
      <c r="A383" s="3" t="n"/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</row>
    <row r="384" ht="15.75" customHeight="1" s="252">
      <c r="A384" s="3" t="n"/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</row>
    <row r="385" ht="15.75" customHeight="1" s="252">
      <c r="A385" s="3" t="n"/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</row>
    <row r="386" ht="15.75" customHeight="1" s="252">
      <c r="A386" s="3" t="n"/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</row>
    <row r="387" ht="15.75" customHeight="1" s="252">
      <c r="A387" s="3" t="n"/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</row>
    <row r="388" ht="15.75" customHeight="1" s="252">
      <c r="A388" s="3" t="n"/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</row>
    <row r="389" ht="15.75" customHeight="1" s="252">
      <c r="A389" s="3" t="n"/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</row>
    <row r="390" ht="15.75" customHeight="1" s="252">
      <c r="A390" s="3" t="n"/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</row>
    <row r="391" ht="15.75" customHeight="1" s="252">
      <c r="A391" s="3" t="n"/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</row>
    <row r="392" ht="15.75" customHeight="1" s="252">
      <c r="A392" s="3" t="n"/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</row>
    <row r="393" ht="15.75" customHeight="1" s="252">
      <c r="A393" s="3" t="n"/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</row>
    <row r="394" ht="15.75" customHeight="1" s="252">
      <c r="A394" s="3" t="n"/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</row>
    <row r="395" ht="15.75" customHeight="1" s="252">
      <c r="A395" s="3" t="n"/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</row>
    <row r="396" ht="15.75" customHeight="1" s="252">
      <c r="A396" s="3" t="n"/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</row>
    <row r="397" ht="15.75" customHeight="1" s="252">
      <c r="A397" s="3" t="n"/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</row>
    <row r="398" ht="15.75" customHeight="1" s="252">
      <c r="A398" s="3" t="n"/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</row>
    <row r="399" ht="15.75" customHeight="1" s="252">
      <c r="A399" s="3" t="n"/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</row>
    <row r="400" ht="15.75" customHeight="1" s="252">
      <c r="A400" s="3" t="n"/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</row>
    <row r="401" ht="15.75" customHeight="1" s="252">
      <c r="A401" s="3" t="n"/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</row>
    <row r="402" ht="15.75" customHeight="1" s="252">
      <c r="A402" s="3" t="n"/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</row>
    <row r="403" ht="15.75" customHeight="1" s="252">
      <c r="A403" s="3" t="n"/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</row>
    <row r="404" ht="15.75" customHeight="1" s="252">
      <c r="A404" s="3" t="n"/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</row>
    <row r="405" ht="15.75" customHeight="1" s="252">
      <c r="A405" s="3" t="n"/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</row>
    <row r="406" ht="15.75" customHeight="1" s="252">
      <c r="A406" s="3" t="n"/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</row>
    <row r="407" ht="15.75" customHeight="1" s="252">
      <c r="A407" s="3" t="n"/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</row>
    <row r="408" ht="15.75" customHeight="1" s="252">
      <c r="A408" s="3" t="n"/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</row>
    <row r="409" ht="15.75" customHeight="1" s="252">
      <c r="A409" s="3" t="n"/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</row>
    <row r="410" ht="15.75" customHeight="1" s="252">
      <c r="A410" s="3" t="n"/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</row>
    <row r="411" ht="15.75" customHeight="1" s="252">
      <c r="A411" s="3" t="n"/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</row>
    <row r="412" ht="15.75" customHeight="1" s="252">
      <c r="A412" s="3" t="n"/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</row>
    <row r="413" ht="15.75" customHeight="1" s="252">
      <c r="A413" s="3" t="n"/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</row>
    <row r="414" ht="15.75" customHeight="1" s="252">
      <c r="A414" s="3" t="n"/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</row>
    <row r="415" ht="15.75" customHeight="1" s="252">
      <c r="A415" s="3" t="n"/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</row>
    <row r="416" ht="15.75" customHeight="1" s="252">
      <c r="A416" s="3" t="n"/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</row>
    <row r="417" ht="15.75" customHeight="1" s="252">
      <c r="A417" s="3" t="n"/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</row>
    <row r="418" ht="15.75" customHeight="1" s="252">
      <c r="A418" s="3" t="n"/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</row>
    <row r="419" ht="15.75" customHeight="1" s="252">
      <c r="A419" s="3" t="n"/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</row>
    <row r="420" ht="15.75" customHeight="1" s="252">
      <c r="A420" s="3" t="n"/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</row>
    <row r="421" ht="15.75" customHeight="1" s="252">
      <c r="A421" s="3" t="n"/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</row>
    <row r="422" ht="15.75" customHeight="1" s="252">
      <c r="A422" s="3" t="n"/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</row>
    <row r="423" ht="15.75" customHeight="1" s="252">
      <c r="A423" s="3" t="n"/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</row>
    <row r="424" ht="15.75" customHeight="1" s="252">
      <c r="A424" s="3" t="n"/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</row>
    <row r="425" ht="15.75" customHeight="1" s="252">
      <c r="A425" s="3" t="n"/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</row>
    <row r="426" ht="15.75" customHeight="1" s="252">
      <c r="A426" s="3" t="n"/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</row>
    <row r="427" ht="15.75" customHeight="1" s="252">
      <c r="A427" s="3" t="n"/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</row>
    <row r="428" ht="15.75" customHeight="1" s="252">
      <c r="A428" s="3" t="n"/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</row>
    <row r="429" ht="15.75" customHeight="1" s="252">
      <c r="A429" s="3" t="n"/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</row>
    <row r="430" ht="15.75" customHeight="1" s="252">
      <c r="A430" s="3" t="n"/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</row>
    <row r="431" ht="15.75" customHeight="1" s="252">
      <c r="A431" s="3" t="n"/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</row>
    <row r="432" ht="15.75" customHeight="1" s="252">
      <c r="A432" s="3" t="n"/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</row>
    <row r="433" ht="15.75" customHeight="1" s="252">
      <c r="A433" s="3" t="n"/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</row>
    <row r="434" ht="15.75" customHeight="1" s="252">
      <c r="A434" s="3" t="n"/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</row>
    <row r="435" ht="15.75" customHeight="1" s="252">
      <c r="A435" s="3" t="n"/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</row>
    <row r="436" ht="15.75" customHeight="1" s="252">
      <c r="A436" s="3" t="n"/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</row>
    <row r="437" ht="15.75" customHeight="1" s="252">
      <c r="A437" s="3" t="n"/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</row>
    <row r="438" ht="15.75" customHeight="1" s="252">
      <c r="A438" s="3" t="n"/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</row>
    <row r="439" ht="15.75" customHeight="1" s="252">
      <c r="A439" s="3" t="n"/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</row>
    <row r="440" ht="15.75" customHeight="1" s="252">
      <c r="A440" s="3" t="n"/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</row>
    <row r="441" ht="15.75" customHeight="1" s="252">
      <c r="A441" s="3" t="n"/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</row>
    <row r="442" ht="15.75" customHeight="1" s="252">
      <c r="A442" s="3" t="n"/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</row>
    <row r="443" ht="15.75" customHeight="1" s="252">
      <c r="A443" s="3" t="n"/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</row>
    <row r="444" ht="15.75" customHeight="1" s="252">
      <c r="A444" s="3" t="n"/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</row>
    <row r="445" ht="15.75" customHeight="1" s="252">
      <c r="A445" s="3" t="n"/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</row>
    <row r="446" ht="15.75" customHeight="1" s="252">
      <c r="A446" s="3" t="n"/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</row>
    <row r="447" ht="15.75" customHeight="1" s="252">
      <c r="A447" s="3" t="n"/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</row>
    <row r="448" ht="15.75" customHeight="1" s="252">
      <c r="A448" s="3" t="n"/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</row>
    <row r="449" ht="15.75" customHeight="1" s="252">
      <c r="A449" s="3" t="n"/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</row>
    <row r="450" ht="15.75" customHeight="1" s="252">
      <c r="A450" s="3" t="n"/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</row>
    <row r="451" ht="15.75" customHeight="1" s="252">
      <c r="A451" s="3" t="n"/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</row>
    <row r="452" ht="15.75" customHeight="1" s="252">
      <c r="A452" s="3" t="n"/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</row>
    <row r="453" ht="15.75" customHeight="1" s="252">
      <c r="A453" s="3" t="n"/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</row>
    <row r="454" ht="15.75" customHeight="1" s="252">
      <c r="A454" s="3" t="n"/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</row>
    <row r="455" ht="15.75" customHeight="1" s="252">
      <c r="A455" s="3" t="n"/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</row>
    <row r="456" ht="15.75" customHeight="1" s="252">
      <c r="A456" s="3" t="n"/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</row>
    <row r="457" ht="15.75" customHeight="1" s="252">
      <c r="A457" s="3" t="n"/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</row>
    <row r="458" ht="15.75" customHeight="1" s="252">
      <c r="A458" s="3" t="n"/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</row>
    <row r="459" ht="15.75" customHeight="1" s="252">
      <c r="A459" s="3" t="n"/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</row>
    <row r="460" ht="15.75" customHeight="1" s="252">
      <c r="A460" s="3" t="n"/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</row>
    <row r="461" ht="15.75" customHeight="1" s="252">
      <c r="A461" s="3" t="n"/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</row>
    <row r="462" ht="15.75" customHeight="1" s="252">
      <c r="A462" s="3" t="n"/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</row>
    <row r="463" ht="15.75" customHeight="1" s="252">
      <c r="A463" s="3" t="n"/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</row>
    <row r="464" ht="15.75" customHeight="1" s="252">
      <c r="A464" s="3" t="n"/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</row>
    <row r="465" ht="15.75" customHeight="1" s="252">
      <c r="A465" s="3" t="n"/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</row>
    <row r="466" ht="15.75" customHeight="1" s="252">
      <c r="A466" s="3" t="n"/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</row>
    <row r="467" ht="15.75" customHeight="1" s="252">
      <c r="A467" s="3" t="n"/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</row>
    <row r="468" ht="15.75" customHeight="1" s="252">
      <c r="A468" s="3" t="n"/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</row>
    <row r="469" ht="15.75" customHeight="1" s="252">
      <c r="A469" s="3" t="n"/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</row>
    <row r="470" ht="15.75" customHeight="1" s="252">
      <c r="A470" s="3" t="n"/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</row>
    <row r="471" ht="15.75" customHeight="1" s="252">
      <c r="A471" s="3" t="n"/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</row>
    <row r="472" ht="15.75" customHeight="1" s="252">
      <c r="A472" s="3" t="n"/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</row>
    <row r="473" ht="15.75" customHeight="1" s="252">
      <c r="A473" s="3" t="n"/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</row>
    <row r="474" ht="15.75" customHeight="1" s="252">
      <c r="A474" s="3" t="n"/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</row>
    <row r="475" ht="15.75" customHeight="1" s="252">
      <c r="A475" s="3" t="n"/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</row>
    <row r="476" ht="15.75" customHeight="1" s="252">
      <c r="A476" s="3" t="n"/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</row>
    <row r="477" ht="15.75" customHeight="1" s="252">
      <c r="A477" s="3" t="n"/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</row>
    <row r="478" ht="15.75" customHeight="1" s="252">
      <c r="A478" s="3" t="n"/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</row>
    <row r="479" ht="15.75" customHeight="1" s="252">
      <c r="A479" s="3" t="n"/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</row>
    <row r="480" ht="15.75" customHeight="1" s="252">
      <c r="A480" s="3" t="n"/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</row>
    <row r="481" ht="15.75" customHeight="1" s="252">
      <c r="A481" s="3" t="n"/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</row>
    <row r="482" ht="15.75" customHeight="1" s="252">
      <c r="A482" s="3" t="n"/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</row>
    <row r="483" ht="15.75" customHeight="1" s="252">
      <c r="A483" s="3" t="n"/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</row>
    <row r="484" ht="15.75" customHeight="1" s="252">
      <c r="A484" s="3" t="n"/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</row>
    <row r="485" ht="15.75" customHeight="1" s="252">
      <c r="A485" s="3" t="n"/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</row>
    <row r="486" ht="15.75" customHeight="1" s="252">
      <c r="A486" s="3" t="n"/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</row>
    <row r="487" ht="15.75" customHeight="1" s="252">
      <c r="A487" s="3" t="n"/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</row>
    <row r="488" ht="15.75" customHeight="1" s="252">
      <c r="A488" s="3" t="n"/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</row>
    <row r="489" ht="15.75" customHeight="1" s="252">
      <c r="A489" s="3" t="n"/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</row>
    <row r="490" ht="15.75" customHeight="1" s="252">
      <c r="A490" s="3" t="n"/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</row>
    <row r="491" ht="15.75" customHeight="1" s="252">
      <c r="A491" s="3" t="n"/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</row>
    <row r="492" ht="15.75" customHeight="1" s="252">
      <c r="A492" s="3" t="n"/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</row>
    <row r="493" ht="15.75" customHeight="1" s="252">
      <c r="A493" s="3" t="n"/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</row>
    <row r="494" ht="15.75" customHeight="1" s="252">
      <c r="A494" s="3" t="n"/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</row>
    <row r="495" ht="15.75" customHeight="1" s="252">
      <c r="A495" s="3" t="n"/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</row>
    <row r="496" ht="15.75" customHeight="1" s="252">
      <c r="A496" s="3" t="n"/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</row>
    <row r="497" ht="15.75" customHeight="1" s="252">
      <c r="A497" s="3" t="n"/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</row>
    <row r="498" ht="15.75" customHeight="1" s="252">
      <c r="A498" s="3" t="n"/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</row>
    <row r="499" ht="15.75" customHeight="1" s="252">
      <c r="A499" s="3" t="n"/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</row>
    <row r="500" ht="15.75" customHeight="1" s="252">
      <c r="A500" s="3" t="n"/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</row>
    <row r="501" ht="15.75" customHeight="1" s="252">
      <c r="A501" s="3" t="n"/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</row>
    <row r="502" ht="15.75" customHeight="1" s="252">
      <c r="A502" s="3" t="n"/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</row>
    <row r="503" ht="15.75" customHeight="1" s="252">
      <c r="A503" s="3" t="n"/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</row>
    <row r="504" ht="15.75" customHeight="1" s="252">
      <c r="A504" s="3" t="n"/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</row>
    <row r="505" ht="15.75" customHeight="1" s="252">
      <c r="A505" s="3" t="n"/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</row>
    <row r="506" ht="15.75" customHeight="1" s="252">
      <c r="A506" s="3" t="n"/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</row>
    <row r="507" ht="15.75" customHeight="1" s="252">
      <c r="A507" s="3" t="n"/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</row>
    <row r="508" ht="15.75" customHeight="1" s="252">
      <c r="A508" s="3" t="n"/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</row>
    <row r="509" ht="15.75" customHeight="1" s="252">
      <c r="A509" s="3" t="n"/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</row>
    <row r="510" ht="15.75" customHeight="1" s="252">
      <c r="A510" s="3" t="n"/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</row>
    <row r="511" ht="15.75" customHeight="1" s="252">
      <c r="A511" s="3" t="n"/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</row>
    <row r="512" ht="15.75" customHeight="1" s="252">
      <c r="A512" s="3" t="n"/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</row>
    <row r="513" ht="15.75" customHeight="1" s="252">
      <c r="A513" s="3" t="n"/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</row>
    <row r="514" ht="15.75" customHeight="1" s="252">
      <c r="A514" s="3" t="n"/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</row>
    <row r="515" ht="15.75" customHeight="1" s="252">
      <c r="A515" s="3" t="n"/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</row>
    <row r="516" ht="15.75" customHeight="1" s="252">
      <c r="A516" s="3" t="n"/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</row>
    <row r="517" ht="15.75" customHeight="1" s="252">
      <c r="A517" s="3" t="n"/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</row>
    <row r="518" ht="15.75" customHeight="1" s="252">
      <c r="A518" s="3" t="n"/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</row>
    <row r="519" ht="15.75" customHeight="1" s="252">
      <c r="A519" s="3" t="n"/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</row>
    <row r="520" ht="15.75" customHeight="1" s="252">
      <c r="A520" s="3" t="n"/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</row>
    <row r="521" ht="15.75" customHeight="1" s="252">
      <c r="A521" s="3" t="n"/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</row>
    <row r="522" ht="15.75" customHeight="1" s="252">
      <c r="A522" s="3" t="n"/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</row>
    <row r="523" ht="15.75" customHeight="1" s="252">
      <c r="A523" s="3" t="n"/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</row>
    <row r="524" ht="15.75" customHeight="1" s="252">
      <c r="A524" s="3" t="n"/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</row>
    <row r="525" ht="15.75" customHeight="1" s="252">
      <c r="A525" s="3" t="n"/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</row>
    <row r="526" ht="15.75" customHeight="1" s="252">
      <c r="A526" s="3" t="n"/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</row>
    <row r="527" ht="15.75" customHeight="1" s="252">
      <c r="A527" s="3" t="n"/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</row>
    <row r="528" ht="15.75" customHeight="1" s="252">
      <c r="A528" s="3" t="n"/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</row>
    <row r="529" ht="15.75" customHeight="1" s="252">
      <c r="A529" s="3" t="n"/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</row>
    <row r="530" ht="15.75" customHeight="1" s="252">
      <c r="A530" s="3" t="n"/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</row>
    <row r="531" ht="15.75" customHeight="1" s="252">
      <c r="A531" s="3" t="n"/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</row>
    <row r="532" ht="15.75" customHeight="1" s="252">
      <c r="A532" s="3" t="n"/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</row>
    <row r="533" ht="15.75" customHeight="1" s="252">
      <c r="A533" s="3" t="n"/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</row>
    <row r="534" ht="15.75" customHeight="1" s="252">
      <c r="A534" s="3" t="n"/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</row>
    <row r="535" ht="15.75" customHeight="1" s="252">
      <c r="A535" s="3" t="n"/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</row>
    <row r="536" ht="15.75" customHeight="1" s="252">
      <c r="A536" s="3" t="n"/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</row>
    <row r="537" ht="15.75" customHeight="1" s="252">
      <c r="A537" s="3" t="n"/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</row>
    <row r="538" ht="15.75" customHeight="1" s="252">
      <c r="A538" s="3" t="n"/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</row>
    <row r="539" ht="15.75" customHeight="1" s="252">
      <c r="A539" s="3" t="n"/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</row>
    <row r="540" ht="15.75" customHeight="1" s="252">
      <c r="A540" s="3" t="n"/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</row>
    <row r="541" ht="15.75" customHeight="1" s="252">
      <c r="A541" s="3" t="n"/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</row>
    <row r="542" ht="15.75" customHeight="1" s="252">
      <c r="A542" s="3" t="n"/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</row>
    <row r="543" ht="15.75" customHeight="1" s="252">
      <c r="A543" s="3" t="n"/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</row>
    <row r="544" ht="15.75" customHeight="1" s="252">
      <c r="A544" s="3" t="n"/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</row>
    <row r="545" ht="15.75" customHeight="1" s="252">
      <c r="A545" s="3" t="n"/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</row>
    <row r="546" ht="15.75" customHeight="1" s="252">
      <c r="A546" s="3" t="n"/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</row>
    <row r="547" ht="15.75" customHeight="1" s="252">
      <c r="A547" s="3" t="n"/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</row>
    <row r="548" ht="15.75" customHeight="1" s="252">
      <c r="A548" s="3" t="n"/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</row>
    <row r="549" ht="15.75" customHeight="1" s="252">
      <c r="A549" s="3" t="n"/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</row>
    <row r="550" ht="15.75" customHeight="1" s="252">
      <c r="A550" s="3" t="n"/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</row>
    <row r="551" ht="15.75" customHeight="1" s="252">
      <c r="A551" s="3" t="n"/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</row>
    <row r="552" ht="15.75" customHeight="1" s="252">
      <c r="A552" s="3" t="n"/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</row>
    <row r="553" ht="15.75" customHeight="1" s="252">
      <c r="A553" s="3" t="n"/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</row>
    <row r="554" ht="15.75" customHeight="1" s="252">
      <c r="A554" s="3" t="n"/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</row>
    <row r="555" ht="15.75" customHeight="1" s="252">
      <c r="A555" s="3" t="n"/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</row>
    <row r="556" ht="15.75" customHeight="1" s="252">
      <c r="A556" s="3" t="n"/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</row>
    <row r="557" ht="15.75" customHeight="1" s="252">
      <c r="A557" s="3" t="n"/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</row>
    <row r="558" ht="15.75" customHeight="1" s="252">
      <c r="A558" s="3" t="n"/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</row>
    <row r="559" ht="15.75" customHeight="1" s="252">
      <c r="A559" s="3" t="n"/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</row>
    <row r="560" ht="15.75" customHeight="1" s="252">
      <c r="A560" s="3" t="n"/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</row>
    <row r="561" ht="15.75" customHeight="1" s="252">
      <c r="A561" s="3" t="n"/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</row>
    <row r="562" ht="15.75" customHeight="1" s="252">
      <c r="A562" s="3" t="n"/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</row>
    <row r="563" ht="15.75" customHeight="1" s="252">
      <c r="A563" s="3" t="n"/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</row>
    <row r="564" ht="15.75" customHeight="1" s="252">
      <c r="A564" s="3" t="n"/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</row>
    <row r="565" ht="15.75" customHeight="1" s="252">
      <c r="A565" s="3" t="n"/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</row>
    <row r="566" ht="15.75" customHeight="1" s="252">
      <c r="A566" s="3" t="n"/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</row>
    <row r="567" ht="15.75" customHeight="1" s="252">
      <c r="A567" s="3" t="n"/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</row>
    <row r="568" ht="15.75" customHeight="1" s="252">
      <c r="A568" s="3" t="n"/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</row>
    <row r="569" ht="15.75" customHeight="1" s="252">
      <c r="A569" s="3" t="n"/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</row>
    <row r="570" ht="15.75" customHeight="1" s="252">
      <c r="A570" s="3" t="n"/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</row>
    <row r="571" ht="15.75" customHeight="1" s="252">
      <c r="A571" s="3" t="n"/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</row>
    <row r="572" ht="15.75" customHeight="1" s="252">
      <c r="A572" s="3" t="n"/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</row>
    <row r="573" ht="15.75" customHeight="1" s="252">
      <c r="A573" s="3" t="n"/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</row>
    <row r="574" ht="15.75" customHeight="1" s="252">
      <c r="A574" s="3" t="n"/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</row>
    <row r="575" ht="15.75" customHeight="1" s="252">
      <c r="A575" s="3" t="n"/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</row>
    <row r="576" ht="15.75" customHeight="1" s="252">
      <c r="A576" s="3" t="n"/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</row>
    <row r="577" ht="15.75" customHeight="1" s="252">
      <c r="A577" s="3" t="n"/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</row>
    <row r="578" ht="15.75" customHeight="1" s="252">
      <c r="A578" s="3" t="n"/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</row>
    <row r="579" ht="15.75" customHeight="1" s="252">
      <c r="A579" s="3" t="n"/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</row>
    <row r="580" ht="15.75" customHeight="1" s="252">
      <c r="A580" s="3" t="n"/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</row>
    <row r="581" ht="15.75" customHeight="1" s="252">
      <c r="A581" s="3" t="n"/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</row>
    <row r="582" ht="15.75" customHeight="1" s="252">
      <c r="A582" s="3" t="n"/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</row>
    <row r="583" ht="15.75" customHeight="1" s="252">
      <c r="A583" s="3" t="n"/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</row>
    <row r="584" ht="15.75" customHeight="1" s="252">
      <c r="A584" s="3" t="n"/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</row>
    <row r="585" ht="15.75" customHeight="1" s="252">
      <c r="A585" s="3" t="n"/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</row>
    <row r="586" ht="15.75" customHeight="1" s="252">
      <c r="A586" s="3" t="n"/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</row>
    <row r="587" ht="15.75" customHeight="1" s="252">
      <c r="A587" s="3" t="n"/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</row>
    <row r="588" ht="15.75" customHeight="1" s="252">
      <c r="A588" s="3" t="n"/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</row>
    <row r="589" ht="15.75" customHeight="1" s="252">
      <c r="A589" s="3" t="n"/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</row>
    <row r="590" ht="15.75" customHeight="1" s="252">
      <c r="A590" s="3" t="n"/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</row>
    <row r="591" ht="15.75" customHeight="1" s="252">
      <c r="A591" s="3" t="n"/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</row>
    <row r="592" ht="15.75" customHeight="1" s="252">
      <c r="A592" s="3" t="n"/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</row>
    <row r="593" ht="15.75" customHeight="1" s="252">
      <c r="A593" s="3" t="n"/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</row>
    <row r="594" ht="15.75" customHeight="1" s="252">
      <c r="A594" s="3" t="n"/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</row>
    <row r="595" ht="15.75" customHeight="1" s="252">
      <c r="A595" s="3" t="n"/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</row>
    <row r="596" ht="15.75" customHeight="1" s="252">
      <c r="A596" s="3" t="n"/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</row>
    <row r="597" ht="15.75" customHeight="1" s="252">
      <c r="A597" s="3" t="n"/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</row>
    <row r="598" ht="15.75" customHeight="1" s="252">
      <c r="A598" s="3" t="n"/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</row>
    <row r="599" ht="15.75" customHeight="1" s="252">
      <c r="A599" s="3" t="n"/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</row>
    <row r="600" ht="15.75" customHeight="1" s="252">
      <c r="A600" s="3" t="n"/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</row>
    <row r="601" ht="15.75" customHeight="1" s="252">
      <c r="A601" s="3" t="n"/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</row>
    <row r="602" ht="15.75" customHeight="1" s="252">
      <c r="A602" s="3" t="n"/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</row>
    <row r="603" ht="15.75" customHeight="1" s="252">
      <c r="A603" s="3" t="n"/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</row>
    <row r="604" ht="15.75" customHeight="1" s="252">
      <c r="A604" s="3" t="n"/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</row>
    <row r="605" ht="15.75" customHeight="1" s="252">
      <c r="A605" s="3" t="n"/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</row>
    <row r="606" ht="15.75" customHeight="1" s="252">
      <c r="A606" s="3" t="n"/>
      <c r="B606" s="3" t="n"/>
      <c r="C606" s="3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</row>
    <row r="607" ht="15.75" customHeight="1" s="252">
      <c r="A607" s="3" t="n"/>
      <c r="B607" s="3" t="n"/>
      <c r="C607" s="3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</row>
    <row r="608" ht="15.75" customHeight="1" s="252">
      <c r="A608" s="3" t="n"/>
      <c r="B608" s="3" t="n"/>
      <c r="C608" s="3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</row>
    <row r="609" ht="15.75" customHeight="1" s="252">
      <c r="A609" s="3" t="n"/>
      <c r="B609" s="3" t="n"/>
      <c r="C609" s="3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</row>
    <row r="610" ht="15.75" customHeight="1" s="252">
      <c r="A610" s="3" t="n"/>
      <c r="B610" s="3" t="n"/>
      <c r="C610" s="3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</row>
    <row r="611" ht="15.75" customHeight="1" s="252">
      <c r="A611" s="3" t="n"/>
      <c r="B611" s="3" t="n"/>
      <c r="C611" s="3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</row>
    <row r="612" ht="15.75" customHeight="1" s="252">
      <c r="A612" s="3" t="n"/>
      <c r="B612" s="3" t="n"/>
      <c r="C612" s="3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</row>
    <row r="613" ht="15.75" customHeight="1" s="252">
      <c r="A613" s="3" t="n"/>
      <c r="B613" s="3" t="n"/>
      <c r="C613" s="3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</row>
    <row r="614" ht="15.75" customHeight="1" s="252">
      <c r="A614" s="3" t="n"/>
      <c r="B614" s="3" t="n"/>
      <c r="C614" s="3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</row>
    <row r="615" ht="15.75" customHeight="1" s="252">
      <c r="A615" s="3" t="n"/>
      <c r="B615" s="3" t="n"/>
      <c r="C615" s="3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</row>
    <row r="616" ht="15.75" customHeight="1" s="252">
      <c r="A616" s="3" t="n"/>
      <c r="B616" s="3" t="n"/>
      <c r="C616" s="3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</row>
    <row r="617" ht="15.75" customHeight="1" s="252">
      <c r="A617" s="3" t="n"/>
      <c r="B617" s="3" t="n"/>
      <c r="C617" s="3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</row>
    <row r="618" ht="15.75" customHeight="1" s="252">
      <c r="A618" s="3" t="n"/>
      <c r="B618" s="3" t="n"/>
      <c r="C618" s="3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</row>
    <row r="619" ht="15.75" customHeight="1" s="252">
      <c r="A619" s="3" t="n"/>
      <c r="B619" s="3" t="n"/>
      <c r="C619" s="3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</row>
    <row r="620" ht="15.75" customHeight="1" s="252">
      <c r="A620" s="3" t="n"/>
      <c r="B620" s="3" t="n"/>
      <c r="C620" s="3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</row>
    <row r="621" ht="15.75" customHeight="1" s="252">
      <c r="A621" s="3" t="n"/>
      <c r="B621" s="3" t="n"/>
      <c r="C621" s="3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</row>
    <row r="622" ht="15.75" customHeight="1" s="252">
      <c r="A622" s="3" t="n"/>
      <c r="B622" s="3" t="n"/>
      <c r="C622" s="3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</row>
    <row r="623" ht="15.75" customHeight="1" s="252">
      <c r="A623" s="3" t="n"/>
      <c r="B623" s="3" t="n"/>
      <c r="C623" s="3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</row>
    <row r="624" ht="15.75" customHeight="1" s="252">
      <c r="A624" s="3" t="n"/>
      <c r="B624" s="3" t="n"/>
      <c r="C624" s="3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</row>
    <row r="625" ht="15.75" customHeight="1" s="252">
      <c r="A625" s="3" t="n"/>
      <c r="B625" s="3" t="n"/>
      <c r="C625" s="3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</row>
    <row r="626" ht="15.75" customHeight="1" s="252">
      <c r="A626" s="3" t="n"/>
      <c r="B626" s="3" t="n"/>
      <c r="C626" s="3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</row>
    <row r="627" ht="15.75" customHeight="1" s="252">
      <c r="A627" s="3" t="n"/>
      <c r="B627" s="3" t="n"/>
      <c r="C627" s="3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</row>
    <row r="628" ht="15.75" customHeight="1" s="252">
      <c r="A628" s="3" t="n"/>
      <c r="B628" s="3" t="n"/>
      <c r="C628" s="3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</row>
    <row r="629" ht="15.75" customHeight="1" s="252">
      <c r="A629" s="3" t="n"/>
      <c r="B629" s="3" t="n"/>
      <c r="C629" s="3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</row>
    <row r="630" ht="15.75" customHeight="1" s="252">
      <c r="A630" s="3" t="n"/>
      <c r="B630" s="3" t="n"/>
      <c r="C630" s="3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</row>
    <row r="631" ht="15.75" customHeight="1" s="252">
      <c r="A631" s="3" t="n"/>
      <c r="B631" s="3" t="n"/>
      <c r="C631" s="3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</row>
    <row r="632" ht="15.75" customHeight="1" s="252">
      <c r="A632" s="3" t="n"/>
      <c r="B632" s="3" t="n"/>
      <c r="C632" s="3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</row>
    <row r="633" ht="15.75" customHeight="1" s="252">
      <c r="A633" s="3" t="n"/>
      <c r="B633" s="3" t="n"/>
      <c r="C633" s="3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</row>
    <row r="634" ht="15.75" customHeight="1" s="252">
      <c r="A634" s="3" t="n"/>
      <c r="B634" s="3" t="n"/>
      <c r="C634" s="3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</row>
    <row r="635" ht="15.75" customHeight="1" s="252">
      <c r="A635" s="3" t="n"/>
      <c r="B635" s="3" t="n"/>
      <c r="C635" s="3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</row>
    <row r="636" ht="15.75" customHeight="1" s="252">
      <c r="A636" s="3" t="n"/>
      <c r="B636" s="3" t="n"/>
      <c r="C636" s="3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</row>
    <row r="637" ht="15.75" customHeight="1" s="252">
      <c r="A637" s="3" t="n"/>
      <c r="B637" s="3" t="n"/>
      <c r="C637" s="3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</row>
    <row r="638" ht="15.75" customHeight="1" s="252">
      <c r="A638" s="3" t="n"/>
      <c r="B638" s="3" t="n"/>
      <c r="C638" s="3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</row>
    <row r="639" ht="15.75" customHeight="1" s="252">
      <c r="A639" s="3" t="n"/>
      <c r="B639" s="3" t="n"/>
      <c r="C639" s="3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</row>
    <row r="640" ht="15.75" customHeight="1" s="252">
      <c r="A640" s="3" t="n"/>
      <c r="B640" s="3" t="n"/>
      <c r="C640" s="3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</row>
    <row r="641" ht="15.75" customHeight="1" s="252">
      <c r="A641" s="3" t="n"/>
      <c r="B641" s="3" t="n"/>
      <c r="C641" s="3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</row>
    <row r="642" ht="15.75" customHeight="1" s="252">
      <c r="A642" s="3" t="n"/>
      <c r="B642" s="3" t="n"/>
      <c r="C642" s="3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</row>
    <row r="643" ht="15.75" customHeight="1" s="252">
      <c r="A643" s="3" t="n"/>
      <c r="B643" s="3" t="n"/>
      <c r="C643" s="3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</row>
    <row r="644" ht="15.75" customHeight="1" s="252">
      <c r="A644" s="3" t="n"/>
      <c r="B644" s="3" t="n"/>
      <c r="C644" s="3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</row>
    <row r="645" ht="15.75" customHeight="1" s="252">
      <c r="A645" s="3" t="n"/>
      <c r="B645" s="3" t="n"/>
      <c r="C645" s="3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</row>
    <row r="646" ht="15.75" customHeight="1" s="252">
      <c r="A646" s="3" t="n"/>
      <c r="B646" s="3" t="n"/>
      <c r="C646" s="3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</row>
    <row r="647" ht="15.75" customHeight="1" s="252">
      <c r="A647" s="3" t="n"/>
      <c r="B647" s="3" t="n"/>
      <c r="C647" s="3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</row>
    <row r="648" ht="15.75" customHeight="1" s="252">
      <c r="A648" s="3" t="n"/>
      <c r="B648" s="3" t="n"/>
      <c r="C648" s="3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</row>
    <row r="649" ht="15.75" customHeight="1" s="252">
      <c r="A649" s="3" t="n"/>
      <c r="B649" s="3" t="n"/>
      <c r="C649" s="3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</row>
    <row r="650" ht="15.75" customHeight="1" s="252">
      <c r="A650" s="3" t="n"/>
      <c r="B650" s="3" t="n"/>
      <c r="C650" s="3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</row>
    <row r="651" ht="15.75" customHeight="1" s="252">
      <c r="A651" s="3" t="n"/>
      <c r="B651" s="3" t="n"/>
      <c r="C651" s="3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</row>
    <row r="652" ht="15.75" customHeight="1" s="252">
      <c r="A652" s="3" t="n"/>
      <c r="B652" s="3" t="n"/>
      <c r="C652" s="3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</row>
    <row r="653" ht="15.75" customHeight="1" s="252">
      <c r="A653" s="3" t="n"/>
      <c r="B653" s="3" t="n"/>
      <c r="C653" s="3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</row>
    <row r="654" ht="15.75" customHeight="1" s="252">
      <c r="A654" s="3" t="n"/>
      <c r="B654" s="3" t="n"/>
      <c r="C654" s="3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</row>
    <row r="655" ht="15.75" customHeight="1" s="252">
      <c r="A655" s="3" t="n"/>
      <c r="B655" s="3" t="n"/>
      <c r="C655" s="3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</row>
    <row r="656" ht="15.75" customHeight="1" s="252">
      <c r="A656" s="3" t="n"/>
      <c r="B656" s="3" t="n"/>
      <c r="C656" s="3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</row>
    <row r="657" ht="15.75" customHeight="1" s="252">
      <c r="A657" s="3" t="n"/>
      <c r="B657" s="3" t="n"/>
      <c r="C657" s="3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</row>
    <row r="658" ht="15.75" customHeight="1" s="252">
      <c r="A658" s="3" t="n"/>
      <c r="B658" s="3" t="n"/>
      <c r="C658" s="3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</row>
    <row r="659" ht="15.75" customHeight="1" s="252">
      <c r="A659" s="3" t="n"/>
      <c r="B659" s="3" t="n"/>
      <c r="C659" s="3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</row>
    <row r="660" ht="15.75" customHeight="1" s="252">
      <c r="A660" s="3" t="n"/>
      <c r="B660" s="3" t="n"/>
      <c r="C660" s="3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</row>
    <row r="661" ht="15.75" customHeight="1" s="252">
      <c r="A661" s="3" t="n"/>
      <c r="B661" s="3" t="n"/>
      <c r="C661" s="3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</row>
    <row r="662" ht="15.75" customHeight="1" s="252">
      <c r="A662" s="3" t="n"/>
      <c r="B662" s="3" t="n"/>
      <c r="C662" s="3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</row>
    <row r="663" ht="15.75" customHeight="1" s="252">
      <c r="A663" s="3" t="n"/>
      <c r="B663" s="3" t="n"/>
      <c r="C663" s="3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</row>
    <row r="664" ht="15.75" customHeight="1" s="252">
      <c r="A664" s="3" t="n"/>
      <c r="B664" s="3" t="n"/>
      <c r="C664" s="3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</row>
    <row r="665" ht="15.75" customHeight="1" s="252">
      <c r="A665" s="3" t="n"/>
      <c r="B665" s="3" t="n"/>
      <c r="C665" s="3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</row>
    <row r="666" ht="15.75" customHeight="1" s="252">
      <c r="A666" s="3" t="n"/>
      <c r="B666" s="3" t="n"/>
      <c r="C666" s="3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</row>
    <row r="667" ht="15.75" customHeight="1" s="252">
      <c r="A667" s="3" t="n"/>
      <c r="B667" s="3" t="n"/>
      <c r="C667" s="3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</row>
    <row r="668" ht="15.75" customHeight="1" s="252">
      <c r="A668" s="3" t="n"/>
      <c r="B668" s="3" t="n"/>
      <c r="C668" s="3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</row>
    <row r="669" ht="15.75" customHeight="1" s="252">
      <c r="A669" s="3" t="n"/>
      <c r="B669" s="3" t="n"/>
      <c r="C669" s="3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</row>
    <row r="670" ht="15.75" customHeight="1" s="252">
      <c r="A670" s="3" t="n"/>
      <c r="B670" s="3" t="n"/>
      <c r="C670" s="3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</row>
    <row r="671" ht="15.75" customHeight="1" s="252">
      <c r="A671" s="3" t="n"/>
      <c r="B671" s="3" t="n"/>
      <c r="C671" s="3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</row>
    <row r="672" ht="15.75" customHeight="1" s="252">
      <c r="A672" s="3" t="n"/>
      <c r="B672" s="3" t="n"/>
      <c r="C672" s="3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</row>
    <row r="673" ht="15.75" customHeight="1" s="252">
      <c r="A673" s="3" t="n"/>
      <c r="B673" s="3" t="n"/>
      <c r="C673" s="3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</row>
    <row r="674" ht="15.75" customHeight="1" s="252">
      <c r="A674" s="3" t="n"/>
      <c r="B674" s="3" t="n"/>
      <c r="C674" s="3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</row>
    <row r="675" ht="15.75" customHeight="1" s="252">
      <c r="A675" s="3" t="n"/>
      <c r="B675" s="3" t="n"/>
      <c r="C675" s="3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</row>
    <row r="676" ht="15.75" customHeight="1" s="252">
      <c r="A676" s="3" t="n"/>
      <c r="B676" s="3" t="n"/>
      <c r="C676" s="3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</row>
    <row r="677" ht="15.75" customHeight="1" s="252">
      <c r="A677" s="3" t="n"/>
      <c r="B677" s="3" t="n"/>
      <c r="C677" s="3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</row>
    <row r="678" ht="15.75" customHeight="1" s="252">
      <c r="A678" s="3" t="n"/>
      <c r="B678" s="3" t="n"/>
      <c r="C678" s="3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</row>
    <row r="679" ht="15.75" customHeight="1" s="252">
      <c r="A679" s="3" t="n"/>
      <c r="B679" s="3" t="n"/>
      <c r="C679" s="3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</row>
    <row r="680" ht="15.75" customHeight="1" s="252">
      <c r="A680" s="3" t="n"/>
      <c r="B680" s="3" t="n"/>
      <c r="C680" s="3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</row>
    <row r="681" ht="15.75" customHeight="1" s="252">
      <c r="A681" s="3" t="n"/>
      <c r="B681" s="3" t="n"/>
      <c r="C681" s="3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</row>
    <row r="682" ht="15.75" customHeight="1" s="252">
      <c r="A682" s="3" t="n"/>
      <c r="B682" s="3" t="n"/>
      <c r="C682" s="3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</row>
    <row r="683" ht="15.75" customHeight="1" s="252">
      <c r="A683" s="3" t="n"/>
      <c r="B683" s="3" t="n"/>
      <c r="C683" s="3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</row>
    <row r="684" ht="15.75" customHeight="1" s="252">
      <c r="A684" s="3" t="n"/>
      <c r="B684" s="3" t="n"/>
      <c r="C684" s="3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</row>
    <row r="685" ht="15.75" customHeight="1" s="252">
      <c r="A685" s="3" t="n"/>
      <c r="B685" s="3" t="n"/>
      <c r="C685" s="3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</row>
    <row r="686" ht="15.75" customHeight="1" s="252">
      <c r="A686" s="3" t="n"/>
      <c r="B686" s="3" t="n"/>
      <c r="C686" s="3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</row>
    <row r="687" ht="15.75" customHeight="1" s="252">
      <c r="A687" s="3" t="n"/>
      <c r="B687" s="3" t="n"/>
      <c r="C687" s="3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</row>
    <row r="688" ht="15.75" customHeight="1" s="252">
      <c r="A688" s="3" t="n"/>
      <c r="B688" s="3" t="n"/>
      <c r="C688" s="3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</row>
    <row r="689" ht="15.75" customHeight="1" s="252">
      <c r="A689" s="3" t="n"/>
      <c r="B689" s="3" t="n"/>
      <c r="C689" s="3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</row>
    <row r="690" ht="15.75" customHeight="1" s="252">
      <c r="A690" s="3" t="n"/>
      <c r="B690" s="3" t="n"/>
      <c r="C690" s="3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</row>
    <row r="691" ht="15.75" customHeight="1" s="252">
      <c r="A691" s="3" t="n"/>
      <c r="B691" s="3" t="n"/>
      <c r="C691" s="3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</row>
    <row r="692" ht="15.75" customHeight="1" s="252">
      <c r="A692" s="3" t="n"/>
      <c r="B692" s="3" t="n"/>
      <c r="C692" s="3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</row>
    <row r="693" ht="15.75" customHeight="1" s="252">
      <c r="A693" s="3" t="n"/>
      <c r="B693" s="3" t="n"/>
      <c r="C693" s="3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</row>
    <row r="694" ht="15.75" customHeight="1" s="252">
      <c r="A694" s="3" t="n"/>
      <c r="B694" s="3" t="n"/>
      <c r="C694" s="3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</row>
    <row r="695" ht="15.75" customHeight="1" s="252">
      <c r="A695" s="3" t="n"/>
      <c r="B695" s="3" t="n"/>
      <c r="C695" s="3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</row>
    <row r="696" ht="15.75" customHeight="1" s="252">
      <c r="A696" s="3" t="n"/>
      <c r="B696" s="3" t="n"/>
      <c r="C696" s="3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</row>
    <row r="697" ht="15.75" customHeight="1" s="252">
      <c r="A697" s="3" t="n"/>
      <c r="B697" s="3" t="n"/>
      <c r="C697" s="3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</row>
    <row r="698" ht="15.75" customHeight="1" s="252">
      <c r="A698" s="3" t="n"/>
      <c r="B698" s="3" t="n"/>
      <c r="C698" s="3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</row>
    <row r="699" ht="15.75" customHeight="1" s="252">
      <c r="A699" s="3" t="n"/>
      <c r="B699" s="3" t="n"/>
      <c r="C699" s="3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</row>
    <row r="700" ht="15.75" customHeight="1" s="252">
      <c r="A700" s="3" t="n"/>
      <c r="B700" s="3" t="n"/>
      <c r="C700" s="3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</row>
    <row r="701" ht="15.75" customHeight="1" s="252">
      <c r="A701" s="3" t="n"/>
      <c r="B701" s="3" t="n"/>
      <c r="C701" s="3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</row>
    <row r="702" ht="15.75" customHeight="1" s="252">
      <c r="A702" s="3" t="n"/>
      <c r="B702" s="3" t="n"/>
      <c r="C702" s="3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</row>
    <row r="703" ht="15.75" customHeight="1" s="252">
      <c r="A703" s="3" t="n"/>
      <c r="B703" s="3" t="n"/>
      <c r="C703" s="3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</row>
    <row r="704" ht="15.75" customHeight="1" s="252">
      <c r="A704" s="3" t="n"/>
      <c r="B704" s="3" t="n"/>
      <c r="C704" s="3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</row>
    <row r="705" ht="15.75" customHeight="1" s="252">
      <c r="A705" s="3" t="n"/>
      <c r="B705" s="3" t="n"/>
      <c r="C705" s="3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</row>
    <row r="706" ht="15.75" customHeight="1" s="252">
      <c r="A706" s="3" t="n"/>
      <c r="B706" s="3" t="n"/>
      <c r="C706" s="3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</row>
    <row r="707" ht="15.75" customHeight="1" s="252">
      <c r="A707" s="3" t="n"/>
      <c r="B707" s="3" t="n"/>
      <c r="C707" s="3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</row>
    <row r="708" ht="15.75" customHeight="1" s="252">
      <c r="A708" s="3" t="n"/>
      <c r="B708" s="3" t="n"/>
      <c r="C708" s="3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</row>
    <row r="709" ht="15.75" customHeight="1" s="252">
      <c r="A709" s="3" t="n"/>
      <c r="B709" s="3" t="n"/>
      <c r="C709" s="3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</row>
    <row r="710" ht="15.75" customHeight="1" s="252">
      <c r="A710" s="3" t="n"/>
      <c r="B710" s="3" t="n"/>
      <c r="C710" s="3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</row>
    <row r="711" ht="15.75" customHeight="1" s="252">
      <c r="A711" s="3" t="n"/>
      <c r="B711" s="3" t="n"/>
      <c r="C711" s="3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</row>
    <row r="712" ht="15.75" customHeight="1" s="252">
      <c r="A712" s="3" t="n"/>
      <c r="B712" s="3" t="n"/>
      <c r="C712" s="3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</row>
    <row r="713" ht="15.75" customHeight="1" s="252">
      <c r="A713" s="3" t="n"/>
      <c r="B713" s="3" t="n"/>
      <c r="C713" s="3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</row>
    <row r="714" ht="15.75" customHeight="1" s="252">
      <c r="A714" s="3" t="n"/>
      <c r="B714" s="3" t="n"/>
      <c r="C714" s="3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</row>
    <row r="715" ht="15.75" customHeight="1" s="252">
      <c r="A715" s="3" t="n"/>
      <c r="B715" s="3" t="n"/>
      <c r="C715" s="3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</row>
    <row r="716" ht="15.75" customHeight="1" s="252">
      <c r="A716" s="3" t="n"/>
      <c r="B716" s="3" t="n"/>
      <c r="C716" s="3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</row>
    <row r="717" ht="15.75" customHeight="1" s="252">
      <c r="A717" s="3" t="n"/>
      <c r="B717" s="3" t="n"/>
      <c r="C717" s="3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</row>
    <row r="718" ht="15.75" customHeight="1" s="252">
      <c r="A718" s="3" t="n"/>
      <c r="B718" s="3" t="n"/>
      <c r="C718" s="3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</row>
    <row r="719" ht="15.75" customHeight="1" s="252">
      <c r="A719" s="3" t="n"/>
      <c r="B719" s="3" t="n"/>
      <c r="C719" s="3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</row>
    <row r="720" ht="15.75" customHeight="1" s="252">
      <c r="A720" s="3" t="n"/>
      <c r="B720" s="3" t="n"/>
      <c r="C720" s="3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</row>
    <row r="721" ht="15.75" customHeight="1" s="252">
      <c r="A721" s="3" t="n"/>
      <c r="B721" s="3" t="n"/>
      <c r="C721" s="3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</row>
    <row r="722" ht="15.75" customHeight="1" s="252">
      <c r="A722" s="3" t="n"/>
      <c r="B722" s="3" t="n"/>
      <c r="C722" s="3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</row>
    <row r="723" ht="15.75" customHeight="1" s="252">
      <c r="A723" s="3" t="n"/>
      <c r="B723" s="3" t="n"/>
      <c r="C723" s="3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</row>
    <row r="724" ht="15.75" customHeight="1" s="252">
      <c r="A724" s="3" t="n"/>
      <c r="B724" s="3" t="n"/>
      <c r="C724" s="3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</row>
    <row r="725" ht="15.75" customHeight="1" s="252">
      <c r="A725" s="3" t="n"/>
      <c r="B725" s="3" t="n"/>
      <c r="C725" s="3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</row>
    <row r="726" ht="15.75" customHeight="1" s="252">
      <c r="A726" s="3" t="n"/>
      <c r="B726" s="3" t="n"/>
      <c r="C726" s="3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</row>
    <row r="727" ht="15.75" customHeight="1" s="252">
      <c r="A727" s="3" t="n"/>
      <c r="B727" s="3" t="n"/>
      <c r="C727" s="3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</row>
    <row r="728" ht="15.75" customHeight="1" s="252">
      <c r="A728" s="3" t="n"/>
      <c r="B728" s="3" t="n"/>
      <c r="C728" s="3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</row>
    <row r="729" ht="15.75" customHeight="1" s="252">
      <c r="A729" s="3" t="n"/>
      <c r="B729" s="3" t="n"/>
      <c r="C729" s="3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</row>
    <row r="730" ht="15.75" customHeight="1" s="252">
      <c r="A730" s="3" t="n"/>
      <c r="B730" s="3" t="n"/>
      <c r="C730" s="3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</row>
    <row r="731" ht="15.75" customHeight="1" s="252">
      <c r="A731" s="3" t="n"/>
      <c r="B731" s="3" t="n"/>
      <c r="C731" s="3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</row>
    <row r="732" ht="15.75" customHeight="1" s="252">
      <c r="A732" s="3" t="n"/>
      <c r="B732" s="3" t="n"/>
      <c r="C732" s="3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</row>
    <row r="733" ht="15.75" customHeight="1" s="252">
      <c r="A733" s="3" t="n"/>
      <c r="B733" s="3" t="n"/>
      <c r="C733" s="3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</row>
    <row r="734" ht="15.75" customHeight="1" s="252">
      <c r="A734" s="3" t="n"/>
      <c r="B734" s="3" t="n"/>
      <c r="C734" s="3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</row>
    <row r="735" ht="15.75" customHeight="1" s="252">
      <c r="A735" s="3" t="n"/>
      <c r="B735" s="3" t="n"/>
      <c r="C735" s="3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</row>
    <row r="736" ht="15.75" customHeight="1" s="252">
      <c r="A736" s="3" t="n"/>
      <c r="B736" s="3" t="n"/>
      <c r="C736" s="3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</row>
    <row r="737" ht="15.75" customHeight="1" s="252">
      <c r="A737" s="3" t="n"/>
      <c r="B737" s="3" t="n"/>
      <c r="C737" s="3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</row>
    <row r="738" ht="15.75" customHeight="1" s="252">
      <c r="A738" s="3" t="n"/>
      <c r="B738" s="3" t="n"/>
      <c r="C738" s="3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</row>
    <row r="739" ht="15.75" customHeight="1" s="252">
      <c r="A739" s="3" t="n"/>
      <c r="B739" s="3" t="n"/>
      <c r="C739" s="3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</row>
    <row r="740" ht="15.75" customHeight="1" s="252">
      <c r="A740" s="3" t="n"/>
      <c r="B740" s="3" t="n"/>
      <c r="C740" s="3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</row>
    <row r="741" ht="15.75" customHeight="1" s="252">
      <c r="A741" s="3" t="n"/>
      <c r="B741" s="3" t="n"/>
      <c r="C741" s="3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</row>
    <row r="742" ht="15.75" customHeight="1" s="252">
      <c r="A742" s="3" t="n"/>
      <c r="B742" s="3" t="n"/>
      <c r="C742" s="3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</row>
    <row r="743" ht="15.75" customHeight="1" s="252">
      <c r="A743" s="3" t="n"/>
      <c r="B743" s="3" t="n"/>
      <c r="C743" s="3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</row>
    <row r="744" ht="15.75" customHeight="1" s="252">
      <c r="A744" s="3" t="n"/>
      <c r="B744" s="3" t="n"/>
      <c r="C744" s="3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</row>
    <row r="745" ht="15.75" customHeight="1" s="252">
      <c r="A745" s="3" t="n"/>
      <c r="B745" s="3" t="n"/>
      <c r="C745" s="3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</row>
    <row r="746" ht="15.75" customHeight="1" s="252">
      <c r="A746" s="3" t="n"/>
      <c r="B746" s="3" t="n"/>
      <c r="C746" s="3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</row>
    <row r="747" ht="15.75" customHeight="1" s="252">
      <c r="A747" s="3" t="n"/>
      <c r="B747" s="3" t="n"/>
      <c r="C747" s="3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</row>
    <row r="748" ht="15.75" customHeight="1" s="252">
      <c r="A748" s="3" t="n"/>
      <c r="B748" s="3" t="n"/>
      <c r="C748" s="3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</row>
    <row r="749" ht="15.75" customHeight="1" s="252">
      <c r="A749" s="3" t="n"/>
      <c r="B749" s="3" t="n"/>
      <c r="C749" s="3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</row>
    <row r="750" ht="15.75" customHeight="1" s="252">
      <c r="A750" s="3" t="n"/>
      <c r="B750" s="3" t="n"/>
      <c r="C750" s="3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</row>
    <row r="751" ht="15.75" customHeight="1" s="252">
      <c r="A751" s="3" t="n"/>
      <c r="B751" s="3" t="n"/>
      <c r="C751" s="3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</row>
    <row r="752" ht="15.75" customHeight="1" s="252">
      <c r="A752" s="3" t="n"/>
      <c r="B752" s="3" t="n"/>
      <c r="C752" s="3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</row>
    <row r="753" ht="15.75" customHeight="1" s="252">
      <c r="A753" s="3" t="n"/>
      <c r="B753" s="3" t="n"/>
      <c r="C753" s="3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</row>
    <row r="754" ht="15.75" customHeight="1" s="252">
      <c r="A754" s="3" t="n"/>
      <c r="B754" s="3" t="n"/>
      <c r="C754" s="3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</row>
    <row r="755" ht="15.75" customHeight="1" s="252">
      <c r="A755" s="3" t="n"/>
      <c r="B755" s="3" t="n"/>
      <c r="C755" s="3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</row>
    <row r="756" ht="15.75" customHeight="1" s="252">
      <c r="A756" s="3" t="n"/>
      <c r="B756" s="3" t="n"/>
      <c r="C756" s="3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</row>
    <row r="757" ht="15.75" customHeight="1" s="252">
      <c r="A757" s="3" t="n"/>
      <c r="B757" s="3" t="n"/>
      <c r="C757" s="3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</row>
    <row r="758" ht="15.75" customHeight="1" s="252">
      <c r="A758" s="3" t="n"/>
      <c r="B758" s="3" t="n"/>
      <c r="C758" s="3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</row>
    <row r="759" ht="15.75" customHeight="1" s="252">
      <c r="A759" s="3" t="n"/>
      <c r="B759" s="3" t="n"/>
      <c r="C759" s="3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</row>
    <row r="760" ht="15.75" customHeight="1" s="252">
      <c r="A760" s="3" t="n"/>
      <c r="B760" s="3" t="n"/>
      <c r="C760" s="3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</row>
    <row r="761" ht="15.75" customHeight="1" s="252">
      <c r="A761" s="3" t="n"/>
      <c r="B761" s="3" t="n"/>
      <c r="C761" s="3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</row>
    <row r="762" ht="15.75" customHeight="1" s="252">
      <c r="A762" s="3" t="n"/>
      <c r="B762" s="3" t="n"/>
      <c r="C762" s="3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</row>
    <row r="763" ht="15.75" customHeight="1" s="252">
      <c r="A763" s="3" t="n"/>
      <c r="B763" s="3" t="n"/>
      <c r="C763" s="3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</row>
    <row r="764" ht="15.75" customHeight="1" s="252">
      <c r="A764" s="3" t="n"/>
      <c r="B764" s="3" t="n"/>
      <c r="C764" s="3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</row>
    <row r="765" ht="15.75" customHeight="1" s="252">
      <c r="A765" s="3" t="n"/>
      <c r="B765" s="3" t="n"/>
      <c r="C765" s="3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</row>
    <row r="766" ht="15.75" customHeight="1" s="252">
      <c r="A766" s="3" t="n"/>
      <c r="B766" s="3" t="n"/>
      <c r="C766" s="3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</row>
    <row r="767" ht="15.75" customHeight="1" s="252">
      <c r="A767" s="3" t="n"/>
      <c r="B767" s="3" t="n"/>
      <c r="C767" s="3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</row>
    <row r="768" ht="15.75" customHeight="1" s="252">
      <c r="A768" s="3" t="n"/>
      <c r="B768" s="3" t="n"/>
      <c r="C768" s="3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</row>
    <row r="769" ht="15.75" customHeight="1" s="252">
      <c r="A769" s="3" t="n"/>
      <c r="B769" s="3" t="n"/>
      <c r="C769" s="3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</row>
    <row r="770" ht="15.75" customHeight="1" s="252">
      <c r="A770" s="3" t="n"/>
      <c r="B770" s="3" t="n"/>
      <c r="C770" s="3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</row>
    <row r="771" ht="15.75" customHeight="1" s="252">
      <c r="A771" s="3" t="n"/>
      <c r="B771" s="3" t="n"/>
      <c r="C771" s="3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</row>
    <row r="772" ht="15.75" customHeight="1" s="252">
      <c r="A772" s="3" t="n"/>
      <c r="B772" s="3" t="n"/>
      <c r="C772" s="3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</row>
    <row r="773" ht="15.75" customHeight="1" s="252">
      <c r="A773" s="3" t="n"/>
      <c r="B773" s="3" t="n"/>
      <c r="C773" s="3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</row>
    <row r="774" ht="15.75" customHeight="1" s="252">
      <c r="A774" s="3" t="n"/>
      <c r="B774" s="3" t="n"/>
      <c r="C774" s="3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</row>
    <row r="775" ht="15.75" customHeight="1" s="252">
      <c r="A775" s="3" t="n"/>
      <c r="B775" s="3" t="n"/>
      <c r="C775" s="3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</row>
    <row r="776" ht="15.75" customHeight="1" s="252">
      <c r="A776" s="3" t="n"/>
      <c r="B776" s="3" t="n"/>
      <c r="C776" s="3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</row>
    <row r="777" ht="15.75" customHeight="1" s="252">
      <c r="A777" s="3" t="n"/>
      <c r="B777" s="3" t="n"/>
      <c r="C777" s="3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</row>
    <row r="778" ht="15.75" customHeight="1" s="252">
      <c r="A778" s="3" t="n"/>
      <c r="B778" s="3" t="n"/>
      <c r="C778" s="3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</row>
    <row r="779" ht="15.75" customHeight="1" s="252">
      <c r="A779" s="3" t="n"/>
      <c r="B779" s="3" t="n"/>
      <c r="C779" s="3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</row>
    <row r="780" ht="15.75" customHeight="1" s="252">
      <c r="A780" s="3" t="n"/>
      <c r="B780" s="3" t="n"/>
      <c r="C780" s="3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</row>
    <row r="781" ht="15.75" customHeight="1" s="252">
      <c r="A781" s="3" t="n"/>
      <c r="B781" s="3" t="n"/>
      <c r="C781" s="3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</row>
    <row r="782" ht="15.75" customHeight="1" s="252">
      <c r="A782" s="3" t="n"/>
      <c r="B782" s="3" t="n"/>
      <c r="C782" s="3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</row>
    <row r="783" ht="15.75" customHeight="1" s="252">
      <c r="A783" s="3" t="n"/>
      <c r="B783" s="3" t="n"/>
      <c r="C783" s="3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</row>
    <row r="784" ht="15.75" customHeight="1" s="252">
      <c r="A784" s="3" t="n"/>
      <c r="B784" s="3" t="n"/>
      <c r="C784" s="3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</row>
    <row r="785" ht="15.75" customHeight="1" s="252">
      <c r="A785" s="3" t="n"/>
      <c r="B785" s="3" t="n"/>
      <c r="C785" s="3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</row>
    <row r="786" ht="15.75" customHeight="1" s="252">
      <c r="A786" s="3" t="n"/>
      <c r="B786" s="3" t="n"/>
      <c r="C786" s="3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</row>
    <row r="787" ht="15.75" customHeight="1" s="252">
      <c r="A787" s="3" t="n"/>
      <c r="B787" s="3" t="n"/>
      <c r="C787" s="3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</row>
    <row r="788" ht="15.75" customHeight="1" s="252">
      <c r="A788" s="3" t="n"/>
      <c r="B788" s="3" t="n"/>
      <c r="C788" s="3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</row>
    <row r="789" ht="15.75" customHeight="1" s="252">
      <c r="A789" s="3" t="n"/>
      <c r="B789" s="3" t="n"/>
      <c r="C789" s="3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</row>
    <row r="790" ht="15.75" customHeight="1" s="252">
      <c r="A790" s="3" t="n"/>
      <c r="B790" s="3" t="n"/>
      <c r="C790" s="3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</row>
    <row r="791" ht="15.75" customHeight="1" s="252">
      <c r="A791" s="3" t="n"/>
      <c r="B791" s="3" t="n"/>
      <c r="C791" s="3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</row>
    <row r="792" ht="15.75" customHeight="1" s="252">
      <c r="A792" s="3" t="n"/>
      <c r="B792" s="3" t="n"/>
      <c r="C792" s="3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</row>
    <row r="793" ht="15.75" customHeight="1" s="252">
      <c r="A793" s="3" t="n"/>
      <c r="B793" s="3" t="n"/>
      <c r="C793" s="3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</row>
    <row r="794" ht="15.75" customHeight="1" s="252">
      <c r="A794" s="3" t="n"/>
      <c r="B794" s="3" t="n"/>
      <c r="C794" s="3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</row>
    <row r="795" ht="15.75" customHeight="1" s="252">
      <c r="A795" s="3" t="n"/>
      <c r="B795" s="3" t="n"/>
      <c r="C795" s="3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</row>
    <row r="796" ht="15.75" customHeight="1" s="252">
      <c r="A796" s="3" t="n"/>
      <c r="B796" s="3" t="n"/>
      <c r="C796" s="3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</row>
    <row r="797" ht="15.75" customHeight="1" s="252">
      <c r="A797" s="3" t="n"/>
      <c r="B797" s="3" t="n"/>
      <c r="C797" s="3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</row>
    <row r="798" ht="15.75" customHeight="1" s="252">
      <c r="A798" s="3" t="n"/>
      <c r="B798" s="3" t="n"/>
      <c r="C798" s="3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</row>
    <row r="799" ht="15.75" customHeight="1" s="252">
      <c r="A799" s="3" t="n"/>
      <c r="B799" s="3" t="n"/>
      <c r="C799" s="3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</row>
    <row r="800" ht="15.75" customHeight="1" s="252">
      <c r="A800" s="3" t="n"/>
      <c r="B800" s="3" t="n"/>
      <c r="C800" s="3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</row>
    <row r="801" ht="15.75" customHeight="1" s="252">
      <c r="A801" s="3" t="n"/>
      <c r="B801" s="3" t="n"/>
      <c r="C801" s="3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</row>
    <row r="802" ht="15.75" customHeight="1" s="252">
      <c r="A802" s="3" t="n"/>
      <c r="B802" s="3" t="n"/>
      <c r="C802" s="3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</row>
    <row r="803" ht="15.75" customHeight="1" s="252">
      <c r="A803" s="3" t="n"/>
      <c r="B803" s="3" t="n"/>
      <c r="C803" s="3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</row>
    <row r="804" ht="15.75" customHeight="1" s="252">
      <c r="A804" s="3" t="n"/>
      <c r="B804" s="3" t="n"/>
      <c r="C804" s="3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</row>
    <row r="805" ht="15.75" customHeight="1" s="252">
      <c r="A805" s="3" t="n"/>
      <c r="B805" s="3" t="n"/>
      <c r="C805" s="3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</row>
    <row r="806" ht="15.75" customHeight="1" s="252">
      <c r="A806" s="3" t="n"/>
      <c r="B806" s="3" t="n"/>
      <c r="C806" s="3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</row>
    <row r="807" ht="15.75" customHeight="1" s="252">
      <c r="A807" s="3" t="n"/>
      <c r="B807" s="3" t="n"/>
      <c r="C807" s="3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</row>
    <row r="808" ht="15.75" customHeight="1" s="252">
      <c r="A808" s="3" t="n"/>
      <c r="B808" s="3" t="n"/>
      <c r="C808" s="3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</row>
    <row r="809" ht="15.75" customHeight="1" s="252">
      <c r="A809" s="3" t="n"/>
      <c r="B809" s="3" t="n"/>
      <c r="C809" s="3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</row>
    <row r="810" ht="15.75" customHeight="1" s="252">
      <c r="A810" s="3" t="n"/>
      <c r="B810" s="3" t="n"/>
      <c r="C810" s="3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</row>
    <row r="811" ht="15.75" customHeight="1" s="252">
      <c r="A811" s="3" t="n"/>
      <c r="B811" s="3" t="n"/>
      <c r="C811" s="3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</row>
    <row r="812" ht="15.75" customHeight="1" s="252">
      <c r="A812" s="3" t="n"/>
      <c r="B812" s="3" t="n"/>
      <c r="C812" s="3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</row>
    <row r="813" ht="15.75" customHeight="1" s="252">
      <c r="A813" s="3" t="n"/>
      <c r="B813" s="3" t="n"/>
      <c r="C813" s="3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</row>
    <row r="814" ht="15.75" customHeight="1" s="252">
      <c r="A814" s="3" t="n"/>
      <c r="B814" s="3" t="n"/>
      <c r="C814" s="3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</row>
    <row r="815" ht="15.75" customHeight="1" s="252">
      <c r="A815" s="3" t="n"/>
      <c r="B815" s="3" t="n"/>
      <c r="C815" s="3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</row>
    <row r="816" ht="15.75" customHeight="1" s="252">
      <c r="A816" s="3" t="n"/>
      <c r="B816" s="3" t="n"/>
      <c r="C816" s="3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</row>
    <row r="817" ht="15.75" customHeight="1" s="252">
      <c r="A817" s="3" t="n"/>
      <c r="B817" s="3" t="n"/>
      <c r="C817" s="3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</row>
    <row r="818" ht="15.75" customHeight="1" s="252">
      <c r="A818" s="3" t="n"/>
      <c r="B818" s="3" t="n"/>
      <c r="C818" s="3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</row>
    <row r="819" ht="15.75" customHeight="1" s="252">
      <c r="A819" s="3" t="n"/>
      <c r="B819" s="3" t="n"/>
      <c r="C819" s="3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</row>
    <row r="820" ht="15.75" customHeight="1" s="252">
      <c r="A820" s="3" t="n"/>
      <c r="B820" s="3" t="n"/>
      <c r="C820" s="3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</row>
    <row r="821" ht="15.75" customHeight="1" s="252">
      <c r="A821" s="3" t="n"/>
      <c r="B821" s="3" t="n"/>
      <c r="C821" s="3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</row>
    <row r="822" ht="15.75" customHeight="1" s="252">
      <c r="A822" s="3" t="n"/>
      <c r="B822" s="3" t="n"/>
      <c r="C822" s="3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</row>
    <row r="823" ht="15.75" customHeight="1" s="252">
      <c r="A823" s="3" t="n"/>
      <c r="B823" s="3" t="n"/>
      <c r="C823" s="3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</row>
    <row r="824" ht="15.75" customHeight="1" s="252">
      <c r="A824" s="3" t="n"/>
      <c r="B824" s="3" t="n"/>
      <c r="C824" s="3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</row>
    <row r="825" ht="15.75" customHeight="1" s="252">
      <c r="A825" s="3" t="n"/>
      <c r="B825" s="3" t="n"/>
      <c r="C825" s="3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</row>
    <row r="826" ht="15.75" customHeight="1" s="252">
      <c r="A826" s="3" t="n"/>
      <c r="B826" s="3" t="n"/>
      <c r="C826" s="3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</row>
    <row r="827" ht="15.75" customHeight="1" s="252">
      <c r="A827" s="3" t="n"/>
      <c r="B827" s="3" t="n"/>
      <c r="C827" s="3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</row>
    <row r="828" ht="15.75" customHeight="1" s="252">
      <c r="A828" s="3" t="n"/>
      <c r="B828" s="3" t="n"/>
      <c r="C828" s="3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</row>
    <row r="829" ht="15.75" customHeight="1" s="252">
      <c r="A829" s="3" t="n"/>
      <c r="B829" s="3" t="n"/>
      <c r="C829" s="3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</row>
    <row r="830" ht="15.75" customHeight="1" s="252">
      <c r="A830" s="3" t="n"/>
      <c r="B830" s="3" t="n"/>
      <c r="C830" s="3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</row>
    <row r="831" ht="15.75" customHeight="1" s="252">
      <c r="A831" s="3" t="n"/>
      <c r="B831" s="3" t="n"/>
      <c r="C831" s="3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</row>
    <row r="832" ht="15.75" customHeight="1" s="252">
      <c r="A832" s="3" t="n"/>
      <c r="B832" s="3" t="n"/>
      <c r="C832" s="3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</row>
    <row r="833" ht="15.75" customHeight="1" s="252">
      <c r="A833" s="3" t="n"/>
      <c r="B833" s="3" t="n"/>
      <c r="C833" s="3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</row>
    <row r="834" ht="15.75" customHeight="1" s="252">
      <c r="A834" s="3" t="n"/>
      <c r="B834" s="3" t="n"/>
      <c r="C834" s="3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</row>
    <row r="835" ht="15.75" customHeight="1" s="252">
      <c r="A835" s="3" t="n"/>
      <c r="B835" s="3" t="n"/>
      <c r="C835" s="3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</row>
    <row r="836" ht="15.75" customHeight="1" s="252">
      <c r="A836" s="3" t="n"/>
      <c r="B836" s="3" t="n"/>
      <c r="C836" s="3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</row>
    <row r="837" ht="15.75" customHeight="1" s="252">
      <c r="A837" s="3" t="n"/>
      <c r="B837" s="3" t="n"/>
      <c r="C837" s="3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</row>
    <row r="838" ht="15.75" customHeight="1" s="252">
      <c r="A838" s="3" t="n"/>
      <c r="B838" s="3" t="n"/>
      <c r="C838" s="3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</row>
    <row r="839" ht="15.75" customHeight="1" s="252">
      <c r="A839" s="3" t="n"/>
      <c r="B839" s="3" t="n"/>
      <c r="C839" s="3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</row>
    <row r="840" ht="15.75" customHeight="1" s="252">
      <c r="A840" s="3" t="n"/>
      <c r="B840" s="3" t="n"/>
      <c r="C840" s="3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</row>
    <row r="841" ht="15.75" customHeight="1" s="252">
      <c r="A841" s="3" t="n"/>
      <c r="B841" s="3" t="n"/>
      <c r="C841" s="3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</row>
    <row r="842" ht="15.75" customHeight="1" s="252">
      <c r="A842" s="3" t="n"/>
      <c r="B842" s="3" t="n"/>
      <c r="C842" s="3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</row>
    <row r="843" ht="15.75" customHeight="1" s="252">
      <c r="A843" s="3" t="n"/>
      <c r="B843" s="3" t="n"/>
      <c r="C843" s="3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</row>
    <row r="844" ht="15.75" customHeight="1" s="252">
      <c r="A844" s="3" t="n"/>
      <c r="B844" s="3" t="n"/>
      <c r="C844" s="3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</row>
    <row r="845" ht="15.75" customHeight="1" s="252">
      <c r="A845" s="3" t="n"/>
      <c r="B845" s="3" t="n"/>
      <c r="C845" s="3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</row>
    <row r="846" ht="15.75" customHeight="1" s="252">
      <c r="A846" s="3" t="n"/>
      <c r="B846" s="3" t="n"/>
      <c r="C846" s="3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</row>
    <row r="847" ht="15.75" customHeight="1" s="252">
      <c r="A847" s="3" t="n"/>
      <c r="B847" s="3" t="n"/>
      <c r="C847" s="3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</row>
    <row r="848" ht="15.75" customHeight="1" s="252">
      <c r="A848" s="3" t="n"/>
      <c r="B848" s="3" t="n"/>
      <c r="C848" s="3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</row>
    <row r="849" ht="15.75" customHeight="1" s="252">
      <c r="A849" s="3" t="n"/>
      <c r="B849" s="3" t="n"/>
      <c r="C849" s="3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</row>
    <row r="850" ht="15.75" customHeight="1" s="252">
      <c r="A850" s="3" t="n"/>
      <c r="B850" s="3" t="n"/>
      <c r="C850" s="3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</row>
    <row r="851" ht="15.75" customHeight="1" s="252">
      <c r="A851" s="3" t="n"/>
      <c r="B851" s="3" t="n"/>
      <c r="C851" s="3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</row>
    <row r="852" ht="15.75" customHeight="1" s="252">
      <c r="A852" s="3" t="n"/>
      <c r="B852" s="3" t="n"/>
      <c r="C852" s="3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</row>
    <row r="853" ht="15.75" customHeight="1" s="252">
      <c r="A853" s="3" t="n"/>
      <c r="B853" s="3" t="n"/>
      <c r="C853" s="3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</row>
    <row r="854" ht="15.75" customHeight="1" s="252">
      <c r="A854" s="3" t="n"/>
      <c r="B854" s="3" t="n"/>
      <c r="C854" s="3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</row>
    <row r="855" ht="15.75" customHeight="1" s="252">
      <c r="A855" s="3" t="n"/>
      <c r="B855" s="3" t="n"/>
      <c r="C855" s="3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</row>
    <row r="856" ht="15.75" customHeight="1" s="252">
      <c r="A856" s="3" t="n"/>
      <c r="B856" s="3" t="n"/>
      <c r="C856" s="3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</row>
    <row r="857" ht="15.75" customHeight="1" s="252">
      <c r="A857" s="3" t="n"/>
      <c r="B857" s="3" t="n"/>
      <c r="C857" s="3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</row>
    <row r="858" ht="15.75" customHeight="1" s="252">
      <c r="A858" s="3" t="n"/>
      <c r="B858" s="3" t="n"/>
      <c r="C858" s="3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</row>
    <row r="859" ht="15.75" customHeight="1" s="252">
      <c r="A859" s="3" t="n"/>
      <c r="B859" s="3" t="n"/>
      <c r="C859" s="3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</row>
    <row r="860" ht="15.75" customHeight="1" s="252">
      <c r="A860" s="3" t="n"/>
      <c r="B860" s="3" t="n"/>
      <c r="C860" s="3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</row>
    <row r="861" ht="15.75" customHeight="1" s="252">
      <c r="A861" s="3" t="n"/>
      <c r="B861" s="3" t="n"/>
      <c r="C861" s="3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</row>
    <row r="862" ht="15.75" customHeight="1" s="252">
      <c r="A862" s="3" t="n"/>
      <c r="B862" s="3" t="n"/>
      <c r="C862" s="3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</row>
    <row r="863" ht="15.75" customHeight="1" s="252">
      <c r="A863" s="3" t="n"/>
      <c r="B863" s="3" t="n"/>
      <c r="C863" s="3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</row>
    <row r="864" ht="15.75" customHeight="1" s="252">
      <c r="A864" s="3" t="n"/>
      <c r="B864" s="3" t="n"/>
      <c r="C864" s="3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</row>
    <row r="865" ht="15.75" customHeight="1" s="252">
      <c r="A865" s="3" t="n"/>
      <c r="B865" s="3" t="n"/>
      <c r="C865" s="3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</row>
    <row r="866" ht="15.75" customHeight="1" s="252">
      <c r="A866" s="3" t="n"/>
      <c r="B866" s="3" t="n"/>
      <c r="C866" s="3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</row>
    <row r="867" ht="15.75" customHeight="1" s="252">
      <c r="A867" s="3" t="n"/>
      <c r="B867" s="3" t="n"/>
      <c r="C867" s="3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</row>
    <row r="868" ht="15.75" customHeight="1" s="252">
      <c r="A868" s="3" t="n"/>
      <c r="B868" s="3" t="n"/>
      <c r="C868" s="3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</row>
    <row r="869" ht="15.75" customHeight="1" s="252">
      <c r="A869" s="3" t="n"/>
      <c r="B869" s="3" t="n"/>
      <c r="C869" s="3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</row>
    <row r="870" ht="15.75" customHeight="1" s="252">
      <c r="A870" s="3" t="n"/>
      <c r="B870" s="3" t="n"/>
      <c r="C870" s="3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</row>
    <row r="871" ht="15.75" customHeight="1" s="252">
      <c r="A871" s="3" t="n"/>
      <c r="B871" s="3" t="n"/>
      <c r="C871" s="3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</row>
    <row r="872" ht="15.75" customHeight="1" s="252">
      <c r="A872" s="3" t="n"/>
      <c r="B872" s="3" t="n"/>
      <c r="C872" s="3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</row>
    <row r="873" ht="15.75" customHeight="1" s="252">
      <c r="A873" s="3" t="n"/>
      <c r="B873" s="3" t="n"/>
      <c r="C873" s="3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</row>
    <row r="874" ht="15.75" customHeight="1" s="252">
      <c r="A874" s="3" t="n"/>
      <c r="B874" s="3" t="n"/>
      <c r="C874" s="3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</row>
    <row r="875" ht="15.75" customHeight="1" s="252">
      <c r="A875" s="3" t="n"/>
      <c r="B875" s="3" t="n"/>
      <c r="C875" s="3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</row>
    <row r="876" ht="15.75" customHeight="1" s="252">
      <c r="A876" s="3" t="n"/>
      <c r="B876" s="3" t="n"/>
      <c r="C876" s="3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</row>
    <row r="877" ht="15.75" customHeight="1" s="252">
      <c r="A877" s="3" t="n"/>
      <c r="B877" s="3" t="n"/>
      <c r="C877" s="3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</row>
    <row r="878" ht="15.75" customHeight="1" s="252">
      <c r="A878" s="3" t="n"/>
      <c r="B878" s="3" t="n"/>
      <c r="C878" s="3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</row>
    <row r="879" ht="15.75" customHeight="1" s="252">
      <c r="A879" s="3" t="n"/>
      <c r="B879" s="3" t="n"/>
      <c r="C879" s="3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</row>
    <row r="880" ht="15.75" customHeight="1" s="252">
      <c r="A880" s="3" t="n"/>
      <c r="B880" s="3" t="n"/>
      <c r="C880" s="3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</row>
    <row r="881" ht="15.75" customHeight="1" s="252">
      <c r="A881" s="3" t="n"/>
      <c r="B881" s="3" t="n"/>
      <c r="C881" s="3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</row>
    <row r="882" ht="15.75" customHeight="1" s="252">
      <c r="A882" s="3" t="n"/>
      <c r="B882" s="3" t="n"/>
      <c r="C882" s="3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</row>
    <row r="883" ht="15.75" customHeight="1" s="252">
      <c r="A883" s="3" t="n"/>
      <c r="B883" s="3" t="n"/>
      <c r="C883" s="3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</row>
    <row r="884" ht="15.75" customHeight="1" s="252">
      <c r="A884" s="3" t="n"/>
      <c r="B884" s="3" t="n"/>
      <c r="C884" s="3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</row>
    <row r="885" ht="15.75" customHeight="1" s="252">
      <c r="A885" s="3" t="n"/>
      <c r="B885" s="3" t="n"/>
      <c r="C885" s="3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</row>
    <row r="886" ht="15.75" customHeight="1" s="252">
      <c r="A886" s="3" t="n"/>
      <c r="B886" s="3" t="n"/>
      <c r="C886" s="3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</row>
    <row r="887" ht="15.75" customHeight="1" s="252">
      <c r="A887" s="3" t="n"/>
      <c r="B887" s="3" t="n"/>
      <c r="C887" s="3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</row>
    <row r="888" ht="15.75" customHeight="1" s="252">
      <c r="A888" s="3" t="n"/>
      <c r="B888" s="3" t="n"/>
      <c r="C888" s="3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</row>
    <row r="889" ht="15.75" customHeight="1" s="252">
      <c r="A889" s="3" t="n"/>
      <c r="B889" s="3" t="n"/>
      <c r="C889" s="3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</row>
    <row r="890" ht="15.75" customHeight="1" s="252">
      <c r="A890" s="3" t="n"/>
      <c r="B890" s="3" t="n"/>
      <c r="C890" s="3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</row>
    <row r="891" ht="15.75" customHeight="1" s="252">
      <c r="A891" s="3" t="n"/>
      <c r="B891" s="3" t="n"/>
      <c r="C891" s="3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</row>
    <row r="892" ht="15.75" customHeight="1" s="252">
      <c r="A892" s="3" t="n"/>
      <c r="B892" s="3" t="n"/>
      <c r="C892" s="3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</row>
    <row r="893" ht="15.75" customHeight="1" s="252">
      <c r="A893" s="3" t="n"/>
      <c r="B893" s="3" t="n"/>
      <c r="C893" s="3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</row>
    <row r="894" ht="15.75" customHeight="1" s="252">
      <c r="A894" s="3" t="n"/>
      <c r="B894" s="3" t="n"/>
      <c r="C894" s="3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</row>
    <row r="895" ht="15.75" customHeight="1" s="252">
      <c r="A895" s="3" t="n"/>
      <c r="B895" s="3" t="n"/>
      <c r="C895" s="3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</row>
    <row r="896" ht="15.75" customHeight="1" s="252">
      <c r="A896" s="3" t="n"/>
      <c r="B896" s="3" t="n"/>
      <c r="C896" s="3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</row>
    <row r="897" ht="15.75" customHeight="1" s="252">
      <c r="A897" s="3" t="n"/>
      <c r="B897" s="3" t="n"/>
      <c r="C897" s="3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</row>
    <row r="898" ht="15.75" customHeight="1" s="252">
      <c r="A898" s="3" t="n"/>
      <c r="B898" s="3" t="n"/>
      <c r="C898" s="3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</row>
    <row r="899" ht="15.75" customHeight="1" s="252">
      <c r="A899" s="3" t="n"/>
      <c r="B899" s="3" t="n"/>
      <c r="C899" s="3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</row>
    <row r="900" ht="15.75" customHeight="1" s="252">
      <c r="A900" s="3" t="n"/>
      <c r="B900" s="3" t="n"/>
      <c r="C900" s="3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</row>
    <row r="901" ht="15.75" customHeight="1" s="252">
      <c r="A901" s="3" t="n"/>
      <c r="B901" s="3" t="n"/>
      <c r="C901" s="3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</row>
    <row r="902" ht="15.75" customHeight="1" s="252">
      <c r="A902" s="3" t="n"/>
      <c r="B902" s="3" t="n"/>
      <c r="C902" s="3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</row>
    <row r="903" ht="15.75" customHeight="1" s="252">
      <c r="A903" s="3" t="n"/>
      <c r="B903" s="3" t="n"/>
      <c r="C903" s="3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</row>
    <row r="904" ht="15.75" customHeight="1" s="252">
      <c r="A904" s="3" t="n"/>
      <c r="B904" s="3" t="n"/>
      <c r="C904" s="3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</row>
    <row r="905" ht="15.75" customHeight="1" s="252">
      <c r="A905" s="3" t="n"/>
      <c r="B905" s="3" t="n"/>
      <c r="C905" s="3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</row>
    <row r="906" ht="15.75" customHeight="1" s="252">
      <c r="A906" s="3" t="n"/>
      <c r="B906" s="3" t="n"/>
      <c r="C906" s="3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</row>
    <row r="907" ht="15.75" customHeight="1" s="252">
      <c r="A907" s="3" t="n"/>
      <c r="B907" s="3" t="n"/>
      <c r="C907" s="3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</row>
    <row r="908" ht="15.75" customHeight="1" s="252">
      <c r="A908" s="3" t="n"/>
      <c r="B908" s="3" t="n"/>
      <c r="C908" s="3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</row>
    <row r="909" ht="15.75" customHeight="1" s="252">
      <c r="A909" s="3" t="n"/>
      <c r="B909" s="3" t="n"/>
      <c r="C909" s="3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</row>
    <row r="910" ht="15.75" customHeight="1" s="252">
      <c r="A910" s="3" t="n"/>
      <c r="B910" s="3" t="n"/>
      <c r="C910" s="3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</row>
    <row r="911" ht="15.75" customHeight="1" s="252">
      <c r="A911" s="3" t="n"/>
      <c r="B911" s="3" t="n"/>
      <c r="C911" s="3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</row>
    <row r="912" ht="15.75" customHeight="1" s="252">
      <c r="A912" s="3" t="n"/>
      <c r="B912" s="3" t="n"/>
      <c r="C912" s="3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</row>
    <row r="913" ht="15.75" customHeight="1" s="252">
      <c r="A913" s="3" t="n"/>
      <c r="B913" s="3" t="n"/>
      <c r="C913" s="3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</row>
    <row r="914" ht="15.75" customHeight="1" s="252">
      <c r="A914" s="3" t="n"/>
      <c r="B914" s="3" t="n"/>
      <c r="C914" s="3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</row>
    <row r="915" ht="15.75" customHeight="1" s="252">
      <c r="A915" s="3" t="n"/>
      <c r="B915" s="3" t="n"/>
      <c r="C915" s="3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</row>
    <row r="916" ht="15.75" customHeight="1" s="252">
      <c r="A916" s="3" t="n"/>
      <c r="B916" s="3" t="n"/>
      <c r="C916" s="3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</row>
    <row r="917" ht="15.75" customHeight="1" s="252">
      <c r="A917" s="3" t="n"/>
      <c r="B917" s="3" t="n"/>
      <c r="C917" s="3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</row>
    <row r="918" ht="15.75" customHeight="1" s="252">
      <c r="A918" s="3" t="n"/>
      <c r="B918" s="3" t="n"/>
      <c r="C918" s="3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</row>
    <row r="919" ht="15.75" customHeight="1" s="252">
      <c r="A919" s="3" t="n"/>
      <c r="B919" s="3" t="n"/>
      <c r="C919" s="3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</row>
    <row r="920" ht="15.75" customHeight="1" s="252">
      <c r="A920" s="3" t="n"/>
      <c r="B920" s="3" t="n"/>
      <c r="C920" s="3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</row>
    <row r="921" ht="15.75" customHeight="1" s="252">
      <c r="A921" s="3" t="n"/>
      <c r="B921" s="3" t="n"/>
      <c r="C921" s="3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</row>
    <row r="922" ht="15.75" customHeight="1" s="252">
      <c r="A922" s="3" t="n"/>
      <c r="B922" s="3" t="n"/>
      <c r="C922" s="3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</row>
    <row r="923" ht="15.75" customHeight="1" s="252">
      <c r="A923" s="3" t="n"/>
      <c r="B923" s="3" t="n"/>
      <c r="C923" s="3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</row>
    <row r="924" ht="15.75" customHeight="1" s="252">
      <c r="A924" s="3" t="n"/>
      <c r="B924" s="3" t="n"/>
      <c r="C924" s="3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</row>
    <row r="925" ht="15.75" customHeight="1" s="252">
      <c r="A925" s="3" t="n"/>
      <c r="B925" s="3" t="n"/>
      <c r="C925" s="3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</row>
    <row r="926" ht="15.75" customHeight="1" s="252">
      <c r="A926" s="3" t="n"/>
      <c r="B926" s="3" t="n"/>
      <c r="C926" s="3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</row>
    <row r="927" ht="15.75" customHeight="1" s="252">
      <c r="A927" s="3" t="n"/>
      <c r="B927" s="3" t="n"/>
      <c r="C927" s="3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</row>
    <row r="928" ht="15.75" customHeight="1" s="252">
      <c r="A928" s="3" t="n"/>
      <c r="B928" s="3" t="n"/>
      <c r="C928" s="3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</row>
    <row r="929" ht="15.75" customHeight="1" s="252">
      <c r="A929" s="3" t="n"/>
      <c r="B929" s="3" t="n"/>
      <c r="C929" s="3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</row>
    <row r="930" ht="15.75" customHeight="1" s="252">
      <c r="A930" s="3" t="n"/>
      <c r="B930" s="3" t="n"/>
      <c r="C930" s="3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</row>
    <row r="931" ht="15.75" customHeight="1" s="252">
      <c r="A931" s="3" t="n"/>
      <c r="B931" s="3" t="n"/>
      <c r="C931" s="3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</row>
    <row r="932" ht="15.75" customHeight="1" s="252">
      <c r="A932" s="3" t="n"/>
      <c r="B932" s="3" t="n"/>
      <c r="C932" s="3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</row>
    <row r="933" ht="15.75" customHeight="1" s="252">
      <c r="A933" s="3" t="n"/>
      <c r="B933" s="3" t="n"/>
      <c r="C933" s="3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</row>
    <row r="934" ht="15.75" customHeight="1" s="252">
      <c r="A934" s="3" t="n"/>
      <c r="B934" s="3" t="n"/>
      <c r="C934" s="3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</row>
    <row r="935" ht="15.75" customHeight="1" s="252">
      <c r="A935" s="3" t="n"/>
      <c r="B935" s="3" t="n"/>
      <c r="C935" s="3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</row>
    <row r="936" ht="15.75" customHeight="1" s="252">
      <c r="A936" s="3" t="n"/>
      <c r="B936" s="3" t="n"/>
      <c r="C936" s="3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</row>
    <row r="937" ht="15.75" customHeight="1" s="252">
      <c r="A937" s="3" t="n"/>
      <c r="B937" s="3" t="n"/>
      <c r="C937" s="3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</row>
    <row r="938" ht="15.75" customHeight="1" s="252">
      <c r="A938" s="3" t="n"/>
      <c r="B938" s="3" t="n"/>
      <c r="C938" s="3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</row>
    <row r="939" ht="15.75" customHeight="1" s="252">
      <c r="A939" s="3" t="n"/>
      <c r="B939" s="3" t="n"/>
      <c r="C939" s="3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</row>
    <row r="940" ht="15.75" customHeight="1" s="252">
      <c r="A940" s="3" t="n"/>
      <c r="B940" s="3" t="n"/>
      <c r="C940" s="3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</row>
    <row r="941" ht="15.75" customHeight="1" s="252">
      <c r="A941" s="3" t="n"/>
      <c r="B941" s="3" t="n"/>
      <c r="C941" s="3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</row>
    <row r="942" ht="15.75" customHeight="1" s="252">
      <c r="A942" s="3" t="n"/>
      <c r="B942" s="3" t="n"/>
      <c r="C942" s="3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</row>
    <row r="943" ht="15.75" customHeight="1" s="252">
      <c r="A943" s="3" t="n"/>
      <c r="B943" s="3" t="n"/>
      <c r="C943" s="3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</row>
    <row r="944" ht="15.75" customHeight="1" s="252">
      <c r="A944" s="3" t="n"/>
      <c r="B944" s="3" t="n"/>
      <c r="C944" s="3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</row>
    <row r="945" ht="15.75" customHeight="1" s="252">
      <c r="A945" s="3" t="n"/>
      <c r="B945" s="3" t="n"/>
      <c r="C945" s="3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</row>
    <row r="946" ht="15.75" customHeight="1" s="252">
      <c r="A946" s="3" t="n"/>
      <c r="B946" s="3" t="n"/>
      <c r="C946" s="3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</row>
    <row r="947" ht="15.75" customHeight="1" s="252">
      <c r="A947" s="3" t="n"/>
      <c r="B947" s="3" t="n"/>
      <c r="C947" s="3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</row>
    <row r="948" ht="15.75" customHeight="1" s="252">
      <c r="A948" s="3" t="n"/>
      <c r="B948" s="3" t="n"/>
      <c r="C948" s="3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</row>
    <row r="949" ht="15.75" customHeight="1" s="252">
      <c r="A949" s="3" t="n"/>
      <c r="B949" s="3" t="n"/>
      <c r="C949" s="3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</row>
    <row r="950" ht="15.75" customHeight="1" s="252">
      <c r="A950" s="3" t="n"/>
      <c r="B950" s="3" t="n"/>
      <c r="C950" s="3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</row>
    <row r="951" ht="15.75" customHeight="1" s="252">
      <c r="A951" s="3" t="n"/>
      <c r="B951" s="3" t="n"/>
      <c r="C951" s="3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</row>
    <row r="952" ht="15.75" customHeight="1" s="252">
      <c r="A952" s="3" t="n"/>
      <c r="B952" s="3" t="n"/>
      <c r="C952" s="3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</row>
    <row r="953" ht="15.75" customHeight="1" s="252">
      <c r="A953" s="3" t="n"/>
      <c r="B953" s="3" t="n"/>
      <c r="C953" s="3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</row>
    <row r="954" ht="15.75" customHeight="1" s="252">
      <c r="A954" s="3" t="n"/>
      <c r="B954" s="3" t="n"/>
      <c r="C954" s="3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</row>
    <row r="955" ht="15.75" customHeight="1" s="252">
      <c r="A955" s="3" t="n"/>
      <c r="B955" s="3" t="n"/>
      <c r="C955" s="3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</row>
    <row r="956" ht="15.75" customHeight="1" s="252">
      <c r="A956" s="3" t="n"/>
      <c r="B956" s="3" t="n"/>
      <c r="C956" s="3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</row>
    <row r="957" ht="15.75" customHeight="1" s="252">
      <c r="A957" s="3" t="n"/>
      <c r="B957" s="3" t="n"/>
      <c r="C957" s="3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</row>
    <row r="958" ht="15.75" customHeight="1" s="252">
      <c r="A958" s="3" t="n"/>
      <c r="B958" s="3" t="n"/>
      <c r="C958" s="3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</row>
    <row r="959" ht="15.75" customHeight="1" s="252">
      <c r="A959" s="3" t="n"/>
      <c r="B959" s="3" t="n"/>
      <c r="C959" s="3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</row>
    <row r="960" ht="15.75" customHeight="1" s="252">
      <c r="A960" s="3" t="n"/>
      <c r="B960" s="3" t="n"/>
      <c r="C960" s="3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</row>
    <row r="961" ht="15.75" customHeight="1" s="252">
      <c r="A961" s="3" t="n"/>
      <c r="B961" s="3" t="n"/>
      <c r="C961" s="3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</row>
    <row r="962" ht="15.75" customHeight="1" s="252">
      <c r="A962" s="3" t="n"/>
      <c r="B962" s="3" t="n"/>
      <c r="C962" s="3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</row>
    <row r="963" ht="15.75" customHeight="1" s="252">
      <c r="A963" s="3" t="n"/>
      <c r="B963" s="3" t="n"/>
      <c r="C963" s="3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</row>
    <row r="964" ht="15.75" customHeight="1" s="252">
      <c r="A964" s="3" t="n"/>
      <c r="B964" s="3" t="n"/>
      <c r="C964" s="3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</row>
    <row r="965" ht="15.75" customHeight="1" s="252">
      <c r="A965" s="3" t="n"/>
      <c r="B965" s="3" t="n"/>
      <c r="C965" s="3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</row>
    <row r="966" ht="15.75" customHeight="1" s="252">
      <c r="A966" s="3" t="n"/>
      <c r="B966" s="3" t="n"/>
      <c r="C966" s="3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</row>
    <row r="967" ht="15.75" customHeight="1" s="252">
      <c r="A967" s="3" t="n"/>
      <c r="B967" s="3" t="n"/>
      <c r="C967" s="3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</row>
    <row r="968" ht="15.75" customHeight="1" s="252">
      <c r="A968" s="3" t="n"/>
      <c r="B968" s="3" t="n"/>
      <c r="C968" s="3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</row>
    <row r="969" ht="15.75" customHeight="1" s="252">
      <c r="A969" s="3" t="n"/>
      <c r="B969" s="3" t="n"/>
      <c r="C969" s="3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</row>
    <row r="970" ht="15.75" customHeight="1" s="252">
      <c r="A970" s="3" t="n"/>
      <c r="B970" s="3" t="n"/>
      <c r="C970" s="3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</row>
    <row r="971" ht="15.75" customHeight="1" s="252">
      <c r="A971" s="3" t="n"/>
      <c r="B971" s="3" t="n"/>
      <c r="C971" s="3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</row>
    <row r="972" ht="15.75" customHeight="1" s="252">
      <c r="A972" s="3" t="n"/>
      <c r="B972" s="3" t="n"/>
      <c r="C972" s="3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</row>
    <row r="973" ht="15.75" customHeight="1" s="252">
      <c r="A973" s="3" t="n"/>
      <c r="B973" s="3" t="n"/>
      <c r="C973" s="3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</row>
    <row r="974" ht="15.75" customHeight="1" s="252">
      <c r="A974" s="3" t="n"/>
      <c r="B974" s="3" t="n"/>
      <c r="C974" s="3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</row>
    <row r="975" ht="15.75" customHeight="1" s="252">
      <c r="A975" s="3" t="n"/>
      <c r="B975" s="3" t="n"/>
      <c r="C975" s="3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</row>
    <row r="976" ht="15.75" customHeight="1" s="252">
      <c r="A976" s="3" t="n"/>
      <c r="B976" s="3" t="n"/>
      <c r="C976" s="3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</row>
    <row r="977" ht="15.75" customHeight="1" s="252">
      <c r="A977" s="3" t="n"/>
      <c r="B977" s="3" t="n"/>
      <c r="C977" s="3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</row>
    <row r="978" ht="15.75" customHeight="1" s="252">
      <c r="A978" s="3" t="n"/>
      <c r="B978" s="3" t="n"/>
      <c r="C978" s="3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</row>
    <row r="979" ht="15.75" customHeight="1" s="252">
      <c r="A979" s="3" t="n"/>
      <c r="B979" s="3" t="n"/>
      <c r="C979" s="3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</row>
    <row r="980" ht="15.75" customHeight="1" s="252">
      <c r="A980" s="3" t="n"/>
      <c r="B980" s="3" t="n"/>
      <c r="C980" s="3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</row>
    <row r="981" ht="15.75" customHeight="1" s="252">
      <c r="A981" s="3" t="n"/>
      <c r="B981" s="3" t="n"/>
      <c r="C981" s="3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</row>
    <row r="982" ht="15.75" customHeight="1" s="252">
      <c r="A982" s="3" t="n"/>
      <c r="B982" s="3" t="n"/>
      <c r="C982" s="3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</row>
    <row r="983" ht="15.75" customHeight="1" s="252">
      <c r="A983" s="3" t="n"/>
      <c r="B983" s="3" t="n"/>
      <c r="C983" s="3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</row>
    <row r="984" ht="15.75" customHeight="1" s="252">
      <c r="A984" s="3" t="n"/>
      <c r="B984" s="3" t="n"/>
      <c r="C984" s="3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</row>
    <row r="985" ht="15.75" customHeight="1" s="252">
      <c r="A985" s="3" t="n"/>
      <c r="B985" s="3" t="n"/>
      <c r="C985" s="3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</row>
    <row r="986" ht="15.75" customHeight="1" s="252">
      <c r="A986" s="3" t="n"/>
      <c r="B986" s="3" t="n"/>
      <c r="C986" s="3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</row>
    <row r="987" ht="15.75" customHeight="1" s="252">
      <c r="A987" s="3" t="n"/>
      <c r="B987" s="3" t="n"/>
      <c r="C987" s="3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</row>
    <row r="988" ht="15.75" customHeight="1" s="252">
      <c r="A988" s="3" t="n"/>
      <c r="B988" s="3" t="n"/>
      <c r="C988" s="3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</row>
    <row r="989" ht="15.75" customHeight="1" s="252">
      <c r="A989" s="3" t="n"/>
      <c r="B989" s="3" t="n"/>
      <c r="C989" s="3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</row>
    <row r="990" ht="15.75" customHeight="1" s="252">
      <c r="A990" s="3" t="n"/>
      <c r="B990" s="3" t="n"/>
      <c r="C990" s="3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</row>
    <row r="991" ht="15.75" customHeight="1" s="252">
      <c r="A991" s="3" t="n"/>
      <c r="B991" s="3" t="n"/>
      <c r="C991" s="3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</row>
    <row r="992" ht="15.75" customHeight="1" s="252">
      <c r="A992" s="3" t="n"/>
      <c r="B992" s="3" t="n"/>
      <c r="C992" s="3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</row>
    <row r="993" ht="15.75" customHeight="1" s="252">
      <c r="A993" s="3" t="n"/>
      <c r="B993" s="3" t="n"/>
      <c r="C993" s="3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</row>
    <row r="994" ht="15.75" customHeight="1" s="252">
      <c r="A994" s="3" t="n"/>
      <c r="B994" s="3" t="n"/>
      <c r="C994" s="3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</row>
    <row r="995" ht="15.75" customHeight="1" s="252">
      <c r="A995" s="3" t="n"/>
      <c r="B995" s="3" t="n"/>
      <c r="C995" s="3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</row>
    <row r="996" ht="15.75" customHeight="1" s="252">
      <c r="A996" s="3" t="n"/>
      <c r="B996" s="3" t="n"/>
      <c r="C996" s="3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</row>
    <row r="997" ht="15.75" customHeight="1" s="252">
      <c r="A997" s="3" t="n"/>
      <c r="B997" s="3" t="n"/>
      <c r="C997" s="3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</row>
    <row r="998" ht="15.75" customHeight="1" s="252">
      <c r="A998" s="3" t="n"/>
      <c r="B998" s="3" t="n"/>
      <c r="C998" s="3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</row>
    <row r="999" ht="15.75" customHeight="1" s="252">
      <c r="A999" s="3" t="n"/>
      <c r="B999" s="3" t="n"/>
      <c r="C999" s="3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</row>
    <row r="1000" ht="15.75" customHeight="1" s="252">
      <c r="A1000" s="3" t="n"/>
      <c r="B1000" s="3" t="n"/>
      <c r="C1000" s="3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</row>
  </sheetData>
  <mergeCells count="470">
    <mergeCell ref="S14:U14"/>
    <mergeCell ref="H21:V21"/>
    <mergeCell ref="R13:R14"/>
    <mergeCell ref="F16:G16"/>
    <mergeCell ref="S13:U13"/>
    <mergeCell ref="R16:R19"/>
    <mergeCell ref="J59:K59"/>
    <mergeCell ref="AG60:AK62"/>
    <mergeCell ref="S15:U15"/>
    <mergeCell ref="T62:U62"/>
    <mergeCell ref="AB59:AC59"/>
    <mergeCell ref="AD61:AF61"/>
    <mergeCell ref="O63:P63"/>
    <mergeCell ref="O26:P26"/>
    <mergeCell ref="O32:P32"/>
    <mergeCell ref="Q63:R63"/>
    <mergeCell ref="Q26:R26"/>
    <mergeCell ref="L29:M29"/>
    <mergeCell ref="T64:U64"/>
    <mergeCell ref="AB61:AC61"/>
    <mergeCell ref="T51:U51"/>
    <mergeCell ref="O55:P55"/>
    <mergeCell ref="V51:W51"/>
    <mergeCell ref="O40:P40"/>
    <mergeCell ref="J31:K31"/>
    <mergeCell ref="O27:P27"/>
    <mergeCell ref="L31:M31"/>
    <mergeCell ref="Q27:R27"/>
    <mergeCell ref="AH45:AI45"/>
    <mergeCell ref="J62:K62"/>
    <mergeCell ref="AH32:AI32"/>
    <mergeCell ref="J10:J11"/>
    <mergeCell ref="AH47:AI47"/>
    <mergeCell ref="J64:K64"/>
    <mergeCell ref="AJ47:AK47"/>
    <mergeCell ref="AC58:AE58"/>
    <mergeCell ref="T33:U33"/>
    <mergeCell ref="V33:W33"/>
    <mergeCell ref="AE52:AG52"/>
    <mergeCell ref="Q37:R37"/>
    <mergeCell ref="AB56:AD56"/>
    <mergeCell ref="J57:K57"/>
    <mergeCell ref="L57:M57"/>
    <mergeCell ref="O45:P45"/>
    <mergeCell ref="T35:U35"/>
    <mergeCell ref="V35:W35"/>
    <mergeCell ref="AG59:AK59"/>
    <mergeCell ref="L42:M42"/>
    <mergeCell ref="F18:G18"/>
    <mergeCell ref="AE53:AG53"/>
    <mergeCell ref="AE62:AF62"/>
    <mergeCell ref="AB57:AD57"/>
    <mergeCell ref="Q38:R38"/>
    <mergeCell ref="F17:G17"/>
    <mergeCell ref="V39:W39"/>
    <mergeCell ref="Q40:R40"/>
    <mergeCell ref="O51:P51"/>
    <mergeCell ref="H19:I19"/>
    <mergeCell ref="O58:P58"/>
    <mergeCell ref="R11:T11"/>
    <mergeCell ref="AB62:AC62"/>
    <mergeCell ref="T57:U57"/>
    <mergeCell ref="T29:U29"/>
    <mergeCell ref="L32:M32"/>
    <mergeCell ref="V23:W23"/>
    <mergeCell ref="X23:Y23"/>
    <mergeCell ref="L47:M47"/>
    <mergeCell ref="T58:U58"/>
    <mergeCell ref="T54:U54"/>
    <mergeCell ref="AI22:AK22"/>
    <mergeCell ref="V24:W24"/>
    <mergeCell ref="L58:M58"/>
    <mergeCell ref="O59:P59"/>
    <mergeCell ref="Q59:R59"/>
    <mergeCell ref="O46:P46"/>
    <mergeCell ref="J25:K25"/>
    <mergeCell ref="V49:W49"/>
    <mergeCell ref="L50:M50"/>
    <mergeCell ref="L25:M25"/>
    <mergeCell ref="Q46:R46"/>
    <mergeCell ref="V36:W36"/>
    <mergeCell ref="AE55:AG55"/>
    <mergeCell ref="G12:I12"/>
    <mergeCell ref="T60:U60"/>
    <mergeCell ref="L60:M60"/>
    <mergeCell ref="O61:P61"/>
    <mergeCell ref="Q61:R61"/>
    <mergeCell ref="O48:P48"/>
    <mergeCell ref="L52:M52"/>
    <mergeCell ref="Q48:R48"/>
    <mergeCell ref="Q41:R41"/>
    <mergeCell ref="AB21:AK21"/>
    <mergeCell ref="AD60:AF60"/>
    <mergeCell ref="V55:W55"/>
    <mergeCell ref="AC15:AE15"/>
    <mergeCell ref="Q56:R56"/>
    <mergeCell ref="Q43:R43"/>
    <mergeCell ref="O10:P10"/>
    <mergeCell ref="B20:E20"/>
    <mergeCell ref="O16:Q16"/>
    <mergeCell ref="V29:W29"/>
    <mergeCell ref="AG66:AI66"/>
    <mergeCell ref="V31:W31"/>
    <mergeCell ref="J55:K55"/>
    <mergeCell ref="W11:Y11"/>
    <mergeCell ref="L55:M55"/>
    <mergeCell ref="X49:Y49"/>
    <mergeCell ref="Q34:R34"/>
    <mergeCell ref="D16:E16"/>
    <mergeCell ref="X24:Y24"/>
    <mergeCell ref="V60:W60"/>
    <mergeCell ref="W19:Y19"/>
    <mergeCell ref="V45:W45"/>
    <mergeCell ref="V32:W32"/>
    <mergeCell ref="D18:E18"/>
    <mergeCell ref="AE51:AG51"/>
    <mergeCell ref="V26:W26"/>
    <mergeCell ref="Q36:R36"/>
    <mergeCell ref="AB23:AF23"/>
    <mergeCell ref="X26:Y26"/>
    <mergeCell ref="L36:M36"/>
    <mergeCell ref="AB9:AK9"/>
    <mergeCell ref="V57:W57"/>
    <mergeCell ref="J33:K33"/>
    <mergeCell ref="X27:Y27"/>
    <mergeCell ref="G13:I13"/>
    <mergeCell ref="V42:W42"/>
    <mergeCell ref="Q62:R62"/>
    <mergeCell ref="V58:W58"/>
    <mergeCell ref="V52:W52"/>
    <mergeCell ref="J28:K28"/>
    <mergeCell ref="L53:M53"/>
    <mergeCell ref="L28:M28"/>
    <mergeCell ref="X52:Y52"/>
    <mergeCell ref="G15:I15"/>
    <mergeCell ref="AB60:AC60"/>
    <mergeCell ref="Q10:Q11"/>
    <mergeCell ref="Q64:R64"/>
    <mergeCell ref="F4:AF5"/>
    <mergeCell ref="Q51:R51"/>
    <mergeCell ref="X37:Y37"/>
    <mergeCell ref="AB53:AD53"/>
    <mergeCell ref="B9:Y9"/>
    <mergeCell ref="K10:M10"/>
    <mergeCell ref="X38:Y38"/>
    <mergeCell ref="T41:U41"/>
    <mergeCell ref="O19:Q19"/>
    <mergeCell ref="T56:U56"/>
    <mergeCell ref="O11:P11"/>
    <mergeCell ref="T43:U43"/>
    <mergeCell ref="AC18:AE18"/>
    <mergeCell ref="V47:W47"/>
    <mergeCell ref="J23:K23"/>
    <mergeCell ref="W20:Y20"/>
    <mergeCell ref="AI48:AJ48"/>
    <mergeCell ref="X40:Y40"/>
    <mergeCell ref="L16:M16"/>
    <mergeCell ref="D19:E19"/>
    <mergeCell ref="F19:G19"/>
    <mergeCell ref="AH24:AI24"/>
    <mergeCell ref="V48:W48"/>
    <mergeCell ref="Q52:R52"/>
    <mergeCell ref="Q39:R39"/>
    <mergeCell ref="J34:K34"/>
    <mergeCell ref="AH53:AI53"/>
    <mergeCell ref="T25:U25"/>
    <mergeCell ref="AB38:AG38"/>
    <mergeCell ref="O12:Q12"/>
    <mergeCell ref="J49:K49"/>
    <mergeCell ref="J36:K36"/>
    <mergeCell ref="AH55:AI55"/>
    <mergeCell ref="L30:M30"/>
    <mergeCell ref="O14:Q14"/>
    <mergeCell ref="O13:Q13"/>
    <mergeCell ref="X45:Y45"/>
    <mergeCell ref="AG64:AI64"/>
    <mergeCell ref="L44:M44"/>
    <mergeCell ref="T31:U31"/>
    <mergeCell ref="V53:W53"/>
    <mergeCell ref="O15:Q15"/>
    <mergeCell ref="AD67:AF67"/>
    <mergeCell ref="J12:J15"/>
    <mergeCell ref="X59:Y59"/>
    <mergeCell ref="V46:W46"/>
    <mergeCell ref="X46:Y46"/>
    <mergeCell ref="AH37:AI37"/>
    <mergeCell ref="V61:W61"/>
    <mergeCell ref="J29:K29"/>
    <mergeCell ref="X48:Y48"/>
    <mergeCell ref="C11:E11"/>
    <mergeCell ref="J24:K24"/>
    <mergeCell ref="L24:M24"/>
    <mergeCell ref="AH43:AI43"/>
    <mergeCell ref="L18:M18"/>
    <mergeCell ref="AG12:AI12"/>
    <mergeCell ref="J26:K26"/>
    <mergeCell ref="O22:P22"/>
    <mergeCell ref="L26:M26"/>
    <mergeCell ref="B6:AK6"/>
    <mergeCell ref="O47:P47"/>
    <mergeCell ref="AH27:AI27"/>
    <mergeCell ref="X51:Y51"/>
    <mergeCell ref="J50:K50"/>
    <mergeCell ref="J42:K42"/>
    <mergeCell ref="T34:U34"/>
    <mergeCell ref="O38:P38"/>
    <mergeCell ref="T28:U28"/>
    <mergeCell ref="AG2:AK5"/>
    <mergeCell ref="J52:K52"/>
    <mergeCell ref="X36:Y36"/>
    <mergeCell ref="J39:K39"/>
    <mergeCell ref="T39:U39"/>
    <mergeCell ref="J44:K44"/>
    <mergeCell ref="Q25:R25"/>
    <mergeCell ref="T30:U30"/>
    <mergeCell ref="V13:V14"/>
    <mergeCell ref="T32:U32"/>
    <mergeCell ref="J37:K37"/>
    <mergeCell ref="O33:P33"/>
    <mergeCell ref="X61:Y61"/>
    <mergeCell ref="Q33:R33"/>
    <mergeCell ref="L37:M37"/>
    <mergeCell ref="T47:U47"/>
    <mergeCell ref="AH38:AI38"/>
    <mergeCell ref="X62:Y62"/>
    <mergeCell ref="AH40:AI40"/>
    <mergeCell ref="U3:V3"/>
    <mergeCell ref="X64:Y64"/>
    <mergeCell ref="J32:K32"/>
    <mergeCell ref="J63:K63"/>
    <mergeCell ref="L63:M63"/>
    <mergeCell ref="Q22:R22"/>
    <mergeCell ref="AB49:AD49"/>
    <mergeCell ref="T23:U23"/>
    <mergeCell ref="AH30:AI30"/>
    <mergeCell ref="J47:K47"/>
    <mergeCell ref="O64:P64"/>
    <mergeCell ref="T52:U52"/>
    <mergeCell ref="R10:T10"/>
    <mergeCell ref="AE22:AG22"/>
    <mergeCell ref="AD63:AF63"/>
    <mergeCell ref="L27:M27"/>
    <mergeCell ref="AB50:AD50"/>
    <mergeCell ref="T49:U49"/>
    <mergeCell ref="AH33:AI33"/>
    <mergeCell ref="J60:K60"/>
    <mergeCell ref="W16:Y16"/>
    <mergeCell ref="T42:U42"/>
    <mergeCell ref="AH35:AI35"/>
    <mergeCell ref="AB52:AD52"/>
    <mergeCell ref="J53:K53"/>
    <mergeCell ref="V10:Z10"/>
    <mergeCell ref="T50:U50"/>
    <mergeCell ref="O54:P54"/>
    <mergeCell ref="W18:Y18"/>
    <mergeCell ref="T44:U44"/>
    <mergeCell ref="J45:K45"/>
    <mergeCell ref="V44:W44"/>
    <mergeCell ref="O41:P41"/>
    <mergeCell ref="L45:M45"/>
    <mergeCell ref="W3:X3"/>
    <mergeCell ref="O35:P35"/>
    <mergeCell ref="Q35:R35"/>
    <mergeCell ref="L38:M38"/>
    <mergeCell ref="B12:E12"/>
    <mergeCell ref="O43:P43"/>
    <mergeCell ref="Q49:R49"/>
    <mergeCell ref="L40:M40"/>
    <mergeCell ref="B14:E14"/>
    <mergeCell ref="Q30:R30"/>
    <mergeCell ref="AB55:AD55"/>
    <mergeCell ref="O60:P60"/>
    <mergeCell ref="B13:E13"/>
    <mergeCell ref="AH54:AI54"/>
    <mergeCell ref="AH41:AI41"/>
    <mergeCell ref="S17:U17"/>
    <mergeCell ref="J58:K58"/>
    <mergeCell ref="K11:M11"/>
    <mergeCell ref="AH56:AI56"/>
    <mergeCell ref="B16:C16"/>
    <mergeCell ref="T24:U24"/>
    <mergeCell ref="AB63:AC63"/>
    <mergeCell ref="B18:C18"/>
    <mergeCell ref="T53:U53"/>
    <mergeCell ref="Q54:R54"/>
    <mergeCell ref="O29:P29"/>
    <mergeCell ref="Q29:R29"/>
    <mergeCell ref="O65:P65"/>
    <mergeCell ref="Q23:R23"/>
    <mergeCell ref="T55:U55"/>
    <mergeCell ref="O44:P44"/>
    <mergeCell ref="AD66:AF66"/>
    <mergeCell ref="O31:P31"/>
    <mergeCell ref="Q31:R31"/>
    <mergeCell ref="X58:Y58"/>
    <mergeCell ref="AG23:AI23"/>
    <mergeCell ref="AH49:AI49"/>
    <mergeCell ref="O62:P62"/>
    <mergeCell ref="O56:P56"/>
    <mergeCell ref="AH36:AI36"/>
    <mergeCell ref="X60:Y60"/>
    <mergeCell ref="AE54:AG54"/>
    <mergeCell ref="U10:U11"/>
    <mergeCell ref="L59:M59"/>
    <mergeCell ref="J46:K46"/>
    <mergeCell ref="L46:M46"/>
    <mergeCell ref="T37:U37"/>
    <mergeCell ref="V37:W37"/>
    <mergeCell ref="AE56:AG56"/>
    <mergeCell ref="J61:K61"/>
    <mergeCell ref="O57:P57"/>
    <mergeCell ref="Y8:Z8"/>
    <mergeCell ref="L61:M61"/>
    <mergeCell ref="Q57:R57"/>
    <mergeCell ref="F10:F11"/>
    <mergeCell ref="J48:K48"/>
    <mergeCell ref="C10:E10"/>
    <mergeCell ref="L48:M48"/>
    <mergeCell ref="G10:I10"/>
    <mergeCell ref="T38:U38"/>
    <mergeCell ref="B15:E15"/>
    <mergeCell ref="V38:W38"/>
    <mergeCell ref="Q42:R42"/>
    <mergeCell ref="L43:M43"/>
    <mergeCell ref="T63:U63"/>
    <mergeCell ref="V63:W63"/>
    <mergeCell ref="B17:C17"/>
    <mergeCell ref="D17:E17"/>
    <mergeCell ref="W14:Y14"/>
    <mergeCell ref="T40:U40"/>
    <mergeCell ref="J16:K16"/>
    <mergeCell ref="B19:C19"/>
    <mergeCell ref="V27:W27"/>
    <mergeCell ref="V16:V19"/>
    <mergeCell ref="W15:Y15"/>
    <mergeCell ref="Q45:R45"/>
    <mergeCell ref="Q32:R32"/>
    <mergeCell ref="V22:W22"/>
    <mergeCell ref="AD59:AF59"/>
    <mergeCell ref="X22:Y22"/>
    <mergeCell ref="Q47:R47"/>
    <mergeCell ref="T45:U45"/>
    <mergeCell ref="AH52:AI52"/>
    <mergeCell ref="B2:E5"/>
    <mergeCell ref="AE57:AG57"/>
    <mergeCell ref="L62:M62"/>
    <mergeCell ref="Q58:R58"/>
    <mergeCell ref="T59:U59"/>
    <mergeCell ref="V59:W59"/>
    <mergeCell ref="Q50:R50"/>
    <mergeCell ref="V40:W40"/>
    <mergeCell ref="L64:M64"/>
    <mergeCell ref="Q60:R60"/>
    <mergeCell ref="N10:N11"/>
    <mergeCell ref="T26:U26"/>
    <mergeCell ref="L51:M51"/>
    <mergeCell ref="X33:Y33"/>
    <mergeCell ref="V54:W54"/>
    <mergeCell ref="V41:W41"/>
    <mergeCell ref="X41:Y41"/>
    <mergeCell ref="G11:I11"/>
    <mergeCell ref="X35:Y35"/>
    <mergeCell ref="AD64:AF64"/>
    <mergeCell ref="AB51:AD51"/>
    <mergeCell ref="H18:I18"/>
    <mergeCell ref="J18:K18"/>
    <mergeCell ref="AC12:AE12"/>
    <mergeCell ref="J17:K17"/>
    <mergeCell ref="L17:M17"/>
    <mergeCell ref="O53:P53"/>
    <mergeCell ref="J19:K19"/>
    <mergeCell ref="L19:M19"/>
    <mergeCell ref="Q55:R55"/>
    <mergeCell ref="V34:W34"/>
    <mergeCell ref="V28:W28"/>
    <mergeCell ref="X34:Y34"/>
    <mergeCell ref="X28:Y28"/>
    <mergeCell ref="L39:M39"/>
    <mergeCell ref="V30:W30"/>
    <mergeCell ref="X30:Y30"/>
    <mergeCell ref="O25:P25"/>
    <mergeCell ref="X42:Y42"/>
    <mergeCell ref="X29:Y29"/>
    <mergeCell ref="T61:U61"/>
    <mergeCell ref="X54:Y54"/>
    <mergeCell ref="V62:W62"/>
    <mergeCell ref="T27:U27"/>
    <mergeCell ref="V56:W56"/>
    <mergeCell ref="X56:Y56"/>
    <mergeCell ref="Q53:R53"/>
    <mergeCell ref="V43:W43"/>
    <mergeCell ref="X43:Y43"/>
    <mergeCell ref="K12:M12"/>
    <mergeCell ref="X57:Y57"/>
    <mergeCell ref="AB34:AK34"/>
    <mergeCell ref="G14:I14"/>
    <mergeCell ref="K14:M14"/>
    <mergeCell ref="J27:K27"/>
    <mergeCell ref="AG15:AI15"/>
    <mergeCell ref="AH39:AI39"/>
    <mergeCell ref="J22:K22"/>
    <mergeCell ref="T22:U22"/>
    <mergeCell ref="L22:M22"/>
    <mergeCell ref="S16:U16"/>
    <mergeCell ref="V50:W50"/>
    <mergeCell ref="O18:Q18"/>
    <mergeCell ref="X44:Y44"/>
    <mergeCell ref="J51:K51"/>
    <mergeCell ref="S18:U18"/>
    <mergeCell ref="X31:Y31"/>
    <mergeCell ref="AH28:AI28"/>
    <mergeCell ref="X39:Y39"/>
    <mergeCell ref="J38:K38"/>
    <mergeCell ref="O34:P34"/>
    <mergeCell ref="O28:P28"/>
    <mergeCell ref="Q28:R28"/>
    <mergeCell ref="X32:Y32"/>
    <mergeCell ref="O39:P39"/>
    <mergeCell ref="V64:W64"/>
    <mergeCell ref="J40:K40"/>
    <mergeCell ref="O36:P36"/>
    <mergeCell ref="O30:P30"/>
    <mergeCell ref="L33:M33"/>
    <mergeCell ref="O17:Q17"/>
    <mergeCell ref="J35:K35"/>
    <mergeCell ref="L35:M35"/>
    <mergeCell ref="K13:M13"/>
    <mergeCell ref="X63:Y63"/>
    <mergeCell ref="X50:Y50"/>
    <mergeCell ref="K15:M15"/>
    <mergeCell ref="S12:U12"/>
    <mergeCell ref="O23:P23"/>
    <mergeCell ref="T46:U46"/>
    <mergeCell ref="T48:U48"/>
    <mergeCell ref="O24:P24"/>
    <mergeCell ref="Q24:R24"/>
    <mergeCell ref="N12:N15"/>
    <mergeCell ref="J30:K30"/>
    <mergeCell ref="S19:U19"/>
    <mergeCell ref="AH42:AI42"/>
    <mergeCell ref="O49:P49"/>
    <mergeCell ref="AH29:AI29"/>
    <mergeCell ref="X53:Y53"/>
    <mergeCell ref="AG18:AI18"/>
    <mergeCell ref="X47:Y47"/>
    <mergeCell ref="L23:M23"/>
    <mergeCell ref="AH44:AI44"/>
    <mergeCell ref="AH31:AI31"/>
    <mergeCell ref="X55:Y55"/>
    <mergeCell ref="J54:K54"/>
    <mergeCell ref="O50:P50"/>
    <mergeCell ref="L54:M54"/>
    <mergeCell ref="J41:K41"/>
    <mergeCell ref="Q44:R44"/>
    <mergeCell ref="L41:M41"/>
    <mergeCell ref="O42:P42"/>
    <mergeCell ref="J56:K56"/>
    <mergeCell ref="O52:P52"/>
    <mergeCell ref="L56:M56"/>
    <mergeCell ref="AH26:AI26"/>
    <mergeCell ref="L34:M34"/>
    <mergeCell ref="J43:K43"/>
    <mergeCell ref="AE50:AG50"/>
    <mergeCell ref="V25:W25"/>
    <mergeCell ref="AB54:AD54"/>
    <mergeCell ref="X25:Y25"/>
    <mergeCell ref="L49:M49"/>
    <mergeCell ref="T36:U36"/>
    <mergeCell ref="O37:P37"/>
    <mergeCell ref="AH57:AI57"/>
  </mergeCells>
  <printOptions horizontalCentered="1" verticalCentered="1"/>
  <pageMargins left="0" right="0" top="0.3937007874015748" bottom="0" header="0" footer="0"/>
  <pageSetup orientation="landscape" paperSize="9" scale="50"/>
  <headerFooter>
    <oddHeader/>
    <oddFooter>&amp;L#000000Internal Use Only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2023-07-13T21:41:08Z</dcterms:created>
  <dcterms:modified xsi:type="dcterms:W3CDTF">2023-08-12T22:16:14Z</dcterms:modified>
</cp:coreProperties>
</file>