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idade Jardim III" sheetId="1" state="visible" r:id="rId1"/>
  </sheets>
  <definedNames>
    <definedName name="BLPR13620040303143550077_1_1">#REF!</definedName>
    <definedName name="BLPR520040303143540783_2_3">#REF!</definedName>
    <definedName name="BLPR12920040303143550057_1_1">#REF!</definedName>
    <definedName name="BLPR16920040303143550427_1_2">#REF!</definedName>
    <definedName name="BLPR11020040303143550027">#REF!</definedName>
    <definedName name="BLPH28">#REF!</definedName>
    <definedName name="BLPR1020040303143540803_1_3">#REF!</definedName>
    <definedName name="BLPR13120040303143550067">#REF!</definedName>
    <definedName name="BLPR8520040303143549987">#REF!</definedName>
    <definedName name="BLPH26">#REF!</definedName>
    <definedName name="BLPR15420040303143550087_1_1">#REF!</definedName>
    <definedName name="BLPR21720040303143552130_1_2">#REF!</definedName>
    <definedName name="BLPR320040303143540773_3_3">#REF!</definedName>
    <definedName name="BLPR11620040303143550037_1_1">#REF!</definedName>
    <definedName name="BLPR10720040303143550027">#REF!</definedName>
    <definedName name="BLPR5620040303143542105_3_3">#REF!</definedName>
    <definedName name="BLPR7120040303143549966_1_1">#REF!</definedName>
    <definedName name="_Key2">#REF!</definedName>
    <definedName name="BLPR5620040303143542105_1_3">#REF!</definedName>
    <definedName name="BLPR18720040303143550758_2_2">#REF!</definedName>
    <definedName name="BLPR2920040303143540843">#REF!</definedName>
    <definedName name="BLPR1020040303143540803_3_3">#REF!</definedName>
    <definedName name="BLPR19320040303143550878_2_2">#REF!</definedName>
    <definedName name="BLPR10620040303143550027">#REF!</definedName>
    <definedName name="BLPR8620040303143549997">#REF!</definedName>
    <definedName name="BLPR7020040303143549966_1_1">#REF!</definedName>
    <definedName name="BLPR5520040303143542095_3_3">#REF!</definedName>
    <definedName name="_Regression_Out">#REF!</definedName>
    <definedName name="BLPR20120040303143551999_1_1">#REF!</definedName>
    <definedName name="BLPR14320040303143550077">#REF!</definedName>
    <definedName name="BLPR18720040303143550758_1_2">#REF!</definedName>
    <definedName name="BLPR3820040303143540863_1_3">#REF!</definedName>
    <definedName name="BLPR6620040303143548134_1_2">#REF!</definedName>
    <definedName name="BLPR7220040303143549966">#REF!</definedName>
    <definedName name="BLPR15220040303143550087_1_1">#REF!</definedName>
    <definedName name="BLPR15020040303143550087_1_1">#REF!</definedName>
    <definedName name="BLPR18420040303143550698_1_2">#REF!</definedName>
    <definedName name="BLPR5020040303143542085_2_3">#REF!</definedName>
    <definedName name="BLPR17520040303143550527">#REF!</definedName>
    <definedName name="BLPR16020040303143550287_2_2">#REF!</definedName>
    <definedName name="BLPR4620040303143540883">#REF!</definedName>
    <definedName name="BLPR21920040303143552180_2_2">#REF!</definedName>
    <definedName name="BLPR8920040303143549997_1_1">#REF!</definedName>
    <definedName name="BLPR2320040303143540833_1_3">#REF!</definedName>
    <definedName name="BLPR18020040303143550617_2_2">#REF!</definedName>
    <definedName name="AEqC">#REF!</definedName>
    <definedName name="BLPR12720040303143550057_1_1">#REF!</definedName>
    <definedName name="BLPR2620040303143540833">#REF!</definedName>
    <definedName name="BLPR13620040303143550077">#REF!</definedName>
    <definedName name="BLPR8820040303143549997">#REF!</definedName>
    <definedName name="BLPR3520040303143540853_1_3">#REF!</definedName>
    <definedName name="BLPR1220040303143540803_1_3">#REF!</definedName>
    <definedName name="BLPR20920040303143552009">#REF!</definedName>
    <definedName name="BLPR17120040303143550457_2_2">#REF!</definedName>
    <definedName name="BLPR5720040303143542105_2_3">#REF!</definedName>
    <definedName name="BLPR5720040303143542105_3_3">#REF!</definedName>
    <definedName name="BLPR7820040303143549976">#REF!</definedName>
    <definedName name="BLPR1920040303143540823">#REF!</definedName>
    <definedName name="BLPR19120040303143550838_1_2">#REF!</definedName>
    <definedName name="BLPR18420040303143550698">#REF!</definedName>
    <definedName name="BLPR2320040303143540833">#REF!</definedName>
    <definedName name="BLPR6820040303143549966">#REF!</definedName>
    <definedName name="BLPR420040303143540783_2_3">#REF!</definedName>
    <definedName name="BLPR4720040303143540893_2_3">#REF!</definedName>
    <definedName name="BLPR8220040303143549987_1_1">#REF!</definedName>
    <definedName name="BLPR22020040303143552210_2_2">#REF!</definedName>
    <definedName name="BLPR2920040303143540843_3_3">#REF!</definedName>
    <definedName name="BLPR6120040303143548074_1_1">#REF!</definedName>
    <definedName name="BLPR13520040303143550067">#REF!</definedName>
    <definedName name="BLPR10820040303143550027">#REF!</definedName>
    <definedName name="BLPR9420040303143550007">#REF!</definedName>
    <definedName name="BLPR17320040303143550487">#REF!</definedName>
    <definedName name="BLPR18120040303143550637">#REF!</definedName>
    <definedName name="BLPR6420040303143548104_2_2">#REF!</definedName>
    <definedName name="BLPR9820040303143550017">#REF!</definedName>
    <definedName name="BLPR2120040303143540823_1_3">#REF!</definedName>
    <definedName name="BLPR3120040303143540853_1_3">#REF!</definedName>
    <definedName name="BLPR3320040303143540853_3_3">#REF!</definedName>
    <definedName name="BLPR7420040303143549976">#REF!</definedName>
    <definedName name="BLPR18120040303143550637_1_2">#REF!</definedName>
    <definedName name="BLPR19220040303143550858_2_2">#REF!</definedName>
    <definedName name="BLPR17520040303143550527_1_2">#REF!</definedName>
    <definedName name="BLPR16720040303143550397">#REF!</definedName>
    <definedName name="BLPR10520040303143550027">#REF!</definedName>
    <definedName name="BLPR13320040303143550067_1_1">#REF!</definedName>
    <definedName name="BLPR7320040303143549976">#REF!</definedName>
    <definedName name="BLPR20020040303143551999">#REF!</definedName>
    <definedName name="BLPR3620040303143540863_2_3">#REF!</definedName>
    <definedName name="BLPR3520040303143540853_3_3">#REF!</definedName>
    <definedName name="BLPR17720040303143550557_2_2">#REF!</definedName>
    <definedName name="BLPR2820040303143540843_1_3">#REF!</definedName>
    <definedName name="BLPR17120040303143550457_1_2">#REF!</definedName>
    <definedName name="BLPR17320040303143550487_2_2">#REF!</definedName>
    <definedName name="BLPR1320040303143540813_2_3">#REF!</definedName>
    <definedName name="BLPR16520040303143550357">#REF!</definedName>
    <definedName name="BLPR10720040303143550027_1_1">#REF!</definedName>
    <definedName name="BLPR21820040303143552160_2_2">#REF!</definedName>
    <definedName name="BLPR5420040303143542095">#REF!</definedName>
    <definedName name="BLPR13720040303143550077">#REF!</definedName>
    <definedName name="BLPR12620040303143550057_1_1">#REF!</definedName>
    <definedName name="BLPR2320040303143540833_3_3">#REF!</definedName>
    <definedName name="BLPR13420040303143550067_1_1">#REF!</definedName>
    <definedName name="BLPR16420040303143550347_2_2">#REF!</definedName>
    <definedName name="BLPH23">#REF!</definedName>
    <definedName name="BLPR1220040303143540803">#REF!</definedName>
    <definedName name="BLPR14020040303143550077">#REF!</definedName>
    <definedName name="BLPR7920040303143549987_1_1">#REF!</definedName>
    <definedName name="BLPR18120040303143550637_2_2">#REF!</definedName>
    <definedName name="BLPR17020040303143550437_1_2">#REF!</definedName>
    <definedName name="BLPR13420040303143550067">#REF!</definedName>
    <definedName name="BLPR16920040303143550427_2_2">#REF!</definedName>
    <definedName name="BLPR2220040303143540833_2_3">#REF!</definedName>
    <definedName name="_Table2_In2">#REF!</definedName>
    <definedName name="BLPR1920040303143540823_2_3">#REF!</definedName>
    <definedName name="BLPR2520040303143540833">#REF!</definedName>
    <definedName name="BLPR5520040303143542095_2_3">#REF!</definedName>
    <definedName name="BLPR17520040303143550527_2_2">#REF!</definedName>
    <definedName name="BLPR17020040303143550437_2_2">#REF!</definedName>
    <definedName name="BLPR8320040303143549987">#REF!</definedName>
    <definedName name="BLPR13920040303143550077_1_1">#REF!</definedName>
    <definedName name="BLPR8020040303143549987">#REF!</definedName>
    <definedName name="BLPR10220040303143550017">#REF!</definedName>
    <definedName name="BLPR18320040303143550678_2_2">#REF!</definedName>
    <definedName name="BLPR1720040303143540823">#REF!</definedName>
    <definedName name="BLPR320040303143540773">#REF!</definedName>
    <definedName name="BLPR9520040303143550007_1_1">#REF!</definedName>
    <definedName name="BLPR18920040303143550798_1_2">#REF!</definedName>
    <definedName name="BLPR11520040303143550037_1_1">#REF!</definedName>
    <definedName name="BLPR5220040303143542095">#REF!</definedName>
    <definedName name="BLPR15720040303143550237_2_2">#REF!</definedName>
    <definedName name="BLPR920040303143540803">#REF!</definedName>
    <definedName name="BLPR1620040303143540813_1_3">#REF!</definedName>
    <definedName name="BLPR19120040303143550838">#REF!</definedName>
    <definedName name="BLPR16220040303143550317_1_2">#REF!</definedName>
    <definedName name="BLPR16520040303143550357_2_2">#REF!</definedName>
    <definedName name="BLPR1320040303143540813">#REF!</definedName>
    <definedName name="BLPR3220040303143540853_2_3">#REF!</definedName>
    <definedName name="BLPR7820040303143549976_1_1">#REF!</definedName>
    <definedName name="BLPR18220040303143550657_1_2">#REF!</definedName>
    <definedName name="BLPR21520040303143552080_1_2">#REF!</definedName>
    <definedName name="BLPR15420040303143550087">#REF!</definedName>
    <definedName name="BLPR5520040303143542095_1_3">#REF!</definedName>
    <definedName name="BLPR6220040303143548074_1_1">#REF!</definedName>
    <definedName name="BLPR6020040303143548074_1_1">#REF!</definedName>
    <definedName name="BLPR2820040303143540843_3_3">#REF!</definedName>
    <definedName name="BLPR11220040303143550037">#REF!</definedName>
    <definedName name="BLPR13820040303143550077">#REF!</definedName>
    <definedName name="BLPR720040303143540783">#REF!</definedName>
    <definedName name="BLPR2520040303143540833_3_3">#REF!</definedName>
    <definedName name="BLPR3020040303143540843">#REF!</definedName>
    <definedName name="BLPR20820040303143552009_1_1">#REF!</definedName>
    <definedName name="_bdm.ToolkitBookmark.9_29_2003_6_58_57_PM.edm">#REF!</definedName>
    <definedName name="BLPR13120040303143550067_1_1">#REF!</definedName>
    <definedName name="BLPR3920040303143540863_3_3">#REF!</definedName>
    <definedName name="BLPR5320040303143542095">#REF!</definedName>
    <definedName name="BLPR12920040303143550057">#REF!</definedName>
    <definedName name="BLPR11820040303143550047">#REF!</definedName>
    <definedName name="BLPR18620040303143550738_2_2">#REF!</definedName>
    <definedName name="BLPR18320040303143550678">#REF!</definedName>
    <definedName name="BLPR1620040303143540813_3_3">#REF!</definedName>
    <definedName name="BLPR15120040303143550087_1_1">#REF!</definedName>
    <definedName name="BLPR11120040303143550037_1_1">#REF!</definedName>
    <definedName name="BLPR19620040303143550948">#REF!</definedName>
    <definedName name="BLPR4420040303143540883_3_3">#REF!</definedName>
    <definedName name="BLPR3520040303143540853">#REF!</definedName>
    <definedName name="BLPR20920040303143552009_1_1">#REF!</definedName>
    <definedName name="BLPR11920040303143550047_1_1">#REF!</definedName>
    <definedName name="BLPR19520040303143550928_2_2">#REF!</definedName>
    <definedName name="BLPR19420040303143550898_2_2">#REF!</definedName>
    <definedName name="BLPR6920040303143549966_1_1">#REF!</definedName>
    <definedName name="BLPR4320040303143540873_1_3">#REF!</definedName>
    <definedName name="BLPR15820040303143550257_2_2">#REF!</definedName>
    <definedName name="BLPR21120040303143552009">#REF!</definedName>
    <definedName name="BLPR14120040303143550077_1_1">#REF!</definedName>
    <definedName name="BLPR4420040303143540883_1_3">#REF!</definedName>
    <definedName name="BLPR20220040303143551999_1_1">#REF!</definedName>
    <definedName name="BLPR6220040303143548074">#REF!</definedName>
    <definedName name="BLPR10220040303143550017_1_1">#REF!</definedName>
    <definedName name="BLPR9020040303143549997_1_1">#REF!</definedName>
    <definedName name="BLPR20520040303143552009_1_1">#REF!</definedName>
    <definedName name="BLPR16620040303143550377_1_2">#REF!</definedName>
    <definedName name="BLPR15520040303143550207_2_2">#REF!</definedName>
    <definedName name="BLPR21720040303143552130_2_2">#REF!</definedName>
    <definedName name="BLPR12620040303143550057">#REF!</definedName>
    <definedName name="BLPR5820040303143548064">#REF!</definedName>
    <definedName name="BLPR220040303143540773_1_3">#REF!</definedName>
    <definedName name="BLPR1820040303143540823_2_3">#REF!</definedName>
    <definedName name="BLPR7520040303143549976">#REF!</definedName>
    <definedName name="BLPR2120040303143540823_3_3">#REF!</definedName>
    <definedName name="BLPR1120040303143540803">#REF!</definedName>
    <definedName name="BLPR17420040303143550507_2_2">#REF!</definedName>
    <definedName name="BLPR21620040303143552110">#REF!</definedName>
    <definedName name="BLPR22220040303143552260_1_2">#REF!</definedName>
    <definedName name="BLPR15620040303143550227_2_2">#REF!</definedName>
    <definedName name="BLPR12420040303143550057_1_1">#REF!</definedName>
    <definedName name="BLPR12220040303143550047">#REF!</definedName>
    <definedName name="BLPR5020040303143542085_1_3">#REF!</definedName>
    <definedName name="BLPR9720040303143550007_1_1">#REF!</definedName>
    <definedName name="BLPR6520040303143548114">#REF!</definedName>
    <definedName name="BLPR19820040303143550988_1_2">#REF!</definedName>
    <definedName name="BLPR2520040303143540833_1_3">#REF!</definedName>
    <definedName name="BLPR19220040303143550858_1_2">#REF!</definedName>
    <definedName name="BLPR2020040303143540823">#REF!</definedName>
    <definedName name="BLPR4220040303143540873">#REF!</definedName>
    <definedName name="BLPR22220040303143552260">#REF!</definedName>
    <definedName name="BLPR16820040303143550407">#REF!</definedName>
    <definedName name="BLPR2720040303143540843">#REF!</definedName>
    <definedName name="BLPR16820040303143550407_1_2">#REF!</definedName>
    <definedName name="BLPR19720040303143550968_2_2">#REF!</definedName>
    <definedName name="BLPR17120040303143550457">#REF!</definedName>
    <definedName name="BLPR21820040303143552160_1_2">#REF!</definedName>
    <definedName name="BLPR2820040303143540843">#REF!</definedName>
    <definedName name="BLPR12720040303143550057">#REF!</definedName>
    <definedName name="BLPR1120040303143540803_3_3">#REF!</definedName>
    <definedName name="BLPR13020040303143550067">#REF!</definedName>
    <definedName name="BLPR2920040303143540843_1_3">#REF!</definedName>
    <definedName name="BLPR15220040303143550087">#REF!</definedName>
    <definedName name="BLPR18420040303143550698_2_2">#REF!</definedName>
    <definedName name="BLPR16120040303143550297_2_2">#REF!</definedName>
    <definedName name="BLPR9220040303143550007">#REF!</definedName>
    <definedName name="BLPR22020040303143552210">#REF!</definedName>
    <definedName name="BLPR620040303143540783">#REF!</definedName>
    <definedName name="BLPR15720040303143550237">#REF!</definedName>
    <definedName name="BLPR11320040303143550037_1_1">#REF!</definedName>
    <definedName name="BLPH27">#REF!</definedName>
    <definedName name="BLPR10420040303143550027_1_1">#REF!</definedName>
    <definedName name="BLPR14520040303143550077">#REF!</definedName>
    <definedName name="BLPR1720040303143540823_2_3">#REF!</definedName>
    <definedName name="BLPR15620040303143550227">#REF!</definedName>
    <definedName name="BLPR3720040303143540863_1_3">#REF!</definedName>
    <definedName name="BLPR16920040303143550427">#REF!</definedName>
    <definedName name="BLPR4120040303143540873">#REF!</definedName>
    <definedName name="BLPR16220040303143550317_2_2">#REF!</definedName>
    <definedName name="BLPR3220040303143540853_1_3">#REF!</definedName>
    <definedName name="BLPR6520040303143548114_2_2">#REF!</definedName>
    <definedName name="BLPR18720040303143550758">#REF!</definedName>
    <definedName name="BLPR14420040303143550077_1_1">#REF!</definedName>
    <definedName name="BLPR2420040303143540833_2_3">#REF!</definedName>
    <definedName name="BLPR1520040303143540813_3_3">#REF!</definedName>
    <definedName name="BLPR520040303143540783_3_3">#REF!</definedName>
    <definedName name="BLPR3120040303143540853_3_3">#REF!</definedName>
    <definedName name="BLPR7620040303143549976_1_1">#REF!</definedName>
    <definedName name="BLPR17620040303143550547">#REF!</definedName>
    <definedName name="BLPR15520040303143550207_1_2">#REF!</definedName>
    <definedName name="BLPR120040303143540763_2_3">#REF!</definedName>
    <definedName name="BLPR4720040303143540893_1_3">#REF!</definedName>
    <definedName name="BLPR3820040303143540863_3_3">#REF!</definedName>
    <definedName name="BLPR3420040303143540853">#REF!</definedName>
    <definedName name="BLPR1020040303143540803_2_3">#REF!</definedName>
    <definedName name="BLPR16320040303143550327_2_2">#REF!</definedName>
    <definedName name="BLPR920040303143540803_2_3">#REF!</definedName>
    <definedName name="BLPR9820040303143550017_1_1">#REF!</definedName>
    <definedName name="BLPR9320040303143550007">#REF!</definedName>
    <definedName name="BLPR9920040303143550017">#REF!</definedName>
    <definedName name="BLPR19820040303143550988">#REF!</definedName>
    <definedName name="BLPR14220040303143550077">#REF!</definedName>
    <definedName name="BLPR19320040303143550878_1_2">#REF!</definedName>
    <definedName name="BLPR1420040303143540813_1_3">#REF!</definedName>
    <definedName name="BLPR19020040303143550818_2_2">#REF!</definedName>
    <definedName name="Data_Base">#REF!</definedName>
    <definedName name="BLPR10920040303143550027_1_1">#REF!</definedName>
    <definedName name="BLPR16720040303143550397_1_2">#REF!</definedName>
    <definedName name="BLPR15020040303143550087">#REF!</definedName>
    <definedName name="BLPR16120040303143550297">#REF!</definedName>
    <definedName name="BLPR19820040303143550988_2_2">#REF!</definedName>
    <definedName name="BLPR22220040303143552260_2_2">#REF!</definedName>
    <definedName name="BLPR820040303143540793_3_3">#REF!</definedName>
    <definedName name="BLPR8220040303143549987">#REF!</definedName>
    <definedName name="BLPR16520040303143550357_1_2">#REF!</definedName>
    <definedName name="BLPR15720040303143550237_1_2">#REF!</definedName>
    <definedName name="BLPR2920040303143540843_2_3">#REF!</definedName>
    <definedName name="BLPH21">#REF!</definedName>
    <definedName name="BLPR7520040303143549976_1_1">#REF!</definedName>
    <definedName name="BLPR8120040303143549987">#REF!</definedName>
    <definedName name="BLPR21520040303143552080_2_2">#REF!</definedName>
    <definedName name="BLPR320040303143540773_2_3">#REF!</definedName>
    <definedName name="BLPR16220040303143550317">#REF!</definedName>
    <definedName name="BLPR5920040303143548074">#REF!</definedName>
    <definedName name="BLPR3320040303143540853_2_3">#REF!</definedName>
    <definedName name="BLPR4820040303143540893">#REF!</definedName>
    <definedName name="BLPR8720040303143549997">#REF!</definedName>
    <definedName name="BLPR18520040303143550718_1_2">#REF!</definedName>
    <definedName name="BLPR12520040303143550057">#REF!</definedName>
    <definedName name="BLPR2720040303143540843_3_3">#REF!</definedName>
    <definedName name="BLPR14220040303143550077_1_1">#REF!</definedName>
    <definedName name="BLPR1720040303143540823_1_3">#REF!</definedName>
    <definedName name="BLPR3920040303143540863">#REF!</definedName>
    <definedName name="BLPR17820040303143550577_2_2">#REF!</definedName>
    <definedName name="BLPR2220040303143540833">#REF!</definedName>
    <definedName name="BLPR4820040303143540893_1_3">#REF!</definedName>
    <definedName name="BLPR19020040303143550818">#REF!</definedName>
    <definedName name="BLPR20420040303143552009_1_1">#REF!</definedName>
    <definedName name="BLPR20620040303143552009_1_1">#REF!</definedName>
    <definedName name="BLPR17620040303143550547_2_2">#REF!</definedName>
    <definedName name="BLPR18620040303143550738">#REF!</definedName>
    <definedName name="BLPR18020040303143550617">#REF!</definedName>
    <definedName name="BLPR3420040303143540853_3_3">#REF!</definedName>
    <definedName name="BLPR2420040303143540833_1_3">#REF!</definedName>
    <definedName name="BLPR17420040303143550507_1_2">#REF!</definedName>
    <definedName name="BLPR20220040303143551999">#REF!</definedName>
    <definedName name="BLPR9620040303143550007">#REF!</definedName>
    <definedName name="BLPR2020040303143540823_2_3">#REF!</definedName>
    <definedName name="BLPR420040303143540783">#REF!</definedName>
    <definedName name="BLPR3020040303143540843_1_3">#REF!</definedName>
    <definedName name="BLPR16120040303143550297_1_2">#REF!</definedName>
    <definedName name="BLPR4120040303143540873_1_3">#REF!</definedName>
    <definedName name="BLPR1820040303143540823">#REF!</definedName>
    <definedName name="BLPR20720040303143552009_1_1">#REF!</definedName>
    <definedName name="BLPR5220040303143542095_3_3">#REF!</definedName>
    <definedName name="BLPR14720040303143550077">#REF!</definedName>
    <definedName name="BLPR21520040303143552080">#REF!</definedName>
    <definedName name="BLPR120040303143540763">#REF!</definedName>
    <definedName name="_GSRATESR_2">#REF!</definedName>
    <definedName name="BLPR15920040303143550267">#REF!</definedName>
    <definedName name="BLPR4020040303143540873_2_3">#REF!</definedName>
    <definedName name="BLPR21320040303143552009">#REF!</definedName>
    <definedName name="BLPR4620040303143540883_2_3">#REF!</definedName>
    <definedName name="BLPR18020040303143550617_1_2">#REF!</definedName>
    <definedName name="BLPR7320040303143549976_1_1">#REF!</definedName>
    <definedName name="BLPR7620040303143549976">#REF!</definedName>
    <definedName name="BLPR18520040303143550718">#REF!</definedName>
    <definedName name="BLPR12120040303143550047_1_1">#REF!</definedName>
    <definedName name="BLPR2620040303143540833_2_3">#REF!</definedName>
    <definedName name="BLPR17820040303143550577">#REF!</definedName>
    <definedName name="_Fill">#REF!</definedName>
    <definedName name="BLPR5820040303143548064_1_1">#REF!</definedName>
    <definedName name="BLPR19720040303143550968">#REF!</definedName>
    <definedName name="BLPR7020040303143549966">#REF!</definedName>
    <definedName name="BLPR3920040303143540863_1_3">#REF!</definedName>
    <definedName name="BLPR4020040303143540873_3_3">#REF!</definedName>
    <definedName name="BLPR15520040303143550207">#REF!</definedName>
    <definedName name="BLPR14620040303143550077">#REF!</definedName>
    <definedName name="BLPR1820040303143540823_3_3">#REF!</definedName>
    <definedName name="BLPR16820040303143550407_2_2">#REF!</definedName>
    <definedName name="BLPR7720040303143549976">#REF!</definedName>
    <definedName name="BLPR15320040303143550087">#REF!</definedName>
    <definedName name="BLPR11820040303143550047_1_1">#REF!</definedName>
    <definedName name="BLPR12820040303143550057">#REF!</definedName>
    <definedName name="BLPR15920040303143550267_1_2">#REF!</definedName>
    <definedName name="BLPR18220040303143550657">#REF!</definedName>
    <definedName name="BLPR4220040303143540873_2_3">#REF!</definedName>
    <definedName name="BLPR13820040303143550077_1_1">#REF!</definedName>
    <definedName name="BLPR2220040303143540833_3_3">#REF!</definedName>
    <definedName name="BLPR8620040303143549997_1_1">#REF!</definedName>
    <definedName name="BLPR10520040303143550027_1_1">#REF!</definedName>
    <definedName name="_Table2_Out">#REF!</definedName>
    <definedName name="BLPR4120040303143540873_2_3">#REF!</definedName>
    <definedName name="BLPR3120040303143540853_2_3">#REF!</definedName>
    <definedName name="BLPR4220040303143540873_3_3">#REF!</definedName>
    <definedName name="BLPR5420040303143542095_2_3">#REF!</definedName>
    <definedName name="BLPR17220040303143550477">#REF!</definedName>
    <definedName name="BLPH20">#REF!</definedName>
    <definedName name="BLPR19420040303143550898">#REF!</definedName>
    <definedName name="BLPR8520040303143549987_1_1">#REF!</definedName>
    <definedName name="BLPR6720040303143549966">#REF!</definedName>
    <definedName name="BLPR4220040303143540873_1_3">#REF!</definedName>
    <definedName name="BLPR21120040303143552009_1_1">#REF!</definedName>
    <definedName name="BLPR3620040303143540863">#REF!</definedName>
    <definedName name="BLPR20120040303143551999">#REF!</definedName>
    <definedName name="BLPR5120040303143542095_2_3">#REF!</definedName>
    <definedName name="BLPR15120040303143550087">#REF!</definedName>
    <definedName name="BLPR4020040303143540873_1_3">#REF!</definedName>
    <definedName name="BLPR3720040303143540863_3_3">#REF!</definedName>
    <definedName name="BLPR5020040303143542085_3_3">#REF!</definedName>
    <definedName name="BLPR1520040303143540813">#REF!</definedName>
    <definedName name="BLPR20520040303143552009">#REF!</definedName>
    <definedName name="BLPR21020040303143552009">#REF!</definedName>
    <definedName name="BLPR8020040303143549987_1_1">#REF!</definedName>
    <definedName name="BLPR11020040303143550027_1_1">#REF!</definedName>
    <definedName name="BLPR1220040303143540803_3_3">#REF!</definedName>
    <definedName name="BLPR19720040303143550968_1_2">#REF!</definedName>
    <definedName name="BLPR14820040303143550077">#REF!</definedName>
    <definedName name="BLPR6820040303143549966_1_1">#REF!</definedName>
    <definedName name="BLPR9920040303143550017_1_1">#REF!</definedName>
    <definedName name="BLPR2120040303143540823">#REF!</definedName>
    <definedName name="BLPR1620040303143540813_2_3">#REF!</definedName>
    <definedName name="BLPR18520040303143550718_2_2">#REF!</definedName>
    <definedName name="BLPR16320040303143550327">#REF!</definedName>
    <definedName name="BLPR18820040303143550778_2_2">#REF!</definedName>
    <definedName name="BLPR17220040303143550477_2_2">#REF!</definedName>
    <definedName name="BLPH24">#REF!</definedName>
    <definedName name="BLPR4720040303143540893_3_3">#REF!</definedName>
    <definedName name="BLPR4520040303143540883_2_3">#REF!</definedName>
    <definedName name="BLPR22020040303143552210_1_2">#REF!</definedName>
    <definedName name="BLPR15920040303143550267_2_2">#REF!</definedName>
    <definedName name="BLPR19920040303143551999">#REF!</definedName>
    <definedName name="BLPR8320040303143549987_1_1">#REF!</definedName>
    <definedName name="BLPR4320040303143540873_2_3">#REF!</definedName>
    <definedName name="BLPR15820040303143550257_1_2">#REF!</definedName>
    <definedName name="BLPR11720040303143550047_1_1">#REF!</definedName>
    <definedName name="BLPR11420040303143550037_1_1">#REF!</definedName>
    <definedName name="BLPR15320040303143550087_1_1">#REF!</definedName>
    <definedName name="BLPR3820040303143540863_2_3">#REF!</definedName>
    <definedName name="BLPR4520040303143540883_3_3">#REF!</definedName>
    <definedName name="BLPR1920040303143540823_3_3">#REF!</definedName>
    <definedName name="BLPR6420040303143548104_1_2">#REF!</definedName>
    <definedName name="BLPR2420040303143540833">#REF!</definedName>
    <definedName name="BLPR7720040303143549976_1_1">#REF!</definedName>
    <definedName name="BLPR720040303143540783_3_3">#REF!</definedName>
    <definedName name="BLPR5320040303143542095_1_3">#REF!</definedName>
    <definedName name="BLPR6920040303143549966">#REF!</definedName>
    <definedName name="BLPR9120040303143549997">#REF!</definedName>
    <definedName name="BLPR6520040303143548114_1_2">#REF!</definedName>
    <definedName name="BLPR11720040303143550047">#REF!</definedName>
    <definedName name="BLPR17920040303143550597_2_2">#REF!</definedName>
    <definedName name="BLPR9220040303143550007_1_1">#REF!</definedName>
    <definedName name="BLPR320040303143540773_1_3">#REF!</definedName>
    <definedName name="BLPR12020040303143550047">#REF!</definedName>
    <definedName name="BLPR5320040303143542095_3_3">#REF!</definedName>
    <definedName name="BLPR2720040303143540843_2_3">#REF!</definedName>
    <definedName name="BLPR220040303143540773">#REF!</definedName>
    <definedName name="BLPR4820040303143540893_3_3">#REF!</definedName>
    <definedName name="BLPR5120040303143542095">#REF!</definedName>
    <definedName name="BLPR19520040303143550928_1_2">#REF!</definedName>
    <definedName name="BLPR9620040303143550007_1_1">#REF!</definedName>
    <definedName name="BLPR12320040303143550047">#REF!</definedName>
    <definedName name="BLPR13220040303143550067">#REF!</definedName>
    <definedName name="BLPR1320040303143540813_3_3">#REF!</definedName>
    <definedName name="BLPR6320040303143548074_1_1">#REF!</definedName>
    <definedName name="BLPR1520040303143540813_1_3">#REF!</definedName>
    <definedName name="BLPR12120040303143550047">#REF!</definedName>
    <definedName name="BLPR1020040303143540803">#REF!</definedName>
    <definedName name="BLPR8820040303143549997_1_1">#REF!</definedName>
    <definedName name="BLPR17220040303143550477_1_2">#REF!</definedName>
    <definedName name="BLPR6020040303143548074">#REF!</definedName>
    <definedName name="BLPR120040303143540763_3_3">#REF!</definedName>
    <definedName name="BLPR820040303143540793_1_3">#REF!</definedName>
    <definedName name="BLPR13720040303143550077_1_1">#REF!</definedName>
    <definedName name="BLPR1720040303143540823_3_3">#REF!</definedName>
    <definedName name="BLPR11320040303143550037">#REF!</definedName>
    <definedName name="BLPR3220040303143540853">#REF!</definedName>
    <definedName name="BLPR21920040303143552180_1_2">#REF!</definedName>
    <definedName name="BLPR11220040303143550037_1_1">#REF!</definedName>
    <definedName name="BLPR3720040303143540863">#REF!</definedName>
    <definedName name="BLPR3420040303143540853_1_3">#REF!</definedName>
    <definedName name="BLPR10620040303143550027_1_1">#REF!</definedName>
    <definedName name="BLPR14120040303143550077">#REF!</definedName>
    <definedName name="_Regression_X">#REF!</definedName>
    <definedName name="BLPR5720040303143542105_1_3">#REF!</definedName>
    <definedName name="BLPR14820040303143550077_1_1">#REF!</definedName>
    <definedName name="BLPR6420040303143548104">#REF!</definedName>
    <definedName name="BLPR19620040303143550948_1_2">#REF!</definedName>
    <definedName name="BLPR5220040303143542095_1_3">#REF!</definedName>
    <definedName name="BLPR10020040303143550017">#REF!</definedName>
    <definedName name="BLPR6120040303143548074">#REF!</definedName>
    <definedName name="BLPR15620040303143550227_1_2">#REF!</definedName>
    <definedName name="_Table2_In1">#REF!</definedName>
    <definedName name="BLPR21220040303143552009_1_1">#REF!</definedName>
    <definedName name="BLPR4020040303143540873">#REF!</definedName>
    <definedName name="BLPR14020040303143550077_1_1">#REF!</definedName>
    <definedName name="BLPR10820040303143550027_1_1">#REF!</definedName>
    <definedName name="BLPR4120040303143540873_3_3">#REF!</definedName>
    <definedName name="BLPR5520040303143542095">#REF!</definedName>
    <definedName name="BLPR18620040303143550738_1_2">#REF!</definedName>
    <definedName name="BLPR520040303143540783_1_3">#REF!</definedName>
    <definedName name="BLPR4520040303143540883_1_3">#REF!</definedName>
    <definedName name="BLPR4420040303143540883_2_3">#REF!</definedName>
    <definedName name="BLPR10020040303143550017_1_1">#REF!</definedName>
    <definedName name="BLPR17320040303143550487_1_2">#REF!</definedName>
    <definedName name="BLPR14420040303143550077">#REF!</definedName>
    <definedName name="BLPR17720040303143550557">#REF!</definedName>
    <definedName name="BLPR2320040303143540833_2_3">#REF!</definedName>
    <definedName name="BLPR1620040303143540813">#REF!</definedName>
    <definedName name="BLPR17420040303143550507">#REF!</definedName>
    <definedName name="BLPR3220040303143540853_3_3">#REF!</definedName>
    <definedName name="BLPR7120040303143549966">#REF!</definedName>
    <definedName name="BLPR220040303143540773_2_3">#REF!</definedName>
    <definedName name="BLPR12820040303143550057_1_1">#REF!</definedName>
    <definedName name="BLPR20320040303143552009">#REF!</definedName>
    <definedName name="BLPR3020040303143540843_3_3">#REF!</definedName>
    <definedName name="BLPR3620040303143540863_3_3">#REF!</definedName>
    <definedName name="BLPR11620040303143550037">#REF!</definedName>
    <definedName name="BLPR5020040303143542085">#REF!</definedName>
    <definedName name="BLPR20720040303143552009">#REF!</definedName>
    <definedName name="BLPR8720040303143549997_1_1">#REF!</definedName>
    <definedName name="BLPR3320040303143540853_1_3">#REF!</definedName>
    <definedName name="BLPR19520040303143550928">#REF!</definedName>
    <definedName name="BLPR20620040303143552009">#REF!</definedName>
    <definedName name="BLPR22120040303143552230_1_2">#REF!</definedName>
    <definedName name="BLPR19020040303143550818_1_2">#REF!</definedName>
    <definedName name="BLPR6720040303143549966_1_1">#REF!</definedName>
    <definedName name="BLPR820040303143540793_2_3">#REF!</definedName>
    <definedName name="BLPR2420040303143540833_3_3">#REF!</definedName>
    <definedName name="BLPR16620040303143550377">#REF!</definedName>
    <definedName name="BLPR5720040303143542105">#REF!</definedName>
    <definedName name="BLPR21420040303143552019">#REF!</definedName>
    <definedName name="BLPR2520040303143540833_2_3">#REF!</definedName>
    <definedName name="BLPR1120040303143540803_2_3">#REF!</definedName>
    <definedName name="BLPR12520040303143550057_1_1">#REF!</definedName>
    <definedName name="BLPR17920040303143550597_1_2">#REF!</definedName>
    <definedName name="BLPR620040303143540783_1_3">#REF!</definedName>
    <definedName name="BLPR2620040303143540833_1_3">#REF!</definedName>
    <definedName name="BLPR22120040303143552230">#REF!</definedName>
    <definedName name="BLPR21920040303143552180">#REF!</definedName>
    <definedName name="BLPR3820040303143540863">#REF!</definedName>
    <definedName name="_GSRATESR_1">#REF!</definedName>
    <definedName name="BLPR10920040303143550027">#REF!</definedName>
    <definedName name="BLPR420040303143540783_1_3">#REF!</definedName>
    <definedName name="BLPR2820040303143540843_2_3">#REF!</definedName>
    <definedName name="BLPR12420040303143550057">#REF!</definedName>
    <definedName name="BLPR20020040303143551999_1_1">#REF!</definedName>
    <definedName name="BLPR10320040303143550017">#REF!</definedName>
    <definedName name="BLPR19620040303143550948_2_2">#REF!</definedName>
    <definedName name="BLPR19320040303143550878">#REF!</definedName>
    <definedName name="BLPR19120040303143550838_2_2">#REF!</definedName>
    <definedName name="BLPR2120040303143540823_2_3">#REF!</definedName>
    <definedName name="BLPR2020040303143540823_3_3">#REF!</definedName>
    <definedName name="BLPR920040303143540803_1_3">#REF!</definedName>
    <definedName name="BLPR4520040303143540883">#REF!</definedName>
    <definedName name="BLPR5620040303143542105">#REF!</definedName>
    <definedName name="BLPR220040303143540773_3_3">#REF!</definedName>
    <definedName name="BLPR18920040303143550798">#REF!</definedName>
    <definedName name="BLPR14920040303143550077_1_1">#REF!</definedName>
    <definedName name="_Table3_In2">#REF!</definedName>
    <definedName name="BLPR3620040303143540863_1_3">#REF!</definedName>
    <definedName name="BLPR17020040303143550437">#REF!</definedName>
    <definedName name="BLPH18">#REF!</definedName>
    <definedName name="BLPR21620040303143552110_1_2">#REF!</definedName>
    <definedName name="BLPR16320040303143550327_1_2">#REF!</definedName>
    <definedName name="BLPR10420040303143550027">#REF!</definedName>
    <definedName name="BLPR12320040303143550047_1_1">#REF!</definedName>
    <definedName name="BLPR9320040303143550007_1_1">#REF!</definedName>
    <definedName name="BLPR14620040303143550077_1_1">#REF!</definedName>
    <definedName name="BLPH25">#REF!</definedName>
    <definedName name="BLPR13020040303143550067_1_1">#REF!</definedName>
    <definedName name="BLPR5320040303143542095_2_3">#REF!</definedName>
    <definedName name="BLPR13920040303143550077">#REF!</definedName>
    <definedName name="BLPR11420040303143550037">#REF!</definedName>
    <definedName name="BLPR5120040303143542095_3_3">#REF!</definedName>
    <definedName name="BLPR2720040303143540843_1_3">#REF!</definedName>
    <definedName name="BLPR1220040303143540803_2_3">#REF!</definedName>
    <definedName name="BLPR18320040303143550678_1_2">#REF!</definedName>
    <definedName name="BLPR4620040303143540883_3_3">#REF!</definedName>
    <definedName name="BLPR9420040303143550007_1_1">#REF!</definedName>
    <definedName name="BLPR18820040303143550778_1_2">#REF!</definedName>
    <definedName name="BLPR14320040303143550077_1_1">#REF!</definedName>
    <definedName name="BLPR11920040303143550047">#REF!</definedName>
    <definedName name="BLPR9020040303143549997">#REF!</definedName>
    <definedName name="BLPR10320040303143550017_1_1">#REF!</definedName>
    <definedName name="BLPR13220040303143550067_1_1">#REF!</definedName>
    <definedName name="BLPR12220040303143550047_1_1">#REF!</definedName>
    <definedName name="BLPR920040303143540803_3_3">#REF!</definedName>
    <definedName name="BLPR16720040303143550397_2_2">#REF!</definedName>
    <definedName name="BLPR4320040303143540873_3_3">#REF!</definedName>
    <definedName name="BLPR9720040303143550007">#REF!</definedName>
    <definedName name="BLPR18820040303143550778">#REF!</definedName>
    <definedName name="BLPR21720040303143552130">#REF!</definedName>
    <definedName name="BLPR1320040303143540813_1_3">#REF!</definedName>
    <definedName name="BLPR5220040303143542095_2_3">#REF!</definedName>
    <definedName name="BLPR4920040303143542085_3_3">#REF!</definedName>
    <definedName name="BLPR3420040303143540853_2_3">#REF!</definedName>
    <definedName name="BLPR5420040303143542095_3_3">#REF!</definedName>
    <definedName name="BLPR3720040303143540863_2_3">#REF!</definedName>
    <definedName name="BLPR3920040303143540863_2_3">#REF!</definedName>
    <definedName name="BLPR11520040303143550037">#REF!</definedName>
    <definedName name="BLPR4420040303143540883">#REF!</definedName>
    <definedName name="BLPR7920040303143549987">#REF!</definedName>
    <definedName name="BLPR17620040303143550547_1_2">#REF!</definedName>
    <definedName name="BLPR22120040303143552230_2_2">#REF!</definedName>
    <definedName name="BLPR420040303143540783_3_3">#REF!</definedName>
    <definedName name="BLPR620040303143540783_2_3">#REF!</definedName>
    <definedName name="BLPR12020040303143550047_1_1">#REF!</definedName>
    <definedName name="BLPR16420040303143550347">#REF!</definedName>
    <definedName name="BLPR14920040303143550077">#REF!</definedName>
    <definedName name="BLPR120040303143540763_1_3">#REF!</definedName>
    <definedName name="BLPR19420040303143550898_1_2">#REF!</definedName>
    <definedName name="BLPR4920040303143542085">#REF!</definedName>
    <definedName name="BLPR13520040303143550067_1_1">#REF!</definedName>
    <definedName name="_Table1_Out">#REF!</definedName>
    <definedName name="BLPR17820040303143550577_1_2">#REF!</definedName>
    <definedName name="BLPR8420040303143549987_1_1">#REF!</definedName>
    <definedName name="BLPR14720040303143550077_1_1">#REF!</definedName>
    <definedName name="_Regression_Y">#REF!</definedName>
    <definedName name="BLPR2020040303143540823_1_3">#REF!</definedName>
    <definedName name="BLPR6320040303143548074">#REF!</definedName>
    <definedName name="BLPR4320040303143540873">#REF!</definedName>
    <definedName name="BLPR19220040303143550858">#REF!</definedName>
    <definedName name="BLPR18220040303143550657_2_2">#REF!</definedName>
    <definedName name="BLPR1920040303143540823_1_3">#REF!</definedName>
    <definedName name="BLPR1420040303143540813_2_3">#REF!</definedName>
    <definedName name="BLPR3020040303143540843_2_3">#REF!</definedName>
    <definedName name="BLPR16020040303143550287_1_2">#REF!</definedName>
    <definedName name="BLPR3120040303143540853">#REF!</definedName>
    <definedName name="BLPR1420040303143540813_3_3">#REF!</definedName>
    <definedName name="BLPR6620040303143548134_2_2">#REF!</definedName>
    <definedName name="BLPR15820040303143550257">#REF!</definedName>
    <definedName name="BLPR16420040303143550347_1_2">#REF!</definedName>
    <definedName name="BLPR21420040303143552019_1_1">#REF!</definedName>
    <definedName name="BLPR720040303143540783_1_3">#REF!</definedName>
    <definedName name="BLPR14520040303143550077_1_1">#REF!</definedName>
    <definedName name="BLPR620040303143540783_3_3">#REF!</definedName>
    <definedName name="BLPR5420040303143542095_1_3">#REF!</definedName>
    <definedName name="BLPH22">#REF!</definedName>
    <definedName name="BLPR16620040303143550377_2_2">#REF!</definedName>
    <definedName name="BLPR5620040303143542105_2_3">#REF!</definedName>
    <definedName name="BLPR13320040303143550067">#REF!</definedName>
    <definedName name="BLPR1520040303143540813_2_3">#REF!</definedName>
    <definedName name="BLPR19920040303143551999_1_1">#REF!</definedName>
    <definedName name="BLPR20420040303143552009">#REF!</definedName>
    <definedName name="BLPR4920040303143542085_1_3">#REF!</definedName>
    <definedName name="BLPR4820040303143540893_2_3">#REF!</definedName>
    <definedName name="BLPR8920040303143549997">#REF!</definedName>
    <definedName name="BLPR18920040303143550798_2_2">#REF!</definedName>
    <definedName name="BLPR21820040303143552160">#REF!</definedName>
    <definedName name="BLPR7220040303143549966_1_1">#REF!</definedName>
    <definedName name="_Table1_In1">#REF!</definedName>
    <definedName name="BLPR2620040303143540833_3_3">#REF!</definedName>
    <definedName name="BLPR520040303143540783">#REF!</definedName>
    <definedName name="BLPR16020040303143550287">#REF!</definedName>
    <definedName name="BLPH19">#REF!</definedName>
    <definedName name="BLPR21220040303143552009">#REF!</definedName>
    <definedName name="BLPR21020040303143552009_1_1">#REF!</definedName>
    <definedName name="BLPR720040303143540783_2_3">#REF!</definedName>
    <definedName name="BLPR10120040303143550017_1_1">#REF!</definedName>
    <definedName name="BLPR20820040303143552009">#REF!</definedName>
    <definedName name="BLPR5120040303143542095_1_3">#REF!</definedName>
    <definedName name="BLPR21620040303143552110_2_2">#REF!</definedName>
    <definedName name="BLPR4620040303143540883_1_3">#REF!</definedName>
    <definedName name="BLPR1820040303143540823_1_3">#REF!</definedName>
    <definedName name="BLPR21320040303143552009_1_1">#REF!</definedName>
    <definedName name="BLPR17720040303143550557_1_2">#REF!</definedName>
    <definedName name="BLPR7420040303143549976_1_1">#REF!</definedName>
    <definedName name="BLPR8420040303143549987">#REF!</definedName>
    <definedName name="BLPR10120040303143550017">#REF!</definedName>
    <definedName name="BLPR17920040303143550597">#REF!</definedName>
    <definedName name="BLPR820040303143540793">#REF!</definedName>
    <definedName name="BLPR1120040303143540803_1_3">#REF!</definedName>
    <definedName name="BLPR5920040303143548074_1_1">#REF!</definedName>
    <definedName name="BLPR3320040303143540853">#REF!</definedName>
    <definedName name="BLPR1420040303143540813">#REF!</definedName>
    <definedName name="BLPR4720040303143540893">#REF!</definedName>
    <definedName name="BLPR9120040303143549997_1_1">#REF!</definedName>
    <definedName name="BLPR2220040303143540833_1_3">#REF!</definedName>
    <definedName name="BLPR3520040303143540853_2_3">#REF!</definedName>
    <definedName name="BLPH17">#REF!</definedName>
    <definedName name="BLPR9520040303143550007">#REF!</definedName>
    <definedName name="BLPR20320040303143552009_1_1">#REF!</definedName>
    <definedName name="BLPR6620040303143548134">#REF!</definedName>
    <definedName name="BLPR8120040303143549987_1_1">#REF!</definedName>
    <definedName name="BLPR4920040303143542085_2_3">#REF!</definedName>
    <definedName name="BLPR11120040303143550037">#REF!</definedName>
  </definedNames>
  <calcPr calcId="124519" fullCalcOnLoad="1"/>
</workbook>
</file>

<file path=xl/styles.xml><?xml version="1.0" encoding="utf-8"?>
<styleSheet xmlns="http://schemas.openxmlformats.org/spreadsheetml/2006/main">
  <numFmts count="15">
    <numFmt numFmtId="164" formatCode="#,##0.00\ &quot;m²&quot;"/>
    <numFmt numFmtId="165" formatCode="#,##0.000"/>
    <numFmt numFmtId="166" formatCode="[$-416]mmm/yy"/>
    <numFmt numFmtId="167" formatCode="&quot;Participação: &quot;\ 0.00%;_(* &quot;&quot;_);_(* &quot;&quot;_);_(@_)"/>
    <numFmt numFmtId="168" formatCode="&quot;Total VP - &quot;0.00%"/>
    <numFmt numFmtId="169" formatCode="&quot;@&quot;\ 0.0%;&quot;@&quot;\ \(0.0%\);_(* &quot;&quot;_);_(@_)"/>
    <numFmt numFmtId="170" formatCode="_-* #,##0_-;* \-#,##0_-;_-* &quot;-&quot;_-;_-@"/>
    <numFmt numFmtId="171" formatCode="0.0%;\-0.0%;&quot;&quot;"/>
    <numFmt numFmtId="172" formatCode="_-0.0%;0.0%;&quot;&quot;"/>
    <numFmt numFmtId="173" formatCode="0.0%"/>
    <numFmt numFmtId="174" formatCode="&quot;Ponto de Equilíbrio (&quot;0&quot; Unid.)&quot;\ "/>
    <numFmt numFmtId="175" formatCode="&quot;Ganho XP&quot;\ &quot; &quot;0.00%"/>
    <numFmt numFmtId="176" formatCode="&quot;Ganho SPE&quot;\ &quot; &quot;0.00%"/>
    <numFmt numFmtId="177" formatCode="_-&quot;R$&quot;* #,##0.00_-;\-&quot;R$&quot;* #,##0.00_-;_-&quot;R$&quot;* &quot;-&quot;??_-;_-@"/>
    <numFmt numFmtId="178" formatCode="&quot;R$&quot;#,##0"/>
  </numFmts>
  <fonts count="31">
    <font>
      <name val="Calibri"/>
      <color theme="1"/>
      <sz val="11"/>
      <scheme val="minor"/>
    </font>
    <font>
      <name val="Times New Roman"/>
      <color theme="1"/>
      <sz val="10"/>
    </font>
    <font>
      <name val="Arial"/>
      <color theme="1"/>
      <sz val="10"/>
    </font>
    <font>
      <name val="Arial"/>
      <color theme="1"/>
      <sz val="9"/>
    </font>
    <font/>
    <font>
      <name val="Arial"/>
      <b val="1"/>
      <color theme="1"/>
      <sz val="14"/>
    </font>
    <font>
      <name val="Arial"/>
      <b val="1"/>
      <color theme="1"/>
      <sz val="10"/>
    </font>
    <font>
      <name val="Arial"/>
      <b val="1"/>
      <color theme="1"/>
      <sz val="9"/>
    </font>
    <font>
      <name val="Arial"/>
      <b val="1"/>
      <color theme="1"/>
      <sz val="11"/>
    </font>
    <font>
      <name val="Arial"/>
      <color rgb="FFFF0000"/>
      <sz val="10"/>
    </font>
    <font>
      <name val="Arial"/>
      <color theme="1"/>
      <sz val="8"/>
    </font>
    <font>
      <name val="Arial"/>
      <b val="1"/>
      <color theme="0"/>
      <sz val="13"/>
    </font>
    <font>
      <name val="Arial"/>
      <color theme="1"/>
      <sz val="12"/>
    </font>
    <font>
      <name val="Arial"/>
      <b val="1"/>
      <color theme="1"/>
      <sz val="12"/>
    </font>
    <font>
      <name val="Arial"/>
      <color rgb="FFFF0000"/>
      <sz val="12"/>
    </font>
    <font>
      <name val="Arial"/>
      <b val="1"/>
      <color rgb="FFFF0000"/>
      <sz val="10"/>
    </font>
    <font>
      <name val="Arial"/>
      <b val="1"/>
      <color rgb="FFFF0000"/>
      <sz val="12"/>
    </font>
    <font>
      <name val="Arial"/>
      <color theme="0"/>
      <sz val="10"/>
    </font>
    <font>
      <name val="Arial"/>
      <color theme="0"/>
      <sz val="8"/>
    </font>
    <font>
      <name val="Calibri"/>
      <color theme="1"/>
      <sz val="12"/>
    </font>
    <font>
      <name val="Arial"/>
      <b val="1"/>
      <color theme="0"/>
      <sz val="8"/>
    </font>
    <font>
      <name val="Arial"/>
      <b val="1"/>
      <color theme="1"/>
      <sz val="8"/>
    </font>
    <font>
      <name val="Arial"/>
      <color theme="1"/>
      <sz val="7"/>
    </font>
    <font>
      <name val="Arial"/>
      <color theme="1"/>
      <sz val="11"/>
    </font>
    <font>
      <name val="Arial"/>
      <b val="1"/>
      <color rgb="FF008000"/>
      <sz val="9"/>
    </font>
    <font>
      <name val="Arial"/>
      <color theme="0"/>
      <sz val="9"/>
    </font>
    <font>
      <name val="Arial"/>
      <color theme="0"/>
      <sz val="12"/>
    </font>
    <font>
      <name val="Arial"/>
      <color rgb="FF0070C0"/>
      <sz val="12"/>
    </font>
    <font>
      <name val="Arial"/>
      <color rgb="FF44546A"/>
      <sz val="12"/>
    </font>
    <font>
      <name val="Arial"/>
      <color theme="0"/>
      <sz val="6"/>
    </font>
    <font>
      <name val="Arial"/>
      <b val="1"/>
      <color theme="1"/>
      <sz val="5"/>
    </font>
  </fonts>
  <fills count="10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E0FEB8"/>
        <bgColor rgb="FFE0FEB8"/>
      </patternFill>
    </fill>
    <fill>
      <patternFill patternType="solid">
        <fgColor rgb="FFFFFFFF"/>
        <bgColor rgb="FFFFFFFF"/>
      </patternFill>
    </fill>
    <fill>
      <patternFill patternType="solid">
        <fgColor rgb="FFEBEBEB"/>
        <bgColor rgb="FFEBEBEB"/>
      </patternFill>
    </fill>
    <fill>
      <patternFill patternType="solid">
        <fgColor rgb="FFD2F0D3"/>
        <bgColor rgb="FFD2F0D3"/>
      </patternFill>
    </fill>
  </fills>
  <borders count="6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right style="hair">
        <color rgb="FF000000"/>
      </right>
      <top style="thin">
        <color rgb="FF000000"/>
      </top>
      <bottom/>
    </border>
    <border>
      <left style="hair">
        <color rgb="FF000000"/>
      </lef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right style="hair">
        <color rgb="FF000000"/>
      </right>
      <top/>
      <bottom/>
    </border>
    <border>
      <left style="hair">
        <color rgb="FF000000"/>
      </left>
      <top/>
      <bottom/>
    </border>
    <border>
      <left style="hair">
        <color rgb="FF000000"/>
      </left>
      <right style="thin">
        <color rgb="FF000000"/>
      </right>
      <top/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right style="hair">
        <color rgb="FF000000"/>
      </right>
    </border>
    <border>
      <left style="hair">
        <color rgb="FF000000"/>
      </lef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top/>
      <bottom/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numFmtId="0" fontId="0" fillId="0" borderId="0"/>
  </cellStyleXfs>
  <cellXfs count="33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pivotButton="0" quotePrefix="0" xfId="0"/>
    <xf numFmtId="0" fontId="4" fillId="0" borderId="3" pivotButton="0" quotePrefix="0" xfId="0"/>
    <xf numFmtId="0" fontId="2" fillId="0" borderId="2" applyAlignment="1" pivotButton="0" quotePrefix="0" xfId="0">
      <alignment vertical="center"/>
    </xf>
    <xf numFmtId="0" fontId="4" fillId="0" borderId="4" pivotButton="0" quotePrefix="0" xfId="0"/>
    <xf numFmtId="0" fontId="4" fillId="0" borderId="5" pivotButton="0" quotePrefix="0" xfId="0"/>
    <xf numFmtId="0" fontId="5" fillId="0" borderId="4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4" fontId="7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left" vertical="center" wrapText="1"/>
    </xf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5" fillId="0" borderId="6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9" fontId="2" fillId="0" borderId="0" applyAlignment="1" pivotButton="0" quotePrefix="0" xfId="0">
      <alignment vertical="center"/>
    </xf>
    <xf numFmtId="3" fontId="2" fillId="0" borderId="7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2" borderId="9" applyAlignment="1" pivotButton="0" quotePrefix="0" xfId="0">
      <alignment horizontal="center" vertical="center"/>
    </xf>
    <xf numFmtId="0" fontId="4" fillId="0" borderId="10" pivotButton="0" quotePrefix="0" xfId="0"/>
    <xf numFmtId="0" fontId="4" fillId="0" borderId="11" pivotButton="0" quotePrefix="0" xfId="0"/>
    <xf numFmtId="0" fontId="11" fillId="2" borderId="12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4" fillId="0" borderId="14" pivotButton="0" quotePrefix="0" xfId="0"/>
    <xf numFmtId="0" fontId="4" fillId="0" borderId="15" pivotButton="0" quotePrefix="0" xfId="0"/>
    <xf numFmtId="0" fontId="12" fillId="0" borderId="1" applyAlignment="1" pivotButton="0" quotePrefix="0" xfId="0">
      <alignment vertical="center" shrinkToFit="1"/>
    </xf>
    <xf numFmtId="0" fontId="2" fillId="0" borderId="2" applyAlignment="1" pivotButton="0" quotePrefix="0" xfId="0">
      <alignment horizontal="center" vertical="center" shrinkToFit="1"/>
    </xf>
    <xf numFmtId="0" fontId="12" fillId="0" borderId="2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center" vertical="center"/>
    </xf>
    <xf numFmtId="0" fontId="10" fillId="0" borderId="4" applyAlignment="1" pivotButton="0" quotePrefix="0" xfId="0">
      <alignment vertical="center"/>
    </xf>
    <xf numFmtId="2" fontId="10" fillId="0" borderId="0" applyAlignment="1" pivotButton="0" quotePrefix="0" xfId="0">
      <alignment vertical="center"/>
    </xf>
    <xf numFmtId="0" fontId="10" fillId="0" borderId="5" applyAlignment="1" pivotButton="0" quotePrefix="0" xfId="0">
      <alignment vertical="center"/>
    </xf>
    <xf numFmtId="0" fontId="12" fillId="0" borderId="4" applyAlignment="1" pivotButton="0" quotePrefix="0" xfId="0">
      <alignment vertical="center" shrinkToFit="1"/>
    </xf>
    <xf numFmtId="4" fontId="12" fillId="4" borderId="16" applyAlignment="1" pivotButton="0" quotePrefix="0" xfId="0">
      <alignment horizontal="center" vertical="center" shrinkToFit="1"/>
    </xf>
    <xf numFmtId="0" fontId="4" fillId="0" borderId="17" pivotButton="0" quotePrefix="0" xfId="0"/>
    <xf numFmtId="0" fontId="4" fillId="0" borderId="18" pivotButton="0" quotePrefix="0" xfId="0"/>
    <xf numFmtId="3" fontId="12" fillId="4" borderId="16" applyAlignment="1" pivotButton="0" quotePrefix="0" xfId="0">
      <alignment horizontal="center" vertical="center" shrinkToFit="1"/>
    </xf>
    <xf numFmtId="37" fontId="13" fillId="0" borderId="7" applyAlignment="1" pivotButton="0" quotePrefix="0" xfId="0">
      <alignment horizontal="center" vertical="center" shrinkToFit="1"/>
    </xf>
    <xf numFmtId="3" fontId="12" fillId="0" borderId="7" applyAlignment="1" pivotButton="0" quotePrefix="0" xfId="0">
      <alignment horizontal="center" vertical="center" shrinkToFit="1"/>
    </xf>
    <xf numFmtId="4" fontId="12" fillId="0" borderId="7" applyAlignment="1" pivotButton="0" quotePrefix="0" xfId="0">
      <alignment vertical="center" shrinkToFit="1"/>
    </xf>
    <xf numFmtId="3" fontId="13" fillId="0" borderId="7" applyAlignment="1" pivotButton="0" quotePrefix="0" xfId="0">
      <alignment horizontal="center" vertical="center" shrinkToFit="1"/>
    </xf>
    <xf numFmtId="0" fontId="12" fillId="0" borderId="8" applyAlignment="1" pivotButton="0" quotePrefix="0" xfId="0">
      <alignment vertical="center" shrinkToFit="1"/>
    </xf>
    <xf numFmtId="0" fontId="10" fillId="0" borderId="7" applyAlignment="1" pivotButton="0" quotePrefix="0" xfId="0">
      <alignment vertical="center"/>
    </xf>
    <xf numFmtId="2" fontId="10" fillId="0" borderId="7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shrinkToFit="1"/>
    </xf>
    <xf numFmtId="0" fontId="12" fillId="0" borderId="2" applyAlignment="1" pivotButton="0" quotePrefix="0" xfId="0">
      <alignment vertical="center" shrinkToFit="1"/>
    </xf>
    <xf numFmtId="0" fontId="12" fillId="0" borderId="0" applyAlignment="1" pivotButton="0" quotePrefix="0" xfId="0">
      <alignment vertical="center" shrinkToFit="1"/>
    </xf>
    <xf numFmtId="10" fontId="2" fillId="0" borderId="0" applyAlignment="1" pivotButton="0" quotePrefix="0" xfId="0">
      <alignment horizontal="center" vertical="center" shrinkToFit="1"/>
    </xf>
    <xf numFmtId="0" fontId="12" fillId="0" borderId="5" applyAlignment="1" pivotButton="0" quotePrefix="0" xfId="0">
      <alignment vertical="center" shrinkToFit="1"/>
    </xf>
    <xf numFmtId="0" fontId="10" fillId="0" borderId="2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center" vertical="center" shrinkToFit="1"/>
    </xf>
    <xf numFmtId="0" fontId="2" fillId="0" borderId="4" applyAlignment="1" pivotButton="0" quotePrefix="0" xfId="0">
      <alignment horizontal="center" vertical="center" shrinkToFit="1"/>
    </xf>
    <xf numFmtId="164" fontId="13" fillId="0" borderId="0" applyAlignment="1" pivotButton="0" quotePrefix="0" xfId="0">
      <alignment horizontal="center" vertical="center" shrinkToFit="1"/>
    </xf>
    <xf numFmtId="3" fontId="12" fillId="4" borderId="19" applyAlignment="1" pivotButton="0" quotePrefix="0" xfId="0">
      <alignment horizontal="center" vertical="center" shrinkToFit="1"/>
    </xf>
    <xf numFmtId="0" fontId="4" fillId="0" borderId="20" pivotButton="0" quotePrefix="0" xfId="0"/>
    <xf numFmtId="0" fontId="4" fillId="0" borderId="21" pivotButton="0" quotePrefix="0" xfId="0"/>
    <xf numFmtId="0" fontId="2" fillId="0" borderId="0" applyAlignment="1" pivotButton="0" quotePrefix="0" xfId="0">
      <alignment horizontal="center" vertical="center" shrinkToFit="1"/>
    </xf>
    <xf numFmtId="0" fontId="12" fillId="0" borderId="0" applyAlignment="1" pivotButton="0" quotePrefix="0" xfId="0">
      <alignment horizontal="center" vertical="center" shrinkToFit="1"/>
    </xf>
    <xf numFmtId="10" fontId="12" fillId="4" borderId="19" applyAlignment="1" pivotButton="0" quotePrefix="0" xfId="0">
      <alignment horizontal="center" vertical="center" shrinkToFit="1"/>
    </xf>
    <xf numFmtId="3" fontId="13" fillId="0" borderId="0" applyAlignment="1" pivotButton="0" quotePrefix="0" xfId="0">
      <alignment horizontal="center" vertical="center" shrinkToFit="1"/>
    </xf>
    <xf numFmtId="165" fontId="13" fillId="0" borderId="4" applyAlignment="1" pivotButton="0" quotePrefix="0" xfId="0">
      <alignment horizontal="center" vertical="center" shrinkToFit="1"/>
    </xf>
    <xf numFmtId="0" fontId="12" fillId="0" borderId="7" applyAlignment="1" pivotButton="0" quotePrefix="0" xfId="0">
      <alignment vertical="center" shrinkToFit="1"/>
    </xf>
    <xf numFmtId="164" fontId="13" fillId="0" borderId="7" applyAlignment="1" pivotButton="0" quotePrefix="0" xfId="0">
      <alignment horizontal="center" vertical="center" shrinkToFit="1"/>
    </xf>
    <xf numFmtId="3" fontId="13" fillId="4" borderId="16" applyAlignment="1" pivotButton="0" quotePrefix="0" xfId="0">
      <alignment horizontal="center" vertical="center" shrinkToFit="1"/>
    </xf>
    <xf numFmtId="0" fontId="12" fillId="0" borderId="7" applyAlignment="1" pivotButton="0" quotePrefix="0" xfId="0">
      <alignment horizontal="center" vertical="center" shrinkToFit="1"/>
    </xf>
    <xf numFmtId="9" fontId="2" fillId="4" borderId="19" applyAlignment="1" pivotButton="0" quotePrefix="0" xfId="0">
      <alignment horizontal="center" vertical="center" shrinkToFit="1"/>
    </xf>
    <xf numFmtId="2" fontId="14" fillId="0" borderId="7" applyAlignment="1" pivotButton="0" quotePrefix="0" xfId="0">
      <alignment horizontal="center" vertical="center" shrinkToFit="1"/>
    </xf>
    <xf numFmtId="0" fontId="2" fillId="0" borderId="2" applyAlignment="1" pivotButton="0" quotePrefix="0" xfId="0">
      <alignment vertical="center" shrinkToFit="1"/>
    </xf>
    <xf numFmtId="0" fontId="12" fillId="0" borderId="3" applyAlignment="1" pivotButton="0" quotePrefix="0" xfId="0">
      <alignment vertical="center" shrinkToFit="1"/>
    </xf>
    <xf numFmtId="166" fontId="12" fillId="4" borderId="22" applyAlignment="1" pivotButton="0" quotePrefix="0" xfId="0">
      <alignment horizontal="center" vertical="center" shrinkToFit="1"/>
    </xf>
    <xf numFmtId="166" fontId="12" fillId="4" borderId="19" applyAlignment="1" pivotButton="0" quotePrefix="0" xfId="0">
      <alignment horizontal="center" vertical="center" shrinkToFit="1"/>
    </xf>
    <xf numFmtId="0" fontId="4" fillId="0" borderId="23" pivotButton="0" quotePrefix="0" xfId="0"/>
    <xf numFmtId="3" fontId="12" fillId="0" borderId="0" applyAlignment="1" pivotButton="0" quotePrefix="0" xfId="0">
      <alignment horizontal="center" vertical="center" shrinkToFit="1"/>
    </xf>
    <xf numFmtId="10" fontId="12" fillId="0" borderId="4" applyAlignment="1" pivotButton="0" quotePrefix="0" xfId="0">
      <alignment horizontal="center" vertical="center" shrinkToFit="1"/>
    </xf>
    <xf numFmtId="164" fontId="12" fillId="0" borderId="0" applyAlignment="1" pivotButton="0" quotePrefix="0" xfId="0">
      <alignment horizontal="center" vertical="center" shrinkToFit="1"/>
    </xf>
    <xf numFmtId="164" fontId="12" fillId="4" borderId="19" applyAlignment="1" pivotButton="0" quotePrefix="0" xfId="0">
      <alignment horizontal="center" vertical="center" shrinkToFit="1"/>
    </xf>
    <xf numFmtId="166" fontId="12" fillId="4" borderId="24" applyAlignment="1" pivotButton="0" quotePrefix="0" xfId="0">
      <alignment horizontal="center" vertical="center" shrinkToFit="1"/>
    </xf>
    <xf numFmtId="166" fontId="12" fillId="4" borderId="16" applyAlignment="1" pivotButton="0" quotePrefix="0" xfId="0">
      <alignment horizontal="center" vertical="center" shrinkToFit="1"/>
    </xf>
    <xf numFmtId="0" fontId="4" fillId="0" borderId="25" pivotButton="0" quotePrefix="0" xfId="0"/>
    <xf numFmtId="10" fontId="12" fillId="0" borderId="6" applyAlignment="1" pivotButton="0" quotePrefix="0" xfId="0">
      <alignment horizontal="center" vertical="center" shrinkToFit="1"/>
    </xf>
    <xf numFmtId="10" fontId="12" fillId="0" borderId="7" applyAlignment="1" pivotButton="0" quotePrefix="0" xfId="0">
      <alignment horizontal="center" vertical="center" shrinkToFit="1"/>
    </xf>
    <xf numFmtId="0" fontId="12" fillId="0" borderId="6" applyAlignment="1" pivotButton="0" quotePrefix="0" xfId="0">
      <alignment vertical="center" shrinkToFit="1"/>
    </xf>
    <xf numFmtId="0" fontId="10" fillId="0" borderId="6" applyAlignment="1" pivotButton="0" quotePrefix="0" xfId="0">
      <alignment vertical="center"/>
    </xf>
    <xf numFmtId="0" fontId="10" fillId="0" borderId="8" applyAlignment="1" pivotButton="0" quotePrefix="0" xfId="0">
      <alignment vertical="center"/>
    </xf>
    <xf numFmtId="167" fontId="15" fillId="0" borderId="10" applyAlignment="1" pivotButton="0" quotePrefix="0" xfId="0">
      <alignment horizontal="left" vertical="center"/>
    </xf>
    <xf numFmtId="10" fontId="16" fillId="0" borderId="10" applyAlignment="1" pivotButton="0" quotePrefix="0" xfId="0">
      <alignment horizontal="center" vertical="center"/>
    </xf>
    <xf numFmtId="9" fontId="17" fillId="0" borderId="0" applyAlignment="1" pivotButton="0" quotePrefix="0" xfId="0">
      <alignment vertical="center"/>
    </xf>
    <xf numFmtId="0" fontId="18" fillId="3" borderId="26" applyAlignment="1" pivotButton="0" quotePrefix="0" xfId="0">
      <alignment horizontal="left" vertical="center"/>
    </xf>
    <xf numFmtId="0" fontId="11" fillId="3" borderId="27" applyAlignment="1" pivotButton="0" quotePrefix="0" xfId="0">
      <alignment vertical="center"/>
    </xf>
    <xf numFmtId="0" fontId="11" fillId="3" borderId="28" applyAlignment="1" pivotButton="0" quotePrefix="0" xfId="0">
      <alignment vertical="center"/>
    </xf>
    <xf numFmtId="0" fontId="19" fillId="3" borderId="27" pivotButton="0" quotePrefix="0" xfId="0"/>
    <xf numFmtId="0" fontId="11" fillId="3" borderId="9" applyAlignment="1" pivotButton="0" quotePrefix="0" xfId="0">
      <alignment horizontal="center" vertical="center"/>
    </xf>
    <xf numFmtId="0" fontId="20" fillId="3" borderId="29" applyAlignment="1" pivotButton="0" quotePrefix="0" xfId="0">
      <alignment horizontal="right" vertical="center"/>
    </xf>
    <xf numFmtId="0" fontId="4" fillId="0" borderId="30" pivotButton="0" quotePrefix="0" xfId="0"/>
    <xf numFmtId="0" fontId="6" fillId="5" borderId="31" applyAlignment="1" pivotButton="0" quotePrefix="0" xfId="0">
      <alignment vertical="center"/>
    </xf>
    <xf numFmtId="0" fontId="6" fillId="5" borderId="32" applyAlignment="1" pivotButton="0" quotePrefix="0" xfId="0">
      <alignment vertical="center"/>
    </xf>
    <xf numFmtId="0" fontId="21" fillId="5" borderId="33" applyAlignment="1" pivotButton="0" quotePrefix="0" xfId="0">
      <alignment horizontal="right" vertical="center"/>
    </xf>
    <xf numFmtId="0" fontId="6" fillId="5" borderId="9" applyAlignment="1" pivotButton="0" quotePrefix="0" xfId="0">
      <alignment horizontal="center" vertical="center"/>
    </xf>
    <xf numFmtId="0" fontId="6" fillId="5" borderId="34" applyAlignment="1" pivotButton="0" quotePrefix="0" xfId="0">
      <alignment horizontal="center" vertical="center"/>
    </xf>
    <xf numFmtId="0" fontId="2" fillId="5" borderId="32" applyAlignment="1" pivotButton="0" quotePrefix="0" xfId="0">
      <alignment horizontal="center" vertical="center"/>
    </xf>
    <xf numFmtId="0" fontId="2" fillId="5" borderId="29" applyAlignment="1" pivotButton="0" quotePrefix="0" xfId="0">
      <alignment horizontal="center" vertical="center"/>
    </xf>
    <xf numFmtId="168" fontId="6" fillId="5" borderId="9" applyAlignment="1" pivotButton="0" quotePrefix="0" xfId="0">
      <alignment horizontal="center" vertical="center"/>
    </xf>
    <xf numFmtId="0" fontId="22" fillId="5" borderId="33" applyAlignment="1" pivotButton="0" quotePrefix="0" xfId="0">
      <alignment horizontal="center" vertical="center"/>
    </xf>
    <xf numFmtId="0" fontId="6" fillId="5" borderId="28" applyAlignment="1" pivotButton="0" quotePrefix="0" xfId="0">
      <alignment vertical="center"/>
    </xf>
    <xf numFmtId="0" fontId="6" fillId="5" borderId="27" applyAlignment="1" pivotButton="0" quotePrefix="0" xfId="0">
      <alignment vertical="center"/>
    </xf>
    <xf numFmtId="169" fontId="6" fillId="5" borderId="34" applyAlignment="1" pivotButton="0" quotePrefix="0" xfId="0">
      <alignment horizontal="center" vertical="center"/>
    </xf>
    <xf numFmtId="49" fontId="6" fillId="5" borderId="27" applyAlignment="1" pivotButton="0" quotePrefix="0" xfId="0">
      <alignment vertical="center"/>
    </xf>
    <xf numFmtId="49" fontId="6" fillId="5" borderId="34" applyAlignment="1" pivotButton="0" quotePrefix="0" xfId="0">
      <alignment horizontal="center" vertical="center"/>
    </xf>
    <xf numFmtId="0" fontId="13" fillId="6" borderId="35" applyAlignment="1" pivotButton="0" quotePrefix="0" xfId="0">
      <alignment vertical="center"/>
    </xf>
    <xf numFmtId="0" fontId="13" fillId="6" borderId="36" applyAlignment="1" pivotButton="0" quotePrefix="0" xfId="0">
      <alignment vertical="center"/>
    </xf>
    <xf numFmtId="0" fontId="22" fillId="6" borderId="12" applyAlignment="1" pivotButton="0" quotePrefix="0" xfId="0">
      <alignment horizontal="right" vertical="center"/>
    </xf>
    <xf numFmtId="170" fontId="8" fillId="6" borderId="13" applyAlignment="1" pivotButton="0" quotePrefix="0" xfId="0">
      <alignment horizontal="center" vertical="center"/>
    </xf>
    <xf numFmtId="0" fontId="4" fillId="0" borderId="37" pivotButton="0" quotePrefix="0" xfId="0"/>
    <xf numFmtId="170" fontId="8" fillId="6" borderId="38" applyAlignment="1" pivotButton="0" quotePrefix="0" xfId="0">
      <alignment horizontal="center" vertical="center"/>
    </xf>
    <xf numFmtId="171" fontId="7" fillId="6" borderId="39" applyAlignment="1" pivotButton="0" quotePrefix="0" xfId="0">
      <alignment horizontal="center" vertical="center" shrinkToFit="1"/>
    </xf>
    <xf numFmtId="172" fontId="7" fillId="6" borderId="39" applyAlignment="1" pivotButton="0" quotePrefix="0" xfId="0">
      <alignment horizontal="center" vertical="center" shrinkToFit="1"/>
    </xf>
    <xf numFmtId="170" fontId="13" fillId="6" borderId="13" applyAlignment="1" pivotButton="0" quotePrefix="0" xfId="0">
      <alignment horizontal="center" vertical="center"/>
    </xf>
    <xf numFmtId="173" fontId="7" fillId="6" borderId="40" applyAlignment="1" pivotButton="0" quotePrefix="0" xfId="0">
      <alignment horizontal="right" vertical="center" shrinkToFit="1"/>
    </xf>
    <xf numFmtId="0" fontId="6" fillId="5" borderId="9" applyAlignment="1" pivotButton="0" quotePrefix="0" xfId="0">
      <alignment horizontal="left" vertical="center"/>
    </xf>
    <xf numFmtId="10" fontId="6" fillId="5" borderId="34" applyAlignment="1" pivotButton="0" quotePrefix="0" xfId="0">
      <alignment horizontal="center" vertical="center"/>
    </xf>
    <xf numFmtId="10" fontId="6" fillId="5" borderId="27" applyAlignment="1" pivotButton="0" quotePrefix="0" xfId="0">
      <alignment horizontal="center" vertical="center"/>
    </xf>
    <xf numFmtId="10" fontId="6" fillId="5" borderId="29" applyAlignment="1" pivotButton="0" quotePrefix="0" xfId="0">
      <alignment vertical="center"/>
    </xf>
    <xf numFmtId="0" fontId="13" fillId="7" borderId="41" applyAlignment="1" pivotButton="0" quotePrefix="0" xfId="0">
      <alignment vertical="center"/>
    </xf>
    <xf numFmtId="0" fontId="12" fillId="7" borderId="42" applyAlignment="1" pivotButton="0" quotePrefix="0" xfId="0">
      <alignment vertical="center"/>
    </xf>
    <xf numFmtId="0" fontId="22" fillId="7" borderId="43" applyAlignment="1" pivotButton="0" quotePrefix="0" xfId="0">
      <alignment horizontal="right" vertical="center"/>
    </xf>
    <xf numFmtId="170" fontId="23" fillId="7" borderId="22" applyAlignment="1" pivotButton="0" quotePrefix="0" xfId="0">
      <alignment horizontal="center" vertical="center"/>
    </xf>
    <xf numFmtId="0" fontId="4" fillId="0" borderId="44" pivotButton="0" quotePrefix="0" xfId="0"/>
    <xf numFmtId="170" fontId="23" fillId="7" borderId="45" applyAlignment="1" pivotButton="0" quotePrefix="0" xfId="0">
      <alignment horizontal="center" vertical="center"/>
    </xf>
    <xf numFmtId="171" fontId="3" fillId="7" borderId="46" applyAlignment="1" pivotButton="0" quotePrefix="0" xfId="0">
      <alignment horizontal="center" vertical="center" shrinkToFit="1"/>
    </xf>
    <xf numFmtId="172" fontId="3" fillId="7" borderId="46" applyAlignment="1" pivotButton="0" quotePrefix="0" xfId="0">
      <alignment horizontal="center" vertical="center" shrinkToFit="1"/>
    </xf>
    <xf numFmtId="170" fontId="12" fillId="7" borderId="22" applyAlignment="1" pivotButton="0" quotePrefix="0" xfId="0">
      <alignment horizontal="center" vertical="center"/>
    </xf>
    <xf numFmtId="173" fontId="3" fillId="7" borderId="40" applyAlignment="1" pivotButton="0" quotePrefix="0" xfId="0">
      <alignment horizontal="right" vertical="center" shrinkToFit="1"/>
    </xf>
    <xf numFmtId="0" fontId="12" fillId="7" borderId="35" applyAlignment="1" pivotButton="0" quotePrefix="0" xfId="0">
      <alignment vertical="center"/>
    </xf>
    <xf numFmtId="0" fontId="12" fillId="7" borderId="36" applyAlignment="1" pivotButton="0" quotePrefix="0" xfId="0">
      <alignment vertical="center"/>
    </xf>
    <xf numFmtId="3" fontId="12" fillId="7" borderId="47" applyAlignment="1" pivotButton="0" quotePrefix="0" xfId="0">
      <alignment horizontal="center" vertical="center"/>
    </xf>
    <xf numFmtId="0" fontId="4" fillId="0" borderId="48" pivotButton="0" quotePrefix="0" xfId="0"/>
    <xf numFmtId="49" fontId="6" fillId="7" borderId="36" applyAlignment="1" pivotButton="0" quotePrefix="0" xfId="0">
      <alignment horizontal="center" vertical="center"/>
    </xf>
    <xf numFmtId="49" fontId="21" fillId="7" borderId="43" applyAlignment="1" pivotButton="0" quotePrefix="0" xfId="0">
      <alignment vertical="center" shrinkToFit="1"/>
    </xf>
    <xf numFmtId="0" fontId="13" fillId="8" borderId="41" applyAlignment="1" pivotButton="0" quotePrefix="0" xfId="0">
      <alignment vertical="center"/>
    </xf>
    <xf numFmtId="0" fontId="12" fillId="8" borderId="42" applyAlignment="1" pivotButton="0" quotePrefix="0" xfId="0">
      <alignment vertical="center"/>
    </xf>
    <xf numFmtId="0" fontId="22" fillId="8" borderId="43" applyAlignment="1" pivotButton="0" quotePrefix="0" xfId="0">
      <alignment horizontal="right" vertical="center"/>
    </xf>
    <xf numFmtId="170" fontId="23" fillId="8" borderId="22" applyAlignment="1" pivotButton="0" quotePrefix="0" xfId="0">
      <alignment horizontal="center" vertical="center"/>
    </xf>
    <xf numFmtId="170" fontId="23" fillId="8" borderId="45" applyAlignment="1" pivotButton="0" quotePrefix="0" xfId="0">
      <alignment horizontal="center" vertical="center"/>
    </xf>
    <xf numFmtId="171" fontId="3" fillId="8" borderId="46" applyAlignment="1" pivotButton="0" quotePrefix="0" xfId="0">
      <alignment horizontal="center" vertical="center" shrinkToFit="1"/>
    </xf>
    <xf numFmtId="172" fontId="3" fillId="8" borderId="46" applyAlignment="1" pivotButton="0" quotePrefix="0" xfId="0">
      <alignment horizontal="center" vertical="center" shrinkToFit="1"/>
    </xf>
    <xf numFmtId="170" fontId="12" fillId="8" borderId="22" applyAlignment="1" pivotButton="0" quotePrefix="0" xfId="0">
      <alignment horizontal="center" vertical="center"/>
    </xf>
    <xf numFmtId="172" fontId="3" fillId="8" borderId="46" applyAlignment="1" pivotButton="0" quotePrefix="0" xfId="0">
      <alignment horizontal="right" vertical="center" shrinkToFit="1"/>
    </xf>
    <xf numFmtId="0" fontId="12" fillId="8" borderId="41" applyAlignment="1" pivotButton="0" quotePrefix="0" xfId="0">
      <alignment vertical="center"/>
    </xf>
    <xf numFmtId="49" fontId="12" fillId="8" borderId="42" applyAlignment="1" pivotButton="0" quotePrefix="0" xfId="0">
      <alignment horizontal="center" vertical="center"/>
    </xf>
    <xf numFmtId="49" fontId="6" fillId="8" borderId="42" applyAlignment="1" pivotButton="0" quotePrefix="0" xfId="0">
      <alignment horizontal="center" vertical="center"/>
    </xf>
    <xf numFmtId="49" fontId="10" fillId="8" borderId="43" applyAlignment="1" pivotButton="0" quotePrefix="0" xfId="0">
      <alignment vertical="center" shrinkToFit="1"/>
    </xf>
    <xf numFmtId="0" fontId="12" fillId="7" borderId="41" applyAlignment="1" pivotButton="0" quotePrefix="0" xfId="0">
      <alignment vertical="center"/>
    </xf>
    <xf numFmtId="3" fontId="12" fillId="7" borderId="19" applyAlignment="1" pivotButton="0" quotePrefix="0" xfId="0">
      <alignment horizontal="center" vertical="center"/>
    </xf>
    <xf numFmtId="49" fontId="6" fillId="7" borderId="42" applyAlignment="1" pivotButton="0" quotePrefix="0" xfId="0">
      <alignment horizontal="center" vertical="center"/>
    </xf>
    <xf numFmtId="49" fontId="10" fillId="7" borderId="43" applyAlignment="1" pivotButton="0" quotePrefix="0" xfId="0">
      <alignment vertical="center" shrinkToFit="1"/>
    </xf>
    <xf numFmtId="0" fontId="13" fillId="9" borderId="41" applyAlignment="1" pivotButton="0" quotePrefix="0" xfId="0">
      <alignment vertical="center"/>
    </xf>
    <xf numFmtId="0" fontId="13" fillId="9" borderId="42" applyAlignment="1" pivotButton="0" quotePrefix="0" xfId="0">
      <alignment vertical="center"/>
    </xf>
    <xf numFmtId="0" fontId="22" fillId="9" borderId="43" applyAlignment="1" pivotButton="0" quotePrefix="0" xfId="0">
      <alignment horizontal="right" vertical="center"/>
    </xf>
    <xf numFmtId="170" fontId="8" fillId="9" borderId="22" applyAlignment="1" pivotButton="0" quotePrefix="0" xfId="0">
      <alignment horizontal="center" vertical="center"/>
    </xf>
    <xf numFmtId="170" fontId="8" fillId="9" borderId="45" applyAlignment="1" pivotButton="0" quotePrefix="0" xfId="0">
      <alignment horizontal="center" vertical="center"/>
    </xf>
    <xf numFmtId="171" fontId="7" fillId="9" borderId="46" applyAlignment="1" pivotButton="0" quotePrefix="0" xfId="0">
      <alignment horizontal="center" vertical="center" shrinkToFit="1"/>
    </xf>
    <xf numFmtId="172" fontId="7" fillId="9" borderId="46" applyAlignment="1" pivotButton="0" quotePrefix="0" xfId="0">
      <alignment horizontal="center" vertical="center" shrinkToFit="1"/>
    </xf>
    <xf numFmtId="170" fontId="13" fillId="9" borderId="22" applyAlignment="1" pivotButton="0" quotePrefix="0" xfId="0">
      <alignment horizontal="center" vertical="center"/>
    </xf>
    <xf numFmtId="173" fontId="7" fillId="9" borderId="40" applyAlignment="1" pivotButton="0" quotePrefix="0" xfId="0">
      <alignment horizontal="right" vertical="center" shrinkToFit="1"/>
    </xf>
    <xf numFmtId="3" fontId="12" fillId="8" borderId="19" applyAlignment="1" pivotButton="0" quotePrefix="0" xfId="0">
      <alignment horizontal="center" vertical="center"/>
    </xf>
    <xf numFmtId="0" fontId="13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2" fillId="0" borderId="5" applyAlignment="1" pivotButton="0" quotePrefix="0" xfId="0">
      <alignment horizontal="right" vertical="center"/>
    </xf>
    <xf numFmtId="170" fontId="23" fillId="0" borderId="4" applyAlignment="1" pivotButton="0" quotePrefix="0" xfId="0">
      <alignment horizontal="center" vertical="center"/>
    </xf>
    <xf numFmtId="0" fontId="4" fillId="0" borderId="49" pivotButton="0" quotePrefix="0" xfId="0"/>
    <xf numFmtId="170" fontId="23" fillId="0" borderId="50" applyAlignment="1" pivotButton="0" quotePrefix="0" xfId="0">
      <alignment horizontal="center" vertical="center"/>
    </xf>
    <xf numFmtId="171" fontId="3" fillId="0" borderId="51" applyAlignment="1" pivotButton="0" quotePrefix="0" xfId="0">
      <alignment horizontal="center" vertical="center" shrinkToFit="1"/>
    </xf>
    <xf numFmtId="172" fontId="3" fillId="0" borderId="51" applyAlignment="1" pivotButton="0" quotePrefix="0" xfId="0">
      <alignment horizontal="center" vertical="center" shrinkToFit="1"/>
    </xf>
    <xf numFmtId="170" fontId="12" fillId="0" borderId="4" applyAlignment="1" pivotButton="0" quotePrefix="0" xfId="0">
      <alignment horizontal="center" vertical="center"/>
    </xf>
    <xf numFmtId="173" fontId="3" fillId="0" borderId="52" applyAlignment="1" pivotButton="0" quotePrefix="0" xfId="0">
      <alignment horizontal="right" vertical="center" shrinkToFit="1"/>
    </xf>
    <xf numFmtId="0" fontId="13" fillId="6" borderId="41" applyAlignment="1" pivotButton="0" quotePrefix="0" xfId="0">
      <alignment vertical="center"/>
    </xf>
    <xf numFmtId="0" fontId="13" fillId="6" borderId="42" applyAlignment="1" pivotButton="0" quotePrefix="0" xfId="0">
      <alignment vertical="center"/>
    </xf>
    <xf numFmtId="0" fontId="22" fillId="6" borderId="43" applyAlignment="1" pivotButton="0" quotePrefix="0" xfId="0">
      <alignment horizontal="right" vertical="center"/>
    </xf>
    <xf numFmtId="170" fontId="8" fillId="6" borderId="22" applyAlignment="1" pivotButton="0" quotePrefix="0" xfId="0">
      <alignment horizontal="center" vertical="center"/>
    </xf>
    <xf numFmtId="170" fontId="8" fillId="6" borderId="45" applyAlignment="1" pivotButton="0" quotePrefix="0" xfId="0">
      <alignment horizontal="center" vertical="center"/>
    </xf>
    <xf numFmtId="171" fontId="7" fillId="6" borderId="46" applyAlignment="1" pivotButton="0" quotePrefix="0" xfId="0">
      <alignment horizontal="center" vertical="center" shrinkToFit="1"/>
    </xf>
    <xf numFmtId="172" fontId="7" fillId="6" borderId="46" applyAlignment="1" pivotButton="0" quotePrefix="0" xfId="0">
      <alignment horizontal="center" vertical="center" shrinkToFit="1"/>
    </xf>
    <xf numFmtId="170" fontId="13" fillId="6" borderId="22" applyAlignment="1" pivotButton="0" quotePrefix="0" xfId="0">
      <alignment horizontal="center" vertical="center"/>
    </xf>
    <xf numFmtId="170" fontId="13" fillId="8" borderId="19" applyAlignment="1" pivotButton="0" quotePrefix="0" xfId="0">
      <alignment horizontal="center" vertical="center"/>
    </xf>
    <xf numFmtId="3" fontId="13" fillId="7" borderId="19" applyAlignment="1" pivotButton="0" quotePrefix="0" xfId="0">
      <alignment horizontal="center" vertical="center"/>
    </xf>
    <xf numFmtId="173" fontId="3" fillId="8" borderId="40" applyAlignment="1" pivotButton="0" quotePrefix="0" xfId="0">
      <alignment horizontal="right" vertical="center" shrinkToFit="1"/>
    </xf>
    <xf numFmtId="3" fontId="13" fillId="8" borderId="19" applyAlignment="1" pivotButton="0" quotePrefix="0" xfId="0">
      <alignment horizontal="center" vertical="center"/>
    </xf>
    <xf numFmtId="10" fontId="13" fillId="7" borderId="19" applyAlignment="1" pivotButton="0" quotePrefix="0" xfId="0">
      <alignment horizontal="center" vertical="center"/>
    </xf>
    <xf numFmtId="10" fontId="13" fillId="8" borderId="19" applyAlignment="1" pivotButton="0" quotePrefix="0" xfId="0">
      <alignment horizontal="center" vertical="center"/>
    </xf>
    <xf numFmtId="0" fontId="13" fillId="9" borderId="22" applyAlignment="1" pivotButton="0" quotePrefix="0" xfId="0">
      <alignment horizontal="center" vertical="center"/>
    </xf>
    <xf numFmtId="170" fontId="10" fillId="0" borderId="0" applyAlignment="1" pivotButton="0" quotePrefix="0" xfId="0">
      <alignment vertical="center"/>
    </xf>
    <xf numFmtId="174" fontId="12" fillId="8" borderId="22" applyAlignment="1" pivotButton="0" quotePrefix="0" xfId="0">
      <alignment horizontal="left" vertical="center"/>
    </xf>
    <xf numFmtId="49" fontId="24" fillId="7" borderId="42" applyAlignment="1" pivotButton="0" quotePrefix="0" xfId="0">
      <alignment horizontal="center" vertical="center"/>
    </xf>
    <xf numFmtId="49" fontId="24" fillId="8" borderId="42" applyAlignment="1" pivotButton="0" quotePrefix="0" xfId="0">
      <alignment horizontal="center" vertical="center"/>
    </xf>
    <xf numFmtId="4" fontId="10" fillId="0" borderId="0" applyAlignment="1" pivotButton="0" quotePrefix="0" xfId="0">
      <alignment vertical="center"/>
    </xf>
    <xf numFmtId="49" fontId="12" fillId="8" borderId="42" applyAlignment="1" pivotButton="0" quotePrefix="0" xfId="0">
      <alignment horizontal="right" vertical="center"/>
    </xf>
    <xf numFmtId="0" fontId="12" fillId="0" borderId="4" applyAlignment="1" pivotButton="0" quotePrefix="0" xfId="0">
      <alignment vertical="center"/>
    </xf>
    <xf numFmtId="173" fontId="21" fillId="0" borderId="0" applyAlignment="1" pivotButton="0" quotePrefix="0" xfId="0">
      <alignment horizontal="center" vertical="center"/>
    </xf>
    <xf numFmtId="49" fontId="10" fillId="0" borderId="5" applyAlignment="1" pivotButton="0" quotePrefix="0" xfId="0">
      <alignment vertical="center" shrinkToFit="1"/>
    </xf>
    <xf numFmtId="0" fontId="12" fillId="0" borderId="4" applyAlignment="1" pivotButton="0" quotePrefix="0" xfId="0">
      <alignment horizontal="center" vertical="center"/>
    </xf>
    <xf numFmtId="170" fontId="12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 wrapText="1"/>
    </xf>
    <xf numFmtId="49" fontId="6" fillId="0" borderId="5" applyAlignment="1" pivotButton="0" quotePrefix="0" xfId="0">
      <alignment vertical="center" wrapText="1"/>
    </xf>
    <xf numFmtId="0" fontId="25" fillId="0" borderId="4" applyAlignment="1" pivotButton="0" quotePrefix="0" xfId="0">
      <alignment horizontal="center" vertical="center"/>
    </xf>
    <xf numFmtId="170" fontId="26" fillId="0" borderId="0" applyAlignment="1" pivotButton="0" quotePrefix="0" xfId="0">
      <alignment horizontal="center" vertical="center"/>
    </xf>
    <xf numFmtId="175" fontId="21" fillId="0" borderId="4" applyAlignment="1" pivotButton="0" quotePrefix="0" xfId="0">
      <alignment horizontal="center" vertical="center"/>
    </xf>
    <xf numFmtId="170" fontId="14" fillId="0" borderId="0" applyAlignment="1" pivotButton="0" quotePrefix="0" xfId="0">
      <alignment horizontal="center" vertical="center"/>
    </xf>
    <xf numFmtId="176" fontId="12" fillId="0" borderId="4" applyAlignment="1" pivotButton="0" quotePrefix="0" xfId="0">
      <alignment horizontal="center" vertical="center"/>
    </xf>
    <xf numFmtId="9" fontId="2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3" fontId="28" fillId="7" borderId="19" applyAlignment="1" pivotButton="0" quotePrefix="0" xfId="0">
      <alignment horizontal="center" vertical="center"/>
    </xf>
    <xf numFmtId="10" fontId="27" fillId="0" borderId="0" applyAlignment="1" pivotButton="0" quotePrefix="0" xfId="0">
      <alignment horizontal="center" vertical="center"/>
    </xf>
    <xf numFmtId="176" fontId="12" fillId="0" borderId="1" applyAlignment="1" pivotButton="0" quotePrefix="0" xfId="0">
      <alignment horizontal="center" vertical="center"/>
    </xf>
    <xf numFmtId="10" fontId="27" fillId="0" borderId="2" applyAlignment="1" pivotButton="0" quotePrefix="0" xfId="0">
      <alignment horizontal="center" vertical="center"/>
    </xf>
    <xf numFmtId="3" fontId="28" fillId="7" borderId="47" applyAlignment="1" pivotButton="0" quotePrefix="0" xfId="0">
      <alignment horizontal="center" vertical="center"/>
    </xf>
    <xf numFmtId="176" fontId="12" fillId="0" borderId="6" applyAlignment="1" pivotButton="0" quotePrefix="0" xfId="0">
      <alignment horizontal="center" vertical="center"/>
    </xf>
    <xf numFmtId="9" fontId="27" fillId="0" borderId="7" applyAlignment="1" pivotButton="0" quotePrefix="0" xfId="0">
      <alignment horizontal="center" vertical="center"/>
    </xf>
    <xf numFmtId="3" fontId="12" fillId="7" borderId="16" applyAlignment="1" pivotButton="0" quotePrefix="0" xfId="0">
      <alignment horizontal="center" vertical="center"/>
    </xf>
    <xf numFmtId="177" fontId="29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right" vertical="center"/>
    </xf>
    <xf numFmtId="0" fontId="3" fillId="0" borderId="4" applyAlignment="1" pivotButton="0" quotePrefix="0" xfId="0">
      <alignment horizontal="center" vertical="center"/>
    </xf>
    <xf numFmtId="170" fontId="12" fillId="0" borderId="0" applyAlignment="1" pivotButton="0" quotePrefix="0" xfId="0">
      <alignment horizontal="center" vertical="center"/>
    </xf>
    <xf numFmtId="9" fontId="30" fillId="0" borderId="0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170" fontId="12" fillId="0" borderId="0" applyAlignment="1" pivotButton="0" quotePrefix="0" xfId="0">
      <alignment horizontal="center" vertical="center" wrapText="1"/>
    </xf>
    <xf numFmtId="170" fontId="2" fillId="0" borderId="4" applyAlignment="1" pivotButton="0" quotePrefix="0" xfId="0">
      <alignment horizontal="center" vertical="center"/>
    </xf>
    <xf numFmtId="170" fontId="2" fillId="0" borderId="0" applyAlignment="1" pivotButton="0" quotePrefix="0" xfId="0">
      <alignment horizontal="center" vertical="center"/>
    </xf>
    <xf numFmtId="0" fontId="21" fillId="0" borderId="6" applyAlignment="1" pivotButton="0" quotePrefix="0" xfId="0">
      <alignment vertical="center"/>
    </xf>
    <xf numFmtId="0" fontId="12" fillId="0" borderId="7" applyAlignment="1" pivotButton="0" quotePrefix="0" xfId="0">
      <alignment vertical="center"/>
    </xf>
    <xf numFmtId="0" fontId="22" fillId="0" borderId="8" applyAlignment="1" pivotButton="0" quotePrefix="0" xfId="0">
      <alignment horizontal="right" vertical="center"/>
    </xf>
    <xf numFmtId="170" fontId="23" fillId="0" borderId="6" applyAlignment="1" pivotButton="0" quotePrefix="0" xfId="0">
      <alignment horizontal="center" vertical="center"/>
    </xf>
    <xf numFmtId="0" fontId="4" fillId="0" borderId="53" pivotButton="0" quotePrefix="0" xfId="0"/>
    <xf numFmtId="170" fontId="23" fillId="0" borderId="54" applyAlignment="1" pivotButton="0" quotePrefix="0" xfId="0">
      <alignment horizontal="center" vertical="center"/>
    </xf>
    <xf numFmtId="171" fontId="3" fillId="0" borderId="55" applyAlignment="1" pivotButton="0" quotePrefix="0" xfId="0">
      <alignment horizontal="center" vertical="center" shrinkToFit="1"/>
    </xf>
    <xf numFmtId="172" fontId="3" fillId="0" borderId="55" applyAlignment="1" pivotButton="0" quotePrefix="0" xfId="0">
      <alignment horizontal="center" vertical="center" shrinkToFit="1"/>
    </xf>
    <xf numFmtId="170" fontId="12" fillId="0" borderId="6" applyAlignment="1" pivotButton="0" quotePrefix="0" xfId="0">
      <alignment horizontal="center" vertical="center"/>
    </xf>
    <xf numFmtId="173" fontId="3" fillId="0" borderId="56" applyAlignment="1" pivotButton="0" quotePrefix="0" xfId="0">
      <alignment horizontal="right" vertical="center" shrinkToFit="1"/>
    </xf>
    <xf numFmtId="0" fontId="23" fillId="0" borderId="6" applyAlignment="1" pivotButton="0" quotePrefix="0" xfId="0">
      <alignment vertical="center"/>
    </xf>
    <xf numFmtId="178" fontId="12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10" fillId="0" borderId="8" applyAlignment="1" pivotButton="0" quotePrefix="0" xfId="0">
      <alignment vertical="center" shrinkToFit="1"/>
    </xf>
    <xf numFmtId="170" fontId="2" fillId="0" borderId="2" applyAlignment="1" pivotButton="0" quotePrefix="0" xfId="0">
      <alignment horizontal="center" vertical="center"/>
    </xf>
    <xf numFmtId="170" fontId="2" fillId="0" borderId="0" applyAlignment="1" pivotButton="0" quotePrefix="0" xfId="0">
      <alignment vertical="center"/>
    </xf>
    <xf numFmtId="177" fontId="3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2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1" fillId="2" borderId="28" applyAlignment="1" pivotButton="0" quotePrefix="0" xfId="0">
      <alignment horizontal="center" vertical="center"/>
    </xf>
    <xf numFmtId="0" fontId="0" fillId="0" borderId="10" pivotButton="0" quotePrefix="0" xfId="0"/>
    <xf numFmtId="0" fontId="11" fillId="3" borderId="67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 shrinkToFit="1"/>
    </xf>
    <xf numFmtId="0" fontId="2" fillId="0" borderId="5" applyAlignment="1" pivotButton="0" quotePrefix="0" xfId="0">
      <alignment horizontal="center" vertical="center"/>
    </xf>
    <xf numFmtId="4" fontId="12" fillId="4" borderId="32" applyAlignment="1" pivotButton="0" quotePrefix="0" xfId="0">
      <alignment horizontal="center" vertical="center" shrinkToFit="1"/>
    </xf>
    <xf numFmtId="3" fontId="12" fillId="4" borderId="32" applyAlignment="1" pivotButton="0" quotePrefix="0" xfId="0">
      <alignment horizontal="center" vertical="center" shrinkToFit="1"/>
    </xf>
    <xf numFmtId="0" fontId="2" fillId="0" borderId="57" applyAlignment="1" pivotButton="0" quotePrefix="0" xfId="0">
      <alignment horizontal="center" vertical="center" shrinkToFit="1"/>
    </xf>
    <xf numFmtId="0" fontId="2" fillId="0" borderId="52" applyAlignment="1" pivotButton="0" quotePrefix="0" xfId="0">
      <alignment horizontal="center" vertical="center" shrinkToFit="1"/>
    </xf>
    <xf numFmtId="3" fontId="12" fillId="4" borderId="42" applyAlignment="1" pivotButton="0" quotePrefix="0" xfId="0">
      <alignment horizontal="center" vertical="center" shrinkToFit="1"/>
    </xf>
    <xf numFmtId="10" fontId="12" fillId="4" borderId="42" applyAlignment="1" pivotButton="0" quotePrefix="0" xfId="0">
      <alignment horizontal="center" vertical="center" shrinkToFit="1"/>
    </xf>
    <xf numFmtId="165" fontId="13" fillId="0" borderId="52" applyAlignment="1" pivotButton="0" quotePrefix="0" xfId="0">
      <alignment horizontal="center" vertical="center" shrinkToFit="1"/>
    </xf>
    <xf numFmtId="3" fontId="13" fillId="4" borderId="32" applyAlignment="1" pivotButton="0" quotePrefix="0" xfId="0">
      <alignment horizontal="center" vertical="center" shrinkToFit="1"/>
    </xf>
    <xf numFmtId="9" fontId="2" fillId="4" borderId="42" applyAlignment="1" pivotButton="0" quotePrefix="0" xfId="0">
      <alignment horizontal="center" vertical="center" shrinkToFit="1"/>
    </xf>
    <xf numFmtId="0" fontId="2" fillId="0" borderId="3" applyAlignment="1" pivotButton="0" quotePrefix="0" xfId="0">
      <alignment horizontal="center" vertical="center" shrinkToFit="1"/>
    </xf>
    <xf numFmtId="166" fontId="12" fillId="4" borderId="41" applyAlignment="1" pivotButton="0" quotePrefix="0" xfId="0">
      <alignment horizontal="center" vertical="center" shrinkToFit="1"/>
    </xf>
    <xf numFmtId="166" fontId="12" fillId="4" borderId="43" applyAlignment="1" pivotButton="0" quotePrefix="0" xfId="0">
      <alignment horizontal="center" vertical="center" shrinkToFit="1"/>
    </xf>
    <xf numFmtId="164" fontId="12" fillId="0" borderId="5" applyAlignment="1" pivotButton="0" quotePrefix="0" xfId="0">
      <alignment horizontal="center" vertical="center" shrinkToFit="1"/>
    </xf>
    <xf numFmtId="164" fontId="12" fillId="4" borderId="42" applyAlignment="1" pivotButton="0" quotePrefix="0" xfId="0">
      <alignment horizontal="center" vertical="center" shrinkToFit="1"/>
    </xf>
    <xf numFmtId="0" fontId="2" fillId="0" borderId="5" applyAlignment="1" pivotButton="0" quotePrefix="0" xfId="0">
      <alignment horizontal="center" vertical="center" shrinkToFit="1"/>
    </xf>
    <xf numFmtId="166" fontId="12" fillId="4" borderId="31" applyAlignment="1" pivotButton="0" quotePrefix="0" xfId="0">
      <alignment horizontal="center" vertical="center" shrinkToFit="1"/>
    </xf>
    <xf numFmtId="166" fontId="12" fillId="4" borderId="33" applyAlignment="1" pivotButton="0" quotePrefix="0" xfId="0">
      <alignment horizontal="center" vertical="center" shrinkToFit="1"/>
    </xf>
    <xf numFmtId="3" fontId="12" fillId="0" borderId="8" applyAlignment="1" pivotButton="0" quotePrefix="0" xfId="0">
      <alignment horizontal="center" vertical="center" shrinkToFit="1"/>
    </xf>
    <xf numFmtId="10" fontId="12" fillId="0" borderId="8" applyAlignment="1" pivotButton="0" quotePrefix="0" xfId="0">
      <alignment horizontal="center" vertical="center" shrinkToFit="1"/>
    </xf>
    <xf numFmtId="0" fontId="11" fillId="3" borderId="28" applyAlignment="1" pivotButton="0" quotePrefix="0" xfId="0">
      <alignment horizontal="center" vertical="center"/>
    </xf>
    <xf numFmtId="0" fontId="11" fillId="3" borderId="26" applyAlignment="1" pivotButton="0" quotePrefix="0" xfId="0">
      <alignment horizontal="center" vertical="center"/>
    </xf>
    <xf numFmtId="0" fontId="0" fillId="0" borderId="30" pivotButton="0" quotePrefix="0" xfId="0"/>
    <xf numFmtId="0" fontId="6" fillId="5" borderId="28" applyAlignment="1" pivotButton="0" quotePrefix="0" xfId="0">
      <alignment horizontal="center" vertical="center"/>
    </xf>
    <xf numFmtId="0" fontId="6" fillId="5" borderId="27" applyAlignment="1" pivotButton="0" quotePrefix="0" xfId="0">
      <alignment horizontal="center" vertical="center"/>
    </xf>
    <xf numFmtId="0" fontId="6" fillId="5" borderId="26" applyAlignment="1" pivotButton="0" quotePrefix="0" xfId="0">
      <alignment horizontal="center" vertical="center"/>
    </xf>
    <xf numFmtId="168" fontId="6" fillId="5" borderId="26" applyAlignment="1" pivotButton="0" quotePrefix="0" xfId="0">
      <alignment horizontal="center" vertical="center"/>
    </xf>
    <xf numFmtId="169" fontId="6" fillId="5" borderId="27" applyAlignment="1" pivotButton="0" quotePrefix="0" xfId="0">
      <alignment horizontal="center" vertical="center"/>
    </xf>
    <xf numFmtId="49" fontId="6" fillId="5" borderId="29" applyAlignment="1" pivotButton="0" quotePrefix="0" xfId="0">
      <alignment horizontal="center" vertical="center"/>
    </xf>
    <xf numFmtId="170" fontId="8" fillId="6" borderId="58" applyAlignment="1" pivotButton="0" quotePrefix="0" xfId="0">
      <alignment horizontal="center" vertical="center"/>
    </xf>
    <xf numFmtId="0" fontId="0" fillId="0" borderId="59" pivotButton="0" quotePrefix="0" xfId="0"/>
    <xf numFmtId="170" fontId="8" fillId="6" borderId="60" applyAlignment="1" pivotButton="0" quotePrefix="0" xfId="0">
      <alignment horizontal="center" vertical="center"/>
    </xf>
    <xf numFmtId="170" fontId="13" fillId="6" borderId="67" applyAlignment="1" pivotButton="0" quotePrefix="0" xfId="0">
      <alignment horizontal="center" vertical="center"/>
    </xf>
    <xf numFmtId="0" fontId="6" fillId="5" borderId="28" applyAlignment="1" pivotButton="0" quotePrefix="0" xfId="0">
      <alignment horizontal="left" vertical="center"/>
    </xf>
    <xf numFmtId="170" fontId="23" fillId="7" borderId="63" applyAlignment="1" pivotButton="0" quotePrefix="0" xfId="0">
      <alignment horizontal="center" vertical="center"/>
    </xf>
    <xf numFmtId="0" fontId="0" fillId="0" borderId="49" pivotButton="0" quotePrefix="0" xfId="0"/>
    <xf numFmtId="170" fontId="23" fillId="7" borderId="61" applyAlignment="1" pivotButton="0" quotePrefix="0" xfId="0">
      <alignment horizontal="center" vertical="center"/>
    </xf>
    <xf numFmtId="170" fontId="12" fillId="7" borderId="40" applyAlignment="1" pivotButton="0" quotePrefix="0" xfId="0">
      <alignment horizontal="center" vertical="center"/>
    </xf>
    <xf numFmtId="3" fontId="12" fillId="7" borderId="36" applyAlignment="1" pivotButton="0" quotePrefix="0" xfId="0">
      <alignment horizontal="center" vertical="center"/>
    </xf>
    <xf numFmtId="170" fontId="23" fillId="8" borderId="63" applyAlignment="1" pivotButton="0" quotePrefix="0" xfId="0">
      <alignment horizontal="center" vertical="center"/>
    </xf>
    <xf numFmtId="170" fontId="23" fillId="8" borderId="61" applyAlignment="1" pivotButton="0" quotePrefix="0" xfId="0">
      <alignment horizontal="center" vertical="center"/>
    </xf>
    <xf numFmtId="170" fontId="12" fillId="8" borderId="40" applyAlignment="1" pivotButton="0" quotePrefix="0" xfId="0">
      <alignment horizontal="center" vertical="center"/>
    </xf>
    <xf numFmtId="3" fontId="12" fillId="7" borderId="42" applyAlignment="1" pivotButton="0" quotePrefix="0" xfId="0">
      <alignment horizontal="center" vertical="center"/>
    </xf>
    <xf numFmtId="170" fontId="8" fillId="9" borderId="63" applyAlignment="1" pivotButton="0" quotePrefix="0" xfId="0">
      <alignment horizontal="center" vertical="center"/>
    </xf>
    <xf numFmtId="170" fontId="8" fillId="9" borderId="61" applyAlignment="1" pivotButton="0" quotePrefix="0" xfId="0">
      <alignment horizontal="center" vertical="center"/>
    </xf>
    <xf numFmtId="170" fontId="13" fillId="9" borderId="40" applyAlignment="1" pivotButton="0" quotePrefix="0" xfId="0">
      <alignment horizontal="center" vertical="center"/>
    </xf>
    <xf numFmtId="3" fontId="12" fillId="8" borderId="42" applyAlignment="1" pivotButton="0" quotePrefix="0" xfId="0">
      <alignment horizontal="center" vertical="center"/>
    </xf>
    <xf numFmtId="170" fontId="23" fillId="0" borderId="65" applyAlignment="1" pivotButton="0" quotePrefix="0" xfId="0">
      <alignment horizontal="center" vertical="center"/>
    </xf>
    <xf numFmtId="170" fontId="23" fillId="0" borderId="62" applyAlignment="1" pivotButton="0" quotePrefix="0" xfId="0">
      <alignment horizontal="center" vertical="center"/>
    </xf>
    <xf numFmtId="170" fontId="12" fillId="0" borderId="52" applyAlignment="1" pivotButton="0" quotePrefix="0" xfId="0">
      <alignment horizontal="center" vertical="center"/>
    </xf>
    <xf numFmtId="170" fontId="8" fillId="6" borderId="63" applyAlignment="1" pivotButton="0" quotePrefix="0" xfId="0">
      <alignment horizontal="center" vertical="center"/>
    </xf>
    <xf numFmtId="170" fontId="8" fillId="6" borderId="61" applyAlignment="1" pivotButton="0" quotePrefix="0" xfId="0">
      <alignment horizontal="center" vertical="center"/>
    </xf>
    <xf numFmtId="170" fontId="13" fillId="6" borderId="40" applyAlignment="1" pivotButton="0" quotePrefix="0" xfId="0">
      <alignment horizontal="center" vertical="center"/>
    </xf>
    <xf numFmtId="170" fontId="13" fillId="8" borderId="42" applyAlignment="1" pivotButton="0" quotePrefix="0" xfId="0">
      <alignment horizontal="center" vertical="center"/>
    </xf>
    <xf numFmtId="3" fontId="13" fillId="7" borderId="42" applyAlignment="1" pivotButton="0" quotePrefix="0" xfId="0">
      <alignment horizontal="center" vertical="center"/>
    </xf>
    <xf numFmtId="170" fontId="23" fillId="8" borderId="41" applyAlignment="1" pivotButton="0" quotePrefix="0" xfId="0">
      <alignment horizontal="center" vertical="center"/>
    </xf>
    <xf numFmtId="3" fontId="13" fillId="8" borderId="42" applyAlignment="1" pivotButton="0" quotePrefix="0" xfId="0">
      <alignment horizontal="center" vertical="center"/>
    </xf>
    <xf numFmtId="10" fontId="13" fillId="7" borderId="42" applyAlignment="1" pivotButton="0" quotePrefix="0" xfId="0">
      <alignment horizontal="center" vertical="center"/>
    </xf>
    <xf numFmtId="10" fontId="13" fillId="8" borderId="42" applyAlignment="1" pivotButton="0" quotePrefix="0" xfId="0">
      <alignment horizontal="center" vertical="center"/>
    </xf>
    <xf numFmtId="170" fontId="8" fillId="9" borderId="41" applyAlignment="1" pivotButton="0" quotePrefix="0" xfId="0">
      <alignment horizontal="center" vertical="center"/>
    </xf>
    <xf numFmtId="0" fontId="13" fillId="9" borderId="40" applyAlignment="1" pivotButton="0" quotePrefix="0" xfId="0">
      <alignment horizontal="center" vertical="center"/>
    </xf>
    <xf numFmtId="170" fontId="8" fillId="6" borderId="41" applyAlignment="1" pivotButton="0" quotePrefix="0" xfId="0">
      <alignment horizontal="center" vertical="center"/>
    </xf>
    <xf numFmtId="170" fontId="23" fillId="7" borderId="41" applyAlignment="1" pivotButton="0" quotePrefix="0" xfId="0">
      <alignment horizontal="center" vertical="center"/>
    </xf>
    <xf numFmtId="174" fontId="12" fillId="8" borderId="41" applyAlignment="1" pivotButton="0" quotePrefix="0" xfId="0">
      <alignment horizontal="left" vertical="center"/>
    </xf>
    <xf numFmtId="3" fontId="28" fillId="7" borderId="42" applyAlignment="1" pivotButton="0" quotePrefix="0" xfId="0">
      <alignment horizontal="center" vertical="center"/>
    </xf>
    <xf numFmtId="3" fontId="28" fillId="7" borderId="12" applyAlignment="1" pivotButton="0" quotePrefix="0" xfId="0">
      <alignment horizontal="center" vertical="center"/>
    </xf>
    <xf numFmtId="3" fontId="12" fillId="7" borderId="33" applyAlignment="1" pivotButton="0" quotePrefix="0" xfId="0">
      <alignment horizontal="center" vertical="center"/>
    </xf>
    <xf numFmtId="170" fontId="12" fillId="0" borderId="5" applyAlignment="1" pivotButton="0" quotePrefix="0" xfId="0">
      <alignment horizontal="center" vertical="center"/>
    </xf>
    <xf numFmtId="170" fontId="12" fillId="0" borderId="5" applyAlignment="1" pivotButton="0" quotePrefix="0" xfId="0">
      <alignment horizontal="center" vertical="center" wrapText="1"/>
    </xf>
    <xf numFmtId="170" fontId="23" fillId="0" borderId="64" applyAlignment="1" pivotButton="0" quotePrefix="0" xfId="0">
      <alignment horizontal="center" vertical="center"/>
    </xf>
    <xf numFmtId="0" fontId="0" fillId="0" borderId="53" pivotButton="0" quotePrefix="0" xfId="0"/>
    <xf numFmtId="170" fontId="23" fillId="0" borderId="66" applyAlignment="1" pivotButton="0" quotePrefix="0" xfId="0">
      <alignment horizontal="center" vertical="center"/>
    </xf>
    <xf numFmtId="170" fontId="12" fillId="0" borderId="56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AP1000"/>
  <sheetViews>
    <sheetView showGridLines="0" workbookViewId="0">
      <selection activeCell="A1" sqref="A1"/>
    </sheetView>
  </sheetViews>
  <sheetFormatPr baseColWidth="8" defaultColWidth="14.43" defaultRowHeight="15" customHeight="1"/>
  <cols>
    <col width="2.86" customWidth="1" style="251" min="1" max="1"/>
    <col width="4.29" customWidth="1" style="251" min="2" max="2"/>
    <col width="7.29" customWidth="1" style="251" min="3" max="5"/>
    <col width="5.71" customWidth="1" style="251" min="6" max="7"/>
    <col width="9" customWidth="1" style="251" min="8" max="8"/>
    <col width="15.43" customWidth="1" style="251" min="9" max="9"/>
    <col width="5.71" customWidth="1" style="251" min="10" max="10"/>
    <col width="7.29" customWidth="1" style="251" min="11" max="11"/>
    <col width="5.71" customWidth="1" style="251" min="12" max="12"/>
    <col width="7.29" customWidth="1" style="251" min="13" max="13"/>
    <col width="7.14" customWidth="1" style="251" min="14" max="14"/>
    <col width="7.29" customWidth="1" style="251" min="15" max="15"/>
    <col width="6.43" customWidth="1" style="251" min="16" max="16"/>
    <col width="7.29" customWidth="1" style="251" min="17" max="26"/>
    <col width="2.86" customWidth="1" style="251" min="27" max="27"/>
    <col width="7.29" customWidth="1" style="251" min="28" max="31"/>
    <col width="4.29" customWidth="1" style="251" min="32" max="32"/>
    <col width="9.43" customWidth="1" style="251" min="33" max="33"/>
    <col width="7.14" customWidth="1" style="251" min="34" max="34"/>
    <col width="10.14" customWidth="1" style="251" min="35" max="35"/>
    <col width="3.43" customWidth="1" style="251" min="36" max="36"/>
    <col width="4.29" customWidth="1" style="251" min="37" max="37"/>
    <col width="4.71" customWidth="1" style="251" min="38" max="38"/>
    <col width="14.29" customWidth="1" style="251" min="39" max="42"/>
  </cols>
  <sheetData>
    <row r="1" ht="15" customHeight="1" s="251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2" t="n"/>
      <c r="AL1" s="2" t="n"/>
      <c r="AM1" s="2" t="n"/>
      <c r="AN1" s="2" t="n"/>
      <c r="AO1" s="2" t="n"/>
      <c r="AP1" s="2" t="n"/>
    </row>
    <row r="2" ht="15" customHeight="1" s="251">
      <c r="A2" s="2" t="n"/>
      <c r="B2" s="252" t="n"/>
      <c r="C2" s="253" t="n"/>
      <c r="D2" s="253" t="n"/>
      <c r="E2" s="254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2" t="n"/>
      <c r="AB2" s="3" t="n"/>
      <c r="AC2" s="3" t="n"/>
      <c r="AD2" s="3" t="n"/>
      <c r="AE2" s="3" t="n"/>
      <c r="AF2" s="3" t="n"/>
      <c r="AG2" s="3" t="n"/>
      <c r="AL2" s="2" t="n"/>
      <c r="AM2" s="2" t="n"/>
      <c r="AN2" s="2" t="n"/>
      <c r="AO2" s="2" t="n"/>
      <c r="AP2" s="2" t="n"/>
    </row>
    <row r="3" ht="22.5" customHeight="1" s="251">
      <c r="A3" s="2" t="n"/>
      <c r="B3" s="255" t="n"/>
      <c r="E3" s="256" t="n"/>
      <c r="F3" s="10" t="inlineStr">
        <is>
          <t>Projeto Cidade Jardim - Paineiras</t>
        </is>
      </c>
      <c r="G3" s="11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3" t="n"/>
      <c r="W3" s="13" t="n"/>
      <c r="Y3" s="12" t="n"/>
      <c r="Z3" s="12" t="n"/>
      <c r="AA3" s="2" t="n"/>
      <c r="AB3" s="3" t="n"/>
      <c r="AC3" s="3" t="n"/>
      <c r="AD3" s="3" t="n"/>
      <c r="AE3" s="3" t="n"/>
      <c r="AF3" s="3" t="n"/>
      <c r="AL3" s="2" t="n"/>
      <c r="AM3" s="2" t="n"/>
      <c r="AN3" s="2" t="n"/>
      <c r="AO3" s="2" t="n"/>
      <c r="AP3" s="2" t="n"/>
    </row>
    <row r="4" ht="15" customHeight="1" s="251">
      <c r="A4" s="2" t="n"/>
      <c r="B4" s="255" t="n"/>
      <c r="E4" s="256" t="n"/>
      <c r="F4" s="14" t="n"/>
      <c r="AL4" s="2" t="n"/>
      <c r="AM4" s="2" t="n"/>
      <c r="AN4" s="2" t="n"/>
      <c r="AO4" s="2" t="n"/>
      <c r="AP4" s="2" t="n"/>
    </row>
    <row r="5" ht="15" customHeight="1" s="251">
      <c r="A5" s="2" t="n"/>
      <c r="B5" s="257" t="n"/>
      <c r="C5" s="258" t="n"/>
      <c r="D5" s="258" t="n"/>
      <c r="E5" s="259" t="n"/>
      <c r="F5" s="255" t="n"/>
      <c r="AL5" s="2" t="n"/>
      <c r="AM5" s="2" t="n"/>
      <c r="AN5" s="2" t="n"/>
      <c r="AO5" s="2" t="n"/>
      <c r="AP5" s="2" t="n"/>
    </row>
    <row r="6" ht="30" customHeight="1" s="251">
      <c r="A6" s="2" t="n"/>
      <c r="B6" s="18" t="inlineStr">
        <is>
          <t>PREVISÃO DE RESULTADOS</t>
        </is>
      </c>
      <c r="C6" s="258" t="n"/>
      <c r="D6" s="258" t="n"/>
      <c r="E6" s="258" t="n"/>
      <c r="F6" s="258" t="n"/>
      <c r="G6" s="258" t="n"/>
      <c r="H6" s="258" t="n"/>
      <c r="I6" s="258" t="n"/>
      <c r="J6" s="258" t="n"/>
      <c r="K6" s="258" t="n"/>
      <c r="L6" s="258" t="n"/>
      <c r="M6" s="258" t="n"/>
      <c r="N6" s="258" t="n"/>
      <c r="O6" s="258" t="n"/>
      <c r="P6" s="258" t="n"/>
      <c r="Q6" s="258" t="n"/>
      <c r="R6" s="258" t="n"/>
      <c r="S6" s="258" t="n"/>
      <c r="T6" s="258" t="n"/>
      <c r="U6" s="258" t="n"/>
      <c r="V6" s="258" t="n"/>
      <c r="W6" s="258" t="n"/>
      <c r="X6" s="258" t="n"/>
      <c r="Y6" s="258" t="n"/>
      <c r="Z6" s="258" t="n"/>
      <c r="AA6" s="258" t="n"/>
      <c r="AB6" s="258" t="n"/>
      <c r="AC6" s="258" t="n"/>
      <c r="AD6" s="258" t="n"/>
      <c r="AE6" s="258" t="n"/>
      <c r="AF6" s="258" t="n"/>
      <c r="AG6" s="258" t="n"/>
      <c r="AH6" s="258" t="n"/>
      <c r="AI6" s="258" t="n"/>
      <c r="AJ6" s="258" t="n"/>
      <c r="AK6" s="258" t="n"/>
      <c r="AL6" s="2" t="n"/>
      <c r="AM6" s="2" t="n"/>
      <c r="AN6" s="2" t="n"/>
      <c r="AO6" s="2" t="n"/>
      <c r="AP6" s="2" t="n"/>
    </row>
    <row r="7" ht="15" customHeight="1" s="251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2" t="n"/>
      <c r="AL7" s="2" t="n"/>
      <c r="AM7" s="2" t="n"/>
      <c r="AN7" s="2" t="n"/>
      <c r="AO7" s="2" t="n"/>
      <c r="AP7" s="2" t="n"/>
    </row>
    <row r="8" ht="15" customHeight="1" s="251">
      <c r="A8" s="2" t="n"/>
      <c r="B8" s="19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0" t="n"/>
      <c r="Y8" s="21" t="n"/>
      <c r="Z8" s="258" t="n"/>
      <c r="AA8" s="2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2" t="n"/>
      <c r="AL8" s="2" t="n"/>
      <c r="AM8" s="2" t="n"/>
      <c r="AN8" s="2" t="n"/>
      <c r="AO8" s="2" t="n"/>
      <c r="AP8" s="2" t="n"/>
    </row>
    <row r="9" ht="18.75" customHeight="1" s="251">
      <c r="A9" s="22" t="n"/>
      <c r="B9" s="260" t="inlineStr">
        <is>
          <t>DESCRIÇÃO DO EMPREENDIMENTO - 100% VENDA</t>
        </is>
      </c>
      <c r="C9" s="261" t="n"/>
      <c r="D9" s="261" t="n"/>
      <c r="E9" s="261" t="n"/>
      <c r="F9" s="261" t="n"/>
      <c r="G9" s="261" t="n"/>
      <c r="H9" s="261" t="n"/>
      <c r="I9" s="261" t="n"/>
      <c r="J9" s="261" t="n"/>
      <c r="K9" s="261" t="n"/>
      <c r="L9" s="261" t="n"/>
      <c r="M9" s="261" t="n"/>
      <c r="N9" s="261" t="n"/>
      <c r="O9" s="261" t="n"/>
      <c r="P9" s="261" t="n"/>
      <c r="Q9" s="261" t="n"/>
      <c r="R9" s="261" t="n"/>
      <c r="S9" s="261" t="n"/>
      <c r="T9" s="261" t="n"/>
      <c r="U9" s="261" t="n"/>
      <c r="V9" s="261" t="n"/>
      <c r="W9" s="261" t="n"/>
      <c r="X9" s="261" t="n"/>
      <c r="Y9" s="261" t="n"/>
      <c r="Z9" s="26" t="n"/>
      <c r="AA9" s="22" t="n"/>
      <c r="AB9" s="262" t="inlineStr">
        <is>
          <t>APPROVAL</t>
        </is>
      </c>
      <c r="AC9" s="253" t="n"/>
      <c r="AD9" s="253" t="n"/>
      <c r="AE9" s="253" t="n"/>
      <c r="AF9" s="253" t="n"/>
      <c r="AG9" s="253" t="n"/>
      <c r="AH9" s="253" t="n"/>
      <c r="AI9" s="253" t="n"/>
      <c r="AJ9" s="253" t="n"/>
      <c r="AK9" s="254" t="n"/>
      <c r="AL9" s="22" t="n"/>
      <c r="AM9" s="22" t="n"/>
      <c r="AN9" s="22" t="n"/>
      <c r="AO9" s="22" t="n"/>
      <c r="AP9" s="22" t="n"/>
    </row>
    <row r="10" ht="15" customHeight="1" s="251">
      <c r="A10" s="22" t="n"/>
      <c r="B10" s="30" t="n"/>
      <c r="C10" s="31" t="inlineStr">
        <is>
          <t>Área Privativa Média</t>
        </is>
      </c>
      <c r="D10" s="253" t="n"/>
      <c r="E10" s="253" t="n"/>
      <c r="F10" s="32" t="inlineStr">
        <is>
          <t>x</t>
        </is>
      </c>
      <c r="G10" s="31" t="inlineStr">
        <is>
          <t>Preço Médio/m²</t>
        </is>
      </c>
      <c r="H10" s="253" t="n"/>
      <c r="I10" s="253" t="n"/>
      <c r="J10" s="263" t="inlineStr">
        <is>
          <t>=</t>
        </is>
      </c>
      <c r="K10" s="31" t="inlineStr">
        <is>
          <t>Preço de Venda Médio</t>
        </is>
      </c>
      <c r="L10" s="253" t="n"/>
      <c r="M10" s="253" t="n"/>
      <c r="N10" s="263" t="inlineStr">
        <is>
          <t>x</t>
        </is>
      </c>
      <c r="O10" s="31" t="inlineStr">
        <is>
          <t>Unid. Estoque</t>
        </is>
      </c>
      <c r="P10" s="253" t="n"/>
      <c r="Q10" s="263" t="inlineStr">
        <is>
          <t>+</t>
        </is>
      </c>
      <c r="R10" s="31" t="inlineStr">
        <is>
          <t>Vagas Extras</t>
        </is>
      </c>
      <c r="S10" s="253" t="n"/>
      <c r="T10" s="253" t="n"/>
      <c r="U10" s="263" t="inlineStr">
        <is>
          <t>=</t>
        </is>
      </c>
      <c r="V10" s="264" t="inlineStr">
        <is>
          <t>VGV Estoque (Sem Juros)</t>
        </is>
      </c>
      <c r="Z10" s="256" t="n"/>
      <c r="AA10" s="22" t="n"/>
      <c r="AB10" s="34" t="n"/>
      <c r="AC10" s="22" t="n"/>
      <c r="AD10" s="22" t="n"/>
      <c r="AE10" s="22" t="n"/>
      <c r="AF10" s="22" t="n"/>
      <c r="AG10" s="35" t="n"/>
      <c r="AH10" s="35" t="n"/>
      <c r="AI10" s="22" t="n"/>
      <c r="AJ10" s="22" t="n"/>
      <c r="AK10" s="36" t="n"/>
      <c r="AL10" s="22" t="n"/>
      <c r="AM10" s="22" t="n"/>
      <c r="AN10" s="22" t="n"/>
      <c r="AO10" s="22" t="n"/>
      <c r="AP10" s="22" t="n"/>
    </row>
    <row r="11" ht="15" customHeight="1" s="251">
      <c r="A11" s="22" t="n"/>
      <c r="B11" s="37" t="n"/>
      <c r="C11" s="265">
        <f>G15/O11</f>
        <v/>
      </c>
      <c r="D11" s="258" t="n"/>
      <c r="E11" s="258" t="n"/>
      <c r="G11" s="266" t="inlineStr">
        <is>
          <t>22000</t>
        </is>
      </c>
      <c r="H11" s="258" t="n"/>
      <c r="I11" s="258" t="n"/>
      <c r="J11" s="258" t="n"/>
      <c r="K11" s="42">
        <f>C11*G11</f>
        <v/>
      </c>
      <c r="L11" s="258" t="n"/>
      <c r="M11" s="258" t="n"/>
      <c r="N11" s="258" t="n"/>
      <c r="O11" s="266" t="inlineStr">
        <is>
          <t>13</t>
        </is>
      </c>
      <c r="P11" s="258" t="n"/>
      <c r="Q11" s="258" t="n"/>
      <c r="R11" s="43" t="n">
        <v>0</v>
      </c>
      <c r="S11" s="258" t="n"/>
      <c r="T11" s="258" t="n"/>
      <c r="U11" s="258" t="n"/>
      <c r="V11" s="44" t="n"/>
      <c r="W11" s="45">
        <f>K11*O11</f>
        <v/>
      </c>
      <c r="X11" s="258" t="n"/>
      <c r="Y11" s="258" t="n"/>
      <c r="Z11" s="46" t="n"/>
      <c r="AA11" s="22" t="n"/>
      <c r="AB11" s="34" t="n"/>
      <c r="AC11" s="47" t="n"/>
      <c r="AD11" s="47" t="n"/>
      <c r="AE11" s="47" t="n"/>
      <c r="AF11" s="22" t="n"/>
      <c r="AG11" s="48" t="n"/>
      <c r="AH11" s="48" t="n"/>
      <c r="AI11" s="47" t="n"/>
      <c r="AJ11" s="22" t="n"/>
      <c r="AK11" s="36" t="n"/>
      <c r="AL11" s="22" t="n"/>
      <c r="AM11" s="22" t="n"/>
      <c r="AN11" s="22" t="n"/>
      <c r="AO11" s="22" t="n"/>
      <c r="AP11" s="22" t="n"/>
    </row>
    <row r="12" ht="15" customHeight="1" s="251">
      <c r="A12" s="22" t="n"/>
      <c r="B12" s="267" t="inlineStr">
        <is>
          <t>Área Privativa Total</t>
        </is>
      </c>
      <c r="C12" s="253" t="n"/>
      <c r="D12" s="253" t="n"/>
      <c r="E12" s="254" t="n"/>
      <c r="F12" s="50" t="n"/>
      <c r="G12" s="31" t="inlineStr">
        <is>
          <t>Área Construída (Equiv.)</t>
        </is>
      </c>
      <c r="H12" s="253" t="n"/>
      <c r="I12" s="253" t="n"/>
      <c r="J12" s="263" t="inlineStr">
        <is>
          <t>x</t>
        </is>
      </c>
      <c r="K12" s="31" t="inlineStr">
        <is>
          <t>Custo / m² Construído</t>
        </is>
      </c>
      <c r="L12" s="253" t="n"/>
      <c r="M12" s="253" t="n"/>
      <c r="N12" s="263" t="inlineStr">
        <is>
          <t>=</t>
        </is>
      </c>
      <c r="O12" s="32" t="n"/>
      <c r="P12" s="253" t="n"/>
      <c r="Q12" s="253" t="n"/>
      <c r="R12" s="51" t="n"/>
      <c r="S12" s="52" t="inlineStr">
        <is>
          <t>Taxa Adm. + Eventuais</t>
        </is>
      </c>
      <c r="V12" s="51" t="n"/>
      <c r="W12" s="51" t="n"/>
      <c r="X12" s="51" t="n"/>
      <c r="Y12" s="51" t="n"/>
      <c r="Z12" s="53" t="n"/>
      <c r="AA12" s="22" t="n"/>
      <c r="AB12" s="34" t="n"/>
      <c r="AC12" s="54" t="inlineStr">
        <is>
          <t>Produto</t>
        </is>
      </c>
      <c r="AD12" s="253" t="n"/>
      <c r="AE12" s="253" t="n"/>
      <c r="AF12" s="22" t="n"/>
      <c r="AG12" s="54" t="inlineStr">
        <is>
          <t>Inteligência de Mercado (BI)</t>
        </is>
      </c>
      <c r="AH12" s="253" t="n"/>
      <c r="AI12" s="253" t="n"/>
      <c r="AJ12" s="55" t="n"/>
      <c r="AK12" s="36" t="n"/>
      <c r="AL12" s="22" t="n"/>
      <c r="AM12" s="22" t="n"/>
      <c r="AN12" s="22" t="n"/>
      <c r="AO12" s="22" t="n"/>
      <c r="AP12" s="22" t="n"/>
    </row>
    <row r="13" ht="15" customHeight="1" s="251">
      <c r="A13" s="22" t="n"/>
      <c r="B13" s="268" t="inlineStr">
        <is>
          <t>Sobre</t>
        </is>
      </c>
      <c r="E13" s="256" t="n"/>
      <c r="F13" s="51" t="n"/>
      <c r="G13" s="57" t="n">
        <v>8090.41</v>
      </c>
      <c r="K13" s="269" t="inlineStr">
        <is>
          <t>7589</t>
        </is>
      </c>
      <c r="O13" s="61" t="inlineStr">
        <is>
          <t>Custo de Obra Raso</t>
        </is>
      </c>
      <c r="R13" s="62" t="inlineStr">
        <is>
          <t>+</t>
        </is>
      </c>
      <c r="S13" s="270" t="n">
        <v>0.1</v>
      </c>
      <c r="V13" s="62" t="inlineStr">
        <is>
          <t>=</t>
        </is>
      </c>
      <c r="W13" s="2" t="inlineStr">
        <is>
          <t>Custo de Construção Total</t>
        </is>
      </c>
      <c r="X13" s="2" t="n"/>
      <c r="Y13" s="2" t="n"/>
      <c r="Z13" s="53" t="n"/>
      <c r="AA13" s="22" t="n"/>
      <c r="AB13" s="34" t="n"/>
      <c r="AC13" s="22" t="n"/>
      <c r="AD13" s="22" t="n"/>
      <c r="AE13" s="22" t="n"/>
      <c r="AF13" s="22" t="n"/>
      <c r="AG13" s="35" t="n"/>
      <c r="AH13" s="35" t="n"/>
      <c r="AI13" s="22" t="n"/>
      <c r="AJ13" s="22" t="n"/>
      <c r="AK13" s="36" t="n"/>
      <c r="AL13" s="22" t="n"/>
      <c r="AM13" s="22" t="n"/>
      <c r="AN13" s="22" t="n"/>
      <c r="AO13" s="22" t="n"/>
      <c r="AP13" s="22" t="n"/>
    </row>
    <row r="14" ht="15" customHeight="1" s="251">
      <c r="A14" s="22" t="n"/>
      <c r="B14" s="268" t="inlineStr">
        <is>
          <t>Área Construída (Equiv)</t>
        </is>
      </c>
      <c r="E14" s="256" t="n"/>
      <c r="F14" s="51" t="n"/>
      <c r="G14" s="61" t="inlineStr">
        <is>
          <t>Área Privativa Total</t>
        </is>
      </c>
      <c r="K14" s="61" t="inlineStr">
        <is>
          <t>Custo / m² Privativo</t>
        </is>
      </c>
      <c r="O14" s="64">
        <f>G15*K15</f>
        <v/>
      </c>
      <c r="S14" s="61" t="inlineStr">
        <is>
          <t>Custos Adic. Área Priv.</t>
        </is>
      </c>
      <c r="W14" s="64">
        <f>O14*(1+S13+S15)</f>
        <v/>
      </c>
      <c r="Z14" s="53" t="n"/>
      <c r="AA14" s="22" t="n"/>
      <c r="AB14" s="34" t="n"/>
      <c r="AC14" s="47" t="n"/>
      <c r="AD14" s="47" t="n"/>
      <c r="AE14" s="47" t="n"/>
      <c r="AF14" s="22" t="n"/>
      <c r="AG14" s="48" t="n"/>
      <c r="AH14" s="48" t="n"/>
      <c r="AI14" s="47" t="n"/>
      <c r="AJ14" s="22" t="n"/>
      <c r="AK14" s="36" t="n"/>
      <c r="AL14" s="22" t="n"/>
      <c r="AM14" s="22" t="n"/>
      <c r="AN14" s="22" t="n"/>
      <c r="AO14" s="22" t="n"/>
      <c r="AP14" s="22" t="n"/>
    </row>
    <row r="15" ht="15" customHeight="1" s="251">
      <c r="A15" s="22" t="n"/>
      <c r="B15" s="271">
        <f>G15/O17</f>
        <v/>
      </c>
      <c r="E15" s="256" t="n"/>
      <c r="F15" s="66" t="n"/>
      <c r="G15" s="67" t="n">
        <v>13574.29</v>
      </c>
      <c r="H15" s="258" t="n"/>
      <c r="I15" s="258" t="n"/>
      <c r="J15" s="258" t="n"/>
      <c r="K15" s="272" t="inlineStr">
        <is>
          <t>4523</t>
        </is>
      </c>
      <c r="L15" s="258" t="n"/>
      <c r="M15" s="258" t="n"/>
      <c r="N15" s="258" t="n"/>
      <c r="O15" s="69" t="n"/>
      <c r="P15" s="258" t="n"/>
      <c r="Q15" s="258" t="n"/>
      <c r="R15" s="66" t="n"/>
      <c r="S15" s="273" t="n">
        <v>0.02</v>
      </c>
      <c r="V15" s="66" t="n"/>
      <c r="W15" s="71">
        <f>W14/G13</f>
        <v/>
      </c>
      <c r="X15" s="258" t="n"/>
      <c r="Y15" s="258" t="n"/>
      <c r="Z15" s="46" t="n"/>
      <c r="AA15" s="22" t="n"/>
      <c r="AB15" s="34" t="n"/>
      <c r="AC15" s="54" t="inlineStr">
        <is>
          <t>Engenharia</t>
        </is>
      </c>
      <c r="AD15" s="253" t="n"/>
      <c r="AE15" s="253" t="n"/>
      <c r="AF15" s="22" t="n"/>
      <c r="AG15" s="54" t="inlineStr">
        <is>
          <t>Planejamento e Controle</t>
        </is>
      </c>
      <c r="AH15" s="253" t="n"/>
      <c r="AI15" s="253" t="n"/>
      <c r="AJ15" s="55" t="n"/>
      <c r="AK15" s="36" t="n"/>
      <c r="AL15" s="22" t="n"/>
      <c r="AM15" s="22" t="n"/>
      <c r="AN15" s="22" t="n"/>
      <c r="AO15" s="22" t="n"/>
      <c r="AP15" s="22" t="n"/>
    </row>
    <row r="16" ht="15" customHeight="1" s="251">
      <c r="A16" s="22" t="n"/>
      <c r="B16" s="49" t="inlineStr">
        <is>
          <t>Terreno</t>
        </is>
      </c>
      <c r="C16" s="253" t="n"/>
      <c r="D16" s="274" t="inlineStr">
        <is>
          <t>Vendas</t>
        </is>
      </c>
      <c r="E16" s="254" t="n"/>
      <c r="F16" s="31" t="inlineStr">
        <is>
          <t>Unidades</t>
        </is>
      </c>
      <c r="G16" s="253" t="n"/>
      <c r="H16" s="72" t="inlineStr">
        <is>
          <t>Permutas</t>
        </is>
      </c>
      <c r="I16" s="72" t="inlineStr">
        <is>
          <t>Outras Permutas</t>
        </is>
      </c>
      <c r="J16" s="49" t="inlineStr">
        <is>
          <t>Permuta</t>
        </is>
      </c>
      <c r="K16" s="253" t="n"/>
      <c r="L16" s="274" t="inlineStr">
        <is>
          <t>Área Permutada</t>
        </is>
      </c>
      <c r="M16" s="254" t="n"/>
      <c r="N16" s="30" t="n"/>
      <c r="O16" s="31" t="inlineStr">
        <is>
          <t>Área do Terreno (Total)</t>
        </is>
      </c>
      <c r="P16" s="253" t="n"/>
      <c r="Q16" s="253" t="n"/>
      <c r="R16" s="263" t="inlineStr">
        <is>
          <t>x</t>
        </is>
      </c>
      <c r="S16" s="31" t="inlineStr">
        <is>
          <t>Preço / m² (Área Total)</t>
        </is>
      </c>
      <c r="T16" s="253" t="n"/>
      <c r="U16" s="253" t="n"/>
      <c r="V16" s="263" t="inlineStr">
        <is>
          <t>=</t>
        </is>
      </c>
      <c r="W16" s="32" t="n"/>
      <c r="X16" s="253" t="n"/>
      <c r="Y16" s="253" t="n"/>
      <c r="Z16" s="73" t="n"/>
      <c r="AA16" s="22" t="n"/>
      <c r="AB16" s="34" t="n"/>
      <c r="AC16" s="22" t="n"/>
      <c r="AD16" s="22" t="n"/>
      <c r="AE16" s="22" t="n"/>
      <c r="AF16" s="22" t="n"/>
      <c r="AG16" s="35" t="n"/>
      <c r="AH16" s="35" t="n"/>
      <c r="AI16" s="22" t="n"/>
      <c r="AJ16" s="22" t="n"/>
      <c r="AK16" s="36" t="n"/>
      <c r="AL16" s="22" t="n"/>
      <c r="AM16" s="22" t="n"/>
      <c r="AN16" s="22" t="n"/>
      <c r="AO16" s="22" t="n"/>
      <c r="AP16" s="22" t="n"/>
    </row>
    <row r="17" ht="15" customHeight="1" s="251">
      <c r="A17" s="22" t="n"/>
      <c r="B17" s="275">
        <f>NOW()+30</f>
        <v/>
      </c>
      <c r="D17" s="276">
        <f>B17+120</f>
        <v/>
      </c>
      <c r="E17" s="256" t="n"/>
      <c r="F17" s="64">
        <f>O11</f>
        <v/>
      </c>
      <c r="H17" s="77" t="n">
        <v>0</v>
      </c>
      <c r="I17" s="77" t="n">
        <v>0</v>
      </c>
      <c r="J17" s="78" t="n">
        <v>0</v>
      </c>
      <c r="L17" s="277">
        <f>0</f>
        <v/>
      </c>
      <c r="M17" s="256" t="n"/>
      <c r="N17" s="37" t="n"/>
      <c r="O17" s="278" t="inlineStr">
        <is>
          <t>7045</t>
        </is>
      </c>
      <c r="S17" s="269">
        <f>W18/O17</f>
        <v/>
      </c>
      <c r="W17" s="2" t="inlineStr">
        <is>
          <t>Custo Efetivo do Terreno</t>
        </is>
      </c>
      <c r="X17" s="2" t="n"/>
      <c r="Y17" s="2" t="n"/>
      <c r="Z17" s="53" t="n"/>
      <c r="AA17" s="22" t="n"/>
      <c r="AB17" s="34" t="n"/>
      <c r="AC17" s="47" t="n"/>
      <c r="AD17" s="47" t="n"/>
      <c r="AE17" s="47" t="n"/>
      <c r="AF17" s="22" t="n"/>
      <c r="AG17" s="48" t="n"/>
      <c r="AH17" s="48" t="n"/>
      <c r="AI17" s="47" t="n"/>
      <c r="AJ17" s="22" t="n"/>
      <c r="AK17" s="36" t="n"/>
      <c r="AL17" s="22" t="n"/>
      <c r="AM17" s="22" t="n"/>
      <c r="AN17" s="22" t="n"/>
      <c r="AO17" s="22" t="n"/>
      <c r="AP17" s="22" t="n"/>
    </row>
    <row r="18" ht="15" customHeight="1" s="251">
      <c r="A18" s="22" t="n"/>
      <c r="B18" s="56" t="inlineStr">
        <is>
          <t>Obra</t>
        </is>
      </c>
      <c r="D18" s="279" t="inlineStr">
        <is>
          <t>Chaves</t>
        </is>
      </c>
      <c r="E18" s="256" t="n"/>
      <c r="F18" s="61" t="inlineStr">
        <is>
          <t>Vagas Extras</t>
        </is>
      </c>
      <c r="H18" s="279" t="inlineStr">
        <is>
          <t>Vagas Permuta</t>
        </is>
      </c>
      <c r="I18" s="256" t="n"/>
      <c r="J18" s="56" t="inlineStr">
        <is>
          <t>Financeira</t>
        </is>
      </c>
      <c r="L18" s="279" t="inlineStr">
        <is>
          <t>Física</t>
        </is>
      </c>
      <c r="M18" s="256" t="n"/>
      <c r="N18" s="37" t="n"/>
      <c r="O18" s="61" t="inlineStr">
        <is>
          <t>Área do Terreno (Líquida)</t>
        </is>
      </c>
      <c r="S18" s="61" t="inlineStr">
        <is>
          <t>Preço / m² (Área Líquida)</t>
        </is>
      </c>
      <c r="W18" s="64" t="inlineStr">
        <is>
          <t>40000000</t>
        </is>
      </c>
      <c r="Z18" s="53" t="n"/>
      <c r="AA18" s="22" t="n"/>
      <c r="AB18" s="34" t="n"/>
      <c r="AC18" s="54" t="inlineStr">
        <is>
          <t>Desenvolvimento / Diretoria</t>
        </is>
      </c>
      <c r="AD18" s="253" t="n"/>
      <c r="AE18" s="253" t="n"/>
      <c r="AF18" s="22" t="n"/>
      <c r="AG18" s="54" t="inlineStr">
        <is>
          <t>Presidência</t>
        </is>
      </c>
      <c r="AH18" s="253" t="n"/>
      <c r="AI18" s="253" t="n"/>
      <c r="AJ18" s="55" t="n"/>
      <c r="AK18" s="36" t="n"/>
      <c r="AL18" s="22" t="n"/>
      <c r="AM18" s="22" t="n"/>
      <c r="AN18" s="22" t="n"/>
      <c r="AO18" s="22" t="n"/>
      <c r="AP18" s="22" t="n"/>
    </row>
    <row r="19" ht="15" customHeight="1" s="251">
      <c r="A19" s="22" t="n"/>
      <c r="B19" s="280">
        <f>D17+150</f>
        <v/>
      </c>
      <c r="C19" s="258" t="n"/>
      <c r="D19" s="281">
        <f>B19+(365*3)</f>
        <v/>
      </c>
      <c r="E19" s="259" t="n"/>
      <c r="F19" s="43" t="n">
        <v>0</v>
      </c>
      <c r="G19" s="258" t="n"/>
      <c r="H19" s="282" t="n">
        <v>0</v>
      </c>
      <c r="I19" s="259" t="n"/>
      <c r="J19" s="84" t="n">
        <v>0</v>
      </c>
      <c r="K19" s="258" t="n"/>
      <c r="L19" s="283" t="n">
        <v>0</v>
      </c>
      <c r="M19" s="259" t="n"/>
      <c r="N19" s="86" t="n"/>
      <c r="O19" s="67">
        <f>O17*50%</f>
        <v/>
      </c>
      <c r="P19" s="258" t="n"/>
      <c r="Q19" s="258" t="n"/>
      <c r="R19" s="258" t="n"/>
      <c r="S19" s="45">
        <f>W18/O19</f>
        <v/>
      </c>
      <c r="T19" s="258" t="n"/>
      <c r="U19" s="258" t="n"/>
      <c r="V19" s="258" t="n"/>
      <c r="W19" s="69" t="n"/>
      <c r="X19" s="258" t="n"/>
      <c r="Y19" s="258" t="n"/>
      <c r="Z19" s="46" t="n"/>
      <c r="AA19" s="22" t="n"/>
      <c r="AB19" s="87" t="n"/>
      <c r="AC19" s="47" t="n"/>
      <c r="AD19" s="47" t="n"/>
      <c r="AE19" s="47" t="n"/>
      <c r="AF19" s="47" t="n"/>
      <c r="AG19" s="48" t="n"/>
      <c r="AH19" s="48" t="n"/>
      <c r="AI19" s="47" t="n"/>
      <c r="AJ19" s="47" t="n"/>
      <c r="AK19" s="88" t="n"/>
      <c r="AL19" s="22" t="n"/>
      <c r="AM19" s="22" t="n"/>
      <c r="AN19" s="22" t="n"/>
      <c r="AO19" s="22" t="n"/>
      <c r="AP19" s="22" t="n"/>
    </row>
    <row r="20" ht="18.75" customHeight="1" s="251">
      <c r="A20" s="22" t="n"/>
      <c r="B20" s="89" t="n">
        <v>0</v>
      </c>
      <c r="C20" s="261" t="n"/>
      <c r="D20" s="261" t="n"/>
      <c r="E20" s="261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90">
        <f>Z54</f>
        <v/>
      </c>
      <c r="X20" s="261" t="n"/>
      <c r="Y20" s="261" t="n"/>
      <c r="Z20" s="91">
        <f>W18/W11</f>
        <v/>
      </c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2" t="n"/>
      <c r="AN20" s="22" t="n"/>
      <c r="AO20" s="22" t="n"/>
      <c r="AP20" s="22" t="n"/>
    </row>
    <row r="21" ht="15" customHeight="1" s="251">
      <c r="A21" s="22" t="n"/>
      <c r="B21" s="92" t="n"/>
      <c r="C21" s="93" t="n"/>
      <c r="D21" s="94" t="n"/>
      <c r="E21" s="95" t="n"/>
      <c r="F21" s="95" t="n"/>
      <c r="G21" s="95" t="n"/>
      <c r="H21" s="284" t="inlineStr">
        <is>
          <t>RESUMO DAS CONTAS - MODELO Padrão DRE</t>
        </is>
      </c>
      <c r="I21" s="261" t="n"/>
      <c r="J21" s="261" t="n"/>
      <c r="K21" s="261" t="n"/>
      <c r="L21" s="261" t="n"/>
      <c r="M21" s="261" t="n"/>
      <c r="N21" s="261" t="n"/>
      <c r="O21" s="261" t="n"/>
      <c r="P21" s="261" t="n"/>
      <c r="Q21" s="261" t="n"/>
      <c r="R21" s="261" t="n"/>
      <c r="S21" s="261" t="n"/>
      <c r="T21" s="261" t="n"/>
      <c r="U21" s="261" t="n"/>
      <c r="V21" s="261" t="n"/>
      <c r="W21" s="95" t="n"/>
      <c r="X21" s="95" t="n"/>
      <c r="Y21" s="93" t="n"/>
      <c r="Z21" s="97" t="inlineStr">
        <is>
          <t>$/1000</t>
        </is>
      </c>
      <c r="AA21" s="2" t="n"/>
      <c r="AB21" s="285" t="inlineStr">
        <is>
          <t>RESULTADO</t>
        </is>
      </c>
      <c r="AC21" s="261" t="n"/>
      <c r="AD21" s="261" t="n"/>
      <c r="AE21" s="261" t="n"/>
      <c r="AF21" s="261" t="n"/>
      <c r="AG21" s="261" t="n"/>
      <c r="AH21" s="261" t="n"/>
      <c r="AI21" s="261" t="n"/>
      <c r="AJ21" s="261" t="n"/>
      <c r="AK21" s="286" t="n"/>
      <c r="AL21" s="2" t="n"/>
      <c r="AM21" s="22" t="n"/>
      <c r="AN21" s="22" t="n"/>
      <c r="AO21" s="22" t="n"/>
      <c r="AP21" s="22" t="n"/>
    </row>
    <row r="22" ht="15" customHeight="1" s="251">
      <c r="A22" s="22" t="n"/>
      <c r="B22" s="99" t="n"/>
      <c r="C22" s="100" t="n"/>
      <c r="D22" s="100" t="n"/>
      <c r="E22" s="100" t="n"/>
      <c r="F22" s="100" t="n"/>
      <c r="G22" s="100" t="n"/>
      <c r="H22" s="100" t="n"/>
      <c r="I22" s="101" t="inlineStr">
        <is>
          <t>Data Base: Agosto /2020</t>
        </is>
      </c>
      <c r="J22" s="287" t="inlineStr">
        <is>
          <t>Realizado</t>
        </is>
      </c>
      <c r="K22" s="261" t="n"/>
      <c r="L22" s="288" t="inlineStr">
        <is>
          <t>Encargos</t>
        </is>
      </c>
      <c r="M22" s="261" t="n"/>
      <c r="N22" s="104" t="inlineStr">
        <is>
          <t>%</t>
        </is>
      </c>
      <c r="O22" s="287" t="inlineStr">
        <is>
          <t>A Realizar</t>
        </is>
      </c>
      <c r="P22" s="261" t="n"/>
      <c r="Q22" s="288" t="inlineStr">
        <is>
          <t>Inflação</t>
        </is>
      </c>
      <c r="R22" s="261" t="n"/>
      <c r="S22" s="105" t="inlineStr">
        <is>
          <t>%</t>
        </is>
      </c>
      <c r="T22" s="289" t="inlineStr">
        <is>
          <t>Total Nominal</t>
        </is>
      </c>
      <c r="U22" s="286" t="n"/>
      <c r="V22" s="289" t="inlineStr">
        <is>
          <t>Total Indexado</t>
        </is>
      </c>
      <c r="W22" s="286" t="n"/>
      <c r="X22" s="290" t="inlineStr">
        <is>
          <t>Total VP</t>
        </is>
      </c>
      <c r="Y22" s="286" t="n"/>
      <c r="Z22" s="107" t="inlineStr">
        <is>
          <t>% VGV</t>
        </is>
      </c>
      <c r="AA22" s="12" t="n"/>
      <c r="AB22" s="108" t="n"/>
      <c r="AC22" s="109" t="n"/>
      <c r="AD22" s="109" t="n"/>
      <c r="AE22" s="291" t="n">
        <v>0</v>
      </c>
      <c r="AF22" s="261" t="n"/>
      <c r="AG22" s="261" t="n"/>
      <c r="AH22" s="111" t="n"/>
      <c r="AI22" s="292" t="inlineStr"/>
      <c r="AJ22" s="261" t="n"/>
      <c r="AK22" s="286" t="n"/>
      <c r="AL22" s="12" t="n"/>
      <c r="AM22" s="22" t="n"/>
      <c r="AN22" s="22" t="n"/>
      <c r="AO22" s="22" t="n"/>
      <c r="AP22" s="22" t="n"/>
    </row>
    <row r="23" ht="15" customHeight="1" s="251">
      <c r="A23" s="22" t="n"/>
      <c r="B23" s="113" t="inlineStr">
        <is>
          <t>Venda de Unidades</t>
        </is>
      </c>
      <c r="C23" s="114" t="n"/>
      <c r="D23" s="114" t="n"/>
      <c r="E23" s="114" t="n"/>
      <c r="F23" s="114" t="n"/>
      <c r="G23" s="114" t="n"/>
      <c r="H23" s="114" t="n"/>
      <c r="I23" s="115" t="n"/>
      <c r="J23" s="293" t="n">
        <v>0</v>
      </c>
      <c r="K23" s="294" t="n"/>
      <c r="L23" s="295" t="n">
        <v>0</v>
      </c>
      <c r="M23" s="294" t="n"/>
      <c r="N23" s="119">
        <f>IF(ISERR(J23/(J23+O23)),0,J23/(J23+O23))</f>
        <v/>
      </c>
      <c r="O23" s="293">
        <f>W11/1000</f>
        <v/>
      </c>
      <c r="P23" s="294" t="n"/>
      <c r="Q23" s="295" t="n">
        <v>0</v>
      </c>
      <c r="R23" s="294" t="n"/>
      <c r="S23" s="120">
        <f>IF(ISERR(O23/(O23+J23)),0,O23/(O23+J23))</f>
        <v/>
      </c>
      <c r="T23" s="296">
        <f>SUM(T24:U26)</f>
        <v/>
      </c>
      <c r="U23" s="254" t="n"/>
      <c r="V23" s="296">
        <f>SUM(V24:W26)</f>
        <v/>
      </c>
      <c r="W23" s="254" t="n"/>
      <c r="X23" s="296">
        <f>SUM(X24:Y26)</f>
        <v/>
      </c>
      <c r="Y23" s="254" t="n"/>
      <c r="Z23" s="122" t="n">
        <v>1</v>
      </c>
      <c r="AA23" s="12" t="n"/>
      <c r="AB23" s="297" t="inlineStr">
        <is>
          <t>Participação</t>
        </is>
      </c>
      <c r="AC23" s="261" t="n"/>
      <c r="AD23" s="261" t="n"/>
      <c r="AE23" s="261" t="n"/>
      <c r="AF23" s="261" t="n"/>
      <c r="AG23" s="125" t="n">
        <v>1</v>
      </c>
      <c r="AH23" s="261" t="n"/>
      <c r="AI23" s="261" t="n"/>
      <c r="AJ23" s="125" t="n"/>
      <c r="AK23" s="126" t="n"/>
      <c r="AL23" s="12" t="n"/>
      <c r="AM23" s="22" t="n"/>
      <c r="AN23" s="22" t="n"/>
      <c r="AO23" s="22" t="n"/>
      <c r="AP23" s="22" t="n"/>
    </row>
    <row r="24" ht="15" customHeight="1" s="251">
      <c r="A24" s="22" t="n"/>
      <c r="B24" s="127" t="n"/>
      <c r="C24" s="128" t="inlineStr">
        <is>
          <t>Receita c/ Vendas</t>
        </is>
      </c>
      <c r="D24" s="128" t="n"/>
      <c r="E24" s="128" t="n"/>
      <c r="F24" s="128" t="n"/>
      <c r="G24" s="128" t="n"/>
      <c r="H24" s="128" t="n"/>
      <c r="I24" s="129" t="n"/>
      <c r="J24" s="298" t="n">
        <v>0</v>
      </c>
      <c r="K24" s="299" t="n"/>
      <c r="L24" s="300" t="n">
        <v>0</v>
      </c>
      <c r="M24" s="299" t="n"/>
      <c r="N24" s="133">
        <f>IF(ISERR(J24/(J24+O24)),0,J24/(J24+O24))</f>
        <v/>
      </c>
      <c r="O24" s="298">
        <f>Z24*$O$23</f>
        <v/>
      </c>
      <c r="P24" s="299" t="n"/>
      <c r="Q24" s="300" t="n">
        <v>0</v>
      </c>
      <c r="R24" s="299" t="n"/>
      <c r="S24" s="134">
        <f>IF(ISERR(O24/(O24+J24)),0,O24/(O24+J24))</f>
        <v/>
      </c>
      <c r="T24" s="301">
        <f>O24</f>
        <v/>
      </c>
      <c r="U24" s="256" t="n"/>
      <c r="V24" s="301">
        <f>T24</f>
        <v/>
      </c>
      <c r="W24" s="256" t="n"/>
      <c r="X24" s="301">
        <f>V24</f>
        <v/>
      </c>
      <c r="Y24" s="256" t="n"/>
      <c r="Z24" s="136" t="n">
        <v>1</v>
      </c>
      <c r="AA24" s="2" t="n"/>
      <c r="AB24" s="137" t="inlineStr">
        <is>
          <t>Custo Raso da Unidade</t>
        </is>
      </c>
      <c r="AC24" s="138" t="n"/>
      <c r="AD24" s="138" t="n"/>
      <c r="AE24" s="138" t="n"/>
      <c r="AF24" s="138" t="n"/>
      <c r="AG24" s="138" t="n"/>
      <c r="AH24" s="302">
        <f>AH29/O11</f>
        <v/>
      </c>
      <c r="AI24" s="253" t="n"/>
      <c r="AJ24" s="141" t="n"/>
      <c r="AK24" s="142" t="n"/>
      <c r="AL24" s="22" t="n"/>
      <c r="AM24" s="22" t="n"/>
      <c r="AN24" s="22" t="n"/>
      <c r="AO24" s="22" t="n"/>
      <c r="AP24" s="22" t="n"/>
    </row>
    <row r="25" ht="15" customHeight="1" s="251">
      <c r="A25" s="22" t="n"/>
      <c r="B25" s="143" t="n"/>
      <c r="C25" s="144" t="n"/>
      <c r="D25" s="144" t="n"/>
      <c r="E25" s="144" t="n"/>
      <c r="F25" s="144" t="n"/>
      <c r="G25" s="144" t="n"/>
      <c r="H25" s="144" t="n"/>
      <c r="I25" s="145" t="n"/>
      <c r="J25" s="303" t="n"/>
      <c r="K25" s="299" t="n"/>
      <c r="L25" s="304" t="n"/>
      <c r="M25" s="299" t="n"/>
      <c r="N25" s="148" t="n"/>
      <c r="O25" s="303" t="n"/>
      <c r="P25" s="299" t="n"/>
      <c r="Q25" s="304" t="n"/>
      <c r="R25" s="299" t="n"/>
      <c r="S25" s="149" t="n"/>
      <c r="T25" s="305" t="n"/>
      <c r="U25" s="256" t="n"/>
      <c r="V25" s="305" t="n"/>
      <c r="W25" s="256" t="n"/>
      <c r="X25" s="305" t="n"/>
      <c r="Y25" s="256" t="n"/>
      <c r="Z25" s="151" t="n"/>
      <c r="AA25" s="2" t="n"/>
      <c r="AB25" s="152" t="inlineStr">
        <is>
          <t>Períodos de Venda (meses)</t>
        </is>
      </c>
      <c r="AC25" s="144" t="n"/>
      <c r="AD25" s="144" t="n"/>
      <c r="AE25" s="144" t="n"/>
      <c r="AF25" s="144" t="n"/>
      <c r="AG25" s="144" t="n"/>
      <c r="AH25" s="144" t="n"/>
      <c r="AI25" s="153" t="inlineStr">
        <is>
          <t>13</t>
        </is>
      </c>
      <c r="AJ25" s="154" t="n"/>
      <c r="AK25" s="155" t="n"/>
      <c r="AL25" s="22" t="n"/>
      <c r="AM25" s="22" t="n"/>
      <c r="AN25" s="22" t="n"/>
      <c r="AO25" s="22" t="n"/>
      <c r="AP25" s="22" t="n"/>
    </row>
    <row r="26" ht="15" customHeight="1" s="251">
      <c r="A26" s="22" t="n"/>
      <c r="B26" s="127" t="n"/>
      <c r="C26" s="128" t="n"/>
      <c r="D26" s="128" t="n"/>
      <c r="E26" s="128" t="n"/>
      <c r="F26" s="128" t="n"/>
      <c r="G26" s="128" t="n"/>
      <c r="H26" s="128" t="n"/>
      <c r="I26" s="129" t="n"/>
      <c r="J26" s="298" t="n"/>
      <c r="K26" s="299" t="n"/>
      <c r="L26" s="300" t="n"/>
      <c r="M26" s="299" t="n"/>
      <c r="N26" s="133" t="n"/>
      <c r="O26" s="298" t="n"/>
      <c r="P26" s="299" t="n"/>
      <c r="Q26" s="300" t="n"/>
      <c r="R26" s="299" t="n"/>
      <c r="S26" s="134" t="n"/>
      <c r="T26" s="301" t="n"/>
      <c r="U26" s="256" t="n"/>
      <c r="V26" s="301" t="n"/>
      <c r="W26" s="256" t="n"/>
      <c r="X26" s="301" t="n"/>
      <c r="Y26" s="256" t="n"/>
      <c r="Z26" s="136" t="n"/>
      <c r="AA26" s="2" t="n"/>
      <c r="AB26" s="156" t="inlineStr">
        <is>
          <t>Valor Pago no Terreno</t>
        </is>
      </c>
      <c r="AC26" s="128" t="n"/>
      <c r="AD26" s="128" t="n"/>
      <c r="AE26" s="128" t="n"/>
      <c r="AF26" s="128" t="n"/>
      <c r="AG26" s="128" t="n"/>
      <c r="AH26" s="306">
        <f>W18</f>
        <v/>
      </c>
      <c r="AJ26" s="158" t="n"/>
      <c r="AK26" s="159" t="n"/>
      <c r="AL26" s="22" t="n"/>
      <c r="AM26" s="22" t="n"/>
      <c r="AN26" s="22" t="n"/>
      <c r="AO26" s="22" t="n"/>
      <c r="AP26" s="22" t="n"/>
    </row>
    <row r="27" ht="15" customHeight="1" s="251">
      <c r="A27" s="22" t="n"/>
      <c r="B27" s="160" t="inlineStr">
        <is>
          <t>Receita Bruta</t>
        </is>
      </c>
      <c r="C27" s="161" t="n"/>
      <c r="D27" s="161" t="n"/>
      <c r="E27" s="161" t="n"/>
      <c r="F27" s="161" t="n"/>
      <c r="G27" s="161" t="n"/>
      <c r="H27" s="161" t="n"/>
      <c r="I27" s="162" t="n"/>
      <c r="J27" s="307" t="n">
        <v>0</v>
      </c>
      <c r="K27" s="299" t="n"/>
      <c r="L27" s="308" t="n">
        <v>0</v>
      </c>
      <c r="M27" s="299" t="n"/>
      <c r="N27" s="165">
        <f>IF(ISERR(J27/(J27+O27)),0,J27/(J27+O27))</f>
        <v/>
      </c>
      <c r="O27" s="307">
        <f>SUM(O24:P26)</f>
        <v/>
      </c>
      <c r="P27" s="299" t="n"/>
      <c r="Q27" s="308" t="n">
        <v>0</v>
      </c>
      <c r="R27" s="299" t="n"/>
      <c r="S27" s="166">
        <f>IF(ISERR(O27/(O27+J27)),0,O27/(O27+J27))</f>
        <v/>
      </c>
      <c r="T27" s="309">
        <f>SUM(T24:U26)</f>
        <v/>
      </c>
      <c r="U27" s="256" t="n"/>
      <c r="V27" s="309">
        <f>SUM(V24:W26)</f>
        <v/>
      </c>
      <c r="W27" s="256" t="n"/>
      <c r="X27" s="309">
        <f>SUM(X24:Y26)</f>
        <v/>
      </c>
      <c r="Y27" s="256" t="n"/>
      <c r="Z27" s="168" t="n">
        <v>1</v>
      </c>
      <c r="AA27" s="2" t="n"/>
      <c r="AB27" s="152" t="inlineStr">
        <is>
          <t>Custo Efetivo Terreno (Obra)</t>
        </is>
      </c>
      <c r="AC27" s="144" t="n"/>
      <c r="AD27" s="144" t="n"/>
      <c r="AE27" s="144" t="n"/>
      <c r="AF27" s="144" t="n"/>
      <c r="AG27" s="144" t="n"/>
      <c r="AH27" s="310">
        <f>AH26*(3.78%+11%)^2+AH26</f>
        <v/>
      </c>
      <c r="AJ27" s="154" t="n"/>
      <c r="AK27" s="155" t="n"/>
      <c r="AL27" s="22" t="n"/>
      <c r="AM27" s="22" t="n"/>
      <c r="AN27" s="22" t="n"/>
      <c r="AO27" s="22" t="n"/>
      <c r="AP27" s="22" t="n"/>
    </row>
    <row r="28" ht="15" customHeight="1" s="251">
      <c r="A28" s="22" t="n"/>
      <c r="B28" s="170" t="n"/>
      <c r="C28" s="171" t="n"/>
      <c r="D28" s="171" t="n"/>
      <c r="E28" s="171" t="n"/>
      <c r="F28" s="171" t="n"/>
      <c r="G28" s="171" t="n"/>
      <c r="H28" s="171" t="n"/>
      <c r="I28" s="172" t="n"/>
      <c r="J28" s="311" t="n"/>
      <c r="K28" s="299" t="n"/>
      <c r="L28" s="312" t="n"/>
      <c r="M28" s="299" t="n"/>
      <c r="N28" s="176" t="n"/>
      <c r="O28" s="311" t="n"/>
      <c r="P28" s="299" t="n"/>
      <c r="Q28" s="312" t="n"/>
      <c r="R28" s="299" t="n"/>
      <c r="S28" s="177" t="n"/>
      <c r="T28" s="313" t="n"/>
      <c r="U28" s="256" t="n"/>
      <c r="V28" s="313" t="n"/>
      <c r="W28" s="256" t="n"/>
      <c r="X28" s="313" t="n"/>
      <c r="Y28" s="256" t="n"/>
      <c r="Z28" s="179" t="n"/>
      <c r="AA28" s="2" t="n"/>
      <c r="AB28" s="156" t="inlineStr">
        <is>
          <t>Custo Efetivo Terreno (Venda)</t>
        </is>
      </c>
      <c r="AC28" s="128" t="n"/>
      <c r="AD28" s="128" t="n"/>
      <c r="AE28" s="128" t="n"/>
      <c r="AF28" s="128" t="n"/>
      <c r="AG28" s="128" t="n"/>
      <c r="AH28" s="306">
        <f>W18+(O29*-1000)</f>
        <v/>
      </c>
      <c r="AJ28" s="158" t="n"/>
      <c r="AK28" s="159" t="n"/>
      <c r="AL28" s="22" t="n"/>
      <c r="AM28" s="22" t="n"/>
      <c r="AN28" s="22" t="n"/>
      <c r="AO28" s="22" t="n"/>
      <c r="AP28" s="22" t="n"/>
    </row>
    <row r="29" ht="15" customHeight="1" s="251">
      <c r="A29" s="22" t="n"/>
      <c r="B29" s="180" t="inlineStr">
        <is>
          <t>Impostos</t>
        </is>
      </c>
      <c r="C29" s="181" t="n"/>
      <c r="D29" s="181" t="n"/>
      <c r="E29" s="181" t="n"/>
      <c r="F29" s="181" t="n"/>
      <c r="G29" s="181" t="n"/>
      <c r="H29" s="181" t="n"/>
      <c r="I29" s="182" t="n"/>
      <c r="J29" s="314" t="n">
        <v>0</v>
      </c>
      <c r="K29" s="299" t="n"/>
      <c r="L29" s="315" t="n">
        <v>0</v>
      </c>
      <c r="M29" s="299" t="n"/>
      <c r="N29" s="185">
        <f>IF(ISERR(J29/(J29+O29)),0,J29/(J29+O29))</f>
        <v/>
      </c>
      <c r="O29" s="314">
        <f>SUM(O30:P31)</f>
        <v/>
      </c>
      <c r="P29" s="299" t="n"/>
      <c r="Q29" s="315" t="n">
        <v>0</v>
      </c>
      <c r="R29" s="299" t="n"/>
      <c r="S29" s="186">
        <f>IF(ISERR(O29/(O29+J29)),0,O29/(O29+J29))</f>
        <v/>
      </c>
      <c r="T29" s="316">
        <f>O29</f>
        <v/>
      </c>
      <c r="U29" s="256" t="n"/>
      <c r="V29" s="316">
        <f>T29</f>
        <v/>
      </c>
      <c r="W29" s="256" t="n"/>
      <c r="X29" s="316">
        <f>T29</f>
        <v/>
      </c>
      <c r="Y29" s="256" t="n"/>
      <c r="Z29" s="122">
        <f>SUM(Z30:Z31)</f>
        <v/>
      </c>
      <c r="AA29" s="2" t="n"/>
      <c r="AB29" s="152" t="inlineStr">
        <is>
          <t>Investimento Máximo (Saldo)</t>
        </is>
      </c>
      <c r="AC29" s="144" t="n"/>
      <c r="AD29" s="144" t="n"/>
      <c r="AE29" s="144" t="n"/>
      <c r="AF29" s="144" t="n"/>
      <c r="AG29" s="144" t="n"/>
      <c r="AH29" s="317">
        <f>-1000*(O36+O38+O42+O45+O50)</f>
        <v/>
      </c>
      <c r="AJ29" s="154" t="n"/>
      <c r="AK29" s="155" t="n"/>
      <c r="AL29" s="22" t="n"/>
      <c r="AM29" s="22" t="n"/>
      <c r="AN29" s="22" t="n"/>
      <c r="AO29" s="22" t="n"/>
      <c r="AP29" s="22" t="n"/>
    </row>
    <row r="30" ht="15" customHeight="1" s="251">
      <c r="A30" s="22" t="n"/>
      <c r="B30" s="127" t="n"/>
      <c r="C30" s="128" t="inlineStr">
        <is>
          <t>IBTI, Escritura, Registro, Iptu (Obra), Advogado</t>
        </is>
      </c>
      <c r="D30" s="128" t="n"/>
      <c r="E30" s="128" t="n"/>
      <c r="F30" s="128" t="n"/>
      <c r="G30" s="128" t="n"/>
      <c r="H30" s="128" t="n"/>
      <c r="I30" s="129" t="n"/>
      <c r="J30" s="298" t="n">
        <v>0</v>
      </c>
      <c r="K30" s="299" t="n"/>
      <c r="L30" s="300" t="n">
        <v>0</v>
      </c>
      <c r="M30" s="299" t="n"/>
      <c r="N30" s="133">
        <f>IF(ISERR(J30/(J30+O30)),0,J30/(J30+O30))</f>
        <v/>
      </c>
      <c r="O30" s="298" t="n">
        <v>-3578.206720000002</v>
      </c>
      <c r="P30" s="299" t="n"/>
      <c r="Q30" s="300" t="n">
        <v>0</v>
      </c>
      <c r="R30" s="299" t="n"/>
      <c r="S30" s="134">
        <f>IF(ISERR(O30/(O30+J30)),0,O30/(O30+J30))</f>
        <v/>
      </c>
      <c r="T30" s="301">
        <f>O30</f>
        <v/>
      </c>
      <c r="U30" s="256" t="n"/>
      <c r="V30" s="301">
        <f>T30</f>
        <v/>
      </c>
      <c r="W30" s="256" t="n"/>
      <c r="X30" s="301">
        <f>V30</f>
        <v/>
      </c>
      <c r="Y30" s="256" t="n"/>
      <c r="Z30" s="136">
        <f>O30/O23</f>
        <v/>
      </c>
      <c r="AA30" s="2" t="n"/>
      <c r="AB30" s="156" t="inlineStr">
        <is>
          <t>Investimento Total (Saldo)</t>
        </is>
      </c>
      <c r="AC30" s="128" t="n"/>
      <c r="AD30" s="128" t="n"/>
      <c r="AE30" s="128" t="n"/>
      <c r="AF30" s="128" t="n"/>
      <c r="AG30" s="128" t="n"/>
      <c r="AH30" s="318">
        <f>-1000*(SUM(O29,O32,O36,O38,O42,O45,O50,O59))</f>
        <v/>
      </c>
      <c r="AJ30" s="158" t="n"/>
      <c r="AK30" s="159" t="n"/>
      <c r="AL30" s="22" t="n"/>
      <c r="AM30" s="22" t="n"/>
      <c r="AN30" s="22" t="n"/>
      <c r="AO30" s="22" t="n"/>
      <c r="AP30" s="22" t="n"/>
    </row>
    <row r="31" ht="18.75" customHeight="1" s="251">
      <c r="A31" s="22" t="n"/>
      <c r="B31" s="143" t="n"/>
      <c r="C31" s="144" t="inlineStr">
        <is>
          <t>Comissão de Vendas Terreno</t>
        </is>
      </c>
      <c r="D31" s="144" t="n"/>
      <c r="E31" s="144" t="n"/>
      <c r="F31" s="144" t="n"/>
      <c r="G31" s="144" t="n"/>
      <c r="H31" s="144" t="n"/>
      <c r="I31" s="145" t="n"/>
      <c r="J31" s="303" t="n">
        <v>0</v>
      </c>
      <c r="K31" s="299" t="n"/>
      <c r="L31" s="304" t="n">
        <v>0</v>
      </c>
      <c r="M31" s="299" t="n"/>
      <c r="N31" s="148">
        <f>IF(ISERR(J31/(J31+O31)),0,J31/(J31+O31))</f>
        <v/>
      </c>
      <c r="O31" s="319" t="n">
        <v>-2000</v>
      </c>
      <c r="Q31" s="304" t="n">
        <v>0</v>
      </c>
      <c r="R31" s="299" t="n"/>
      <c r="S31" s="149">
        <f>IF(ISERR(O31/(O31+J31)),0,O31/(O31+J31))</f>
        <v/>
      </c>
      <c r="T31" s="305">
        <f>O31</f>
        <v/>
      </c>
      <c r="U31" s="256" t="n"/>
      <c r="V31" s="305">
        <f>T31</f>
        <v/>
      </c>
      <c r="W31" s="256" t="n"/>
      <c r="X31" s="305">
        <f>V31</f>
        <v/>
      </c>
      <c r="Y31" s="256" t="n"/>
      <c r="Z31" s="190">
        <f>O31/O24</f>
        <v/>
      </c>
      <c r="AA31" s="2" t="n"/>
      <c r="AB31" s="152" t="inlineStr">
        <is>
          <t>EBITDA</t>
        </is>
      </c>
      <c r="AC31" s="144" t="n"/>
      <c r="AD31" s="144" t="n"/>
      <c r="AE31" s="144" t="n"/>
      <c r="AF31" s="144" t="n"/>
      <c r="AG31" s="144" t="n"/>
      <c r="AH31" s="320">
        <f>O54*1000</f>
        <v/>
      </c>
      <c r="AJ31" s="154" t="n"/>
      <c r="AK31" s="155" t="n"/>
      <c r="AL31" s="22" t="n"/>
      <c r="AM31" s="22" t="n"/>
      <c r="AN31" s="22" t="n"/>
      <c r="AO31" s="22" t="n"/>
      <c r="AP31" s="22" t="n"/>
    </row>
    <row r="32" ht="15" customHeight="1" s="251">
      <c r="A32" s="22" t="n"/>
      <c r="B32" s="180" t="inlineStr">
        <is>
          <t>Comissão</t>
        </is>
      </c>
      <c r="C32" s="181" t="n"/>
      <c r="D32" s="181" t="n"/>
      <c r="E32" s="181" t="n"/>
      <c r="F32" s="181" t="n"/>
      <c r="G32" s="181" t="n"/>
      <c r="H32" s="181" t="n"/>
      <c r="I32" s="182" t="n"/>
      <c r="J32" s="314" t="n">
        <v>0</v>
      </c>
      <c r="K32" s="299" t="n"/>
      <c r="L32" s="315" t="n">
        <v>0</v>
      </c>
      <c r="M32" s="299" t="n"/>
      <c r="N32" s="185">
        <f>IF(ISERR(J32/(J32+O32)),0,J32/(J32+O32))</f>
        <v/>
      </c>
      <c r="O32" s="314">
        <f>SUM(O33)</f>
        <v/>
      </c>
      <c r="P32" s="299" t="n"/>
      <c r="Q32" s="315" t="n">
        <v>0</v>
      </c>
      <c r="R32" s="299" t="n"/>
      <c r="S32" s="186">
        <f>IF(ISERR(O32/(O32+J32)),0,O32/(O32+J32))</f>
        <v/>
      </c>
      <c r="T32" s="316">
        <f>O32</f>
        <v/>
      </c>
      <c r="U32" s="256" t="n"/>
      <c r="V32" s="316">
        <f>T32</f>
        <v/>
      </c>
      <c r="W32" s="256" t="n"/>
      <c r="X32" s="316">
        <f>V32</f>
        <v/>
      </c>
      <c r="Y32" s="256" t="n"/>
      <c r="Z32" s="122">
        <f>SUM(Z33)</f>
        <v/>
      </c>
      <c r="AA32" s="2" t="n"/>
      <c r="AB32" s="156" t="inlineStr">
        <is>
          <t>Margem Resultado Bruto</t>
        </is>
      </c>
      <c r="AC32" s="128" t="n"/>
      <c r="AD32" s="128" t="n"/>
      <c r="AE32" s="128" t="n"/>
      <c r="AF32" s="128" t="n"/>
      <c r="AG32" s="128" t="n"/>
      <c r="AH32" s="321">
        <f>Z48</f>
        <v/>
      </c>
      <c r="AJ32" s="158" t="n"/>
      <c r="AK32" s="159" t="n"/>
      <c r="AL32" s="22" t="n"/>
      <c r="AM32" s="22" t="n"/>
      <c r="AN32" s="22" t="n"/>
      <c r="AO32" s="22" t="n"/>
      <c r="AP32" s="22" t="n"/>
    </row>
    <row r="33" ht="15" customHeight="1" s="251">
      <c r="A33" s="22" t="n"/>
      <c r="B33" s="127" t="n"/>
      <c r="C33" s="128" t="inlineStr">
        <is>
          <t>Comissão s/ Venda</t>
        </is>
      </c>
      <c r="D33" s="128" t="n"/>
      <c r="E33" s="128" t="n"/>
      <c r="F33" s="128" t="n"/>
      <c r="G33" s="128" t="n"/>
      <c r="H33" s="128" t="n"/>
      <c r="I33" s="129" t="n"/>
      <c r="J33" s="298" t="n">
        <v>0</v>
      </c>
      <c r="K33" s="299" t="n"/>
      <c r="L33" s="300" t="n">
        <v>0</v>
      </c>
      <c r="M33" s="299" t="n"/>
      <c r="N33" s="133">
        <f>IF(ISERR(J33/(J33+O33)),0,J33/(J33+O33))</f>
        <v/>
      </c>
      <c r="O33" s="298">
        <f>Z33*$O$23</f>
        <v/>
      </c>
      <c r="P33" s="299" t="n"/>
      <c r="Q33" s="300" t="n">
        <v>0</v>
      </c>
      <c r="R33" s="299" t="n"/>
      <c r="S33" s="134">
        <f>IF(ISERR(O33/(O33+J33)),0,O33/(O33+J33))</f>
        <v/>
      </c>
      <c r="T33" s="301">
        <f>O33</f>
        <v/>
      </c>
      <c r="U33" s="256" t="n"/>
      <c r="V33" s="301">
        <f>T33</f>
        <v/>
      </c>
      <c r="W33" s="256" t="n"/>
      <c r="X33" s="301">
        <f>V33</f>
        <v/>
      </c>
      <c r="Y33" s="256" t="n"/>
      <c r="Z33" s="136" t="n">
        <v>-0.05</v>
      </c>
      <c r="AA33" s="2" t="n"/>
      <c r="AB33" s="152" t="inlineStr">
        <is>
          <t>Margem EBITDA</t>
        </is>
      </c>
      <c r="AC33" s="144" t="n"/>
      <c r="AD33" s="144" t="n"/>
      <c r="AE33" s="144" t="n"/>
      <c r="AF33" s="144" t="n"/>
      <c r="AG33" s="144" t="n"/>
      <c r="AH33" s="322">
        <f>AH31/W11</f>
        <v/>
      </c>
      <c r="AJ33" s="154" t="n"/>
      <c r="AK33" s="155" t="n"/>
      <c r="AL33" s="22" t="n"/>
      <c r="AM33" s="22" t="n"/>
      <c r="AN33" s="22" t="n"/>
      <c r="AO33" s="22" t="n"/>
      <c r="AP33" s="22" t="n"/>
    </row>
    <row r="34" ht="15" customHeight="1" s="251">
      <c r="A34" s="22" t="n"/>
      <c r="B34" s="160" t="inlineStr">
        <is>
          <t>Receita Líquida</t>
        </is>
      </c>
      <c r="C34" s="161" t="n"/>
      <c r="D34" s="161" t="n"/>
      <c r="E34" s="161" t="n"/>
      <c r="F34" s="161" t="n"/>
      <c r="G34" s="161" t="n"/>
      <c r="H34" s="161" t="n"/>
      <c r="I34" s="162" t="n"/>
      <c r="J34" s="307" t="n">
        <v>0</v>
      </c>
      <c r="K34" s="299" t="n"/>
      <c r="L34" s="308" t="n">
        <v>0</v>
      </c>
      <c r="M34" s="299" t="n"/>
      <c r="N34" s="165">
        <f>IF(ISERR(J34/(J34+O34)),0,J34/(J34+O34))</f>
        <v/>
      </c>
      <c r="O34" s="323">
        <f>O23+SUM(O32,O29)</f>
        <v/>
      </c>
      <c r="Q34" s="308" t="n">
        <v>0</v>
      </c>
      <c r="R34" s="299" t="n"/>
      <c r="S34" s="166">
        <f>IF(ISERR(O34/(O34+J34)),0,O34/(O34+J34))</f>
        <v/>
      </c>
      <c r="T34" s="309">
        <f>O34</f>
        <v/>
      </c>
      <c r="U34" s="256" t="n"/>
      <c r="V34" s="309">
        <f>O34</f>
        <v/>
      </c>
      <c r="W34" s="256" t="n"/>
      <c r="X34" s="309">
        <f>V34</f>
        <v/>
      </c>
      <c r="Y34" s="256" t="n"/>
      <c r="Z34" s="168">
        <f>Z27+Z32+Z29</f>
        <v/>
      </c>
      <c r="AA34" s="2" t="n"/>
      <c r="AB34" s="324" t="inlineStr">
        <is>
          <t>Saldo</t>
        </is>
      </c>
      <c r="AK34" s="256" t="n"/>
      <c r="AL34" s="22" t="n"/>
      <c r="AM34" s="22" t="n"/>
      <c r="AN34" s="22" t="n"/>
      <c r="AO34" s="22" t="n"/>
      <c r="AP34" s="22" t="n"/>
    </row>
    <row r="35" ht="15" customHeight="1" s="251">
      <c r="A35" s="22" t="n"/>
      <c r="B35" s="170" t="n"/>
      <c r="C35" s="171" t="n"/>
      <c r="D35" s="171" t="n"/>
      <c r="E35" s="171" t="n"/>
      <c r="F35" s="171" t="n"/>
      <c r="G35" s="171" t="n"/>
      <c r="H35" s="171" t="n"/>
      <c r="I35" s="172" t="n"/>
      <c r="J35" s="311" t="n"/>
      <c r="K35" s="299" t="n"/>
      <c r="L35" s="312" t="n"/>
      <c r="M35" s="299" t="n"/>
      <c r="N35" s="176" t="n"/>
      <c r="O35" s="173" t="n"/>
      <c r="Q35" s="312" t="n"/>
      <c r="R35" s="299" t="n"/>
      <c r="S35" s="177" t="n"/>
      <c r="T35" s="313" t="n"/>
      <c r="U35" s="256" t="n"/>
      <c r="V35" s="313" t="n"/>
      <c r="W35" s="256" t="n"/>
      <c r="X35" s="313" t="n"/>
      <c r="Y35" s="256" t="n"/>
      <c r="Z35" s="179" t="n"/>
      <c r="AA35" s="2" t="n"/>
      <c r="AB35" s="156" t="inlineStr">
        <is>
          <t>VPL  (0,00%)</t>
        </is>
      </c>
      <c r="AC35" s="128" t="n"/>
      <c r="AD35" s="128" t="n"/>
      <c r="AE35" s="128" t="n"/>
      <c r="AF35" s="128" t="n"/>
      <c r="AG35" s="128" t="n"/>
      <c r="AH35" s="306">
        <f>O63*1000</f>
        <v/>
      </c>
      <c r="AJ35" s="158" t="n"/>
      <c r="AK35" s="159" t="n"/>
      <c r="AL35" s="22" t="n"/>
      <c r="AM35" s="22" t="n"/>
      <c r="AN35" s="22" t="n"/>
      <c r="AO35" s="22" t="n"/>
      <c r="AP35" s="22" t="n"/>
    </row>
    <row r="36" ht="15" customHeight="1" s="251">
      <c r="A36" s="22" t="n"/>
      <c r="B36" s="180" t="inlineStr">
        <is>
          <t>LandBank</t>
        </is>
      </c>
      <c r="C36" s="181" t="n"/>
      <c r="D36" s="181" t="n"/>
      <c r="E36" s="181" t="n"/>
      <c r="F36" s="181" t="n"/>
      <c r="G36" s="181" t="n"/>
      <c r="H36" s="181" t="n"/>
      <c r="I36" s="182" t="n"/>
      <c r="J36" s="314" t="n">
        <v>0</v>
      </c>
      <c r="K36" s="299" t="n"/>
      <c r="L36" s="315" t="n">
        <v>0</v>
      </c>
      <c r="M36" s="299" t="n"/>
      <c r="N36" s="185">
        <f>IF(ISERR(J36/(J36+O36)),0,J36/(J36+O36))</f>
        <v/>
      </c>
      <c r="O36" s="325">
        <f>SUM(O37)</f>
        <v/>
      </c>
      <c r="Q36" s="315" t="n">
        <v>0</v>
      </c>
      <c r="R36" s="299" t="n"/>
      <c r="S36" s="186">
        <f>IF(ISERR(O36/(O36+J36)),0,O36/(O36+J36))</f>
        <v/>
      </c>
      <c r="T36" s="316">
        <f>O36</f>
        <v/>
      </c>
      <c r="U36" s="256" t="n"/>
      <c r="V36" s="316">
        <f>T36</f>
        <v/>
      </c>
      <c r="W36" s="256" t="n"/>
      <c r="X36" s="316">
        <f>V36</f>
        <v/>
      </c>
      <c r="Y36" s="256" t="n"/>
      <c r="Z36" s="122">
        <f>SUM(Z37)</f>
        <v/>
      </c>
      <c r="AA36" s="2" t="n"/>
      <c r="AB36" s="152" t="inlineStr">
        <is>
          <t>Exposição Máxima  (14º mês)</t>
        </is>
      </c>
      <c r="AC36" s="144" t="n"/>
      <c r="AD36" s="144" t="n"/>
      <c r="AE36" s="144" t="n"/>
      <c r="AF36" s="144" t="n"/>
      <c r="AG36" s="144" t="n"/>
      <c r="AH36" s="310">
        <f>O38*32%*1000*-1</f>
        <v/>
      </c>
      <c r="AJ36" s="154" t="n"/>
      <c r="AK36" s="155" t="n"/>
      <c r="AL36" s="22" t="n"/>
      <c r="AM36" s="195" t="n"/>
      <c r="AN36" s="22" t="n"/>
      <c r="AO36" s="22" t="n"/>
      <c r="AP36" s="22" t="n"/>
    </row>
    <row r="37" ht="15" customHeight="1" s="251">
      <c r="A37" s="22" t="n"/>
      <c r="B37" s="127" t="n"/>
      <c r="C37" s="128" t="inlineStr">
        <is>
          <t>Pagamento á Vista Terreno Cidade Jardim</t>
        </is>
      </c>
      <c r="D37" s="128" t="n"/>
      <c r="E37" s="128" t="n"/>
      <c r="F37" s="128" t="n"/>
      <c r="G37" s="128" t="n"/>
      <c r="H37" s="128" t="n"/>
      <c r="I37" s="129" t="n"/>
      <c r="J37" s="298" t="n">
        <v>0</v>
      </c>
      <c r="K37" s="299" t="n"/>
      <c r="L37" s="300" t="n">
        <v>0</v>
      </c>
      <c r="M37" s="299" t="n"/>
      <c r="N37" s="133">
        <f>IF(ISERR(J37/(J37+O37)),0,J37/(J37+O37))</f>
        <v/>
      </c>
      <c r="O37" s="326">
        <f>W18/-1000</f>
        <v/>
      </c>
      <c r="Q37" s="300" t="n">
        <v>0</v>
      </c>
      <c r="R37" s="299" t="n"/>
      <c r="S37" s="134">
        <f>IF(ISERR(O37/(O37+J37)),0,O37/(O37+J37))</f>
        <v/>
      </c>
      <c r="T37" s="301">
        <f>O37</f>
        <v/>
      </c>
      <c r="U37" s="256" t="n"/>
      <c r="V37" s="301">
        <f>T37</f>
        <v/>
      </c>
      <c r="W37" s="256" t="n"/>
      <c r="X37" s="301">
        <f>V37</f>
        <v/>
      </c>
      <c r="Y37" s="256" t="n"/>
      <c r="Z37" s="136">
        <f>O37/O23</f>
        <v/>
      </c>
      <c r="AA37" s="2" t="n"/>
      <c r="AB37" s="156" t="inlineStr">
        <is>
          <t>Exposição Média  (16º meses)</t>
        </is>
      </c>
      <c r="AC37" s="128" t="n"/>
      <c r="AD37" s="128" t="n"/>
      <c r="AE37" s="128" t="n"/>
      <c r="AF37" s="128" t="n"/>
      <c r="AG37" s="128" t="n"/>
      <c r="AH37" s="306" t="n">
        <v>9930019.402111372</v>
      </c>
      <c r="AJ37" s="158" t="n"/>
      <c r="AK37" s="159" t="n"/>
      <c r="AL37" s="22" t="n"/>
      <c r="AM37" s="22" t="n"/>
      <c r="AN37" s="22" t="n"/>
      <c r="AO37" s="22" t="n"/>
      <c r="AP37" s="22" t="n"/>
    </row>
    <row r="38" ht="15" customHeight="1" s="251">
      <c r="A38" s="22" t="n"/>
      <c r="B38" s="180" t="inlineStr">
        <is>
          <t>Obra</t>
        </is>
      </c>
      <c r="C38" s="181" t="n"/>
      <c r="D38" s="181" t="n"/>
      <c r="E38" s="181" t="n"/>
      <c r="F38" s="181" t="n"/>
      <c r="G38" s="181" t="n"/>
      <c r="H38" s="181" t="n"/>
      <c r="I38" s="182" t="n"/>
      <c r="J38" s="314" t="n">
        <v>0</v>
      </c>
      <c r="K38" s="299" t="n"/>
      <c r="L38" s="315" t="n">
        <v>0</v>
      </c>
      <c r="M38" s="299" t="n"/>
      <c r="N38" s="185">
        <f>IF(ISERR(J38/(J38+O38)),0,J38/(J38+O38))</f>
        <v/>
      </c>
      <c r="O38" s="325">
        <f>SUM(O39:P41)</f>
        <v/>
      </c>
      <c r="Q38" s="315" t="n">
        <v>0</v>
      </c>
      <c r="R38" s="299" t="n"/>
      <c r="S38" s="186">
        <f>IF(ISERR(O38/(O38+J38)),0,O38/(O38+J38))</f>
        <v/>
      </c>
      <c r="T38" s="316">
        <f>O38</f>
        <v/>
      </c>
      <c r="U38" s="256" t="n"/>
      <c r="V38" s="316">
        <f>T38</f>
        <v/>
      </c>
      <c r="W38" s="256" t="n"/>
      <c r="X38" s="316">
        <f>V38</f>
        <v/>
      </c>
      <c r="Y38" s="256" t="n"/>
      <c r="Z38" s="122">
        <f>SUM(Z39:Z41)</f>
        <v/>
      </c>
      <c r="AA38" s="2" t="n"/>
      <c r="AB38" s="327" t="n">
        <v>5</v>
      </c>
      <c r="AH38" s="310">
        <f>K11*5</f>
        <v/>
      </c>
      <c r="AJ38" s="154" t="n"/>
      <c r="AK38" s="155" t="n"/>
      <c r="AL38" s="22" t="n"/>
      <c r="AM38" s="22" t="n"/>
      <c r="AN38" s="22" t="n"/>
      <c r="AO38" s="22" t="n"/>
      <c r="AP38" s="22" t="n">
        <v>-2037.2816</v>
      </c>
    </row>
    <row r="39" ht="15" customHeight="1" s="251">
      <c r="A39" s="22" t="n"/>
      <c r="B39" s="127" t="n"/>
      <c r="C39" s="128" t="inlineStr">
        <is>
          <t>Custo de Obra Raso</t>
        </is>
      </c>
      <c r="D39" s="128" t="n"/>
      <c r="E39" s="128" t="n"/>
      <c r="F39" s="128" t="n"/>
      <c r="G39" s="128" t="n"/>
      <c r="H39" s="128" t="n"/>
      <c r="I39" s="129" t="n"/>
      <c r="J39" s="298" t="n">
        <v>0</v>
      </c>
      <c r="K39" s="299" t="n"/>
      <c r="L39" s="300" t="n">
        <v>0</v>
      </c>
      <c r="M39" s="299" t="n"/>
      <c r="N39" s="133">
        <f>IF(ISERR(J39/(J39+O39)),0,J39/(J39+O39))</f>
        <v/>
      </c>
      <c r="O39" s="326">
        <f>O14/1000*-1</f>
        <v/>
      </c>
      <c r="Q39" s="300" t="n">
        <v>0</v>
      </c>
      <c r="R39" s="299" t="n"/>
      <c r="S39" s="134">
        <f>IF(ISERR(O39/(O39+J39)),0,O39/(O39+J39))</f>
        <v/>
      </c>
      <c r="T39" s="301">
        <f>O39</f>
        <v/>
      </c>
      <c r="U39" s="256" t="n"/>
      <c r="V39" s="301">
        <f>T39</f>
        <v/>
      </c>
      <c r="W39" s="256" t="n"/>
      <c r="X39" s="301">
        <f>V39</f>
        <v/>
      </c>
      <c r="Y39" s="256" t="n"/>
      <c r="Z39" s="136">
        <f>O39/$O$23</f>
        <v/>
      </c>
      <c r="AA39" s="2" t="n"/>
      <c r="AB39" s="156" t="inlineStr">
        <is>
          <t>VPL / Receita</t>
        </is>
      </c>
      <c r="AC39" s="128" t="n"/>
      <c r="AD39" s="128" t="n"/>
      <c r="AE39" s="128" t="n"/>
      <c r="AF39" s="128" t="n"/>
      <c r="AG39" s="128" t="n"/>
      <c r="AH39" s="321">
        <f>AH35/W11</f>
        <v/>
      </c>
      <c r="AJ39" s="197" t="n">
        <v>1</v>
      </c>
      <c r="AK39" s="159" t="n"/>
      <c r="AL39" s="22" t="n"/>
      <c r="AM39" s="22" t="n"/>
      <c r="AN39" s="22" t="n"/>
      <c r="AO39" s="22" t="n"/>
      <c r="AP39" s="22" t="n">
        <v>-2037.2816</v>
      </c>
    </row>
    <row r="40" ht="15" customHeight="1" s="251">
      <c r="A40" s="22" t="n"/>
      <c r="B40" s="143" t="n"/>
      <c r="C40" s="144" t="inlineStr">
        <is>
          <t>Taxa Administração Obra</t>
        </is>
      </c>
      <c r="D40" s="144" t="n"/>
      <c r="E40" s="144" t="n"/>
      <c r="F40" s="144" t="n"/>
      <c r="G40" s="144" t="n"/>
      <c r="H40" s="144" t="n"/>
      <c r="I40" s="145" t="n"/>
      <c r="J40" s="303" t="n">
        <v>0</v>
      </c>
      <c r="K40" s="299" t="n"/>
      <c r="L40" s="304" t="n">
        <v>0</v>
      </c>
      <c r="M40" s="299" t="n"/>
      <c r="N40" s="148">
        <f>IF(ISERR(J40/(J40+O40)),0,J40/(J40+O40))</f>
        <v/>
      </c>
      <c r="O40" s="319">
        <f>O39*0.1</f>
        <v/>
      </c>
      <c r="Q40" s="304" t="n">
        <v>0</v>
      </c>
      <c r="R40" s="299" t="n"/>
      <c r="S40" s="149">
        <f>IF(ISERR(O40/(O40+J40)),0,O40/(O40+J40))</f>
        <v/>
      </c>
      <c r="T40" s="305">
        <f>O40</f>
        <v/>
      </c>
      <c r="U40" s="256" t="n"/>
      <c r="V40" s="305">
        <f>T40</f>
        <v/>
      </c>
      <c r="W40" s="256" t="n"/>
      <c r="X40" s="305">
        <f>V40</f>
        <v/>
      </c>
      <c r="Y40" s="256" t="n"/>
      <c r="Z40" s="190">
        <f>O40/$O$23</f>
        <v/>
      </c>
      <c r="AA40" s="2" t="n"/>
      <c r="AB40" s="152" t="inlineStr">
        <is>
          <t>VPL / Terreno</t>
        </is>
      </c>
      <c r="AC40" s="144" t="n"/>
      <c r="AD40" s="144" t="n"/>
      <c r="AE40" s="144" t="n"/>
      <c r="AF40" s="144" t="n"/>
      <c r="AG40" s="144" t="n"/>
      <c r="AH40" s="322">
        <f>AH35/W18</f>
        <v/>
      </c>
      <c r="AJ40" s="198" t="n">
        <v>1</v>
      </c>
      <c r="AK40" s="155" t="n"/>
      <c r="AL40" s="22" t="n"/>
      <c r="AM40" s="22" t="n"/>
      <c r="AN40" s="22" t="n"/>
      <c r="AO40" s="22" t="n"/>
      <c r="AP40" s="22" t="n"/>
    </row>
    <row r="41" ht="15" customHeight="1" s="251">
      <c r="A41" s="22" t="n"/>
      <c r="B41" s="127" t="n"/>
      <c r="C41" s="128" t="inlineStr">
        <is>
          <t>Custos Eventuais Obra</t>
        </is>
      </c>
      <c r="D41" s="128" t="n"/>
      <c r="E41" s="128" t="n"/>
      <c r="F41" s="128" t="n"/>
      <c r="G41" s="128" t="n"/>
      <c r="H41" s="128" t="n"/>
      <c r="I41" s="129" t="n"/>
      <c r="J41" s="298" t="n">
        <v>0</v>
      </c>
      <c r="K41" s="299" t="n"/>
      <c r="L41" s="300" t="n">
        <v>0</v>
      </c>
      <c r="M41" s="299" t="n"/>
      <c r="N41" s="133">
        <f>IF(ISERR(J41/(J41+O41)),0,J41/(J41+O41))</f>
        <v/>
      </c>
      <c r="O41" s="326">
        <f>O39*0.02</f>
        <v/>
      </c>
      <c r="Q41" s="300" t="n">
        <v>0</v>
      </c>
      <c r="R41" s="299" t="n"/>
      <c r="S41" s="134">
        <f>IF(ISERR(O41/(O41+J41)),0,O41/(O41+J41))</f>
        <v/>
      </c>
      <c r="T41" s="301">
        <f>O41</f>
        <v/>
      </c>
      <c r="U41" s="256" t="n"/>
      <c r="V41" s="301">
        <f>T41</f>
        <v/>
      </c>
      <c r="W41" s="256" t="n"/>
      <c r="X41" s="301">
        <f>V41</f>
        <v/>
      </c>
      <c r="Y41" s="256" t="n"/>
      <c r="Z41" s="136">
        <f>O41/$O$23</f>
        <v/>
      </c>
      <c r="AA41" s="2" t="n"/>
      <c r="AB41" s="156" t="inlineStr">
        <is>
          <t>VPL / Exp. Máxima</t>
        </is>
      </c>
      <c r="AC41" s="128" t="n"/>
      <c r="AD41" s="128" t="n"/>
      <c r="AE41" s="128" t="n"/>
      <c r="AF41" s="128" t="n"/>
      <c r="AG41" s="128" t="n"/>
      <c r="AH41" s="321">
        <f>AH35/AH36</f>
        <v/>
      </c>
      <c r="AJ41" s="197" t="n">
        <v>1</v>
      </c>
      <c r="AK41" s="159" t="n"/>
      <c r="AL41" s="22" t="n"/>
      <c r="AM41" s="22" t="n"/>
      <c r="AN41" s="22" t="n"/>
      <c r="AO41" s="22" t="n"/>
      <c r="AP41" s="22">
        <f>+SUM(AP38:AP39)</f>
        <v/>
      </c>
    </row>
    <row r="42" ht="15" customHeight="1" s="251">
      <c r="A42" s="22" t="n"/>
      <c r="B42" s="180" t="inlineStr">
        <is>
          <t>Gerenciamento</t>
        </is>
      </c>
      <c r="C42" s="181" t="n"/>
      <c r="D42" s="181" t="n"/>
      <c r="E42" s="181" t="n"/>
      <c r="F42" s="181" t="n"/>
      <c r="G42" s="181" t="n"/>
      <c r="H42" s="181" t="n"/>
      <c r="I42" s="182" t="n"/>
      <c r="J42" s="314" t="n">
        <v>0</v>
      </c>
      <c r="K42" s="299" t="n"/>
      <c r="L42" s="315" t="n">
        <v>0</v>
      </c>
      <c r="M42" s="299" t="n"/>
      <c r="N42" s="185">
        <f>IF(ISERR(J42/(J42+O42)),0,J42/(J42+O42))</f>
        <v/>
      </c>
      <c r="O42" s="325">
        <f>SUM(O43:P44)</f>
        <v/>
      </c>
      <c r="Q42" s="315" t="n">
        <v>0</v>
      </c>
      <c r="R42" s="299" t="n"/>
      <c r="S42" s="186">
        <f>IF(ISERR(O42/(O42+J42)),0,O42/(O42+J42))</f>
        <v/>
      </c>
      <c r="T42" s="316">
        <f>O42</f>
        <v/>
      </c>
      <c r="U42" s="256" t="n"/>
      <c r="V42" s="316">
        <f>T42</f>
        <v/>
      </c>
      <c r="W42" s="256" t="n"/>
      <c r="X42" s="316">
        <f>V42</f>
        <v/>
      </c>
      <c r="Y42" s="256" t="n"/>
      <c r="Z42" s="122">
        <f>SUM(Z43:Z44)</f>
        <v/>
      </c>
      <c r="AA42" s="2" t="n"/>
      <c r="AB42" s="152" t="inlineStr">
        <is>
          <t>VPL / Inv. Máximo</t>
        </is>
      </c>
      <c r="AC42" s="144" t="n"/>
      <c r="AD42" s="144" t="n"/>
      <c r="AE42" s="144" t="n"/>
      <c r="AF42" s="144" t="n"/>
      <c r="AG42" s="144" t="n"/>
      <c r="AH42" s="322">
        <f>AH35/AH29</f>
        <v/>
      </c>
      <c r="AJ42" s="198" t="n">
        <v>1</v>
      </c>
      <c r="AK42" s="155" t="n"/>
      <c r="AL42" s="22" t="n"/>
      <c r="AM42" s="22" t="n"/>
      <c r="AN42" s="22" t="n"/>
      <c r="AO42" s="22" t="n"/>
      <c r="AP42" s="199">
        <f>+-AP41*1000</f>
        <v/>
      </c>
    </row>
    <row r="43" ht="15" customHeight="1" s="251">
      <c r="A43" s="22" t="n"/>
      <c r="B43" s="127" t="n"/>
      <c r="C43" s="128" t="inlineStr">
        <is>
          <t>Gestão Imobiliária</t>
        </is>
      </c>
      <c r="D43" s="128" t="n"/>
      <c r="E43" s="128" t="n"/>
      <c r="F43" s="128" t="n"/>
      <c r="G43" s="128" t="n"/>
      <c r="H43" s="128" t="n"/>
      <c r="I43" s="129" t="n"/>
      <c r="J43" s="298" t="n">
        <v>0</v>
      </c>
      <c r="K43" s="299" t="n"/>
      <c r="L43" s="300" t="n">
        <v>0</v>
      </c>
      <c r="M43" s="299" t="n"/>
      <c r="N43" s="133">
        <f>IF(ISERR(J43/(J43+O43)),0,J43/(J43+O43))</f>
        <v/>
      </c>
      <c r="O43" s="326" t="n">
        <v>-1250</v>
      </c>
      <c r="Q43" s="300" t="n">
        <v>0</v>
      </c>
      <c r="R43" s="299" t="n"/>
      <c r="S43" s="134">
        <f>IF(ISERR(O43/(O43+J43)),0,O43/(O43+J43))</f>
        <v/>
      </c>
      <c r="T43" s="301">
        <f>O43</f>
        <v/>
      </c>
      <c r="U43" s="256" t="n"/>
      <c r="V43" s="301">
        <f>T43</f>
        <v/>
      </c>
      <c r="W43" s="256" t="n"/>
      <c r="X43" s="301">
        <f>V43</f>
        <v/>
      </c>
      <c r="Y43" s="256" t="n"/>
      <c r="Z43" s="136">
        <f>O43/$O$27</f>
        <v/>
      </c>
      <c r="AA43" s="2" t="n"/>
      <c r="AB43" s="156" t="inlineStr">
        <is>
          <t>VPL / Inv. Total</t>
        </is>
      </c>
      <c r="AC43" s="128" t="n"/>
      <c r="AD43" s="128" t="n"/>
      <c r="AE43" s="128" t="n"/>
      <c r="AF43" s="128" t="n"/>
      <c r="AG43" s="128" t="n"/>
      <c r="AH43" s="321">
        <f>AH35/AH30</f>
        <v/>
      </c>
      <c r="AJ43" s="197" t="n">
        <v>1</v>
      </c>
      <c r="AK43" s="159" t="n"/>
      <c r="AL43" s="22" t="n"/>
      <c r="AM43" s="22" t="n"/>
      <c r="AN43" s="22" t="n"/>
      <c r="AO43" s="22" t="n"/>
      <c r="AP43" s="22" t="n"/>
    </row>
    <row r="44" ht="15" customHeight="1" s="251">
      <c r="A44" s="22" t="n"/>
      <c r="B44" s="143" t="n"/>
      <c r="C44" s="144" t="inlineStr">
        <is>
          <t>Taxa Desenvolvimento imobi</t>
        </is>
      </c>
      <c r="D44" s="144" t="n"/>
      <c r="E44" s="144" t="n"/>
      <c r="F44" s="144" t="n"/>
      <c r="G44" s="144" t="n"/>
      <c r="H44" s="144" t="n"/>
      <c r="I44" s="145" t="n"/>
      <c r="J44" s="303" t="n">
        <v>0</v>
      </c>
      <c r="K44" s="299" t="n"/>
      <c r="L44" s="304" t="n">
        <v>0</v>
      </c>
      <c r="M44" s="299" t="n"/>
      <c r="N44" s="148">
        <f>IF(ISERR(J44/(J44+O44)),0,J44/(J44+O44))</f>
        <v/>
      </c>
      <c r="O44" s="319" t="n">
        <v>-1600</v>
      </c>
      <c r="Q44" s="304" t="n">
        <v>0</v>
      </c>
      <c r="R44" s="299" t="n"/>
      <c r="S44" s="149">
        <f>IF(ISERR(O44/(O44+J44)),0,O44/(O44+J44))</f>
        <v/>
      </c>
      <c r="T44" s="305">
        <f>O44</f>
        <v/>
      </c>
      <c r="U44" s="256" t="n"/>
      <c r="V44" s="305">
        <f>T44</f>
        <v/>
      </c>
      <c r="W44" s="256" t="n"/>
      <c r="X44" s="305">
        <f>V44</f>
        <v/>
      </c>
      <c r="Y44" s="256" t="n"/>
      <c r="Z44" s="190">
        <f>O44/$O$27</f>
        <v/>
      </c>
      <c r="AA44" s="2" t="n"/>
      <c r="AB44" s="152" t="inlineStr">
        <is>
          <t>TIR Inv. x Ret. (a.a.)</t>
        </is>
      </c>
      <c r="AC44" s="144" t="n"/>
      <c r="AD44" s="144" t="n"/>
      <c r="AE44" s="144" t="n"/>
      <c r="AF44" s="144" t="n"/>
      <c r="AG44" s="144" t="n"/>
      <c r="AH44" s="322" t="n">
        <v>0.9219558542772208</v>
      </c>
      <c r="AJ44" s="198" t="n">
        <v>1</v>
      </c>
      <c r="AK44" s="155" t="n"/>
      <c r="AL44" s="22" t="n"/>
      <c r="AM44" s="22" t="n"/>
      <c r="AN44" s="22" t="n"/>
      <c r="AO44" s="22" t="n"/>
      <c r="AP44" s="22" t="n"/>
    </row>
    <row r="45" ht="15" customHeight="1" s="251">
      <c r="A45" s="22" t="n"/>
      <c r="B45" s="180" t="inlineStr">
        <is>
          <t>Incorporação</t>
        </is>
      </c>
      <c r="C45" s="181" t="n"/>
      <c r="D45" s="181" t="n"/>
      <c r="E45" s="181" t="n"/>
      <c r="F45" s="181" t="n"/>
      <c r="G45" s="181" t="n"/>
      <c r="H45" s="181" t="n"/>
      <c r="I45" s="182" t="n"/>
      <c r="J45" s="314" t="n">
        <v>0</v>
      </c>
      <c r="K45" s="299" t="n"/>
      <c r="L45" s="315" t="n">
        <v>0</v>
      </c>
      <c r="M45" s="299" t="n"/>
      <c r="N45" s="185">
        <f>IF(ISERR(J45/(J45+O45)),0,J45/(J45+O45))</f>
        <v/>
      </c>
      <c r="O45" s="325">
        <f>SUM(O46:P47)</f>
        <v/>
      </c>
      <c r="Q45" s="315" t="n">
        <v>0</v>
      </c>
      <c r="R45" s="299" t="n"/>
      <c r="S45" s="186">
        <f>IF(ISERR(O45/(O45+J45)),0,O45/(O45+J45))</f>
        <v/>
      </c>
      <c r="T45" s="316">
        <f>O45</f>
        <v/>
      </c>
      <c r="U45" s="256" t="n"/>
      <c r="V45" s="316">
        <f>T45</f>
        <v/>
      </c>
      <c r="W45" s="256" t="n"/>
      <c r="X45" s="316">
        <f>V45</f>
        <v/>
      </c>
      <c r="Y45" s="256" t="n"/>
      <c r="Z45" s="122">
        <f>SUM(Z46:Z47)</f>
        <v/>
      </c>
      <c r="AA45" s="2" t="n"/>
      <c r="AB45" s="156" t="inlineStr">
        <is>
          <t>TIR Inv. x Ret. (a.m.)</t>
        </is>
      </c>
      <c r="AC45" s="128" t="n"/>
      <c r="AD45" s="128" t="n"/>
      <c r="AE45" s="128" t="n"/>
      <c r="AF45" s="128" t="n"/>
      <c r="AG45" s="128" t="n"/>
      <c r="AH45" s="321">
        <f>(AH44+1)^(1/12)-1</f>
        <v/>
      </c>
      <c r="AJ45" s="197" t="n">
        <v>1</v>
      </c>
      <c r="AK45" s="159" t="n"/>
      <c r="AL45" s="22" t="n"/>
      <c r="AM45" s="22" t="n"/>
      <c r="AN45" s="22" t="n"/>
      <c r="AO45" s="22" t="n"/>
      <c r="AP45" s="22" t="n"/>
    </row>
    <row r="46" ht="15" customHeight="1" s="251">
      <c r="A46" s="22" t="n"/>
      <c r="B46" s="127" t="n"/>
      <c r="C46" s="128" t="inlineStr">
        <is>
          <t>Taxa de Administração s/ Carteira</t>
        </is>
      </c>
      <c r="D46" s="128" t="n"/>
      <c r="E46" s="128" t="n"/>
      <c r="F46" s="128" t="n"/>
      <c r="G46" s="128" t="n"/>
      <c r="H46" s="128" t="n"/>
      <c r="I46" s="129" t="n"/>
      <c r="J46" s="298" t="n">
        <v>0</v>
      </c>
      <c r="K46" s="299" t="n"/>
      <c r="L46" s="300" t="n">
        <v>0</v>
      </c>
      <c r="M46" s="299" t="n"/>
      <c r="N46" s="133">
        <f>IF(ISERR(J46/(J46+O46)),0,J46/(J46+O46))</f>
        <v/>
      </c>
      <c r="O46" s="326" t="n">
        <v>-1500</v>
      </c>
      <c r="Q46" s="300" t="n">
        <v>0</v>
      </c>
      <c r="R46" s="299" t="n"/>
      <c r="S46" s="134">
        <f>IF(ISERR(O46/(O46+J46)),0,O46/(O46+J46))</f>
        <v/>
      </c>
      <c r="T46" s="301">
        <f>O46</f>
        <v/>
      </c>
      <c r="U46" s="256" t="n"/>
      <c r="V46" s="301">
        <f>T46</f>
        <v/>
      </c>
      <c r="W46" s="256" t="n"/>
      <c r="X46" s="301">
        <f>V46</f>
        <v/>
      </c>
      <c r="Y46" s="256" t="n"/>
      <c r="Z46" s="136">
        <f>O46/O27</f>
        <v/>
      </c>
      <c r="AA46" s="2" t="n"/>
      <c r="AB46" s="152" t="inlineStr">
        <is>
          <t xml:space="preserve">Pay-Back  </t>
        </is>
      </c>
      <c r="AC46" s="144" t="n"/>
      <c r="AD46" s="144" t="n"/>
      <c r="AE46" s="144" t="n"/>
      <c r="AF46" s="144" t="n"/>
      <c r="AG46" s="144" t="n"/>
      <c r="AH46" s="144" t="n"/>
      <c r="AI46" s="200" t="inlineStr">
        <is>
          <t>18º Mês (Fev/24)</t>
        </is>
      </c>
      <c r="AJ46" s="154" t="n"/>
      <c r="AK46" s="155" t="n"/>
      <c r="AL46" s="22" t="n"/>
      <c r="AM46" s="22" t="n"/>
      <c r="AN46" s="22" t="n"/>
      <c r="AO46" s="22" t="n"/>
      <c r="AP46" s="22" t="n"/>
    </row>
    <row r="47" ht="15" customHeight="1" s="251">
      <c r="A47" s="22" t="n"/>
      <c r="B47" s="143" t="n"/>
      <c r="C47" s="144" t="inlineStr">
        <is>
          <t>Arquitetura e Engenharia</t>
        </is>
      </c>
      <c r="D47" s="144" t="n"/>
      <c r="E47" s="144" t="n"/>
      <c r="F47" s="144" t="n"/>
      <c r="G47" s="144" t="n"/>
      <c r="H47" s="144" t="n"/>
      <c r="I47" s="145" t="n"/>
      <c r="J47" s="303" t="n">
        <v>0</v>
      </c>
      <c r="K47" s="299" t="n"/>
      <c r="L47" s="304" t="n">
        <v>0</v>
      </c>
      <c r="M47" s="299" t="n"/>
      <c r="N47" s="148">
        <f>IF(ISERR(J47/(J47+O47)),0,J47/(J47+O47))</f>
        <v/>
      </c>
      <c r="O47" s="319" t="n">
        <v>-3500</v>
      </c>
      <c r="Q47" s="304" t="n">
        <v>0</v>
      </c>
      <c r="R47" s="299" t="n"/>
      <c r="S47" s="149">
        <f>IF(ISERR(O47/(O47+J47)),0,O47/(O47+J47))</f>
        <v/>
      </c>
      <c r="T47" s="305">
        <f>O47</f>
        <v/>
      </c>
      <c r="U47" s="256" t="n"/>
      <c r="V47" s="305">
        <f>T47</f>
        <v/>
      </c>
      <c r="W47" s="256" t="n"/>
      <c r="X47" s="305">
        <f>V47</f>
        <v/>
      </c>
      <c r="Y47" s="256" t="n"/>
      <c r="Z47" s="190">
        <f>O47/O27</f>
        <v/>
      </c>
      <c r="AA47" s="2" t="n"/>
      <c r="AB47" s="156" t="n"/>
      <c r="AC47" s="128" t="n"/>
      <c r="AD47" s="128" t="n"/>
      <c r="AE47" s="128" t="n"/>
      <c r="AF47" s="128" t="n"/>
      <c r="AG47" s="128" t="n"/>
      <c r="AH47" s="321" t="n"/>
      <c r="AJ47" s="321" t="n"/>
      <c r="AL47" s="22" t="n"/>
      <c r="AM47" s="22" t="n"/>
      <c r="AN47" s="22" t="n"/>
      <c r="AO47" s="22" t="n"/>
      <c r="AP47" s="22" t="n"/>
    </row>
    <row r="48" ht="15" customHeight="1" s="251">
      <c r="A48" s="2" t="n"/>
      <c r="B48" s="160" t="inlineStr">
        <is>
          <t>Resultado Bruto</t>
        </is>
      </c>
      <c r="C48" s="161" t="n"/>
      <c r="D48" s="161" t="n"/>
      <c r="E48" s="161" t="n"/>
      <c r="F48" s="161" t="n"/>
      <c r="G48" s="161" t="n"/>
      <c r="H48" s="161" t="n"/>
      <c r="I48" s="162" t="n"/>
      <c r="J48" s="307" t="n">
        <v>0</v>
      </c>
      <c r="K48" s="299" t="n"/>
      <c r="L48" s="308" t="n">
        <v>0</v>
      </c>
      <c r="M48" s="299" t="n"/>
      <c r="N48" s="165">
        <f>IF(ISERR(J48/(J48+O48)),0,J48/(J48+O48))</f>
        <v/>
      </c>
      <c r="O48" s="323">
        <f>SUM(O34,O36,O38,O42,O45)</f>
        <v/>
      </c>
      <c r="Q48" s="308" t="n">
        <v>0</v>
      </c>
      <c r="R48" s="299" t="n"/>
      <c r="S48" s="166">
        <f>IF(ISERR(O48/(O48+J48)),0,O48/(O48+J48))</f>
        <v/>
      </c>
      <c r="T48" s="309">
        <f>O48</f>
        <v/>
      </c>
      <c r="U48" s="256" t="n"/>
      <c r="V48" s="309">
        <f>T48</f>
        <v/>
      </c>
      <c r="W48" s="256" t="n"/>
      <c r="X48" s="309">
        <f>V48</f>
        <v/>
      </c>
      <c r="Y48" s="256" t="n"/>
      <c r="Z48" s="168">
        <f>SUM(Z34,Z45,Z42,Z38,Z36)</f>
        <v/>
      </c>
      <c r="AA48" s="2" t="n"/>
      <c r="AB48" s="201" t="inlineStr">
        <is>
          <t>% taxa de juros do Fundo</t>
        </is>
      </c>
      <c r="AC48" s="171" t="n"/>
      <c r="AD48" s="171" t="n"/>
      <c r="AE48" s="171" t="n"/>
      <c r="AF48" s="171" t="n"/>
      <c r="AG48" s="171" t="n"/>
      <c r="AH48" s="171" t="n"/>
      <c r="AI48" s="202">
        <f>(O55*1000/((O36+O29)*1000))</f>
        <v/>
      </c>
      <c r="AK48" s="203" t="n"/>
      <c r="AL48" s="22" t="n"/>
      <c r="AM48" s="2" t="n"/>
      <c r="AN48" s="2" t="n"/>
      <c r="AO48" s="2" t="n"/>
      <c r="AP48" s="2" t="n"/>
    </row>
    <row r="49" ht="18.75" customHeight="1" s="251">
      <c r="A49" s="2" t="n"/>
      <c r="B49" s="170" t="n"/>
      <c r="C49" s="171" t="n"/>
      <c r="D49" s="171" t="n"/>
      <c r="E49" s="171" t="n"/>
      <c r="F49" s="171" t="n"/>
      <c r="G49" s="171" t="n"/>
      <c r="H49" s="171" t="n"/>
      <c r="I49" s="172" t="n"/>
      <c r="J49" s="311" t="n"/>
      <c r="K49" s="299" t="n"/>
      <c r="L49" s="312" t="n"/>
      <c r="M49" s="299" t="n"/>
      <c r="N49" s="176" t="n"/>
      <c r="O49" s="173" t="n"/>
      <c r="Q49" s="312" t="n"/>
      <c r="R49" s="299" t="n"/>
      <c r="S49" s="177" t="n"/>
      <c r="T49" s="313" t="n"/>
      <c r="U49" s="256" t="n"/>
      <c r="V49" s="313" t="n"/>
      <c r="W49" s="256" t="n"/>
      <c r="X49" s="313" t="n"/>
      <c r="Y49" s="256" t="n"/>
      <c r="Z49" s="179" t="n"/>
      <c r="AA49" s="2" t="n"/>
      <c r="AB49" s="204" t="inlineStr">
        <is>
          <t>Ganho do Terrenista</t>
        </is>
      </c>
      <c r="AE49" s="205" t="n"/>
      <c r="AF49" s="205" t="n"/>
      <c r="AG49" s="205" t="n"/>
      <c r="AH49" s="306">
        <f>W18</f>
        <v/>
      </c>
      <c r="AJ49" s="206" t="n"/>
      <c r="AK49" s="207" t="n"/>
      <c r="AL49" s="22" t="n"/>
      <c r="AM49" s="2" t="n"/>
      <c r="AN49" s="2" t="n"/>
      <c r="AO49" s="2" t="n"/>
      <c r="AP49" s="2" t="n"/>
    </row>
    <row r="50" ht="15" customHeight="1" s="251">
      <c r="A50" s="12" t="n"/>
      <c r="B50" s="180" t="inlineStr">
        <is>
          <t>Despesas Comerciais</t>
        </is>
      </c>
      <c r="C50" s="181" t="n"/>
      <c r="D50" s="181" t="n"/>
      <c r="E50" s="181" t="n"/>
      <c r="F50" s="181" t="n"/>
      <c r="G50" s="181" t="n"/>
      <c r="H50" s="181" t="n"/>
      <c r="I50" s="182" t="n"/>
      <c r="J50" s="314" t="n">
        <v>0</v>
      </c>
      <c r="K50" s="299" t="n"/>
      <c r="L50" s="315" t="n">
        <v>0</v>
      </c>
      <c r="M50" s="299" t="n"/>
      <c r="N50" s="185">
        <f>IF(ISERR(J50/(J50+O50)),0,J50/(J50+O50))</f>
        <v/>
      </c>
      <c r="O50" s="325">
        <f>SUM(O51:P53)</f>
        <v/>
      </c>
      <c r="Q50" s="315" t="n">
        <v>0</v>
      </c>
      <c r="R50" s="299" t="n"/>
      <c r="S50" s="186">
        <f>IF(ISERR(O50/(O50+J50)),0,O50/(O50+J50))</f>
        <v/>
      </c>
      <c r="T50" s="316">
        <f>O50</f>
        <v/>
      </c>
      <c r="U50" s="256" t="n"/>
      <c r="V50" s="316">
        <f>T50</f>
        <v/>
      </c>
      <c r="W50" s="256" t="n"/>
      <c r="X50" s="316">
        <f>V50</f>
        <v/>
      </c>
      <c r="Y50" s="256" t="n"/>
      <c r="Z50" s="122">
        <f>SUM(Z51:Z53)</f>
        <v/>
      </c>
      <c r="AA50" s="2" t="n"/>
      <c r="AB50" s="208" t="inlineStr">
        <is>
          <t>Ganho do Investidor Terreno</t>
        </is>
      </c>
      <c r="AE50" s="209">
        <f>AE53-SUM(AE49,AE51,AE52)</f>
        <v/>
      </c>
      <c r="AH50" s="171" t="n"/>
      <c r="AI50" s="206" t="n"/>
      <c r="AJ50" s="206" t="n"/>
      <c r="AK50" s="207" t="n"/>
      <c r="AL50" s="22" t="n"/>
      <c r="AM50" s="12" t="n"/>
      <c r="AN50" s="12" t="n"/>
      <c r="AO50" s="12" t="n"/>
      <c r="AP50" s="12" t="n"/>
    </row>
    <row r="51" ht="15" customHeight="1" s="251">
      <c r="A51" s="12" t="n"/>
      <c r="B51" s="127" t="n"/>
      <c r="C51" s="128" t="inlineStr">
        <is>
          <t>Propaganda (% Propaganda)</t>
        </is>
      </c>
      <c r="D51" s="128" t="n"/>
      <c r="E51" s="128" t="n"/>
      <c r="F51" s="128" t="n"/>
      <c r="G51" s="128" t="n"/>
      <c r="H51" s="128" t="n"/>
      <c r="I51" s="129" t="n"/>
      <c r="J51" s="298" t="n">
        <v>0</v>
      </c>
      <c r="K51" s="299" t="n"/>
      <c r="L51" s="300" t="n">
        <v>0</v>
      </c>
      <c r="M51" s="299" t="n"/>
      <c r="N51" s="133">
        <f>IF(ISERR(J51/(J51+O51)),0,J51/(J51+O51))</f>
        <v/>
      </c>
      <c r="O51" s="326" t="n">
        <v>-1000</v>
      </c>
      <c r="Q51" s="300" t="n">
        <v>0</v>
      </c>
      <c r="R51" s="299" t="n"/>
      <c r="S51" s="134">
        <f>IF(ISERR(O51/(O51+J51)),0,O51/(O51+J51))</f>
        <v/>
      </c>
      <c r="T51" s="301">
        <f>O51</f>
        <v/>
      </c>
      <c r="U51" s="256" t="n"/>
      <c r="V51" s="301">
        <f>T51</f>
        <v/>
      </c>
      <c r="W51" s="256" t="n"/>
      <c r="X51" s="301">
        <f>V51</f>
        <v/>
      </c>
      <c r="Y51" s="256" t="n"/>
      <c r="Z51" s="136" t="n">
        <v>-0.006</v>
      </c>
      <c r="AA51" s="2" t="n"/>
      <c r="AB51" s="210" t="n"/>
      <c r="AE51" s="211" t="n"/>
      <c r="AH51" s="171" t="n"/>
      <c r="AI51" s="206" t="n"/>
      <c r="AJ51" s="206" t="n"/>
      <c r="AK51" s="207" t="n"/>
      <c r="AL51" s="22" t="n"/>
      <c r="AM51" s="12" t="n"/>
      <c r="AN51" s="12" t="n"/>
      <c r="AO51" s="12" t="n"/>
      <c r="AP51" s="12" t="n"/>
    </row>
    <row r="52" ht="15" customHeight="1" s="251">
      <c r="A52" s="22" t="n"/>
      <c r="B52" s="143" t="n"/>
      <c r="C52" s="144" t="inlineStr">
        <is>
          <t>Casa Modelo In House</t>
        </is>
      </c>
      <c r="D52" s="144" t="n"/>
      <c r="E52" s="144" t="n"/>
      <c r="F52" s="144" t="n"/>
      <c r="G52" s="144" t="n"/>
      <c r="H52" s="144" t="n"/>
      <c r="I52" s="145" t="n"/>
      <c r="J52" s="303" t="n">
        <v>0</v>
      </c>
      <c r="K52" s="299" t="n"/>
      <c r="L52" s="304" t="n">
        <v>0</v>
      </c>
      <c r="M52" s="299" t="n"/>
      <c r="N52" s="148">
        <f>IF(ISERR(J52/(J52+O52)),0,J52/(J52+O52))</f>
        <v/>
      </c>
      <c r="O52" s="304" t="n">
        <v>0</v>
      </c>
      <c r="P52" s="299" t="n"/>
      <c r="Q52" s="304" t="n">
        <v>0</v>
      </c>
      <c r="R52" s="299" t="n"/>
      <c r="S52" s="149">
        <f>IF(ISERR(O52/(O52+J52)),0,O52/(O52+J52))</f>
        <v/>
      </c>
      <c r="T52" s="305">
        <f>O52</f>
        <v/>
      </c>
      <c r="U52" s="256" t="n"/>
      <c r="V52" s="305">
        <f>T52</f>
        <v/>
      </c>
      <c r="W52" s="256" t="n"/>
      <c r="X52" s="305">
        <f>V52</f>
        <v/>
      </c>
      <c r="Y52" s="256" t="n"/>
      <c r="Z52" s="190">
        <f>O52/O27</f>
        <v/>
      </c>
      <c r="AA52" s="2" t="n"/>
      <c r="AB52" s="212" t="n"/>
      <c r="AE52" s="213" t="n"/>
      <c r="AH52" s="306" t="n"/>
      <c r="AJ52" s="214" t="n"/>
      <c r="AK52" s="203" t="n"/>
      <c r="AL52" s="22" t="n"/>
      <c r="AM52" s="22" t="n"/>
      <c r="AN52" s="22" t="n"/>
      <c r="AO52" s="22" t="n"/>
      <c r="AP52" s="22" t="n"/>
    </row>
    <row r="53" ht="15" customHeight="1" s="251">
      <c r="A53" s="22" t="n"/>
      <c r="B53" s="127" t="n"/>
      <c r="C53" s="128" t="inlineStr">
        <is>
          <t>Marketing</t>
        </is>
      </c>
      <c r="D53" s="128" t="n"/>
      <c r="E53" s="128" t="n"/>
      <c r="F53" s="128" t="n"/>
      <c r="G53" s="128" t="n"/>
      <c r="H53" s="128" t="n"/>
      <c r="I53" s="129" t="n"/>
      <c r="J53" s="298" t="n">
        <v>0</v>
      </c>
      <c r="K53" s="299" t="n"/>
      <c r="L53" s="300" t="n">
        <v>0</v>
      </c>
      <c r="M53" s="299" t="n"/>
      <c r="N53" s="133">
        <f>IF(ISERR(J53/(J53+O53)),0,J53/(J53+O53))</f>
        <v/>
      </c>
      <c r="O53" s="326" t="n">
        <v>-1000</v>
      </c>
      <c r="Q53" s="300" t="n">
        <v>0</v>
      </c>
      <c r="R53" s="299" t="n"/>
      <c r="S53" s="134">
        <f>IF(ISERR(O53/(O53+J53)),0,O53/(O53+J53))</f>
        <v/>
      </c>
      <c r="T53" s="301">
        <f>O53</f>
        <v/>
      </c>
      <c r="U53" s="256" t="n"/>
      <c r="V53" s="301">
        <f>T53</f>
        <v/>
      </c>
      <c r="W53" s="256" t="n"/>
      <c r="X53" s="301">
        <f>V53</f>
        <v/>
      </c>
      <c r="Y53" s="256" t="n"/>
      <c r="Z53" s="136" t="n">
        <v>-0.008999999999999999</v>
      </c>
      <c r="AA53" s="2" t="n"/>
      <c r="AB53" s="212" t="n"/>
      <c r="AE53" s="213" t="n"/>
      <c r="AH53" s="328" t="n"/>
      <c r="AJ53" s="214" t="n"/>
      <c r="AK53" s="203" t="n"/>
      <c r="AL53" s="22" t="n"/>
      <c r="AM53" s="22" t="n"/>
      <c r="AN53" s="22" t="n"/>
      <c r="AO53" s="22" t="n"/>
      <c r="AP53" s="22" t="n"/>
    </row>
    <row r="54" ht="15" customHeight="1" s="251">
      <c r="A54" s="22" t="n"/>
      <c r="B54" s="160" t="inlineStr">
        <is>
          <t>EBITDA</t>
        </is>
      </c>
      <c r="C54" s="161" t="n"/>
      <c r="D54" s="161" t="n"/>
      <c r="E54" s="161" t="n"/>
      <c r="F54" s="161" t="n"/>
      <c r="G54" s="161" t="n"/>
      <c r="H54" s="161" t="n"/>
      <c r="I54" s="162" t="n"/>
      <c r="J54" s="307" t="n">
        <v>0</v>
      </c>
      <c r="K54" s="299" t="n"/>
      <c r="L54" s="308" t="n">
        <v>0</v>
      </c>
      <c r="M54" s="299" t="n"/>
      <c r="N54" s="165">
        <f>IF(ISERR(J54/(J54+O54)),0,J54/(J54+O54))</f>
        <v/>
      </c>
      <c r="O54" s="323">
        <f>O48+O50</f>
        <v/>
      </c>
      <c r="Q54" s="308" t="n">
        <v>0</v>
      </c>
      <c r="R54" s="299" t="n"/>
      <c r="S54" s="166">
        <f>IF(ISERR(O54/(O54+J54)),0,O54/(O54+J54))</f>
        <v/>
      </c>
      <c r="T54" s="309">
        <f>O54</f>
        <v/>
      </c>
      <c r="U54" s="256" t="n"/>
      <c r="V54" s="309">
        <f>T54</f>
        <v/>
      </c>
      <c r="W54" s="256" t="n"/>
      <c r="X54" s="309">
        <f>V54</f>
        <v/>
      </c>
      <c r="Y54" s="256" t="n"/>
      <c r="Z54" s="168">
        <f>Z48+Z50</f>
        <v/>
      </c>
      <c r="AA54" s="2" t="n"/>
      <c r="AB54" s="212" t="n"/>
      <c r="AE54" s="213" t="n"/>
      <c r="AH54" s="306" t="n"/>
      <c r="AJ54" s="214" t="n"/>
      <c r="AK54" s="203" t="n"/>
      <c r="AL54" s="22" t="n"/>
      <c r="AM54" s="22" t="n"/>
      <c r="AN54" s="22" t="n"/>
      <c r="AO54" s="22" t="n"/>
      <c r="AP54" s="22" t="n"/>
    </row>
    <row r="55" ht="15" customHeight="1" s="251">
      <c r="A55" s="22" t="n"/>
      <c r="B55" s="180" t="inlineStr">
        <is>
          <t>Funding</t>
        </is>
      </c>
      <c r="C55" s="181" t="n"/>
      <c r="D55" s="181" t="n"/>
      <c r="E55" s="181" t="n"/>
      <c r="F55" s="181" t="n"/>
      <c r="G55" s="181" t="n"/>
      <c r="H55" s="181" t="n"/>
      <c r="I55" s="182" t="n"/>
      <c r="J55" s="314" t="n">
        <v>0</v>
      </c>
      <c r="K55" s="299" t="n"/>
      <c r="L55" s="315" t="n">
        <v>0</v>
      </c>
      <c r="M55" s="299" t="n"/>
      <c r="N55" s="185">
        <f>IF(ISERR(J55/(J55+O55)),0,J55/(J55+O55))</f>
        <v/>
      </c>
      <c r="O55" s="325">
        <f>O56</f>
        <v/>
      </c>
      <c r="Q55" s="315" t="n">
        <v>0</v>
      </c>
      <c r="R55" s="299" t="n"/>
      <c r="S55" s="186">
        <f>IF(ISERR(O55/(O55+J55)),0,O55/(O55+J55))</f>
        <v/>
      </c>
      <c r="T55" s="316">
        <f>O55</f>
        <v/>
      </c>
      <c r="U55" s="256" t="n"/>
      <c r="V55" s="316">
        <f>T55</f>
        <v/>
      </c>
      <c r="W55" s="256" t="n"/>
      <c r="X55" s="316">
        <f>V55</f>
        <v/>
      </c>
      <c r="Y55" s="256" t="n"/>
      <c r="Z55" s="122">
        <f>SUM(Z56)</f>
        <v/>
      </c>
      <c r="AA55" s="2" t="n"/>
      <c r="AB55" s="212" t="n"/>
      <c r="AE55" s="216" t="n"/>
      <c r="AH55" s="306" t="n"/>
      <c r="AJ55" s="214" t="n"/>
      <c r="AK55" s="203" t="n"/>
      <c r="AL55" s="22" t="n"/>
      <c r="AM55" s="22" t="n"/>
      <c r="AN55" s="22" t="n"/>
      <c r="AO55" s="22" t="n"/>
      <c r="AP55" s="22" t="n"/>
    </row>
    <row r="56" ht="15" customHeight="1" s="251">
      <c r="A56" s="22" t="n"/>
      <c r="B56" s="127" t="n"/>
      <c r="C56" s="128" t="inlineStr">
        <is>
          <t>Retorno Funding (Juros)</t>
        </is>
      </c>
      <c r="D56" s="128" t="n"/>
      <c r="E56" s="128" t="n"/>
      <c r="F56" s="128" t="n"/>
      <c r="G56" s="128" t="n"/>
      <c r="H56" s="128" t="n"/>
      <c r="I56" s="129" t="n"/>
      <c r="J56" s="298" t="n">
        <v>0</v>
      </c>
      <c r="K56" s="299" t="n"/>
      <c r="L56" s="300" t="n">
        <v>0</v>
      </c>
      <c r="M56" s="299" t="n"/>
      <c r="N56" s="133">
        <f>IF(ISERR(J56/(J56+O56)),0,J56/(J56+O56))</f>
        <v/>
      </c>
      <c r="O56" s="326">
        <f>(O37+(AH36/1000))*(1+0.1537)^2</f>
        <v/>
      </c>
      <c r="Q56" s="300" t="n">
        <v>0</v>
      </c>
      <c r="R56" s="299" t="n"/>
      <c r="S56" s="134">
        <f>IF(ISERR(O56/(O56+J56)),0,O56/(O56+J56))</f>
        <v/>
      </c>
      <c r="T56" s="301">
        <f>O56</f>
        <v/>
      </c>
      <c r="U56" s="256" t="n"/>
      <c r="V56" s="301">
        <f>T56</f>
        <v/>
      </c>
      <c r="W56" s="256" t="n"/>
      <c r="X56" s="301">
        <f>V56</f>
        <v/>
      </c>
      <c r="Y56" s="256" t="n"/>
      <c r="Z56" s="136">
        <f>O56/O27</f>
        <v/>
      </c>
      <c r="AA56" s="2" t="n"/>
      <c r="AB56" s="217" t="n"/>
      <c r="AC56" s="253" t="n"/>
      <c r="AD56" s="253" t="n"/>
      <c r="AE56" s="218" t="n"/>
      <c r="AF56" s="253" t="n"/>
      <c r="AG56" s="253" t="n"/>
      <c r="AH56" s="329" t="n"/>
      <c r="AI56" s="254" t="n"/>
      <c r="AJ56" s="214" t="n"/>
      <c r="AK56" s="203" t="n"/>
      <c r="AL56" s="22" t="n"/>
      <c r="AM56" s="22" t="n"/>
      <c r="AN56" s="22" t="n"/>
      <c r="AO56" s="22" t="n"/>
      <c r="AP56" s="22" t="n"/>
    </row>
    <row r="57" ht="15" customHeight="1" s="251">
      <c r="A57" s="22" t="n"/>
      <c r="B57" s="160" t="inlineStr">
        <is>
          <t>Resultado Operacional</t>
        </is>
      </c>
      <c r="C57" s="161" t="n"/>
      <c r="D57" s="161" t="n"/>
      <c r="E57" s="161" t="n"/>
      <c r="F57" s="161" t="n"/>
      <c r="G57" s="161" t="n"/>
      <c r="H57" s="161" t="n"/>
      <c r="I57" s="162" t="n"/>
      <c r="J57" s="307" t="n">
        <v>0</v>
      </c>
      <c r="K57" s="299" t="n"/>
      <c r="L57" s="308" t="n">
        <v>0</v>
      </c>
      <c r="M57" s="299" t="n"/>
      <c r="N57" s="165">
        <f>IF(ISERR(J57/(J57+O57)),0,J57/(J57+O57))</f>
        <v/>
      </c>
      <c r="O57" s="323">
        <f>O54+O55</f>
        <v/>
      </c>
      <c r="Q57" s="308" t="n">
        <v>0</v>
      </c>
      <c r="R57" s="299" t="n"/>
      <c r="S57" s="166">
        <f>IF(ISERR(O57/(O57+J57)),0,O57/(O57+J57))</f>
        <v/>
      </c>
      <c r="T57" s="309">
        <f>O57</f>
        <v/>
      </c>
      <c r="U57" s="256" t="n"/>
      <c r="V57" s="309">
        <f>T57</f>
        <v/>
      </c>
      <c r="W57" s="256" t="n"/>
      <c r="X57" s="309">
        <f>V57</f>
        <v/>
      </c>
      <c r="Y57" s="256" t="n"/>
      <c r="Z57" s="168">
        <f>Z54+Z55</f>
        <v/>
      </c>
      <c r="AA57" s="2" t="n"/>
      <c r="AB57" s="220" t="n"/>
      <c r="AC57" s="258" t="n"/>
      <c r="AD57" s="258" t="n"/>
      <c r="AE57" s="221" t="n"/>
      <c r="AF57" s="258" t="n"/>
      <c r="AG57" s="258" t="n"/>
      <c r="AH57" s="330" t="n"/>
      <c r="AI57" s="259" t="n"/>
      <c r="AJ57" s="214" t="n"/>
      <c r="AK57" s="203" t="n"/>
      <c r="AL57" s="22" t="n"/>
      <c r="AM57" s="22" t="n"/>
      <c r="AN57" s="22" t="n"/>
      <c r="AO57" s="22" t="n"/>
      <c r="AP57" s="22" t="n"/>
    </row>
    <row r="58" ht="15" customHeight="1" s="251">
      <c r="A58" s="22" t="n"/>
      <c r="B58" s="170" t="n"/>
      <c r="C58" s="171" t="n"/>
      <c r="D58" s="171" t="n"/>
      <c r="E58" s="171" t="n"/>
      <c r="F58" s="171" t="n"/>
      <c r="G58" s="171" t="n"/>
      <c r="H58" s="171" t="n"/>
      <c r="I58" s="172" t="n"/>
      <c r="J58" s="311" t="n"/>
      <c r="K58" s="299" t="n"/>
      <c r="L58" s="312" t="n"/>
      <c r="M58" s="299" t="n"/>
      <c r="N58" s="176" t="n"/>
      <c r="O58" s="173" t="n"/>
      <c r="Q58" s="312" t="n"/>
      <c r="R58" s="299" t="n"/>
      <c r="S58" s="177" t="n"/>
      <c r="T58" s="313" t="n"/>
      <c r="U58" s="256" t="n"/>
      <c r="V58" s="313" t="n"/>
      <c r="W58" s="256" t="n"/>
      <c r="X58" s="313" t="n"/>
      <c r="Y58" s="256" t="n"/>
      <c r="Z58" s="179" t="n"/>
      <c r="AA58" s="2" t="n"/>
      <c r="AB58" s="201" t="n"/>
      <c r="AC58" s="223" t="n"/>
      <c r="AF58" s="171" t="n"/>
      <c r="AG58" s="171" t="n"/>
      <c r="AH58" s="171" t="n"/>
      <c r="AI58" s="224" t="n"/>
      <c r="AJ58" s="214" t="n"/>
      <c r="AK58" s="203" t="n"/>
      <c r="AL58" s="22" t="n"/>
      <c r="AM58" s="22" t="n"/>
      <c r="AN58" s="22" t="n"/>
      <c r="AO58" s="22" t="n"/>
      <c r="AP58" s="22" t="n"/>
    </row>
    <row r="59" ht="15" customHeight="1" s="251">
      <c r="A59" s="22" t="n"/>
      <c r="B59" s="180" t="inlineStr">
        <is>
          <t>Impostos</t>
        </is>
      </c>
      <c r="C59" s="181" t="n"/>
      <c r="D59" s="181" t="n"/>
      <c r="E59" s="181" t="n"/>
      <c r="F59" s="181" t="n"/>
      <c r="G59" s="181" t="n"/>
      <c r="H59" s="181" t="n"/>
      <c r="I59" s="182" t="n"/>
      <c r="J59" s="314" t="n">
        <v>0</v>
      </c>
      <c r="K59" s="299" t="n"/>
      <c r="L59" s="315" t="n">
        <v>0</v>
      </c>
      <c r="M59" s="299" t="n"/>
      <c r="N59" s="185">
        <f>IF(ISERR(J59/(J59+O59)),0,J59/(J59+O59))</f>
        <v/>
      </c>
      <c r="O59" s="325">
        <f>SUM(O60:P61)</f>
        <v/>
      </c>
      <c r="Q59" s="315" t="n">
        <v>0</v>
      </c>
      <c r="R59" s="299" t="n"/>
      <c r="S59" s="186">
        <f>IF(ISERR(O59/(O59+J59)),0,O59/(O59+J59))</f>
        <v/>
      </c>
      <c r="T59" s="316" t="n">
        <v>-2145.80332</v>
      </c>
      <c r="U59" s="256" t="n"/>
      <c r="V59" s="316" t="n">
        <v>-2145.80332</v>
      </c>
      <c r="W59" s="256" t="n"/>
      <c r="X59" s="316" t="n">
        <v>-2145.80332</v>
      </c>
      <c r="Y59" s="256" t="n"/>
      <c r="Z59" s="122">
        <f>SUM(Z60:Z61)</f>
        <v/>
      </c>
      <c r="AA59" s="2" t="n"/>
      <c r="AB59" s="225" t="n"/>
      <c r="AD59" s="226">
        <f>O63*1000*35%</f>
        <v/>
      </c>
      <c r="AG59" s="331" t="n"/>
      <c r="AK59" s="256" t="n"/>
      <c r="AL59" s="22" t="n"/>
      <c r="AM59" s="22" t="n"/>
      <c r="AN59" s="22" t="n"/>
      <c r="AO59" s="22" t="n"/>
      <c r="AP59" s="22" t="n"/>
    </row>
    <row r="60" ht="15" customHeight="1" s="251">
      <c r="A60" s="22" t="n"/>
      <c r="B60" s="127" t="n"/>
      <c r="C60" s="128" t="inlineStr">
        <is>
          <t>RET (4%)</t>
        </is>
      </c>
      <c r="D60" s="128" t="n"/>
      <c r="E60" s="128" t="n"/>
      <c r="F60" s="128" t="n"/>
      <c r="G60" s="128" t="n"/>
      <c r="H60" s="128" t="n"/>
      <c r="I60" s="129" t="n"/>
      <c r="J60" s="298" t="n">
        <v>0</v>
      </c>
      <c r="K60" s="299" t="n"/>
      <c r="L60" s="300" t="n">
        <v>0</v>
      </c>
      <c r="M60" s="299" t="n"/>
      <c r="N60" s="133">
        <f>IF(ISERR(J60/(J60+O60)),0,J60/(J60+O60))</f>
        <v/>
      </c>
      <c r="O60" s="326">
        <f>O27*Z60</f>
        <v/>
      </c>
      <c r="Q60" s="300" t="n">
        <v>0</v>
      </c>
      <c r="R60" s="299" t="n"/>
      <c r="S60" s="134">
        <f>IF(ISERR(O60/(O60+J60)),0,O60/(O60+J60))</f>
        <v/>
      </c>
      <c r="T60" s="301" t="n">
        <v>-1362.37059</v>
      </c>
      <c r="U60" s="256" t="n"/>
      <c r="V60" s="301" t="n">
        <v>-1362.37059</v>
      </c>
      <c r="W60" s="256" t="n"/>
      <c r="X60" s="301" t="n">
        <v>-1362.37059</v>
      </c>
      <c r="Y60" s="256" t="n"/>
      <c r="Z60" s="136" t="n">
        <v>-0.04</v>
      </c>
      <c r="AA60" s="227" t="n"/>
      <c r="AB60" s="228" t="n"/>
      <c r="AD60" s="226" t="n"/>
      <c r="AG60" s="332" t="n"/>
      <c r="AK60" s="256" t="n"/>
      <c r="AL60" s="22" t="n"/>
      <c r="AM60" s="22" t="n"/>
      <c r="AN60" s="22" t="n"/>
      <c r="AO60" s="22" t="n"/>
      <c r="AP60" s="22" t="n"/>
    </row>
    <row r="61" ht="15" customHeight="1" s="251">
      <c r="A61" s="22" t="n"/>
      <c r="B61" s="143" t="n"/>
      <c r="C61" s="144" t="n"/>
      <c r="D61" s="144" t="n"/>
      <c r="E61" s="144" t="n"/>
      <c r="F61" s="144" t="n"/>
      <c r="G61" s="144" t="n"/>
      <c r="H61" s="144" t="n"/>
      <c r="I61" s="145" t="n"/>
      <c r="J61" s="303" t="n"/>
      <c r="K61" s="299" t="n"/>
      <c r="L61" s="304" t="n"/>
      <c r="M61" s="299" t="n"/>
      <c r="N61" s="148" t="n"/>
      <c r="O61" s="304" t="n"/>
      <c r="P61" s="299" t="n"/>
      <c r="Q61" s="304" t="n"/>
      <c r="R61" s="299" t="n"/>
      <c r="S61" s="149" t="n"/>
      <c r="T61" s="305" t="n"/>
      <c r="U61" s="256" t="n"/>
      <c r="V61" s="305" t="n"/>
      <c r="W61" s="256" t="n"/>
      <c r="X61" s="305" t="n"/>
      <c r="Y61" s="256" t="n"/>
      <c r="Z61" s="190" t="n"/>
      <c r="AA61" s="227" t="n"/>
      <c r="AB61" s="230" t="n"/>
      <c r="AD61" s="226" t="n"/>
      <c r="AK61" s="256" t="n"/>
      <c r="AL61" s="22" t="n"/>
      <c r="AM61" s="22" t="n"/>
      <c r="AN61" s="22" t="n"/>
      <c r="AO61" s="22" t="n"/>
      <c r="AP61" s="22" t="n"/>
    </row>
    <row r="62" ht="15" customHeight="1" s="251">
      <c r="A62" s="22" t="n"/>
      <c r="B62" s="160" t="inlineStr">
        <is>
          <t>Saldo</t>
        </is>
      </c>
      <c r="C62" s="161" t="n"/>
      <c r="D62" s="161" t="n"/>
      <c r="E62" s="161" t="n"/>
      <c r="F62" s="161" t="n"/>
      <c r="G62" s="161" t="n"/>
      <c r="H62" s="161" t="n"/>
      <c r="I62" s="162" t="n"/>
      <c r="J62" s="307" t="n">
        <v>0</v>
      </c>
      <c r="K62" s="299" t="n"/>
      <c r="L62" s="308" t="n">
        <v>0</v>
      </c>
      <c r="M62" s="299" t="n"/>
      <c r="N62" s="165">
        <f>IF(ISERR(J62/(J62+O62)),0,J62/(J62+O62))</f>
        <v/>
      </c>
      <c r="O62" s="323">
        <f>O57+O59</f>
        <v/>
      </c>
      <c r="Q62" s="308" t="n">
        <v>0</v>
      </c>
      <c r="R62" s="299" t="n"/>
      <c r="S62" s="166">
        <f>IF(ISERR(O62/(O62+J62)),0,O62/(O62+J62))</f>
        <v/>
      </c>
      <c r="T62" s="309">
        <f>O62</f>
        <v/>
      </c>
      <c r="U62" s="256" t="n"/>
      <c r="V62" s="309">
        <f>T62</f>
        <v/>
      </c>
      <c r="W62" s="256" t="n"/>
      <c r="X62" s="309">
        <f>V62</f>
        <v/>
      </c>
      <c r="Y62" s="256" t="n"/>
      <c r="Z62" s="168">
        <f>Z57+Z59</f>
        <v/>
      </c>
      <c r="AA62" s="227" t="n"/>
      <c r="AB62" s="228" t="n"/>
      <c r="AD62" s="22" t="n"/>
      <c r="AE62" s="231" t="n"/>
      <c r="AK62" s="256" t="n"/>
      <c r="AL62" s="22" t="n"/>
      <c r="AM62" s="22" t="n"/>
      <c r="AN62" s="22" t="n"/>
      <c r="AO62" s="22" t="n"/>
      <c r="AP62" s="22" t="n"/>
    </row>
    <row r="63" ht="15" customHeight="1" s="251">
      <c r="A63" s="22" t="n"/>
      <c r="B63" s="160" t="inlineStr">
        <is>
          <t>Saldo pós-Juros</t>
        </is>
      </c>
      <c r="C63" s="161" t="n"/>
      <c r="D63" s="161" t="n"/>
      <c r="E63" s="161" t="n"/>
      <c r="F63" s="161" t="n"/>
      <c r="G63" s="161" t="n"/>
      <c r="H63" s="161" t="n"/>
      <c r="I63" s="162" t="n"/>
      <c r="J63" s="307" t="n">
        <v>0</v>
      </c>
      <c r="K63" s="299" t="n"/>
      <c r="L63" s="308" t="n">
        <v>0</v>
      </c>
      <c r="M63" s="299" t="n"/>
      <c r="N63" s="165">
        <f>IF(ISERR(J63/(J63+O63)),0,J63/(J63+O63))</f>
        <v/>
      </c>
      <c r="O63" s="323">
        <f>O62</f>
        <v/>
      </c>
      <c r="Q63" s="308" t="n">
        <v>0</v>
      </c>
      <c r="R63" s="299" t="n"/>
      <c r="S63" s="166">
        <f>IF(ISERR(O63/(O63+J63)),0,O63/(O63+J63))</f>
        <v/>
      </c>
      <c r="T63" s="309">
        <f>T62</f>
        <v/>
      </c>
      <c r="U63" s="256" t="n"/>
      <c r="V63" s="309">
        <f>V62</f>
        <v/>
      </c>
      <c r="W63" s="256" t="n"/>
      <c r="X63" s="309">
        <f>X62</f>
        <v/>
      </c>
      <c r="Y63" s="256" t="n"/>
      <c r="Z63" s="168">
        <f>Z62</f>
        <v/>
      </c>
      <c r="AA63" s="227" t="n"/>
      <c r="AB63" s="228" t="n"/>
      <c r="AD63" s="226" t="n"/>
      <c r="AG63" s="171" t="n"/>
      <c r="AH63" s="171" t="n"/>
      <c r="AI63" s="224" t="n"/>
      <c r="AJ63" s="214" t="n"/>
      <c r="AK63" s="203" t="n"/>
      <c r="AL63" s="22" t="n"/>
      <c r="AM63" s="22" t="n"/>
      <c r="AN63" s="22" t="n"/>
      <c r="AO63" s="22" t="n"/>
      <c r="AP63" s="22" t="n"/>
    </row>
    <row r="64" ht="15" customHeight="1" s="251">
      <c r="A64" s="22" t="n"/>
      <c r="B64" s="232" t="n"/>
      <c r="C64" s="233" t="n"/>
      <c r="D64" s="233" t="n"/>
      <c r="E64" s="233" t="n"/>
      <c r="F64" s="233" t="n"/>
      <c r="G64" s="233" t="n"/>
      <c r="H64" s="233" t="n"/>
      <c r="I64" s="234" t="n"/>
      <c r="J64" s="333" t="n"/>
      <c r="K64" s="334" t="n"/>
      <c r="L64" s="335" t="n"/>
      <c r="M64" s="334" t="n"/>
      <c r="N64" s="238" t="n"/>
      <c r="O64" s="235" t="n"/>
      <c r="P64" s="258" t="n"/>
      <c r="Q64" s="335" t="n"/>
      <c r="R64" s="334" t="n"/>
      <c r="S64" s="239" t="n"/>
      <c r="T64" s="336" t="n"/>
      <c r="U64" s="259" t="n"/>
      <c r="V64" s="336" t="n"/>
      <c r="W64" s="259" t="n"/>
      <c r="X64" s="336" t="n"/>
      <c r="Y64" s="259" t="n"/>
      <c r="Z64" s="241" t="n"/>
      <c r="AA64" s="2" t="n"/>
      <c r="AB64" s="242" t="n"/>
      <c r="AC64" s="233" t="n"/>
      <c r="AD64" s="243" t="n"/>
      <c r="AE64" s="258" t="n"/>
      <c r="AF64" s="258" t="n"/>
      <c r="AG64" s="244" t="n"/>
      <c r="AH64" s="258" t="n"/>
      <c r="AI64" s="258" t="n"/>
      <c r="AJ64" s="245" t="n"/>
      <c r="AK64" s="246" t="n"/>
      <c r="AL64" s="2" t="n"/>
      <c r="AM64" s="22" t="n"/>
      <c r="AN64" s="22" t="n"/>
      <c r="AO64" s="22" t="n"/>
      <c r="AP64" s="22" t="n"/>
    </row>
    <row r="65" ht="15" customHeight="1" s="251">
      <c r="A65" s="2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47">
        <f>O63/2*1000</f>
        <v/>
      </c>
      <c r="P65" s="253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2" t="n"/>
      <c r="AL65" s="2" t="n"/>
      <c r="AM65" s="22" t="n"/>
      <c r="AN65" s="22" t="n"/>
      <c r="AO65" s="22" t="n"/>
      <c r="AP65" s="22" t="n"/>
    </row>
    <row r="66" ht="15" customHeight="1" s="251">
      <c r="A66" s="2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48" t="n"/>
      <c r="Z66" s="2" t="n"/>
      <c r="AA66" s="2" t="n"/>
      <c r="AB66" s="3" t="n"/>
      <c r="AC66" s="3" t="n"/>
      <c r="AD66" s="249" t="n"/>
      <c r="AG66" s="250" t="n"/>
      <c r="AJ66" s="3" t="n"/>
      <c r="AK66" s="2" t="n"/>
      <c r="AL66" s="2" t="n"/>
      <c r="AM66" s="22" t="n"/>
      <c r="AN66" s="22" t="n"/>
      <c r="AO66" s="22" t="n"/>
      <c r="AP66" s="22" t="n"/>
    </row>
    <row r="67" ht="15" customHeight="1" s="251">
      <c r="A67" s="2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48" t="n"/>
      <c r="Z67" s="2" t="n"/>
      <c r="AA67" s="2" t="n"/>
      <c r="AB67" s="3" t="n"/>
      <c r="AC67" s="3" t="n"/>
      <c r="AD67" s="249" t="n"/>
      <c r="AG67" s="3" t="n"/>
      <c r="AH67" s="3" t="n"/>
      <c r="AI67" s="3" t="n"/>
      <c r="AJ67" s="3" t="n"/>
      <c r="AK67" s="2" t="n"/>
      <c r="AL67" s="2" t="n"/>
      <c r="AM67" s="22" t="n"/>
      <c r="AN67" s="22" t="n"/>
      <c r="AO67" s="22" t="n"/>
      <c r="AP67" s="22" t="n"/>
    </row>
    <row r="68" ht="15" customHeight="1" s="251">
      <c r="A68" s="2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2" t="n"/>
      <c r="AL68" s="2" t="n"/>
      <c r="AM68" s="22" t="n"/>
      <c r="AN68" s="22" t="n"/>
      <c r="AO68" s="22" t="n"/>
      <c r="AP68" s="22" t="n"/>
    </row>
    <row r="69" ht="15" customHeight="1" s="251">
      <c r="A69" s="2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2" t="n"/>
      <c r="AL69" s="2" t="n"/>
      <c r="AM69" s="22" t="n"/>
      <c r="AN69" s="22" t="n"/>
      <c r="AO69" s="22" t="n"/>
      <c r="AP69" s="22" t="n"/>
    </row>
    <row r="70" ht="15" customHeight="1" s="251">
      <c r="A70" s="2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2" t="n"/>
      <c r="AL70" s="2" t="n"/>
      <c r="AM70" s="22" t="n"/>
      <c r="AN70" s="22" t="n"/>
      <c r="AO70" s="22" t="n"/>
      <c r="AP70" s="22" t="n"/>
    </row>
    <row r="71" ht="15" customHeight="1" s="251">
      <c r="A71" s="2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2" t="n"/>
      <c r="AL71" s="2" t="n"/>
      <c r="AM71" s="22" t="n"/>
      <c r="AN71" s="22" t="n"/>
      <c r="AO71" s="22" t="n"/>
      <c r="AP71" s="22" t="n"/>
    </row>
    <row r="72" ht="15" customHeight="1" s="251">
      <c r="A72" s="2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2" t="n"/>
      <c r="AL72" s="2" t="n"/>
      <c r="AM72" s="22" t="n"/>
      <c r="AN72" s="22" t="n"/>
      <c r="AO72" s="22" t="n"/>
      <c r="AP72" s="22" t="n"/>
    </row>
    <row r="73" ht="15" customHeight="1" s="251">
      <c r="A73" s="2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2" t="n"/>
      <c r="AL73" s="2" t="n"/>
      <c r="AM73" s="22" t="n"/>
      <c r="AN73" s="22" t="n"/>
      <c r="AO73" s="22" t="n"/>
      <c r="AP73" s="22" t="n"/>
    </row>
    <row r="74" ht="15" customHeight="1" s="251">
      <c r="A74" s="2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2" t="n"/>
      <c r="AL74" s="2" t="n"/>
      <c r="AM74" s="22" t="n"/>
      <c r="AN74" s="22" t="n"/>
      <c r="AO74" s="22" t="n"/>
      <c r="AP74" s="22" t="n"/>
    </row>
    <row r="75" ht="15" customHeight="1" s="251">
      <c r="A75" s="2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2" t="n"/>
      <c r="AL75" s="2" t="n"/>
      <c r="AM75" s="22" t="n"/>
      <c r="AN75" s="22" t="n"/>
      <c r="AO75" s="22" t="n"/>
      <c r="AP75" s="22" t="n"/>
    </row>
    <row r="76" ht="15" customHeight="1" s="251">
      <c r="A76" s="2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2" t="n"/>
      <c r="AL76" s="2" t="n"/>
      <c r="AM76" s="22" t="n"/>
      <c r="AN76" s="22" t="n"/>
      <c r="AO76" s="22" t="n"/>
      <c r="AP76" s="22" t="n"/>
    </row>
    <row r="77" ht="15" customHeight="1" s="251">
      <c r="A77" s="2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2" t="n"/>
      <c r="AL77" s="2" t="n"/>
      <c r="AM77" s="22" t="n"/>
      <c r="AN77" s="22" t="n"/>
      <c r="AO77" s="22" t="n"/>
      <c r="AP77" s="22" t="n"/>
    </row>
    <row r="78" ht="15" customHeight="1" s="251">
      <c r="A78" s="2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2" t="n"/>
      <c r="AL78" s="2" t="n"/>
      <c r="AM78" s="22" t="n"/>
      <c r="AN78" s="22" t="n"/>
      <c r="AO78" s="22" t="n"/>
      <c r="AP78" s="22" t="n"/>
    </row>
    <row r="79" ht="15" customHeight="1" s="251">
      <c r="A79" s="2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2" t="n"/>
      <c r="AL79" s="2" t="n"/>
      <c r="AM79" s="22" t="n"/>
      <c r="AN79" s="22" t="n"/>
      <c r="AO79" s="22" t="n"/>
      <c r="AP79" s="22" t="n"/>
    </row>
    <row r="80" ht="15" customHeight="1" s="251">
      <c r="A80" s="2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2" t="n"/>
      <c r="AL80" s="2" t="n"/>
      <c r="AM80" s="22" t="n"/>
      <c r="AN80" s="22" t="n"/>
      <c r="AO80" s="22" t="n"/>
      <c r="AP80" s="22" t="n"/>
    </row>
    <row r="81" ht="15" customHeight="1" s="251">
      <c r="A81" s="2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2" t="n"/>
      <c r="AL81" s="2" t="n"/>
      <c r="AM81" s="22" t="n"/>
      <c r="AN81" s="22" t="n"/>
      <c r="AO81" s="22" t="n"/>
      <c r="AP81" s="22" t="n"/>
    </row>
    <row r="82" ht="15" customHeight="1" s="251">
      <c r="A82" s="2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2" t="n"/>
      <c r="AL82" s="2" t="n"/>
      <c r="AM82" s="22" t="n"/>
      <c r="AN82" s="22" t="n"/>
      <c r="AO82" s="22" t="n"/>
      <c r="AP82" s="22" t="n"/>
    </row>
    <row r="83" ht="15" customHeight="1" s="251">
      <c r="A83" s="2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2" t="n"/>
      <c r="AL83" s="2" t="n"/>
      <c r="AM83" s="22" t="n"/>
      <c r="AN83" s="22" t="n"/>
      <c r="AO83" s="22" t="n"/>
      <c r="AP83" s="22" t="n"/>
    </row>
    <row r="84" ht="15.75" customHeight="1" s="251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2" t="n"/>
      <c r="AL84" s="2" t="n"/>
      <c r="AM84" s="2" t="n"/>
      <c r="AN84" s="2" t="n"/>
      <c r="AO84" s="2" t="n"/>
      <c r="AP84" s="2" t="n"/>
    </row>
    <row r="85" ht="15.75" customHeight="1" s="251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2" t="n"/>
      <c r="AL85" s="2" t="n"/>
      <c r="AM85" s="2" t="n"/>
      <c r="AN85" s="2" t="n"/>
      <c r="AO85" s="2" t="n"/>
      <c r="AP85" s="2" t="n"/>
    </row>
    <row r="86" ht="15.75" customHeight="1" s="251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2" t="n"/>
      <c r="AL86" s="2" t="n"/>
      <c r="AM86" s="2" t="n"/>
      <c r="AN86" s="2" t="n"/>
      <c r="AO86" s="2" t="n"/>
      <c r="AP86" s="2" t="n"/>
    </row>
    <row r="87" ht="15.75" customHeight="1" s="251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2" t="n"/>
      <c r="AL87" s="2" t="n"/>
      <c r="AM87" s="2" t="n"/>
      <c r="AN87" s="2" t="n"/>
      <c r="AO87" s="2" t="n"/>
      <c r="AP87" s="2" t="n"/>
    </row>
    <row r="88" ht="15.75" customHeight="1" s="251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2" t="n"/>
      <c r="AL88" s="2" t="n"/>
      <c r="AM88" s="2" t="n"/>
      <c r="AN88" s="2" t="n"/>
      <c r="AO88" s="2" t="n"/>
      <c r="AP88" s="2" t="n"/>
    </row>
    <row r="89" ht="15.75" customHeight="1" s="25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2" t="n"/>
      <c r="AL89" s="2" t="n"/>
      <c r="AM89" s="2" t="n"/>
      <c r="AN89" s="2" t="n"/>
      <c r="AO89" s="2" t="n"/>
      <c r="AP89" s="2" t="n"/>
    </row>
    <row r="90" ht="15.75" customHeight="1" s="25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2" t="n"/>
      <c r="AL90" s="2" t="n"/>
      <c r="AM90" s="2" t="n"/>
      <c r="AN90" s="2" t="n"/>
      <c r="AO90" s="2" t="n"/>
      <c r="AP90" s="2" t="n"/>
    </row>
    <row r="91" ht="15.75" customHeight="1" s="25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2" t="n"/>
      <c r="AL91" s="2" t="n"/>
      <c r="AM91" s="2" t="n"/>
      <c r="AN91" s="2" t="n"/>
      <c r="AO91" s="2" t="n"/>
      <c r="AP91" s="2" t="n"/>
    </row>
    <row r="92" ht="15.75" customHeight="1" s="25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2" t="n"/>
      <c r="AL92" s="2" t="n"/>
      <c r="AM92" s="2" t="n"/>
      <c r="AN92" s="2" t="n"/>
      <c r="AO92" s="2" t="n"/>
      <c r="AP92" s="2" t="n"/>
    </row>
    <row r="93" ht="15.75" customHeight="1" s="25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2" t="n"/>
      <c r="AL93" s="2" t="n"/>
      <c r="AM93" s="2" t="n"/>
      <c r="AN93" s="2" t="n"/>
      <c r="AO93" s="2" t="n"/>
      <c r="AP93" s="2" t="n"/>
    </row>
    <row r="94" ht="15.75" customHeight="1" s="25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2" t="n"/>
      <c r="AL94" s="2" t="n"/>
      <c r="AM94" s="2" t="n"/>
      <c r="AN94" s="2" t="n"/>
      <c r="AO94" s="2" t="n"/>
      <c r="AP94" s="2" t="n"/>
    </row>
    <row r="95" ht="15.75" customHeight="1" s="25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2" t="n"/>
      <c r="AL95" s="2" t="n"/>
      <c r="AM95" s="2" t="n"/>
      <c r="AN95" s="2" t="n"/>
      <c r="AO95" s="2" t="n"/>
      <c r="AP95" s="2" t="n"/>
    </row>
    <row r="96" ht="15.75" customHeight="1" s="25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2" t="n"/>
      <c r="AL96" s="2" t="n"/>
      <c r="AM96" s="2" t="n"/>
      <c r="AN96" s="2" t="n"/>
      <c r="AO96" s="2" t="n"/>
      <c r="AP96" s="2" t="n"/>
    </row>
    <row r="97" ht="15.75" customHeight="1" s="25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2" t="n"/>
      <c r="AL97" s="2" t="n"/>
      <c r="AM97" s="2" t="n"/>
      <c r="AN97" s="2" t="n"/>
      <c r="AO97" s="2" t="n"/>
      <c r="AP97" s="2" t="n"/>
    </row>
    <row r="98" ht="15.75" customHeight="1" s="25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2" t="n"/>
      <c r="AL98" s="2" t="n"/>
      <c r="AM98" s="2" t="n"/>
      <c r="AN98" s="2" t="n"/>
      <c r="AO98" s="2" t="n"/>
      <c r="AP98" s="2" t="n"/>
    </row>
    <row r="99" ht="15.75" customHeight="1" s="25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2" t="n"/>
      <c r="AL99" s="2" t="n"/>
      <c r="AM99" s="2" t="n"/>
      <c r="AN99" s="2" t="n"/>
      <c r="AO99" s="2" t="n"/>
      <c r="AP99" s="2" t="n"/>
    </row>
    <row r="100" ht="15.75" customHeight="1" s="25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2" t="n"/>
      <c r="AL100" s="2" t="n"/>
      <c r="AM100" s="2" t="n"/>
      <c r="AN100" s="2" t="n"/>
      <c r="AO100" s="2" t="n"/>
      <c r="AP100" s="2" t="n"/>
    </row>
    <row r="101" ht="15.75" customHeight="1" s="25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2" t="n"/>
      <c r="AL101" s="2" t="n"/>
      <c r="AM101" s="2" t="n"/>
      <c r="AN101" s="2" t="n"/>
      <c r="AO101" s="2" t="n"/>
      <c r="AP101" s="2" t="n"/>
    </row>
    <row r="102" ht="15.75" customHeight="1" s="25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2" t="n"/>
      <c r="AL102" s="2" t="n"/>
      <c r="AM102" s="2" t="n"/>
      <c r="AN102" s="2" t="n"/>
      <c r="AO102" s="2" t="n"/>
      <c r="AP102" s="2" t="n"/>
    </row>
    <row r="103" ht="15.75" customHeight="1" s="25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2" t="n"/>
      <c r="AL103" s="2" t="n"/>
      <c r="AM103" s="2" t="n"/>
      <c r="AN103" s="2" t="n"/>
      <c r="AO103" s="2" t="n"/>
      <c r="AP103" s="2" t="n"/>
    </row>
    <row r="104" ht="15.75" customHeight="1" s="25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2" t="n"/>
      <c r="AL104" s="2" t="n"/>
      <c r="AM104" s="2" t="n"/>
      <c r="AN104" s="2" t="n"/>
      <c r="AO104" s="2" t="n"/>
      <c r="AP104" s="2" t="n"/>
    </row>
    <row r="105" ht="15.75" customHeight="1" s="25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2" t="n"/>
      <c r="AL105" s="2" t="n"/>
      <c r="AM105" s="2" t="n"/>
      <c r="AN105" s="2" t="n"/>
      <c r="AO105" s="2" t="n"/>
      <c r="AP105" s="2" t="n"/>
    </row>
    <row r="106" ht="15.75" customHeight="1" s="25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2" t="n"/>
      <c r="AL106" s="2" t="n"/>
      <c r="AM106" s="2" t="n"/>
      <c r="AN106" s="2" t="n"/>
      <c r="AO106" s="2" t="n"/>
      <c r="AP106" s="2" t="n"/>
    </row>
    <row r="107" ht="15.75" customHeight="1" s="25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2" t="n"/>
      <c r="AL107" s="2" t="n"/>
      <c r="AM107" s="2" t="n"/>
      <c r="AN107" s="2" t="n"/>
      <c r="AO107" s="2" t="n"/>
      <c r="AP107" s="2" t="n"/>
    </row>
    <row r="108" ht="15.75" customHeight="1" s="25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2" t="n"/>
      <c r="AL108" s="2" t="n"/>
      <c r="AM108" s="2" t="n"/>
      <c r="AN108" s="2" t="n"/>
      <c r="AO108" s="2" t="n"/>
      <c r="AP108" s="2" t="n"/>
    </row>
    <row r="109" ht="15.75" customHeight="1" s="25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2" t="n"/>
      <c r="AL109" s="2" t="n"/>
      <c r="AM109" s="2" t="n"/>
      <c r="AN109" s="2" t="n"/>
      <c r="AO109" s="2" t="n"/>
      <c r="AP109" s="2" t="n"/>
    </row>
    <row r="110" ht="15.75" customHeight="1" s="25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2" t="n"/>
      <c r="AL110" s="2" t="n"/>
      <c r="AM110" s="2" t="n"/>
      <c r="AN110" s="2" t="n"/>
      <c r="AO110" s="2" t="n"/>
      <c r="AP110" s="2" t="n"/>
    </row>
    <row r="111" ht="15.75" customHeight="1" s="25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2" t="n"/>
      <c r="AL111" s="2" t="n"/>
      <c r="AM111" s="2" t="n"/>
      <c r="AN111" s="2" t="n"/>
      <c r="AO111" s="2" t="n"/>
      <c r="AP111" s="2" t="n"/>
    </row>
    <row r="112" ht="15.75" customHeight="1" s="25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2" t="n"/>
      <c r="AL112" s="2" t="n"/>
      <c r="AM112" s="2" t="n"/>
      <c r="AN112" s="2" t="n"/>
      <c r="AO112" s="2" t="n"/>
      <c r="AP112" s="2" t="n"/>
    </row>
    <row r="113" ht="15.75" customHeight="1" s="25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2" t="n"/>
      <c r="AL113" s="2" t="n"/>
      <c r="AM113" s="2" t="n"/>
      <c r="AN113" s="2" t="n"/>
      <c r="AO113" s="2" t="n"/>
      <c r="AP113" s="2" t="n"/>
    </row>
    <row r="114" ht="15.75" customHeight="1" s="25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2" t="n"/>
      <c r="AL114" s="2" t="n"/>
      <c r="AM114" s="2" t="n"/>
      <c r="AN114" s="2" t="n"/>
      <c r="AO114" s="2" t="n"/>
      <c r="AP114" s="2" t="n"/>
    </row>
    <row r="115" ht="15.75" customHeight="1" s="25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2" t="n"/>
      <c r="AL115" s="2" t="n"/>
      <c r="AM115" s="2" t="n"/>
      <c r="AN115" s="2" t="n"/>
      <c r="AO115" s="2" t="n"/>
      <c r="AP115" s="2" t="n"/>
    </row>
    <row r="116" ht="15.75" customHeight="1" s="25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2" t="n"/>
      <c r="AL116" s="2" t="n"/>
      <c r="AM116" s="2" t="n"/>
      <c r="AN116" s="2" t="n"/>
      <c r="AO116" s="2" t="n"/>
      <c r="AP116" s="2" t="n"/>
    </row>
    <row r="117" ht="15.75" customHeight="1" s="25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2" t="n"/>
      <c r="AL117" s="2" t="n"/>
      <c r="AM117" s="2" t="n"/>
      <c r="AN117" s="2" t="n"/>
      <c r="AO117" s="2" t="n"/>
      <c r="AP117" s="2" t="n"/>
    </row>
    <row r="118" ht="15.75" customHeight="1" s="25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2" t="n"/>
      <c r="AL118" s="2" t="n"/>
      <c r="AM118" s="2" t="n"/>
      <c r="AN118" s="2" t="n"/>
      <c r="AO118" s="2" t="n"/>
      <c r="AP118" s="2" t="n"/>
    </row>
    <row r="119" ht="15.75" customHeight="1" s="25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2" t="n"/>
      <c r="AL119" s="2" t="n"/>
      <c r="AM119" s="2" t="n"/>
      <c r="AN119" s="2" t="n"/>
      <c r="AO119" s="2" t="n"/>
      <c r="AP119" s="2" t="n"/>
    </row>
    <row r="120" ht="15.75" customHeight="1" s="25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2" t="n"/>
      <c r="AL120" s="2" t="n"/>
      <c r="AM120" s="2" t="n"/>
      <c r="AN120" s="2" t="n"/>
      <c r="AO120" s="2" t="n"/>
      <c r="AP120" s="2" t="n"/>
    </row>
    <row r="121" ht="15.75" customHeight="1" s="25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2" t="n"/>
      <c r="AL121" s="2" t="n"/>
      <c r="AM121" s="2" t="n"/>
      <c r="AN121" s="2" t="n"/>
      <c r="AO121" s="2" t="n"/>
      <c r="AP121" s="2" t="n"/>
    </row>
    <row r="122" ht="15.75" customHeight="1" s="25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2" t="n"/>
      <c r="AL122" s="2" t="n"/>
      <c r="AM122" s="2" t="n"/>
      <c r="AN122" s="2" t="n"/>
      <c r="AO122" s="2" t="n"/>
      <c r="AP122" s="2" t="n"/>
    </row>
    <row r="123" ht="15.75" customHeight="1" s="25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2" t="n"/>
      <c r="AL123" s="2" t="n"/>
      <c r="AM123" s="2" t="n"/>
      <c r="AN123" s="2" t="n"/>
      <c r="AO123" s="2" t="n"/>
      <c r="AP123" s="2" t="n"/>
    </row>
    <row r="124" ht="15.75" customHeight="1" s="25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2" t="n"/>
      <c r="AL124" s="2" t="n"/>
      <c r="AM124" s="2" t="n"/>
      <c r="AN124" s="2" t="n"/>
      <c r="AO124" s="2" t="n"/>
      <c r="AP124" s="2" t="n"/>
    </row>
    <row r="125" ht="15.75" customHeight="1" s="25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2" t="n"/>
      <c r="AL125" s="2" t="n"/>
      <c r="AM125" s="2" t="n"/>
      <c r="AN125" s="2" t="n"/>
      <c r="AO125" s="2" t="n"/>
      <c r="AP125" s="2" t="n"/>
    </row>
    <row r="126" ht="15.75" customHeight="1" s="25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2" t="n"/>
      <c r="AL126" s="2" t="n"/>
      <c r="AM126" s="2" t="n"/>
      <c r="AN126" s="2" t="n"/>
      <c r="AO126" s="2" t="n"/>
      <c r="AP126" s="2" t="n"/>
    </row>
    <row r="127" ht="15.75" customHeight="1" s="25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2" t="n"/>
      <c r="AL127" s="2" t="n"/>
      <c r="AM127" s="2" t="n"/>
      <c r="AN127" s="2" t="n"/>
      <c r="AO127" s="2" t="n"/>
      <c r="AP127" s="2" t="n"/>
    </row>
    <row r="128" ht="15.75" customHeight="1" s="25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2" t="n"/>
      <c r="AL128" s="2" t="n"/>
      <c r="AM128" s="2" t="n"/>
      <c r="AN128" s="2" t="n"/>
      <c r="AO128" s="2" t="n"/>
      <c r="AP128" s="2" t="n"/>
    </row>
    <row r="129" ht="15.75" customHeight="1" s="25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2" t="n"/>
      <c r="AL129" s="2" t="n"/>
      <c r="AM129" s="2" t="n"/>
      <c r="AN129" s="2" t="n"/>
      <c r="AO129" s="2" t="n"/>
      <c r="AP129" s="2" t="n"/>
    </row>
    <row r="130" ht="15.75" customHeight="1" s="25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2" t="n"/>
      <c r="AL130" s="2" t="n"/>
      <c r="AM130" s="2" t="n"/>
      <c r="AN130" s="2" t="n"/>
      <c r="AO130" s="2" t="n"/>
      <c r="AP130" s="2" t="n"/>
    </row>
    <row r="131" ht="15.75" customHeight="1" s="25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2" t="n"/>
      <c r="AL131" s="2" t="n"/>
      <c r="AM131" s="2" t="n"/>
      <c r="AN131" s="2" t="n"/>
      <c r="AO131" s="2" t="n"/>
      <c r="AP131" s="2" t="n"/>
    </row>
    <row r="132" ht="15.75" customHeight="1" s="25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2" t="n"/>
      <c r="AL132" s="2" t="n"/>
      <c r="AM132" s="2" t="n"/>
      <c r="AN132" s="2" t="n"/>
      <c r="AO132" s="2" t="n"/>
      <c r="AP132" s="2" t="n"/>
    </row>
    <row r="133" ht="15.75" customHeight="1" s="25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2" t="n"/>
      <c r="AL133" s="2" t="n"/>
      <c r="AM133" s="2" t="n"/>
      <c r="AN133" s="2" t="n"/>
      <c r="AO133" s="2" t="n"/>
      <c r="AP133" s="2" t="n"/>
    </row>
    <row r="134" ht="15.75" customHeight="1" s="25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2" t="n"/>
      <c r="AL134" s="2" t="n"/>
      <c r="AM134" s="2" t="n"/>
      <c r="AN134" s="2" t="n"/>
      <c r="AO134" s="2" t="n"/>
      <c r="AP134" s="2" t="n"/>
    </row>
    <row r="135" ht="15.75" customHeight="1" s="25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2" t="n"/>
      <c r="AL135" s="2" t="n"/>
      <c r="AM135" s="2" t="n"/>
      <c r="AN135" s="2" t="n"/>
      <c r="AO135" s="2" t="n"/>
      <c r="AP135" s="2" t="n"/>
    </row>
    <row r="136" ht="15.75" customHeight="1" s="25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2" t="n"/>
      <c r="AL136" s="2" t="n"/>
      <c r="AM136" s="2" t="n"/>
      <c r="AN136" s="2" t="n"/>
      <c r="AO136" s="2" t="n"/>
      <c r="AP136" s="2" t="n"/>
    </row>
    <row r="137" ht="15.75" customHeight="1" s="25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2" t="n"/>
      <c r="AL137" s="2" t="n"/>
      <c r="AM137" s="2" t="n"/>
      <c r="AN137" s="2" t="n"/>
      <c r="AO137" s="2" t="n"/>
      <c r="AP137" s="2" t="n"/>
    </row>
    <row r="138" ht="15.75" customHeight="1" s="25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2" t="n"/>
      <c r="AL138" s="2" t="n"/>
      <c r="AM138" s="2" t="n"/>
      <c r="AN138" s="2" t="n"/>
      <c r="AO138" s="2" t="n"/>
      <c r="AP138" s="2" t="n"/>
    </row>
    <row r="139" ht="15.75" customHeight="1" s="25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2" t="n"/>
      <c r="AL139" s="2" t="n"/>
      <c r="AM139" s="2" t="n"/>
      <c r="AN139" s="2" t="n"/>
      <c r="AO139" s="2" t="n"/>
      <c r="AP139" s="2" t="n"/>
    </row>
    <row r="140" ht="15.75" customHeight="1" s="25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2" t="n"/>
      <c r="AL140" s="2" t="n"/>
      <c r="AM140" s="2" t="n"/>
      <c r="AN140" s="2" t="n"/>
      <c r="AO140" s="2" t="n"/>
      <c r="AP140" s="2" t="n"/>
    </row>
    <row r="141" ht="15.75" customHeight="1" s="25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2" t="n"/>
      <c r="AL141" s="2" t="n"/>
      <c r="AM141" s="2" t="n"/>
      <c r="AN141" s="2" t="n"/>
      <c r="AO141" s="2" t="n"/>
      <c r="AP141" s="2" t="n"/>
    </row>
    <row r="142" ht="15.75" customHeight="1" s="25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2" t="n"/>
      <c r="AL142" s="2" t="n"/>
      <c r="AM142" s="2" t="n"/>
      <c r="AN142" s="2" t="n"/>
      <c r="AO142" s="2" t="n"/>
      <c r="AP142" s="2" t="n"/>
    </row>
    <row r="143" ht="15.75" customHeight="1" s="25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2" t="n"/>
      <c r="AL143" s="2" t="n"/>
      <c r="AM143" s="2" t="n"/>
      <c r="AN143" s="2" t="n"/>
      <c r="AO143" s="2" t="n"/>
      <c r="AP143" s="2" t="n"/>
    </row>
    <row r="144" ht="15.75" customHeight="1" s="25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2" t="n"/>
      <c r="AL144" s="2" t="n"/>
      <c r="AM144" s="2" t="n"/>
      <c r="AN144" s="2" t="n"/>
      <c r="AO144" s="2" t="n"/>
      <c r="AP144" s="2" t="n"/>
    </row>
    <row r="145" ht="15.75" customHeight="1" s="25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2" t="n"/>
      <c r="AL145" s="2" t="n"/>
      <c r="AM145" s="2" t="n"/>
      <c r="AN145" s="2" t="n"/>
      <c r="AO145" s="2" t="n"/>
      <c r="AP145" s="2" t="n"/>
    </row>
    <row r="146" ht="15.75" customHeight="1" s="25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2" t="n"/>
      <c r="AL146" s="2" t="n"/>
      <c r="AM146" s="2" t="n"/>
      <c r="AN146" s="2" t="n"/>
      <c r="AO146" s="2" t="n"/>
      <c r="AP146" s="2" t="n"/>
    </row>
    <row r="147" ht="15.75" customHeight="1" s="25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2" t="n"/>
      <c r="AL147" s="2" t="n"/>
      <c r="AM147" s="2" t="n"/>
      <c r="AN147" s="2" t="n"/>
      <c r="AO147" s="2" t="n"/>
      <c r="AP147" s="2" t="n"/>
    </row>
    <row r="148" ht="15.75" customHeight="1" s="25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2" t="n"/>
      <c r="AL148" s="2" t="n"/>
      <c r="AM148" s="2" t="n"/>
      <c r="AN148" s="2" t="n"/>
      <c r="AO148" s="2" t="n"/>
      <c r="AP148" s="2" t="n"/>
    </row>
    <row r="149" ht="15.75" customHeight="1" s="25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2" t="n"/>
      <c r="AL149" s="2" t="n"/>
      <c r="AM149" s="2" t="n"/>
      <c r="AN149" s="2" t="n"/>
      <c r="AO149" s="2" t="n"/>
      <c r="AP149" s="2" t="n"/>
    </row>
    <row r="150" ht="15.75" customHeight="1" s="25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2" t="n"/>
      <c r="AL150" s="2" t="n"/>
      <c r="AM150" s="2" t="n"/>
      <c r="AN150" s="2" t="n"/>
      <c r="AO150" s="2" t="n"/>
      <c r="AP150" s="2" t="n"/>
    </row>
    <row r="151" ht="15.75" customHeight="1" s="2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2" t="n"/>
      <c r="AL151" s="2" t="n"/>
      <c r="AM151" s="2" t="n"/>
      <c r="AN151" s="2" t="n"/>
      <c r="AO151" s="2" t="n"/>
      <c r="AP151" s="2" t="n"/>
    </row>
    <row r="152" ht="15.75" customHeight="1" s="25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2" t="n"/>
      <c r="AL152" s="2" t="n"/>
      <c r="AM152" s="2" t="n"/>
      <c r="AN152" s="2" t="n"/>
      <c r="AO152" s="2" t="n"/>
      <c r="AP152" s="2" t="n"/>
    </row>
    <row r="153" ht="15.75" customHeight="1" s="25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2" t="n"/>
      <c r="AL153" s="2" t="n"/>
      <c r="AM153" s="2" t="n"/>
      <c r="AN153" s="2" t="n"/>
      <c r="AO153" s="2" t="n"/>
      <c r="AP153" s="2" t="n"/>
    </row>
    <row r="154" ht="15.75" customHeight="1" s="25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2" t="n"/>
      <c r="AL154" s="2" t="n"/>
      <c r="AM154" s="2" t="n"/>
      <c r="AN154" s="2" t="n"/>
      <c r="AO154" s="2" t="n"/>
      <c r="AP154" s="2" t="n"/>
    </row>
    <row r="155" ht="15.75" customHeight="1" s="25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2" t="n"/>
      <c r="AL155" s="2" t="n"/>
      <c r="AM155" s="2" t="n"/>
      <c r="AN155" s="2" t="n"/>
      <c r="AO155" s="2" t="n"/>
      <c r="AP155" s="2" t="n"/>
    </row>
    <row r="156" ht="15.75" customHeight="1" s="25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2" t="n"/>
      <c r="AL156" s="2" t="n"/>
      <c r="AM156" s="2" t="n"/>
      <c r="AN156" s="2" t="n"/>
      <c r="AO156" s="2" t="n"/>
      <c r="AP156" s="2" t="n"/>
    </row>
    <row r="157" ht="15.75" customHeight="1" s="25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2" t="n"/>
      <c r="AL157" s="2" t="n"/>
      <c r="AM157" s="2" t="n"/>
      <c r="AN157" s="2" t="n"/>
      <c r="AO157" s="2" t="n"/>
      <c r="AP157" s="2" t="n"/>
    </row>
    <row r="158" ht="15.75" customHeight="1" s="25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2" t="n"/>
      <c r="AL158" s="2" t="n"/>
      <c r="AM158" s="2" t="n"/>
      <c r="AN158" s="2" t="n"/>
      <c r="AO158" s="2" t="n"/>
      <c r="AP158" s="2" t="n"/>
    </row>
    <row r="159" ht="15.75" customHeight="1" s="25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2" t="n"/>
      <c r="AL159" s="2" t="n"/>
      <c r="AM159" s="2" t="n"/>
      <c r="AN159" s="2" t="n"/>
      <c r="AO159" s="2" t="n"/>
      <c r="AP159" s="2" t="n"/>
    </row>
    <row r="160" ht="15.75" customHeight="1" s="25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2" t="n"/>
      <c r="AL160" s="2" t="n"/>
      <c r="AM160" s="2" t="n"/>
      <c r="AN160" s="2" t="n"/>
      <c r="AO160" s="2" t="n"/>
      <c r="AP160" s="2" t="n"/>
    </row>
    <row r="161" ht="15.75" customHeight="1" s="25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2" t="n"/>
      <c r="AL161" s="2" t="n"/>
      <c r="AM161" s="2" t="n"/>
      <c r="AN161" s="2" t="n"/>
      <c r="AO161" s="2" t="n"/>
      <c r="AP161" s="2" t="n"/>
    </row>
    <row r="162" ht="15.75" customHeight="1" s="25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2" t="n"/>
      <c r="AL162" s="2" t="n"/>
      <c r="AM162" s="2" t="n"/>
      <c r="AN162" s="2" t="n"/>
      <c r="AO162" s="2" t="n"/>
      <c r="AP162" s="2" t="n"/>
    </row>
    <row r="163" ht="15.75" customHeight="1" s="25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2" t="n"/>
      <c r="AL163" s="2" t="n"/>
      <c r="AM163" s="2" t="n"/>
      <c r="AN163" s="2" t="n"/>
      <c r="AO163" s="2" t="n"/>
      <c r="AP163" s="2" t="n"/>
    </row>
    <row r="164" ht="15.75" customHeight="1" s="25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2" t="n"/>
      <c r="AL164" s="2" t="n"/>
      <c r="AM164" s="2" t="n"/>
      <c r="AN164" s="2" t="n"/>
      <c r="AO164" s="2" t="n"/>
      <c r="AP164" s="2" t="n"/>
    </row>
    <row r="165" ht="15.75" customHeight="1" s="25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2" t="n"/>
      <c r="AL165" s="2" t="n"/>
      <c r="AM165" s="2" t="n"/>
      <c r="AN165" s="2" t="n"/>
      <c r="AO165" s="2" t="n"/>
      <c r="AP165" s="2" t="n"/>
    </row>
    <row r="166" ht="15.75" customHeight="1" s="25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2" t="n"/>
      <c r="AL166" s="2" t="n"/>
      <c r="AM166" s="2" t="n"/>
      <c r="AN166" s="2" t="n"/>
      <c r="AO166" s="2" t="n"/>
      <c r="AP166" s="2" t="n"/>
    </row>
    <row r="167" ht="15.75" customHeight="1" s="25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2" t="n"/>
      <c r="AL167" s="2" t="n"/>
      <c r="AM167" s="2" t="n"/>
      <c r="AN167" s="2" t="n"/>
      <c r="AO167" s="2" t="n"/>
      <c r="AP167" s="2" t="n"/>
    </row>
    <row r="168" ht="15.75" customHeight="1" s="25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2" t="n"/>
      <c r="AL168" s="2" t="n"/>
      <c r="AM168" s="2" t="n"/>
      <c r="AN168" s="2" t="n"/>
      <c r="AO168" s="2" t="n"/>
      <c r="AP168" s="2" t="n"/>
    </row>
    <row r="169" ht="15.75" customHeight="1" s="25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2" t="n"/>
      <c r="AL169" s="2" t="n"/>
      <c r="AM169" s="2" t="n"/>
      <c r="AN169" s="2" t="n"/>
      <c r="AO169" s="2" t="n"/>
      <c r="AP169" s="2" t="n"/>
    </row>
    <row r="170" ht="15.75" customHeight="1" s="25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2" t="n"/>
      <c r="AL170" s="2" t="n"/>
      <c r="AM170" s="2" t="n"/>
      <c r="AN170" s="2" t="n"/>
      <c r="AO170" s="2" t="n"/>
      <c r="AP170" s="2" t="n"/>
    </row>
    <row r="171" ht="15.75" customHeight="1" s="25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2" t="n"/>
      <c r="AL171" s="2" t="n"/>
      <c r="AM171" s="2" t="n"/>
      <c r="AN171" s="2" t="n"/>
      <c r="AO171" s="2" t="n"/>
      <c r="AP171" s="2" t="n"/>
    </row>
    <row r="172" ht="15.75" customHeight="1" s="25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2" t="n"/>
      <c r="AL172" s="2" t="n"/>
      <c r="AM172" s="2" t="n"/>
      <c r="AN172" s="2" t="n"/>
      <c r="AO172" s="2" t="n"/>
      <c r="AP172" s="2" t="n"/>
    </row>
    <row r="173" ht="15.75" customHeight="1" s="25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2" t="n"/>
      <c r="AL173" s="2" t="n"/>
      <c r="AM173" s="2" t="n"/>
      <c r="AN173" s="2" t="n"/>
      <c r="AO173" s="2" t="n"/>
      <c r="AP173" s="2" t="n"/>
    </row>
    <row r="174" ht="15.75" customHeight="1" s="25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2" t="n"/>
      <c r="AL174" s="2" t="n"/>
      <c r="AM174" s="2" t="n"/>
      <c r="AN174" s="2" t="n"/>
      <c r="AO174" s="2" t="n"/>
      <c r="AP174" s="2" t="n"/>
    </row>
    <row r="175" ht="15.75" customHeight="1" s="25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2" t="n"/>
      <c r="AL175" s="2" t="n"/>
      <c r="AM175" s="2" t="n"/>
      <c r="AN175" s="2" t="n"/>
      <c r="AO175" s="2" t="n"/>
      <c r="AP175" s="2" t="n"/>
    </row>
    <row r="176" ht="15.75" customHeight="1" s="25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2" t="n"/>
      <c r="AL176" s="2" t="n"/>
      <c r="AM176" s="2" t="n"/>
      <c r="AN176" s="2" t="n"/>
      <c r="AO176" s="2" t="n"/>
      <c r="AP176" s="2" t="n"/>
    </row>
    <row r="177" ht="15.75" customHeight="1" s="25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2" t="n"/>
      <c r="AL177" s="2" t="n"/>
      <c r="AM177" s="2" t="n"/>
      <c r="AN177" s="2" t="n"/>
      <c r="AO177" s="2" t="n"/>
      <c r="AP177" s="2" t="n"/>
    </row>
    <row r="178" ht="15.75" customHeight="1" s="25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2" t="n"/>
      <c r="AL178" s="2" t="n"/>
      <c r="AM178" s="2" t="n"/>
      <c r="AN178" s="2" t="n"/>
      <c r="AO178" s="2" t="n"/>
      <c r="AP178" s="2" t="n"/>
    </row>
    <row r="179" ht="15.75" customHeight="1" s="25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2" t="n"/>
      <c r="AL179" s="2" t="n"/>
      <c r="AM179" s="2" t="n"/>
      <c r="AN179" s="2" t="n"/>
      <c r="AO179" s="2" t="n"/>
      <c r="AP179" s="2" t="n"/>
    </row>
    <row r="180" ht="15.75" customHeight="1" s="25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2" t="n"/>
      <c r="AL180" s="2" t="n"/>
      <c r="AM180" s="2" t="n"/>
      <c r="AN180" s="2" t="n"/>
      <c r="AO180" s="2" t="n"/>
      <c r="AP180" s="2" t="n"/>
    </row>
    <row r="181" ht="15.75" customHeight="1" s="25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2" t="n"/>
      <c r="AL181" s="2" t="n"/>
      <c r="AM181" s="2" t="n"/>
      <c r="AN181" s="2" t="n"/>
      <c r="AO181" s="2" t="n"/>
      <c r="AP181" s="2" t="n"/>
    </row>
    <row r="182" ht="15.75" customHeight="1" s="25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2" t="n"/>
      <c r="AL182" s="2" t="n"/>
      <c r="AM182" s="2" t="n"/>
      <c r="AN182" s="2" t="n"/>
      <c r="AO182" s="2" t="n"/>
      <c r="AP182" s="2" t="n"/>
    </row>
    <row r="183" ht="15.75" customHeight="1" s="25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2" t="n"/>
      <c r="AL183" s="2" t="n"/>
      <c r="AM183" s="2" t="n"/>
      <c r="AN183" s="2" t="n"/>
      <c r="AO183" s="2" t="n"/>
      <c r="AP183" s="2" t="n"/>
    </row>
    <row r="184" ht="15.75" customHeight="1" s="25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2" t="n"/>
      <c r="AL184" s="2" t="n"/>
      <c r="AM184" s="2" t="n"/>
      <c r="AN184" s="2" t="n"/>
      <c r="AO184" s="2" t="n"/>
      <c r="AP184" s="2" t="n"/>
    </row>
    <row r="185" ht="15.75" customHeight="1" s="25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2" t="n"/>
      <c r="AL185" s="2" t="n"/>
      <c r="AM185" s="2" t="n"/>
      <c r="AN185" s="2" t="n"/>
      <c r="AO185" s="2" t="n"/>
      <c r="AP185" s="2" t="n"/>
    </row>
    <row r="186" ht="15.75" customHeight="1" s="25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2" t="n"/>
      <c r="AL186" s="2" t="n"/>
      <c r="AM186" s="2" t="n"/>
      <c r="AN186" s="2" t="n"/>
      <c r="AO186" s="2" t="n"/>
      <c r="AP186" s="2" t="n"/>
    </row>
    <row r="187" ht="15.75" customHeight="1" s="25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2" t="n"/>
      <c r="AL187" s="2" t="n"/>
      <c r="AM187" s="2" t="n"/>
      <c r="AN187" s="2" t="n"/>
      <c r="AO187" s="2" t="n"/>
      <c r="AP187" s="2" t="n"/>
    </row>
    <row r="188" ht="15.75" customHeight="1" s="25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2" t="n"/>
      <c r="AL188" s="2" t="n"/>
      <c r="AM188" s="2" t="n"/>
      <c r="AN188" s="2" t="n"/>
      <c r="AO188" s="2" t="n"/>
      <c r="AP188" s="2" t="n"/>
    </row>
    <row r="189" ht="15.75" customHeight="1" s="25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2" t="n"/>
      <c r="AL189" s="2" t="n"/>
      <c r="AM189" s="2" t="n"/>
      <c r="AN189" s="2" t="n"/>
      <c r="AO189" s="2" t="n"/>
      <c r="AP189" s="2" t="n"/>
    </row>
    <row r="190" ht="15.75" customHeight="1" s="25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2" t="n"/>
      <c r="AL190" s="2" t="n"/>
      <c r="AM190" s="2" t="n"/>
      <c r="AN190" s="2" t="n"/>
      <c r="AO190" s="2" t="n"/>
      <c r="AP190" s="2" t="n"/>
    </row>
    <row r="191" ht="15.75" customHeight="1" s="25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2" t="n"/>
      <c r="AL191" s="2" t="n"/>
      <c r="AM191" s="2" t="n"/>
      <c r="AN191" s="2" t="n"/>
      <c r="AO191" s="2" t="n"/>
      <c r="AP191" s="2" t="n"/>
    </row>
    <row r="192" ht="15.75" customHeight="1" s="25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2" t="n"/>
      <c r="AL192" s="2" t="n"/>
      <c r="AM192" s="2" t="n"/>
      <c r="AN192" s="2" t="n"/>
      <c r="AO192" s="2" t="n"/>
      <c r="AP192" s="2" t="n"/>
    </row>
    <row r="193" ht="15.75" customHeight="1" s="25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2" t="n"/>
      <c r="AL193" s="2" t="n"/>
      <c r="AM193" s="2" t="n"/>
      <c r="AN193" s="2" t="n"/>
      <c r="AO193" s="2" t="n"/>
      <c r="AP193" s="2" t="n"/>
    </row>
    <row r="194" ht="15.75" customHeight="1" s="25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2" t="n"/>
      <c r="AL194" s="2" t="n"/>
      <c r="AM194" s="2" t="n"/>
      <c r="AN194" s="2" t="n"/>
      <c r="AO194" s="2" t="n"/>
      <c r="AP194" s="2" t="n"/>
    </row>
    <row r="195" ht="15.75" customHeight="1" s="25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2" t="n"/>
      <c r="AL195" s="2" t="n"/>
      <c r="AM195" s="2" t="n"/>
      <c r="AN195" s="2" t="n"/>
      <c r="AO195" s="2" t="n"/>
      <c r="AP195" s="2" t="n"/>
    </row>
    <row r="196" ht="15.75" customHeight="1" s="25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2" t="n"/>
      <c r="AL196" s="2" t="n"/>
      <c r="AM196" s="2" t="n"/>
      <c r="AN196" s="2" t="n"/>
      <c r="AO196" s="2" t="n"/>
      <c r="AP196" s="2" t="n"/>
    </row>
    <row r="197" ht="15.75" customHeight="1" s="25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2" t="n"/>
      <c r="AL197" s="2" t="n"/>
      <c r="AM197" s="2" t="n"/>
      <c r="AN197" s="2" t="n"/>
      <c r="AO197" s="2" t="n"/>
      <c r="AP197" s="2" t="n"/>
    </row>
    <row r="198" ht="15.75" customHeight="1" s="25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2" t="n"/>
      <c r="AL198" s="2" t="n"/>
      <c r="AM198" s="2" t="n"/>
      <c r="AN198" s="2" t="n"/>
      <c r="AO198" s="2" t="n"/>
      <c r="AP198" s="2" t="n"/>
    </row>
    <row r="199" ht="15.75" customHeight="1" s="25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2" t="n"/>
      <c r="AL199" s="2" t="n"/>
      <c r="AM199" s="2" t="n"/>
      <c r="AN199" s="2" t="n"/>
      <c r="AO199" s="2" t="n"/>
      <c r="AP199" s="2" t="n"/>
    </row>
    <row r="200" ht="15.75" customHeight="1" s="25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2" t="n"/>
      <c r="AL200" s="2" t="n"/>
      <c r="AM200" s="2" t="n"/>
      <c r="AN200" s="2" t="n"/>
      <c r="AO200" s="2" t="n"/>
      <c r="AP200" s="2" t="n"/>
    </row>
    <row r="201" ht="15.75" customHeight="1" s="25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2" t="n"/>
      <c r="AL201" s="2" t="n"/>
      <c r="AM201" s="2" t="n"/>
      <c r="AN201" s="2" t="n"/>
      <c r="AO201" s="2" t="n"/>
      <c r="AP201" s="2" t="n"/>
    </row>
    <row r="202" ht="15.75" customHeight="1" s="25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2" t="n"/>
      <c r="AL202" s="2" t="n"/>
      <c r="AM202" s="2" t="n"/>
      <c r="AN202" s="2" t="n"/>
      <c r="AO202" s="2" t="n"/>
      <c r="AP202" s="2" t="n"/>
    </row>
    <row r="203" ht="15.75" customHeight="1" s="25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2" t="n"/>
      <c r="AL203" s="2" t="n"/>
      <c r="AM203" s="2" t="n"/>
      <c r="AN203" s="2" t="n"/>
      <c r="AO203" s="2" t="n"/>
      <c r="AP203" s="2" t="n"/>
    </row>
    <row r="204" ht="15.75" customHeight="1" s="25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2" t="n"/>
      <c r="AL204" s="2" t="n"/>
      <c r="AM204" s="2" t="n"/>
      <c r="AN204" s="2" t="n"/>
      <c r="AO204" s="2" t="n"/>
      <c r="AP204" s="2" t="n"/>
    </row>
    <row r="205" ht="15.75" customHeight="1" s="25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2" t="n"/>
      <c r="AL205" s="2" t="n"/>
      <c r="AM205" s="2" t="n"/>
      <c r="AN205" s="2" t="n"/>
      <c r="AO205" s="2" t="n"/>
      <c r="AP205" s="2" t="n"/>
    </row>
    <row r="206" ht="15.75" customHeight="1" s="25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2" t="n"/>
      <c r="AL206" s="2" t="n"/>
      <c r="AM206" s="2" t="n"/>
      <c r="AN206" s="2" t="n"/>
      <c r="AO206" s="2" t="n"/>
      <c r="AP206" s="2" t="n"/>
    </row>
    <row r="207" ht="15.75" customHeight="1" s="25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2" t="n"/>
      <c r="AL207" s="2" t="n"/>
      <c r="AM207" s="2" t="n"/>
      <c r="AN207" s="2" t="n"/>
      <c r="AO207" s="2" t="n"/>
      <c r="AP207" s="2" t="n"/>
    </row>
    <row r="208" ht="15.75" customHeight="1" s="25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2" t="n"/>
      <c r="AL208" s="2" t="n"/>
      <c r="AM208" s="2" t="n"/>
      <c r="AN208" s="2" t="n"/>
      <c r="AO208" s="2" t="n"/>
      <c r="AP208" s="2" t="n"/>
    </row>
    <row r="209" ht="15.75" customHeight="1" s="25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2" t="n"/>
      <c r="AL209" s="2" t="n"/>
      <c r="AM209" s="2" t="n"/>
      <c r="AN209" s="2" t="n"/>
      <c r="AO209" s="2" t="n"/>
      <c r="AP209" s="2" t="n"/>
    </row>
    <row r="210" ht="15.75" customHeight="1" s="25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2" t="n"/>
      <c r="AL210" s="2" t="n"/>
      <c r="AM210" s="2" t="n"/>
      <c r="AN210" s="2" t="n"/>
      <c r="AO210" s="2" t="n"/>
      <c r="AP210" s="2" t="n"/>
    </row>
    <row r="211" ht="15.75" customHeight="1" s="25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2" t="n"/>
      <c r="AL211" s="2" t="n"/>
      <c r="AM211" s="2" t="n"/>
      <c r="AN211" s="2" t="n"/>
      <c r="AO211" s="2" t="n"/>
      <c r="AP211" s="2" t="n"/>
    </row>
    <row r="212" ht="15.75" customHeight="1" s="25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2" t="n"/>
      <c r="AL212" s="2" t="n"/>
      <c r="AM212" s="2" t="n"/>
      <c r="AN212" s="2" t="n"/>
      <c r="AO212" s="2" t="n"/>
      <c r="AP212" s="2" t="n"/>
    </row>
    <row r="213" ht="15.75" customHeight="1" s="25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2" t="n"/>
      <c r="AL213" s="2" t="n"/>
      <c r="AM213" s="2" t="n"/>
      <c r="AN213" s="2" t="n"/>
      <c r="AO213" s="2" t="n"/>
      <c r="AP213" s="2" t="n"/>
    </row>
    <row r="214" ht="15.75" customHeight="1" s="25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2" t="n"/>
      <c r="AL214" s="2" t="n"/>
      <c r="AM214" s="2" t="n"/>
      <c r="AN214" s="2" t="n"/>
      <c r="AO214" s="2" t="n"/>
      <c r="AP214" s="2" t="n"/>
    </row>
    <row r="215" ht="15.75" customHeight="1" s="25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2" t="n"/>
      <c r="AL215" s="2" t="n"/>
      <c r="AM215" s="2" t="n"/>
      <c r="AN215" s="2" t="n"/>
      <c r="AO215" s="2" t="n"/>
      <c r="AP215" s="2" t="n"/>
    </row>
    <row r="216" ht="15.75" customHeight="1" s="25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2" t="n"/>
      <c r="AL216" s="2" t="n"/>
      <c r="AM216" s="2" t="n"/>
      <c r="AN216" s="2" t="n"/>
      <c r="AO216" s="2" t="n"/>
      <c r="AP216" s="2" t="n"/>
    </row>
    <row r="217" ht="15.75" customHeight="1" s="25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2" t="n"/>
      <c r="AL217" s="2" t="n"/>
      <c r="AM217" s="2" t="n"/>
      <c r="AN217" s="2" t="n"/>
      <c r="AO217" s="2" t="n"/>
      <c r="AP217" s="2" t="n"/>
    </row>
    <row r="218" ht="15.75" customHeight="1" s="25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2" t="n"/>
      <c r="AL218" s="2" t="n"/>
      <c r="AM218" s="2" t="n"/>
      <c r="AN218" s="2" t="n"/>
      <c r="AO218" s="2" t="n"/>
      <c r="AP218" s="2" t="n"/>
    </row>
    <row r="219" ht="15.75" customHeight="1" s="25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2" t="n"/>
      <c r="AL219" s="2" t="n"/>
      <c r="AM219" s="2" t="n"/>
      <c r="AN219" s="2" t="n"/>
      <c r="AO219" s="2" t="n"/>
      <c r="AP219" s="2" t="n"/>
    </row>
    <row r="220" ht="15.75" customHeight="1" s="25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2" t="n"/>
      <c r="AL220" s="2" t="n"/>
      <c r="AM220" s="2" t="n"/>
      <c r="AN220" s="2" t="n"/>
      <c r="AO220" s="2" t="n"/>
      <c r="AP220" s="2" t="n"/>
    </row>
    <row r="221" ht="15.75" customHeight="1" s="25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2" t="n"/>
      <c r="AL221" s="2" t="n"/>
      <c r="AM221" s="2" t="n"/>
      <c r="AN221" s="2" t="n"/>
      <c r="AO221" s="2" t="n"/>
      <c r="AP221" s="2" t="n"/>
    </row>
    <row r="222" ht="15.75" customHeight="1" s="25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2" t="n"/>
      <c r="AL222" s="2" t="n"/>
      <c r="AM222" s="2" t="n"/>
      <c r="AN222" s="2" t="n"/>
      <c r="AO222" s="2" t="n"/>
      <c r="AP222" s="2" t="n"/>
    </row>
    <row r="223" ht="15.75" customHeight="1" s="25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2" t="n"/>
      <c r="AL223" s="2" t="n"/>
      <c r="AM223" s="2" t="n"/>
      <c r="AN223" s="2" t="n"/>
      <c r="AO223" s="2" t="n"/>
      <c r="AP223" s="2" t="n"/>
    </row>
    <row r="224" ht="15.75" customHeight="1" s="25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2" t="n"/>
      <c r="AL224" s="2" t="n"/>
      <c r="AM224" s="2" t="n"/>
      <c r="AN224" s="2" t="n"/>
      <c r="AO224" s="2" t="n"/>
      <c r="AP224" s="2" t="n"/>
    </row>
    <row r="225" ht="15.75" customHeight="1" s="25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2" t="n"/>
      <c r="AL225" s="2" t="n"/>
      <c r="AM225" s="2" t="n"/>
      <c r="AN225" s="2" t="n"/>
      <c r="AO225" s="2" t="n"/>
      <c r="AP225" s="2" t="n"/>
    </row>
    <row r="226" ht="15.75" customHeight="1" s="25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2" t="n"/>
      <c r="AL226" s="2" t="n"/>
      <c r="AM226" s="2" t="n"/>
      <c r="AN226" s="2" t="n"/>
      <c r="AO226" s="2" t="n"/>
      <c r="AP226" s="2" t="n"/>
    </row>
    <row r="227" ht="15.75" customHeight="1" s="25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2" t="n"/>
      <c r="AL227" s="2" t="n"/>
      <c r="AM227" s="2" t="n"/>
      <c r="AN227" s="2" t="n"/>
      <c r="AO227" s="2" t="n"/>
      <c r="AP227" s="2" t="n"/>
    </row>
    <row r="228" ht="15.75" customHeight="1" s="25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2" t="n"/>
      <c r="AL228" s="2" t="n"/>
      <c r="AM228" s="2" t="n"/>
      <c r="AN228" s="2" t="n"/>
      <c r="AO228" s="2" t="n"/>
      <c r="AP228" s="2" t="n"/>
    </row>
    <row r="229" ht="15.75" customHeight="1" s="25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2" t="n"/>
      <c r="AL229" s="2" t="n"/>
      <c r="AM229" s="2" t="n"/>
      <c r="AN229" s="2" t="n"/>
      <c r="AO229" s="2" t="n"/>
      <c r="AP229" s="2" t="n"/>
    </row>
    <row r="230" ht="15.75" customHeight="1" s="25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2" t="n"/>
      <c r="AL230" s="2" t="n"/>
      <c r="AM230" s="2" t="n"/>
      <c r="AN230" s="2" t="n"/>
      <c r="AO230" s="2" t="n"/>
      <c r="AP230" s="2" t="n"/>
    </row>
    <row r="231" ht="15.75" customHeight="1" s="25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2" t="n"/>
      <c r="AL231" s="2" t="n"/>
      <c r="AM231" s="2" t="n"/>
      <c r="AN231" s="2" t="n"/>
      <c r="AO231" s="2" t="n"/>
      <c r="AP231" s="2" t="n"/>
    </row>
    <row r="232" ht="15.75" customHeight="1" s="25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2" t="n"/>
      <c r="AL232" s="2" t="n"/>
      <c r="AM232" s="2" t="n"/>
      <c r="AN232" s="2" t="n"/>
      <c r="AO232" s="2" t="n"/>
      <c r="AP232" s="2" t="n"/>
    </row>
    <row r="233" ht="15.75" customHeight="1" s="25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2" t="n"/>
      <c r="AL233" s="2" t="n"/>
      <c r="AM233" s="2" t="n"/>
      <c r="AN233" s="2" t="n"/>
      <c r="AO233" s="2" t="n"/>
      <c r="AP233" s="2" t="n"/>
    </row>
    <row r="234" ht="15.75" customHeight="1" s="25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2" t="n"/>
      <c r="AL234" s="2" t="n"/>
      <c r="AM234" s="2" t="n"/>
      <c r="AN234" s="2" t="n"/>
      <c r="AO234" s="2" t="n"/>
      <c r="AP234" s="2" t="n"/>
    </row>
    <row r="235" ht="15.75" customHeight="1" s="25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2" t="n"/>
      <c r="AL235" s="2" t="n"/>
      <c r="AM235" s="2" t="n"/>
      <c r="AN235" s="2" t="n"/>
      <c r="AO235" s="2" t="n"/>
      <c r="AP235" s="2" t="n"/>
    </row>
    <row r="236" ht="15.75" customHeight="1" s="25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2" t="n"/>
      <c r="AL236" s="2" t="n"/>
      <c r="AM236" s="2" t="n"/>
      <c r="AN236" s="2" t="n"/>
      <c r="AO236" s="2" t="n"/>
      <c r="AP236" s="2" t="n"/>
    </row>
    <row r="237" ht="15.75" customHeight="1" s="25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2" t="n"/>
      <c r="AL237" s="2" t="n"/>
      <c r="AM237" s="2" t="n"/>
      <c r="AN237" s="2" t="n"/>
      <c r="AO237" s="2" t="n"/>
      <c r="AP237" s="2" t="n"/>
    </row>
    <row r="238" ht="15.75" customHeight="1" s="25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2" t="n"/>
      <c r="AL238" s="2" t="n"/>
      <c r="AM238" s="2" t="n"/>
      <c r="AN238" s="2" t="n"/>
      <c r="AO238" s="2" t="n"/>
      <c r="AP238" s="2" t="n"/>
    </row>
    <row r="239" ht="15.75" customHeight="1" s="25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2" t="n"/>
      <c r="AL239" s="2" t="n"/>
      <c r="AM239" s="2" t="n"/>
      <c r="AN239" s="2" t="n"/>
      <c r="AO239" s="2" t="n"/>
      <c r="AP239" s="2" t="n"/>
    </row>
    <row r="240" ht="15.75" customHeight="1" s="25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2" t="n"/>
      <c r="AL240" s="2" t="n"/>
      <c r="AM240" s="2" t="n"/>
      <c r="AN240" s="2" t="n"/>
      <c r="AO240" s="2" t="n"/>
      <c r="AP240" s="2" t="n"/>
    </row>
    <row r="241" ht="15.75" customHeight="1" s="25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2" t="n"/>
      <c r="AL241" s="2" t="n"/>
      <c r="AM241" s="2" t="n"/>
      <c r="AN241" s="2" t="n"/>
      <c r="AO241" s="2" t="n"/>
      <c r="AP241" s="2" t="n"/>
    </row>
    <row r="242" ht="15.75" customHeight="1" s="25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2" t="n"/>
      <c r="AL242" s="2" t="n"/>
      <c r="AM242" s="2" t="n"/>
      <c r="AN242" s="2" t="n"/>
      <c r="AO242" s="2" t="n"/>
      <c r="AP242" s="2" t="n"/>
    </row>
    <row r="243" ht="15.75" customHeight="1" s="25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2" t="n"/>
      <c r="AL243" s="2" t="n"/>
      <c r="AM243" s="2" t="n"/>
      <c r="AN243" s="2" t="n"/>
      <c r="AO243" s="2" t="n"/>
      <c r="AP243" s="2" t="n"/>
    </row>
    <row r="244" ht="15.75" customHeight="1" s="25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2" t="n"/>
      <c r="AL244" s="2" t="n"/>
      <c r="AM244" s="2" t="n"/>
      <c r="AN244" s="2" t="n"/>
      <c r="AO244" s="2" t="n"/>
      <c r="AP244" s="2" t="n"/>
    </row>
    <row r="245" ht="15.75" customHeight="1" s="25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2" t="n"/>
      <c r="AL245" s="2" t="n"/>
      <c r="AM245" s="2" t="n"/>
      <c r="AN245" s="2" t="n"/>
      <c r="AO245" s="2" t="n"/>
      <c r="AP245" s="2" t="n"/>
    </row>
    <row r="246" ht="15.75" customHeight="1" s="25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2" t="n"/>
      <c r="AL246" s="2" t="n"/>
      <c r="AM246" s="2" t="n"/>
      <c r="AN246" s="2" t="n"/>
      <c r="AO246" s="2" t="n"/>
      <c r="AP246" s="2" t="n"/>
    </row>
    <row r="247" ht="15.75" customHeight="1" s="25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2" t="n"/>
      <c r="AL247" s="2" t="n"/>
      <c r="AM247" s="2" t="n"/>
      <c r="AN247" s="2" t="n"/>
      <c r="AO247" s="2" t="n"/>
      <c r="AP247" s="2" t="n"/>
    </row>
    <row r="248" ht="15.75" customHeight="1" s="25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2" t="n"/>
      <c r="AL248" s="2" t="n"/>
      <c r="AM248" s="2" t="n"/>
      <c r="AN248" s="2" t="n"/>
      <c r="AO248" s="2" t="n"/>
      <c r="AP248" s="2" t="n"/>
    </row>
    <row r="249" ht="15.75" customHeight="1" s="25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2" t="n"/>
      <c r="AL249" s="2" t="n"/>
      <c r="AM249" s="2" t="n"/>
      <c r="AN249" s="2" t="n"/>
      <c r="AO249" s="2" t="n"/>
      <c r="AP249" s="2" t="n"/>
    </row>
    <row r="250" ht="15.75" customHeight="1" s="25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2" t="n"/>
      <c r="AL250" s="2" t="n"/>
      <c r="AM250" s="2" t="n"/>
      <c r="AN250" s="2" t="n"/>
      <c r="AO250" s="2" t="n"/>
      <c r="AP250" s="2" t="n"/>
    </row>
    <row r="251" ht="15.75" customHeight="1" s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2" t="n"/>
      <c r="AL251" s="2" t="n"/>
      <c r="AM251" s="2" t="n"/>
      <c r="AN251" s="2" t="n"/>
      <c r="AO251" s="2" t="n"/>
      <c r="AP251" s="2" t="n"/>
    </row>
    <row r="252" ht="15.75" customHeight="1" s="25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2" t="n"/>
      <c r="AL252" s="2" t="n"/>
      <c r="AM252" s="2" t="n"/>
      <c r="AN252" s="2" t="n"/>
      <c r="AO252" s="2" t="n"/>
      <c r="AP252" s="2" t="n"/>
    </row>
    <row r="253" ht="15.75" customHeight="1" s="25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2" t="n"/>
      <c r="AL253" s="2" t="n"/>
      <c r="AM253" s="2" t="n"/>
      <c r="AN253" s="2" t="n"/>
      <c r="AO253" s="2" t="n"/>
      <c r="AP253" s="2" t="n"/>
    </row>
    <row r="254" ht="15.75" customHeight="1" s="25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2" t="n"/>
      <c r="AL254" s="2" t="n"/>
      <c r="AM254" s="2" t="n"/>
      <c r="AN254" s="2" t="n"/>
      <c r="AO254" s="2" t="n"/>
      <c r="AP254" s="2" t="n"/>
    </row>
    <row r="255" ht="15.75" customHeight="1" s="25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2" t="n"/>
      <c r="AL255" s="2" t="n"/>
      <c r="AM255" s="2" t="n"/>
      <c r="AN255" s="2" t="n"/>
      <c r="AO255" s="2" t="n"/>
      <c r="AP255" s="2" t="n"/>
    </row>
    <row r="256" ht="15.75" customHeight="1" s="25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2" t="n"/>
      <c r="AL256" s="2" t="n"/>
      <c r="AM256" s="2" t="n"/>
      <c r="AN256" s="2" t="n"/>
      <c r="AO256" s="2" t="n"/>
      <c r="AP256" s="2" t="n"/>
    </row>
    <row r="257" ht="15.75" customHeight="1" s="25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2" t="n"/>
      <c r="AL257" s="2" t="n"/>
      <c r="AM257" s="2" t="n"/>
      <c r="AN257" s="2" t="n"/>
      <c r="AO257" s="2" t="n"/>
      <c r="AP257" s="2" t="n"/>
    </row>
    <row r="258" ht="15.75" customHeight="1" s="25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2" t="n"/>
      <c r="AL258" s="2" t="n"/>
      <c r="AM258" s="2" t="n"/>
      <c r="AN258" s="2" t="n"/>
      <c r="AO258" s="2" t="n"/>
      <c r="AP258" s="2" t="n"/>
    </row>
    <row r="259" ht="15.75" customHeight="1" s="25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2" t="n"/>
      <c r="AL259" s="2" t="n"/>
      <c r="AM259" s="2" t="n"/>
      <c r="AN259" s="2" t="n"/>
      <c r="AO259" s="2" t="n"/>
      <c r="AP259" s="2" t="n"/>
    </row>
    <row r="260" ht="15.75" customHeight="1" s="25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2" t="n"/>
      <c r="AL260" s="2" t="n"/>
      <c r="AM260" s="2" t="n"/>
      <c r="AN260" s="2" t="n"/>
      <c r="AO260" s="2" t="n"/>
      <c r="AP260" s="2" t="n"/>
    </row>
    <row r="261" ht="15.75" customHeight="1" s="25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2" t="n"/>
      <c r="AL261" s="2" t="n"/>
      <c r="AM261" s="2" t="n"/>
      <c r="AN261" s="2" t="n"/>
      <c r="AO261" s="2" t="n"/>
      <c r="AP261" s="2" t="n"/>
    </row>
    <row r="262" ht="15.75" customHeight="1" s="25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2" t="n"/>
      <c r="AL262" s="2" t="n"/>
      <c r="AM262" s="2" t="n"/>
      <c r="AN262" s="2" t="n"/>
      <c r="AO262" s="2" t="n"/>
      <c r="AP262" s="2" t="n"/>
    </row>
    <row r="263" ht="15.75" customHeight="1" s="25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2" t="n"/>
      <c r="AL263" s="2" t="n"/>
      <c r="AM263" s="2" t="n"/>
      <c r="AN263" s="2" t="n"/>
      <c r="AO263" s="2" t="n"/>
      <c r="AP263" s="2" t="n"/>
    </row>
    <row r="264" ht="15.75" customHeight="1" s="25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2" t="n"/>
      <c r="AL264" s="2" t="n"/>
      <c r="AM264" s="2" t="n"/>
      <c r="AN264" s="2" t="n"/>
      <c r="AO264" s="2" t="n"/>
      <c r="AP264" s="2" t="n"/>
    </row>
    <row r="265" ht="15.75" customHeight="1" s="25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2" t="n"/>
      <c r="AL265" s="2" t="n"/>
      <c r="AM265" s="2" t="n"/>
      <c r="AN265" s="2" t="n"/>
      <c r="AO265" s="2" t="n"/>
      <c r="AP265" s="2" t="n"/>
    </row>
    <row r="266" ht="15.75" customHeight="1" s="25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2" t="n"/>
      <c r="AL266" s="2" t="n"/>
      <c r="AM266" s="2" t="n"/>
      <c r="AN266" s="2" t="n"/>
      <c r="AO266" s="2" t="n"/>
      <c r="AP266" s="2" t="n"/>
    </row>
    <row r="267" ht="15.75" customHeight="1" s="25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2" t="n"/>
      <c r="AL267" s="2" t="n"/>
      <c r="AM267" s="2" t="n"/>
      <c r="AN267" s="2" t="n"/>
      <c r="AO267" s="2" t="n"/>
      <c r="AP267" s="2" t="n"/>
    </row>
    <row r="268" ht="15.75" customHeight="1" s="25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2" t="n"/>
      <c r="AL268" s="2" t="n"/>
      <c r="AM268" s="2" t="n"/>
      <c r="AN268" s="2" t="n"/>
      <c r="AO268" s="2" t="n"/>
      <c r="AP268" s="2" t="n"/>
    </row>
    <row r="269" ht="15.75" customHeight="1" s="25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2" t="n"/>
      <c r="AL269" s="2" t="n"/>
      <c r="AM269" s="2" t="n"/>
      <c r="AN269" s="2" t="n"/>
      <c r="AO269" s="2" t="n"/>
      <c r="AP269" s="2" t="n"/>
    </row>
    <row r="270" ht="15.75" customHeight="1" s="25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2" t="n"/>
      <c r="AL270" s="2" t="n"/>
      <c r="AM270" s="2" t="n"/>
      <c r="AN270" s="2" t="n"/>
      <c r="AO270" s="2" t="n"/>
      <c r="AP270" s="2" t="n"/>
    </row>
    <row r="271" ht="15.75" customHeight="1" s="25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2" t="n"/>
      <c r="AL271" s="2" t="n"/>
      <c r="AM271" s="2" t="n"/>
      <c r="AN271" s="2" t="n"/>
      <c r="AO271" s="2" t="n"/>
      <c r="AP271" s="2" t="n"/>
    </row>
    <row r="272" ht="15.75" customHeight="1" s="25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2" t="n"/>
      <c r="AL272" s="2" t="n"/>
      <c r="AM272" s="2" t="n"/>
      <c r="AN272" s="2" t="n"/>
      <c r="AO272" s="2" t="n"/>
      <c r="AP272" s="2" t="n"/>
    </row>
    <row r="273" ht="15.75" customHeight="1" s="25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2" t="n"/>
      <c r="AL273" s="2" t="n"/>
      <c r="AM273" s="2" t="n"/>
      <c r="AN273" s="2" t="n"/>
      <c r="AO273" s="2" t="n"/>
      <c r="AP273" s="2" t="n"/>
    </row>
    <row r="274" ht="15.75" customHeight="1" s="25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2" t="n"/>
      <c r="AL274" s="2" t="n"/>
      <c r="AM274" s="2" t="n"/>
      <c r="AN274" s="2" t="n"/>
      <c r="AO274" s="2" t="n"/>
      <c r="AP274" s="2" t="n"/>
    </row>
    <row r="275" ht="15.75" customHeight="1" s="25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2" t="n"/>
      <c r="AL275" s="2" t="n"/>
      <c r="AM275" s="2" t="n"/>
      <c r="AN275" s="2" t="n"/>
      <c r="AO275" s="2" t="n"/>
      <c r="AP275" s="2" t="n"/>
    </row>
    <row r="276" ht="15.75" customHeight="1" s="25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2" t="n"/>
      <c r="AL276" s="2" t="n"/>
      <c r="AM276" s="2" t="n"/>
      <c r="AN276" s="2" t="n"/>
      <c r="AO276" s="2" t="n"/>
      <c r="AP276" s="2" t="n"/>
    </row>
    <row r="277" ht="15.75" customHeight="1" s="25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2" t="n"/>
      <c r="AL277" s="2" t="n"/>
      <c r="AM277" s="2" t="n"/>
      <c r="AN277" s="2" t="n"/>
      <c r="AO277" s="2" t="n"/>
      <c r="AP277" s="2" t="n"/>
    </row>
    <row r="278" ht="15.75" customHeight="1" s="25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2" t="n"/>
      <c r="AL278" s="2" t="n"/>
      <c r="AM278" s="2" t="n"/>
      <c r="AN278" s="2" t="n"/>
      <c r="AO278" s="2" t="n"/>
      <c r="AP278" s="2" t="n"/>
    </row>
    <row r="279" ht="15.75" customHeight="1" s="25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2" t="n"/>
      <c r="AL279" s="2" t="n"/>
      <c r="AM279" s="2" t="n"/>
      <c r="AN279" s="2" t="n"/>
      <c r="AO279" s="2" t="n"/>
      <c r="AP279" s="2" t="n"/>
    </row>
    <row r="280" ht="15.75" customHeight="1" s="25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2" t="n"/>
      <c r="AL280" s="2" t="n"/>
      <c r="AM280" s="2" t="n"/>
      <c r="AN280" s="2" t="n"/>
      <c r="AO280" s="2" t="n"/>
      <c r="AP280" s="2" t="n"/>
    </row>
    <row r="281" ht="15.75" customHeight="1" s="25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2" t="n"/>
      <c r="AL281" s="2" t="n"/>
      <c r="AM281" s="2" t="n"/>
      <c r="AN281" s="2" t="n"/>
      <c r="AO281" s="2" t="n"/>
      <c r="AP281" s="2" t="n"/>
    </row>
    <row r="282" ht="15.75" customHeight="1" s="25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2" t="n"/>
      <c r="AL282" s="2" t="n"/>
      <c r="AM282" s="2" t="n"/>
      <c r="AN282" s="2" t="n"/>
      <c r="AO282" s="2" t="n"/>
      <c r="AP282" s="2" t="n"/>
    </row>
    <row r="283" ht="15.75" customHeight="1" s="25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2" t="n"/>
      <c r="AL283" s="2" t="n"/>
      <c r="AM283" s="2" t="n"/>
      <c r="AN283" s="2" t="n"/>
      <c r="AO283" s="2" t="n"/>
      <c r="AP283" s="2" t="n"/>
    </row>
    <row r="284" ht="15.75" customHeight="1" s="25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2" t="n"/>
      <c r="AL284" s="2" t="n"/>
      <c r="AM284" s="2" t="n"/>
      <c r="AN284" s="2" t="n"/>
      <c r="AO284" s="2" t="n"/>
      <c r="AP284" s="2" t="n"/>
    </row>
    <row r="285" ht="15.75" customHeight="1" s="25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2" t="n"/>
      <c r="AL285" s="2" t="n"/>
      <c r="AM285" s="2" t="n"/>
      <c r="AN285" s="2" t="n"/>
      <c r="AO285" s="2" t="n"/>
      <c r="AP285" s="2" t="n"/>
    </row>
    <row r="286" ht="15.75" customHeight="1" s="25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2" t="n"/>
      <c r="AL286" s="2" t="n"/>
      <c r="AM286" s="2" t="n"/>
      <c r="AN286" s="2" t="n"/>
      <c r="AO286" s="2" t="n"/>
      <c r="AP286" s="2" t="n"/>
    </row>
    <row r="287" ht="15.75" customHeight="1" s="25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2" t="n"/>
      <c r="AL287" s="2" t="n"/>
      <c r="AM287" s="2" t="n"/>
      <c r="AN287" s="2" t="n"/>
      <c r="AO287" s="2" t="n"/>
      <c r="AP287" s="2" t="n"/>
    </row>
    <row r="288" ht="15.75" customHeight="1" s="25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2" t="n"/>
      <c r="AL288" s="2" t="n"/>
      <c r="AM288" s="2" t="n"/>
      <c r="AN288" s="2" t="n"/>
      <c r="AO288" s="2" t="n"/>
      <c r="AP288" s="2" t="n"/>
    </row>
    <row r="289" ht="15.75" customHeight="1" s="25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2" t="n"/>
      <c r="AL289" s="2" t="n"/>
      <c r="AM289" s="2" t="n"/>
      <c r="AN289" s="2" t="n"/>
      <c r="AO289" s="2" t="n"/>
      <c r="AP289" s="2" t="n"/>
    </row>
    <row r="290" ht="15.75" customHeight="1" s="25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2" t="n"/>
      <c r="AL290" s="2" t="n"/>
      <c r="AM290" s="2" t="n"/>
      <c r="AN290" s="2" t="n"/>
      <c r="AO290" s="2" t="n"/>
      <c r="AP290" s="2" t="n"/>
    </row>
    <row r="291" ht="15.75" customHeight="1" s="25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2" t="n"/>
      <c r="AL291" s="2" t="n"/>
      <c r="AM291" s="2" t="n"/>
      <c r="AN291" s="2" t="n"/>
      <c r="AO291" s="2" t="n"/>
      <c r="AP291" s="2" t="n"/>
    </row>
    <row r="292" ht="15.75" customHeight="1" s="25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2" t="n"/>
      <c r="AL292" s="2" t="n"/>
      <c r="AM292" s="2" t="n"/>
      <c r="AN292" s="2" t="n"/>
      <c r="AO292" s="2" t="n"/>
      <c r="AP292" s="2" t="n"/>
    </row>
    <row r="293" ht="15.75" customHeight="1" s="25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2" t="n"/>
      <c r="AL293" s="2" t="n"/>
      <c r="AM293" s="2" t="n"/>
      <c r="AN293" s="2" t="n"/>
      <c r="AO293" s="2" t="n"/>
      <c r="AP293" s="2" t="n"/>
    </row>
    <row r="294" ht="15.75" customHeight="1" s="25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2" t="n"/>
      <c r="AL294" s="2" t="n"/>
      <c r="AM294" s="2" t="n"/>
      <c r="AN294" s="2" t="n"/>
      <c r="AO294" s="2" t="n"/>
      <c r="AP294" s="2" t="n"/>
    </row>
    <row r="295" ht="15.75" customHeight="1" s="25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2" t="n"/>
      <c r="AL295" s="2" t="n"/>
      <c r="AM295" s="2" t="n"/>
      <c r="AN295" s="2" t="n"/>
      <c r="AO295" s="2" t="n"/>
      <c r="AP295" s="2" t="n"/>
    </row>
    <row r="296" ht="15.75" customHeight="1" s="25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2" t="n"/>
      <c r="AL296" s="2" t="n"/>
      <c r="AM296" s="2" t="n"/>
      <c r="AN296" s="2" t="n"/>
      <c r="AO296" s="2" t="n"/>
      <c r="AP296" s="2" t="n"/>
    </row>
    <row r="297" ht="15.75" customHeight="1" s="25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2" t="n"/>
      <c r="AL297" s="2" t="n"/>
      <c r="AM297" s="2" t="n"/>
      <c r="AN297" s="2" t="n"/>
      <c r="AO297" s="2" t="n"/>
      <c r="AP297" s="2" t="n"/>
    </row>
    <row r="298" ht="15.75" customHeight="1" s="25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2" t="n"/>
      <c r="AL298" s="2" t="n"/>
      <c r="AM298" s="2" t="n"/>
      <c r="AN298" s="2" t="n"/>
      <c r="AO298" s="2" t="n"/>
      <c r="AP298" s="2" t="n"/>
    </row>
    <row r="299" ht="15.75" customHeight="1" s="25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2" t="n"/>
      <c r="AL299" s="2" t="n"/>
      <c r="AM299" s="2" t="n"/>
      <c r="AN299" s="2" t="n"/>
      <c r="AO299" s="2" t="n"/>
      <c r="AP299" s="2" t="n"/>
    </row>
    <row r="300" ht="15.75" customHeight="1" s="25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2" t="n"/>
      <c r="AL300" s="2" t="n"/>
      <c r="AM300" s="2" t="n"/>
      <c r="AN300" s="2" t="n"/>
      <c r="AO300" s="2" t="n"/>
      <c r="AP300" s="2" t="n"/>
    </row>
    <row r="301" ht="15.75" customHeight="1" s="25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2" t="n"/>
      <c r="AL301" s="2" t="n"/>
      <c r="AM301" s="2" t="n"/>
      <c r="AN301" s="2" t="n"/>
      <c r="AO301" s="2" t="n"/>
      <c r="AP301" s="2" t="n"/>
    </row>
    <row r="302" ht="15.75" customHeight="1" s="25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2" t="n"/>
      <c r="AL302" s="2" t="n"/>
      <c r="AM302" s="2" t="n"/>
      <c r="AN302" s="2" t="n"/>
      <c r="AO302" s="2" t="n"/>
      <c r="AP302" s="2" t="n"/>
    </row>
    <row r="303" ht="15.75" customHeight="1" s="25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2" t="n"/>
      <c r="AL303" s="2" t="n"/>
      <c r="AM303" s="2" t="n"/>
      <c r="AN303" s="2" t="n"/>
      <c r="AO303" s="2" t="n"/>
      <c r="AP303" s="2" t="n"/>
    </row>
    <row r="304" ht="15.75" customHeight="1" s="25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2" t="n"/>
      <c r="AL304" s="2" t="n"/>
      <c r="AM304" s="2" t="n"/>
      <c r="AN304" s="2" t="n"/>
      <c r="AO304" s="2" t="n"/>
      <c r="AP304" s="2" t="n"/>
    </row>
    <row r="305" ht="15.75" customHeight="1" s="25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2" t="n"/>
      <c r="AL305" s="2" t="n"/>
      <c r="AM305" s="2" t="n"/>
      <c r="AN305" s="2" t="n"/>
      <c r="AO305" s="2" t="n"/>
      <c r="AP305" s="2" t="n"/>
    </row>
    <row r="306" ht="15.75" customHeight="1" s="25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2" t="n"/>
      <c r="AL306" s="2" t="n"/>
      <c r="AM306" s="2" t="n"/>
      <c r="AN306" s="2" t="n"/>
      <c r="AO306" s="2" t="n"/>
      <c r="AP306" s="2" t="n"/>
    </row>
    <row r="307" ht="15.75" customHeight="1" s="25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2" t="n"/>
      <c r="AL307" s="2" t="n"/>
      <c r="AM307" s="2" t="n"/>
      <c r="AN307" s="2" t="n"/>
      <c r="AO307" s="2" t="n"/>
      <c r="AP307" s="2" t="n"/>
    </row>
    <row r="308" ht="15.75" customHeight="1" s="25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2" t="n"/>
      <c r="AL308" s="2" t="n"/>
      <c r="AM308" s="2" t="n"/>
      <c r="AN308" s="2" t="n"/>
      <c r="AO308" s="2" t="n"/>
      <c r="AP308" s="2" t="n"/>
    </row>
    <row r="309" ht="15.75" customHeight="1" s="25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2" t="n"/>
      <c r="AL309" s="2" t="n"/>
      <c r="AM309" s="2" t="n"/>
      <c r="AN309" s="2" t="n"/>
      <c r="AO309" s="2" t="n"/>
      <c r="AP309" s="2" t="n"/>
    </row>
    <row r="310" ht="15.75" customHeight="1" s="25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2" t="n"/>
      <c r="AL310" s="2" t="n"/>
      <c r="AM310" s="2" t="n"/>
      <c r="AN310" s="2" t="n"/>
      <c r="AO310" s="2" t="n"/>
      <c r="AP310" s="2" t="n"/>
    </row>
    <row r="311" ht="15.75" customHeight="1" s="25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2" t="n"/>
      <c r="AL311" s="2" t="n"/>
      <c r="AM311" s="2" t="n"/>
      <c r="AN311" s="2" t="n"/>
      <c r="AO311" s="2" t="n"/>
      <c r="AP311" s="2" t="n"/>
    </row>
    <row r="312" ht="15.75" customHeight="1" s="25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2" t="n"/>
      <c r="AL312" s="2" t="n"/>
      <c r="AM312" s="2" t="n"/>
      <c r="AN312" s="2" t="n"/>
      <c r="AO312" s="2" t="n"/>
      <c r="AP312" s="2" t="n"/>
    </row>
    <row r="313" ht="15.75" customHeight="1" s="25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2" t="n"/>
      <c r="AL313" s="2" t="n"/>
      <c r="AM313" s="2" t="n"/>
      <c r="AN313" s="2" t="n"/>
      <c r="AO313" s="2" t="n"/>
      <c r="AP313" s="2" t="n"/>
    </row>
    <row r="314" ht="15.75" customHeight="1" s="25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2" t="n"/>
      <c r="AL314" s="2" t="n"/>
      <c r="AM314" s="2" t="n"/>
      <c r="AN314" s="2" t="n"/>
      <c r="AO314" s="2" t="n"/>
      <c r="AP314" s="2" t="n"/>
    </row>
    <row r="315" ht="15.75" customHeight="1" s="25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2" t="n"/>
      <c r="AL315" s="2" t="n"/>
      <c r="AM315" s="2" t="n"/>
      <c r="AN315" s="2" t="n"/>
      <c r="AO315" s="2" t="n"/>
      <c r="AP315" s="2" t="n"/>
    </row>
    <row r="316" ht="15.75" customHeight="1" s="25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2" t="n"/>
      <c r="AL316" s="2" t="n"/>
      <c r="AM316" s="2" t="n"/>
      <c r="AN316" s="2" t="n"/>
      <c r="AO316" s="2" t="n"/>
      <c r="AP316" s="2" t="n"/>
    </row>
    <row r="317" ht="15.75" customHeight="1" s="25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2" t="n"/>
      <c r="AL317" s="2" t="n"/>
      <c r="AM317" s="2" t="n"/>
      <c r="AN317" s="2" t="n"/>
      <c r="AO317" s="2" t="n"/>
      <c r="AP317" s="2" t="n"/>
    </row>
    <row r="318" ht="15.75" customHeight="1" s="25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2" t="n"/>
      <c r="AL318" s="2" t="n"/>
      <c r="AM318" s="2" t="n"/>
      <c r="AN318" s="2" t="n"/>
      <c r="AO318" s="2" t="n"/>
      <c r="AP318" s="2" t="n"/>
    </row>
    <row r="319" ht="15.75" customHeight="1" s="25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2" t="n"/>
      <c r="AL319" s="2" t="n"/>
      <c r="AM319" s="2" t="n"/>
      <c r="AN319" s="2" t="n"/>
      <c r="AO319" s="2" t="n"/>
      <c r="AP319" s="2" t="n"/>
    </row>
    <row r="320" ht="15.75" customHeight="1" s="25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2" t="n"/>
      <c r="AL320" s="2" t="n"/>
      <c r="AM320" s="2" t="n"/>
      <c r="AN320" s="2" t="n"/>
      <c r="AO320" s="2" t="n"/>
      <c r="AP320" s="2" t="n"/>
    </row>
    <row r="321" ht="15.75" customHeight="1" s="25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2" t="n"/>
      <c r="AL321" s="2" t="n"/>
      <c r="AM321" s="2" t="n"/>
      <c r="AN321" s="2" t="n"/>
      <c r="AO321" s="2" t="n"/>
      <c r="AP321" s="2" t="n"/>
    </row>
    <row r="322" ht="15.75" customHeight="1" s="25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2" t="n"/>
      <c r="AL322" s="2" t="n"/>
      <c r="AM322" s="2" t="n"/>
      <c r="AN322" s="2" t="n"/>
      <c r="AO322" s="2" t="n"/>
      <c r="AP322" s="2" t="n"/>
    </row>
    <row r="323" ht="15.75" customHeight="1" s="25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2" t="n"/>
      <c r="AL323" s="2" t="n"/>
      <c r="AM323" s="2" t="n"/>
      <c r="AN323" s="2" t="n"/>
      <c r="AO323" s="2" t="n"/>
      <c r="AP323" s="2" t="n"/>
    </row>
    <row r="324" ht="15.75" customHeight="1" s="25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2" t="n"/>
      <c r="AL324" s="2" t="n"/>
      <c r="AM324" s="2" t="n"/>
      <c r="AN324" s="2" t="n"/>
      <c r="AO324" s="2" t="n"/>
      <c r="AP324" s="2" t="n"/>
    </row>
    <row r="325" ht="15.75" customHeight="1" s="25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2" t="n"/>
      <c r="AL325" s="2" t="n"/>
      <c r="AM325" s="2" t="n"/>
      <c r="AN325" s="2" t="n"/>
      <c r="AO325" s="2" t="n"/>
      <c r="AP325" s="2" t="n"/>
    </row>
    <row r="326" ht="15.75" customHeight="1" s="25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2" t="n"/>
      <c r="AL326" s="2" t="n"/>
      <c r="AM326" s="2" t="n"/>
      <c r="AN326" s="2" t="n"/>
      <c r="AO326" s="2" t="n"/>
      <c r="AP326" s="2" t="n"/>
    </row>
    <row r="327" ht="15.75" customHeight="1" s="25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2" t="n"/>
      <c r="AL327" s="2" t="n"/>
      <c r="AM327" s="2" t="n"/>
      <c r="AN327" s="2" t="n"/>
      <c r="AO327" s="2" t="n"/>
      <c r="AP327" s="2" t="n"/>
    </row>
    <row r="328" ht="15.75" customHeight="1" s="25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2" t="n"/>
      <c r="AL328" s="2" t="n"/>
      <c r="AM328" s="2" t="n"/>
      <c r="AN328" s="2" t="n"/>
      <c r="AO328" s="2" t="n"/>
      <c r="AP328" s="2" t="n"/>
    </row>
    <row r="329" ht="15.75" customHeight="1" s="25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2" t="n"/>
      <c r="AL329" s="2" t="n"/>
      <c r="AM329" s="2" t="n"/>
      <c r="AN329" s="2" t="n"/>
      <c r="AO329" s="2" t="n"/>
      <c r="AP329" s="2" t="n"/>
    </row>
    <row r="330" ht="15.75" customHeight="1" s="25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2" t="n"/>
      <c r="AL330" s="2" t="n"/>
      <c r="AM330" s="2" t="n"/>
      <c r="AN330" s="2" t="n"/>
      <c r="AO330" s="2" t="n"/>
      <c r="AP330" s="2" t="n"/>
    </row>
    <row r="331" ht="15.75" customHeight="1" s="25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2" t="n"/>
      <c r="AL331" s="2" t="n"/>
      <c r="AM331" s="2" t="n"/>
      <c r="AN331" s="2" t="n"/>
      <c r="AO331" s="2" t="n"/>
      <c r="AP331" s="2" t="n"/>
    </row>
    <row r="332" ht="15.75" customHeight="1" s="25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2" t="n"/>
      <c r="AL332" s="2" t="n"/>
      <c r="AM332" s="2" t="n"/>
      <c r="AN332" s="2" t="n"/>
      <c r="AO332" s="2" t="n"/>
      <c r="AP332" s="2" t="n"/>
    </row>
    <row r="333" ht="15.75" customHeight="1" s="25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2" t="n"/>
      <c r="AL333" s="2" t="n"/>
      <c r="AM333" s="2" t="n"/>
      <c r="AN333" s="2" t="n"/>
      <c r="AO333" s="2" t="n"/>
      <c r="AP333" s="2" t="n"/>
    </row>
    <row r="334" ht="15.75" customHeight="1" s="25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2" t="n"/>
      <c r="AL334" s="2" t="n"/>
      <c r="AM334" s="2" t="n"/>
      <c r="AN334" s="2" t="n"/>
      <c r="AO334" s="2" t="n"/>
      <c r="AP334" s="2" t="n"/>
    </row>
    <row r="335" ht="15.75" customHeight="1" s="25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2" t="n"/>
      <c r="AL335" s="2" t="n"/>
      <c r="AM335" s="2" t="n"/>
      <c r="AN335" s="2" t="n"/>
      <c r="AO335" s="2" t="n"/>
      <c r="AP335" s="2" t="n"/>
    </row>
    <row r="336" ht="15.75" customHeight="1" s="25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2" t="n"/>
      <c r="AL336" s="2" t="n"/>
      <c r="AM336" s="2" t="n"/>
      <c r="AN336" s="2" t="n"/>
      <c r="AO336" s="2" t="n"/>
      <c r="AP336" s="2" t="n"/>
    </row>
    <row r="337" ht="15.75" customHeight="1" s="25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2" t="n"/>
      <c r="AL337" s="2" t="n"/>
      <c r="AM337" s="2" t="n"/>
      <c r="AN337" s="2" t="n"/>
      <c r="AO337" s="2" t="n"/>
      <c r="AP337" s="2" t="n"/>
    </row>
    <row r="338" ht="15.75" customHeight="1" s="25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2" t="n"/>
      <c r="AL338" s="2" t="n"/>
      <c r="AM338" s="2" t="n"/>
      <c r="AN338" s="2" t="n"/>
      <c r="AO338" s="2" t="n"/>
      <c r="AP338" s="2" t="n"/>
    </row>
    <row r="339" ht="15.75" customHeight="1" s="25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2" t="n"/>
      <c r="AL339" s="2" t="n"/>
      <c r="AM339" s="2" t="n"/>
      <c r="AN339" s="2" t="n"/>
      <c r="AO339" s="2" t="n"/>
      <c r="AP339" s="2" t="n"/>
    </row>
    <row r="340" ht="15.75" customHeight="1" s="25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2" t="n"/>
      <c r="AL340" s="2" t="n"/>
      <c r="AM340" s="2" t="n"/>
      <c r="AN340" s="2" t="n"/>
      <c r="AO340" s="2" t="n"/>
      <c r="AP340" s="2" t="n"/>
    </row>
    <row r="341" ht="15.75" customHeight="1" s="25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2" t="n"/>
      <c r="AL341" s="2" t="n"/>
      <c r="AM341" s="2" t="n"/>
      <c r="AN341" s="2" t="n"/>
      <c r="AO341" s="2" t="n"/>
      <c r="AP341" s="2" t="n"/>
    </row>
    <row r="342" ht="15.75" customHeight="1" s="25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2" t="n"/>
      <c r="AL342" s="2" t="n"/>
      <c r="AM342" s="2" t="n"/>
      <c r="AN342" s="2" t="n"/>
      <c r="AO342" s="2" t="n"/>
      <c r="AP342" s="2" t="n"/>
    </row>
    <row r="343" ht="15.75" customHeight="1" s="25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2" t="n"/>
      <c r="AL343" s="2" t="n"/>
      <c r="AM343" s="2" t="n"/>
      <c r="AN343" s="2" t="n"/>
      <c r="AO343" s="2" t="n"/>
      <c r="AP343" s="2" t="n"/>
    </row>
    <row r="344" ht="15.75" customHeight="1" s="25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2" t="n"/>
      <c r="AL344" s="2" t="n"/>
      <c r="AM344" s="2" t="n"/>
      <c r="AN344" s="2" t="n"/>
      <c r="AO344" s="2" t="n"/>
      <c r="AP344" s="2" t="n"/>
    </row>
    <row r="345" ht="15.75" customHeight="1" s="25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2" t="n"/>
      <c r="AL345" s="2" t="n"/>
      <c r="AM345" s="2" t="n"/>
      <c r="AN345" s="2" t="n"/>
      <c r="AO345" s="2" t="n"/>
      <c r="AP345" s="2" t="n"/>
    </row>
    <row r="346" ht="15.75" customHeight="1" s="25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2" t="n"/>
      <c r="AL346" s="2" t="n"/>
      <c r="AM346" s="2" t="n"/>
      <c r="AN346" s="2" t="n"/>
      <c r="AO346" s="2" t="n"/>
      <c r="AP346" s="2" t="n"/>
    </row>
    <row r="347" ht="15.75" customHeight="1" s="25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2" t="n"/>
      <c r="AL347" s="2" t="n"/>
      <c r="AM347" s="2" t="n"/>
      <c r="AN347" s="2" t="n"/>
      <c r="AO347" s="2" t="n"/>
      <c r="AP347" s="2" t="n"/>
    </row>
    <row r="348" ht="15.75" customHeight="1" s="25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2" t="n"/>
      <c r="AL348" s="2" t="n"/>
      <c r="AM348" s="2" t="n"/>
      <c r="AN348" s="2" t="n"/>
      <c r="AO348" s="2" t="n"/>
      <c r="AP348" s="2" t="n"/>
    </row>
    <row r="349" ht="15.75" customHeight="1" s="25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2" t="n"/>
      <c r="AL349" s="2" t="n"/>
      <c r="AM349" s="2" t="n"/>
      <c r="AN349" s="2" t="n"/>
      <c r="AO349" s="2" t="n"/>
      <c r="AP349" s="2" t="n"/>
    </row>
    <row r="350" ht="15.75" customHeight="1" s="25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2" t="n"/>
      <c r="AL350" s="2" t="n"/>
      <c r="AM350" s="2" t="n"/>
      <c r="AN350" s="2" t="n"/>
      <c r="AO350" s="2" t="n"/>
      <c r="AP350" s="2" t="n"/>
    </row>
    <row r="351" ht="15.75" customHeight="1" s="2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2" t="n"/>
      <c r="AL351" s="2" t="n"/>
      <c r="AM351" s="2" t="n"/>
      <c r="AN351" s="2" t="n"/>
      <c r="AO351" s="2" t="n"/>
      <c r="AP351" s="2" t="n"/>
    </row>
    <row r="352" ht="15.75" customHeight="1" s="25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2" t="n"/>
      <c r="AL352" s="2" t="n"/>
      <c r="AM352" s="2" t="n"/>
      <c r="AN352" s="2" t="n"/>
      <c r="AO352" s="2" t="n"/>
      <c r="AP352" s="2" t="n"/>
    </row>
    <row r="353" ht="15.75" customHeight="1" s="25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2" t="n"/>
      <c r="AL353" s="2" t="n"/>
      <c r="AM353" s="2" t="n"/>
      <c r="AN353" s="2" t="n"/>
      <c r="AO353" s="2" t="n"/>
      <c r="AP353" s="2" t="n"/>
    </row>
    <row r="354" ht="15.75" customHeight="1" s="25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2" t="n"/>
      <c r="AL354" s="2" t="n"/>
      <c r="AM354" s="2" t="n"/>
      <c r="AN354" s="2" t="n"/>
      <c r="AO354" s="2" t="n"/>
      <c r="AP354" s="2" t="n"/>
    </row>
    <row r="355" ht="15.75" customHeight="1" s="25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2" t="n"/>
      <c r="AL355" s="2" t="n"/>
      <c r="AM355" s="2" t="n"/>
      <c r="AN355" s="2" t="n"/>
      <c r="AO355" s="2" t="n"/>
      <c r="AP355" s="2" t="n"/>
    </row>
    <row r="356" ht="15.75" customHeight="1" s="25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2" t="n"/>
      <c r="AL356" s="2" t="n"/>
      <c r="AM356" s="2" t="n"/>
      <c r="AN356" s="2" t="n"/>
      <c r="AO356" s="2" t="n"/>
      <c r="AP356" s="2" t="n"/>
    </row>
    <row r="357" ht="15.75" customHeight="1" s="25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2" t="n"/>
      <c r="AL357" s="2" t="n"/>
      <c r="AM357" s="2" t="n"/>
      <c r="AN357" s="2" t="n"/>
      <c r="AO357" s="2" t="n"/>
      <c r="AP357" s="2" t="n"/>
    </row>
    <row r="358" ht="15.75" customHeight="1" s="25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2" t="n"/>
      <c r="AL358" s="2" t="n"/>
      <c r="AM358" s="2" t="n"/>
      <c r="AN358" s="2" t="n"/>
      <c r="AO358" s="2" t="n"/>
      <c r="AP358" s="2" t="n"/>
    </row>
    <row r="359" ht="15.75" customHeight="1" s="25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2" t="n"/>
      <c r="AL359" s="2" t="n"/>
      <c r="AM359" s="2" t="n"/>
      <c r="AN359" s="2" t="n"/>
      <c r="AO359" s="2" t="n"/>
      <c r="AP359" s="2" t="n"/>
    </row>
    <row r="360" ht="15.75" customHeight="1" s="25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2" t="n"/>
      <c r="AL360" s="2" t="n"/>
      <c r="AM360" s="2" t="n"/>
      <c r="AN360" s="2" t="n"/>
      <c r="AO360" s="2" t="n"/>
      <c r="AP360" s="2" t="n"/>
    </row>
    <row r="361" ht="15.75" customHeight="1" s="25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2" t="n"/>
      <c r="AL361" s="2" t="n"/>
      <c r="AM361" s="2" t="n"/>
      <c r="AN361" s="2" t="n"/>
      <c r="AO361" s="2" t="n"/>
      <c r="AP361" s="2" t="n"/>
    </row>
    <row r="362" ht="15.75" customHeight="1" s="25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2" t="n"/>
      <c r="AL362" s="2" t="n"/>
      <c r="AM362" s="2" t="n"/>
      <c r="AN362" s="2" t="n"/>
      <c r="AO362" s="2" t="n"/>
      <c r="AP362" s="2" t="n"/>
    </row>
    <row r="363" ht="15.75" customHeight="1" s="25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2" t="n"/>
      <c r="AL363" s="2" t="n"/>
      <c r="AM363" s="2" t="n"/>
      <c r="AN363" s="2" t="n"/>
      <c r="AO363" s="2" t="n"/>
      <c r="AP363" s="2" t="n"/>
    </row>
    <row r="364" ht="15.75" customHeight="1" s="25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2" t="n"/>
      <c r="AL364" s="2" t="n"/>
      <c r="AM364" s="2" t="n"/>
      <c r="AN364" s="2" t="n"/>
      <c r="AO364" s="2" t="n"/>
      <c r="AP364" s="2" t="n"/>
    </row>
    <row r="365" ht="15.75" customHeight="1" s="25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2" t="n"/>
      <c r="AL365" s="2" t="n"/>
      <c r="AM365" s="2" t="n"/>
      <c r="AN365" s="2" t="n"/>
      <c r="AO365" s="2" t="n"/>
      <c r="AP365" s="2" t="n"/>
    </row>
    <row r="366" ht="15.75" customHeight="1" s="25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2" t="n"/>
      <c r="AL366" s="2" t="n"/>
      <c r="AM366" s="2" t="n"/>
      <c r="AN366" s="2" t="n"/>
      <c r="AO366" s="2" t="n"/>
      <c r="AP366" s="2" t="n"/>
    </row>
    <row r="367" ht="15.75" customHeight="1" s="25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2" t="n"/>
      <c r="AL367" s="2" t="n"/>
      <c r="AM367" s="2" t="n"/>
      <c r="AN367" s="2" t="n"/>
      <c r="AO367" s="2" t="n"/>
      <c r="AP367" s="2" t="n"/>
    </row>
    <row r="368" ht="15.75" customHeight="1" s="25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2" t="n"/>
      <c r="AL368" s="2" t="n"/>
      <c r="AM368" s="2" t="n"/>
      <c r="AN368" s="2" t="n"/>
      <c r="AO368" s="2" t="n"/>
      <c r="AP368" s="2" t="n"/>
    </row>
    <row r="369" ht="15.75" customHeight="1" s="25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2" t="n"/>
      <c r="AL369" s="2" t="n"/>
      <c r="AM369" s="2" t="n"/>
      <c r="AN369" s="2" t="n"/>
      <c r="AO369" s="2" t="n"/>
      <c r="AP369" s="2" t="n"/>
    </row>
    <row r="370" ht="15.75" customHeight="1" s="25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2" t="n"/>
      <c r="AL370" s="2" t="n"/>
      <c r="AM370" s="2" t="n"/>
      <c r="AN370" s="2" t="n"/>
      <c r="AO370" s="2" t="n"/>
      <c r="AP370" s="2" t="n"/>
    </row>
    <row r="371" ht="15.75" customHeight="1" s="25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2" t="n"/>
      <c r="AL371" s="2" t="n"/>
      <c r="AM371" s="2" t="n"/>
      <c r="AN371" s="2" t="n"/>
      <c r="AO371" s="2" t="n"/>
      <c r="AP371" s="2" t="n"/>
    </row>
    <row r="372" ht="15.75" customHeight="1" s="25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2" t="n"/>
      <c r="AL372" s="2" t="n"/>
      <c r="AM372" s="2" t="n"/>
      <c r="AN372" s="2" t="n"/>
      <c r="AO372" s="2" t="n"/>
      <c r="AP372" s="2" t="n"/>
    </row>
    <row r="373" ht="15.75" customHeight="1" s="25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2" t="n"/>
      <c r="AL373" s="2" t="n"/>
      <c r="AM373" s="2" t="n"/>
      <c r="AN373" s="2" t="n"/>
      <c r="AO373" s="2" t="n"/>
      <c r="AP373" s="2" t="n"/>
    </row>
    <row r="374" ht="15.75" customHeight="1" s="25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2" t="n"/>
      <c r="AL374" s="2" t="n"/>
      <c r="AM374" s="2" t="n"/>
      <c r="AN374" s="2" t="n"/>
      <c r="AO374" s="2" t="n"/>
      <c r="AP374" s="2" t="n"/>
    </row>
    <row r="375" ht="15.75" customHeight="1" s="25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2" t="n"/>
      <c r="AL375" s="2" t="n"/>
      <c r="AM375" s="2" t="n"/>
      <c r="AN375" s="2" t="n"/>
      <c r="AO375" s="2" t="n"/>
      <c r="AP375" s="2" t="n"/>
    </row>
    <row r="376" ht="15.75" customHeight="1" s="25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2" t="n"/>
      <c r="AL376" s="2" t="n"/>
      <c r="AM376" s="2" t="n"/>
      <c r="AN376" s="2" t="n"/>
      <c r="AO376" s="2" t="n"/>
      <c r="AP376" s="2" t="n"/>
    </row>
    <row r="377" ht="15.75" customHeight="1" s="25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2" t="n"/>
      <c r="AL377" s="2" t="n"/>
      <c r="AM377" s="2" t="n"/>
      <c r="AN377" s="2" t="n"/>
      <c r="AO377" s="2" t="n"/>
      <c r="AP377" s="2" t="n"/>
    </row>
    <row r="378" ht="15.75" customHeight="1" s="25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2" t="n"/>
      <c r="AL378" s="2" t="n"/>
      <c r="AM378" s="2" t="n"/>
      <c r="AN378" s="2" t="n"/>
      <c r="AO378" s="2" t="n"/>
      <c r="AP378" s="2" t="n"/>
    </row>
    <row r="379" ht="15.75" customHeight="1" s="25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2" t="n"/>
      <c r="AL379" s="2" t="n"/>
      <c r="AM379" s="2" t="n"/>
      <c r="AN379" s="2" t="n"/>
      <c r="AO379" s="2" t="n"/>
      <c r="AP379" s="2" t="n"/>
    </row>
    <row r="380" ht="15.75" customHeight="1" s="25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2" t="n"/>
      <c r="AL380" s="2" t="n"/>
      <c r="AM380" s="2" t="n"/>
      <c r="AN380" s="2" t="n"/>
      <c r="AO380" s="2" t="n"/>
      <c r="AP380" s="2" t="n"/>
    </row>
    <row r="381" ht="15.75" customHeight="1" s="25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2" t="n"/>
      <c r="AL381" s="2" t="n"/>
      <c r="AM381" s="2" t="n"/>
      <c r="AN381" s="2" t="n"/>
      <c r="AO381" s="2" t="n"/>
      <c r="AP381" s="2" t="n"/>
    </row>
    <row r="382" ht="15.75" customHeight="1" s="25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2" t="n"/>
      <c r="AL382" s="2" t="n"/>
      <c r="AM382" s="2" t="n"/>
      <c r="AN382" s="2" t="n"/>
      <c r="AO382" s="2" t="n"/>
      <c r="AP382" s="2" t="n"/>
    </row>
    <row r="383" ht="15.75" customHeight="1" s="25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2" t="n"/>
      <c r="AL383" s="2" t="n"/>
      <c r="AM383" s="2" t="n"/>
      <c r="AN383" s="2" t="n"/>
      <c r="AO383" s="2" t="n"/>
      <c r="AP383" s="2" t="n"/>
    </row>
    <row r="384" ht="15.75" customHeight="1" s="25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2" t="n"/>
      <c r="AL384" s="2" t="n"/>
      <c r="AM384" s="2" t="n"/>
      <c r="AN384" s="2" t="n"/>
      <c r="AO384" s="2" t="n"/>
      <c r="AP384" s="2" t="n"/>
    </row>
    <row r="385" ht="15.75" customHeight="1" s="25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2" t="n"/>
      <c r="AL385" s="2" t="n"/>
      <c r="AM385" s="2" t="n"/>
      <c r="AN385" s="2" t="n"/>
      <c r="AO385" s="2" t="n"/>
      <c r="AP385" s="2" t="n"/>
    </row>
    <row r="386" ht="15.75" customHeight="1" s="25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2" t="n"/>
      <c r="AL386" s="2" t="n"/>
      <c r="AM386" s="2" t="n"/>
      <c r="AN386" s="2" t="n"/>
      <c r="AO386" s="2" t="n"/>
      <c r="AP386" s="2" t="n"/>
    </row>
    <row r="387" ht="15.75" customHeight="1" s="25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2" t="n"/>
      <c r="AL387" s="2" t="n"/>
      <c r="AM387" s="2" t="n"/>
      <c r="AN387" s="2" t="n"/>
      <c r="AO387" s="2" t="n"/>
      <c r="AP387" s="2" t="n"/>
    </row>
    <row r="388" ht="15.75" customHeight="1" s="25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2" t="n"/>
      <c r="AL388" s="2" t="n"/>
      <c r="AM388" s="2" t="n"/>
      <c r="AN388" s="2" t="n"/>
      <c r="AO388" s="2" t="n"/>
      <c r="AP388" s="2" t="n"/>
    </row>
    <row r="389" ht="15.75" customHeight="1" s="25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2" t="n"/>
      <c r="AL389" s="2" t="n"/>
      <c r="AM389" s="2" t="n"/>
      <c r="AN389" s="2" t="n"/>
      <c r="AO389" s="2" t="n"/>
      <c r="AP389" s="2" t="n"/>
    </row>
    <row r="390" ht="15.75" customHeight="1" s="25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2" t="n"/>
      <c r="AL390" s="2" t="n"/>
      <c r="AM390" s="2" t="n"/>
      <c r="AN390" s="2" t="n"/>
      <c r="AO390" s="2" t="n"/>
      <c r="AP390" s="2" t="n"/>
    </row>
    <row r="391" ht="15.75" customHeight="1" s="25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2" t="n"/>
      <c r="AL391" s="2" t="n"/>
      <c r="AM391" s="2" t="n"/>
      <c r="AN391" s="2" t="n"/>
      <c r="AO391" s="2" t="n"/>
      <c r="AP391" s="2" t="n"/>
    </row>
    <row r="392" ht="15.75" customHeight="1" s="25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2" t="n"/>
      <c r="AL392" s="2" t="n"/>
      <c r="AM392" s="2" t="n"/>
      <c r="AN392" s="2" t="n"/>
      <c r="AO392" s="2" t="n"/>
      <c r="AP392" s="2" t="n"/>
    </row>
    <row r="393" ht="15.75" customHeight="1" s="25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2" t="n"/>
      <c r="AL393" s="2" t="n"/>
      <c r="AM393" s="2" t="n"/>
      <c r="AN393" s="2" t="n"/>
      <c r="AO393" s="2" t="n"/>
      <c r="AP393" s="2" t="n"/>
    </row>
    <row r="394" ht="15.75" customHeight="1" s="25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2" t="n"/>
      <c r="AL394" s="2" t="n"/>
      <c r="AM394" s="2" t="n"/>
      <c r="AN394" s="2" t="n"/>
      <c r="AO394" s="2" t="n"/>
      <c r="AP394" s="2" t="n"/>
    </row>
    <row r="395" ht="15.75" customHeight="1" s="25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2" t="n"/>
      <c r="AL395" s="2" t="n"/>
      <c r="AM395" s="2" t="n"/>
      <c r="AN395" s="2" t="n"/>
      <c r="AO395" s="2" t="n"/>
      <c r="AP395" s="2" t="n"/>
    </row>
    <row r="396" ht="15.75" customHeight="1" s="25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2" t="n"/>
      <c r="AL396" s="2" t="n"/>
      <c r="AM396" s="2" t="n"/>
      <c r="AN396" s="2" t="n"/>
      <c r="AO396" s="2" t="n"/>
      <c r="AP396" s="2" t="n"/>
    </row>
    <row r="397" ht="15.75" customHeight="1" s="25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2" t="n"/>
      <c r="AL397" s="2" t="n"/>
      <c r="AM397" s="2" t="n"/>
      <c r="AN397" s="2" t="n"/>
      <c r="AO397" s="2" t="n"/>
      <c r="AP397" s="2" t="n"/>
    </row>
    <row r="398" ht="15.75" customHeight="1" s="25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2" t="n"/>
      <c r="AL398" s="2" t="n"/>
      <c r="AM398" s="2" t="n"/>
      <c r="AN398" s="2" t="n"/>
      <c r="AO398" s="2" t="n"/>
      <c r="AP398" s="2" t="n"/>
    </row>
    <row r="399" ht="15.75" customHeight="1" s="25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2" t="n"/>
      <c r="AL399" s="2" t="n"/>
      <c r="AM399" s="2" t="n"/>
      <c r="AN399" s="2" t="n"/>
      <c r="AO399" s="2" t="n"/>
      <c r="AP399" s="2" t="n"/>
    </row>
    <row r="400" ht="15.75" customHeight="1" s="25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2" t="n"/>
      <c r="AL400" s="2" t="n"/>
      <c r="AM400" s="2" t="n"/>
      <c r="AN400" s="2" t="n"/>
      <c r="AO400" s="2" t="n"/>
      <c r="AP400" s="2" t="n"/>
    </row>
    <row r="401" ht="15.75" customHeight="1" s="25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2" t="n"/>
      <c r="AL401" s="2" t="n"/>
      <c r="AM401" s="2" t="n"/>
      <c r="AN401" s="2" t="n"/>
      <c r="AO401" s="2" t="n"/>
      <c r="AP401" s="2" t="n"/>
    </row>
    <row r="402" ht="15.75" customHeight="1" s="25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2" t="n"/>
      <c r="AL402" s="2" t="n"/>
      <c r="AM402" s="2" t="n"/>
      <c r="AN402" s="2" t="n"/>
      <c r="AO402" s="2" t="n"/>
      <c r="AP402" s="2" t="n"/>
    </row>
    <row r="403" ht="15.75" customHeight="1" s="25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2" t="n"/>
      <c r="AL403" s="2" t="n"/>
      <c r="AM403" s="2" t="n"/>
      <c r="AN403" s="2" t="n"/>
      <c r="AO403" s="2" t="n"/>
      <c r="AP403" s="2" t="n"/>
    </row>
    <row r="404" ht="15.75" customHeight="1" s="25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2" t="n"/>
      <c r="AL404" s="2" t="n"/>
      <c r="AM404" s="2" t="n"/>
      <c r="AN404" s="2" t="n"/>
      <c r="AO404" s="2" t="n"/>
      <c r="AP404" s="2" t="n"/>
    </row>
    <row r="405" ht="15.75" customHeight="1" s="25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2" t="n"/>
      <c r="AL405" s="2" t="n"/>
      <c r="AM405" s="2" t="n"/>
      <c r="AN405" s="2" t="n"/>
      <c r="AO405" s="2" t="n"/>
      <c r="AP405" s="2" t="n"/>
    </row>
    <row r="406" ht="15.75" customHeight="1" s="25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2" t="n"/>
      <c r="AL406" s="2" t="n"/>
      <c r="AM406" s="2" t="n"/>
      <c r="AN406" s="2" t="n"/>
      <c r="AO406" s="2" t="n"/>
      <c r="AP406" s="2" t="n"/>
    </row>
    <row r="407" ht="15.75" customHeight="1" s="25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2" t="n"/>
      <c r="AL407" s="2" t="n"/>
      <c r="AM407" s="2" t="n"/>
      <c r="AN407" s="2" t="n"/>
      <c r="AO407" s="2" t="n"/>
      <c r="AP407" s="2" t="n"/>
    </row>
    <row r="408" ht="15.75" customHeight="1" s="25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2" t="n"/>
      <c r="AL408" s="2" t="n"/>
      <c r="AM408" s="2" t="n"/>
      <c r="AN408" s="2" t="n"/>
      <c r="AO408" s="2" t="n"/>
      <c r="AP408" s="2" t="n"/>
    </row>
    <row r="409" ht="15.75" customHeight="1" s="25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2" t="n"/>
      <c r="AL409" s="2" t="n"/>
      <c r="AM409" s="2" t="n"/>
      <c r="AN409" s="2" t="n"/>
      <c r="AO409" s="2" t="n"/>
      <c r="AP409" s="2" t="n"/>
    </row>
    <row r="410" ht="15.75" customHeight="1" s="25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2" t="n"/>
      <c r="AL410" s="2" t="n"/>
      <c r="AM410" s="2" t="n"/>
      <c r="AN410" s="2" t="n"/>
      <c r="AO410" s="2" t="n"/>
      <c r="AP410" s="2" t="n"/>
    </row>
    <row r="411" ht="15.75" customHeight="1" s="25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2" t="n"/>
      <c r="AL411" s="2" t="n"/>
      <c r="AM411" s="2" t="n"/>
      <c r="AN411" s="2" t="n"/>
      <c r="AO411" s="2" t="n"/>
      <c r="AP411" s="2" t="n"/>
    </row>
    <row r="412" ht="15.75" customHeight="1" s="25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2" t="n"/>
      <c r="AL412" s="2" t="n"/>
      <c r="AM412" s="2" t="n"/>
      <c r="AN412" s="2" t="n"/>
      <c r="AO412" s="2" t="n"/>
      <c r="AP412" s="2" t="n"/>
    </row>
    <row r="413" ht="15.75" customHeight="1" s="25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2" t="n"/>
      <c r="AL413" s="2" t="n"/>
      <c r="AM413" s="2" t="n"/>
      <c r="AN413" s="2" t="n"/>
      <c r="AO413" s="2" t="n"/>
      <c r="AP413" s="2" t="n"/>
    </row>
    <row r="414" ht="15.75" customHeight="1" s="25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2" t="n"/>
      <c r="AL414" s="2" t="n"/>
      <c r="AM414" s="2" t="n"/>
      <c r="AN414" s="2" t="n"/>
      <c r="AO414" s="2" t="n"/>
      <c r="AP414" s="2" t="n"/>
    </row>
    <row r="415" ht="15.75" customHeight="1" s="25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2" t="n"/>
      <c r="AL415" s="2" t="n"/>
      <c r="AM415" s="2" t="n"/>
      <c r="AN415" s="2" t="n"/>
      <c r="AO415" s="2" t="n"/>
      <c r="AP415" s="2" t="n"/>
    </row>
    <row r="416" ht="15.75" customHeight="1" s="25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2" t="n"/>
      <c r="AL416" s="2" t="n"/>
      <c r="AM416" s="2" t="n"/>
      <c r="AN416" s="2" t="n"/>
      <c r="AO416" s="2" t="n"/>
      <c r="AP416" s="2" t="n"/>
    </row>
    <row r="417" ht="15.75" customHeight="1" s="25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2" t="n"/>
      <c r="AL417" s="2" t="n"/>
      <c r="AM417" s="2" t="n"/>
      <c r="AN417" s="2" t="n"/>
      <c r="AO417" s="2" t="n"/>
      <c r="AP417" s="2" t="n"/>
    </row>
    <row r="418" ht="15.75" customHeight="1" s="25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2" t="n"/>
      <c r="AL418" s="2" t="n"/>
      <c r="AM418" s="2" t="n"/>
      <c r="AN418" s="2" t="n"/>
      <c r="AO418" s="2" t="n"/>
      <c r="AP418" s="2" t="n"/>
    </row>
    <row r="419" ht="15.75" customHeight="1" s="25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2" t="n"/>
      <c r="AL419" s="2" t="n"/>
      <c r="AM419" s="2" t="n"/>
      <c r="AN419" s="2" t="n"/>
      <c r="AO419" s="2" t="n"/>
      <c r="AP419" s="2" t="n"/>
    </row>
    <row r="420" ht="15.75" customHeight="1" s="25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2" t="n"/>
      <c r="AL420" s="2" t="n"/>
      <c r="AM420" s="2" t="n"/>
      <c r="AN420" s="2" t="n"/>
      <c r="AO420" s="2" t="n"/>
      <c r="AP420" s="2" t="n"/>
    </row>
    <row r="421" ht="15.75" customHeight="1" s="25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2" t="n"/>
      <c r="AL421" s="2" t="n"/>
      <c r="AM421" s="2" t="n"/>
      <c r="AN421" s="2" t="n"/>
      <c r="AO421" s="2" t="n"/>
      <c r="AP421" s="2" t="n"/>
    </row>
    <row r="422" ht="15.75" customHeight="1" s="25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2" t="n"/>
      <c r="AL422" s="2" t="n"/>
      <c r="AM422" s="2" t="n"/>
      <c r="AN422" s="2" t="n"/>
      <c r="AO422" s="2" t="n"/>
      <c r="AP422" s="2" t="n"/>
    </row>
    <row r="423" ht="15.75" customHeight="1" s="25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2" t="n"/>
      <c r="AL423" s="2" t="n"/>
      <c r="AM423" s="2" t="n"/>
      <c r="AN423" s="2" t="n"/>
      <c r="AO423" s="2" t="n"/>
      <c r="AP423" s="2" t="n"/>
    </row>
    <row r="424" ht="15.75" customHeight="1" s="25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2" t="n"/>
      <c r="AL424" s="2" t="n"/>
      <c r="AM424" s="2" t="n"/>
      <c r="AN424" s="2" t="n"/>
      <c r="AO424" s="2" t="n"/>
      <c r="AP424" s="2" t="n"/>
    </row>
    <row r="425" ht="15.75" customHeight="1" s="25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2" t="n"/>
      <c r="AL425" s="2" t="n"/>
      <c r="AM425" s="2" t="n"/>
      <c r="AN425" s="2" t="n"/>
      <c r="AO425" s="2" t="n"/>
      <c r="AP425" s="2" t="n"/>
    </row>
    <row r="426" ht="15.75" customHeight="1" s="25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2" t="n"/>
      <c r="AL426" s="2" t="n"/>
      <c r="AM426" s="2" t="n"/>
      <c r="AN426" s="2" t="n"/>
      <c r="AO426" s="2" t="n"/>
      <c r="AP426" s="2" t="n"/>
    </row>
    <row r="427" ht="15.75" customHeight="1" s="25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2" t="n"/>
      <c r="AL427" s="2" t="n"/>
      <c r="AM427" s="2" t="n"/>
      <c r="AN427" s="2" t="n"/>
      <c r="AO427" s="2" t="n"/>
      <c r="AP427" s="2" t="n"/>
    </row>
    <row r="428" ht="15.75" customHeight="1" s="25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2" t="n"/>
      <c r="AL428" s="2" t="n"/>
      <c r="AM428" s="2" t="n"/>
      <c r="AN428" s="2" t="n"/>
      <c r="AO428" s="2" t="n"/>
      <c r="AP428" s="2" t="n"/>
    </row>
    <row r="429" ht="15.75" customHeight="1" s="25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2" t="n"/>
      <c r="AL429" s="2" t="n"/>
      <c r="AM429" s="2" t="n"/>
      <c r="AN429" s="2" t="n"/>
      <c r="AO429" s="2" t="n"/>
      <c r="AP429" s="2" t="n"/>
    </row>
    <row r="430" ht="15.75" customHeight="1" s="25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2" t="n"/>
      <c r="AL430" s="2" t="n"/>
      <c r="AM430" s="2" t="n"/>
      <c r="AN430" s="2" t="n"/>
      <c r="AO430" s="2" t="n"/>
      <c r="AP430" s="2" t="n"/>
    </row>
    <row r="431" ht="15.75" customHeight="1" s="25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2" t="n"/>
      <c r="AL431" s="2" t="n"/>
      <c r="AM431" s="2" t="n"/>
      <c r="AN431" s="2" t="n"/>
      <c r="AO431" s="2" t="n"/>
      <c r="AP431" s="2" t="n"/>
    </row>
    <row r="432" ht="15.75" customHeight="1" s="25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2" t="n"/>
      <c r="AL432" s="2" t="n"/>
      <c r="AM432" s="2" t="n"/>
      <c r="AN432" s="2" t="n"/>
      <c r="AO432" s="2" t="n"/>
      <c r="AP432" s="2" t="n"/>
    </row>
    <row r="433" ht="15.75" customHeight="1" s="25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2" t="n"/>
      <c r="AL433" s="2" t="n"/>
      <c r="AM433" s="2" t="n"/>
      <c r="AN433" s="2" t="n"/>
      <c r="AO433" s="2" t="n"/>
      <c r="AP433" s="2" t="n"/>
    </row>
    <row r="434" ht="15.75" customHeight="1" s="25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2" t="n"/>
      <c r="AL434" s="2" t="n"/>
      <c r="AM434" s="2" t="n"/>
      <c r="AN434" s="2" t="n"/>
      <c r="AO434" s="2" t="n"/>
      <c r="AP434" s="2" t="n"/>
    </row>
    <row r="435" ht="15.75" customHeight="1" s="25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2" t="n"/>
      <c r="AL435" s="2" t="n"/>
      <c r="AM435" s="2" t="n"/>
      <c r="AN435" s="2" t="n"/>
      <c r="AO435" s="2" t="n"/>
      <c r="AP435" s="2" t="n"/>
    </row>
    <row r="436" ht="15.75" customHeight="1" s="25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2" t="n"/>
      <c r="AL436" s="2" t="n"/>
      <c r="AM436" s="2" t="n"/>
      <c r="AN436" s="2" t="n"/>
      <c r="AO436" s="2" t="n"/>
      <c r="AP436" s="2" t="n"/>
    </row>
    <row r="437" ht="15.75" customHeight="1" s="25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2" t="n"/>
      <c r="AL437" s="2" t="n"/>
      <c r="AM437" s="2" t="n"/>
      <c r="AN437" s="2" t="n"/>
      <c r="AO437" s="2" t="n"/>
      <c r="AP437" s="2" t="n"/>
    </row>
    <row r="438" ht="15.75" customHeight="1" s="25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2" t="n"/>
      <c r="AL438" s="2" t="n"/>
      <c r="AM438" s="2" t="n"/>
      <c r="AN438" s="2" t="n"/>
      <c r="AO438" s="2" t="n"/>
      <c r="AP438" s="2" t="n"/>
    </row>
    <row r="439" ht="15.75" customHeight="1" s="25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2" t="n"/>
      <c r="AL439" s="2" t="n"/>
      <c r="AM439" s="2" t="n"/>
      <c r="AN439" s="2" t="n"/>
      <c r="AO439" s="2" t="n"/>
      <c r="AP439" s="2" t="n"/>
    </row>
    <row r="440" ht="15.75" customHeight="1" s="25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2" t="n"/>
      <c r="AL440" s="2" t="n"/>
      <c r="AM440" s="2" t="n"/>
      <c r="AN440" s="2" t="n"/>
      <c r="AO440" s="2" t="n"/>
      <c r="AP440" s="2" t="n"/>
    </row>
    <row r="441" ht="15.75" customHeight="1" s="25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2" t="n"/>
      <c r="AL441" s="2" t="n"/>
      <c r="AM441" s="2" t="n"/>
      <c r="AN441" s="2" t="n"/>
      <c r="AO441" s="2" t="n"/>
      <c r="AP441" s="2" t="n"/>
    </row>
    <row r="442" ht="15.75" customHeight="1" s="25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2" t="n"/>
      <c r="AL442" s="2" t="n"/>
      <c r="AM442" s="2" t="n"/>
      <c r="AN442" s="2" t="n"/>
      <c r="AO442" s="2" t="n"/>
      <c r="AP442" s="2" t="n"/>
    </row>
    <row r="443" ht="15.75" customHeight="1" s="25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2" t="n"/>
      <c r="AL443" s="2" t="n"/>
      <c r="AM443" s="2" t="n"/>
      <c r="AN443" s="2" t="n"/>
      <c r="AO443" s="2" t="n"/>
      <c r="AP443" s="2" t="n"/>
    </row>
    <row r="444" ht="15.75" customHeight="1" s="25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2" t="n"/>
      <c r="AL444" s="2" t="n"/>
      <c r="AM444" s="2" t="n"/>
      <c r="AN444" s="2" t="n"/>
      <c r="AO444" s="2" t="n"/>
      <c r="AP444" s="2" t="n"/>
    </row>
    <row r="445" ht="15.75" customHeight="1" s="25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2" t="n"/>
      <c r="AL445" s="2" t="n"/>
      <c r="AM445" s="2" t="n"/>
      <c r="AN445" s="2" t="n"/>
      <c r="AO445" s="2" t="n"/>
      <c r="AP445" s="2" t="n"/>
    </row>
    <row r="446" ht="15.75" customHeight="1" s="25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2" t="n"/>
      <c r="AL446" s="2" t="n"/>
      <c r="AM446" s="2" t="n"/>
      <c r="AN446" s="2" t="n"/>
      <c r="AO446" s="2" t="n"/>
      <c r="AP446" s="2" t="n"/>
    </row>
    <row r="447" ht="15.75" customHeight="1" s="25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2" t="n"/>
      <c r="AL447" s="2" t="n"/>
      <c r="AM447" s="2" t="n"/>
      <c r="AN447" s="2" t="n"/>
      <c r="AO447" s="2" t="n"/>
      <c r="AP447" s="2" t="n"/>
    </row>
    <row r="448" ht="15.75" customHeight="1" s="25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2" t="n"/>
      <c r="AL448" s="2" t="n"/>
      <c r="AM448" s="2" t="n"/>
      <c r="AN448" s="2" t="n"/>
      <c r="AO448" s="2" t="n"/>
      <c r="AP448" s="2" t="n"/>
    </row>
    <row r="449" ht="15.75" customHeight="1" s="25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2" t="n"/>
      <c r="AL449" s="2" t="n"/>
      <c r="AM449" s="2" t="n"/>
      <c r="AN449" s="2" t="n"/>
      <c r="AO449" s="2" t="n"/>
      <c r="AP449" s="2" t="n"/>
    </row>
    <row r="450" ht="15.75" customHeight="1" s="25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2" t="n"/>
      <c r="AL450" s="2" t="n"/>
      <c r="AM450" s="2" t="n"/>
      <c r="AN450" s="2" t="n"/>
      <c r="AO450" s="2" t="n"/>
      <c r="AP450" s="2" t="n"/>
    </row>
    <row r="451" ht="15.75" customHeight="1" s="2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2" t="n"/>
      <c r="AL451" s="2" t="n"/>
      <c r="AM451" s="2" t="n"/>
      <c r="AN451" s="2" t="n"/>
      <c r="AO451" s="2" t="n"/>
      <c r="AP451" s="2" t="n"/>
    </row>
    <row r="452" ht="15.75" customHeight="1" s="25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2" t="n"/>
      <c r="AL452" s="2" t="n"/>
      <c r="AM452" s="2" t="n"/>
      <c r="AN452" s="2" t="n"/>
      <c r="AO452" s="2" t="n"/>
      <c r="AP452" s="2" t="n"/>
    </row>
    <row r="453" ht="15.75" customHeight="1" s="25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2" t="n"/>
      <c r="AL453" s="2" t="n"/>
      <c r="AM453" s="2" t="n"/>
      <c r="AN453" s="2" t="n"/>
      <c r="AO453" s="2" t="n"/>
      <c r="AP453" s="2" t="n"/>
    </row>
    <row r="454" ht="15.75" customHeight="1" s="25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2" t="n"/>
      <c r="AL454" s="2" t="n"/>
      <c r="AM454" s="2" t="n"/>
      <c r="AN454" s="2" t="n"/>
      <c r="AO454" s="2" t="n"/>
      <c r="AP454" s="2" t="n"/>
    </row>
    <row r="455" ht="15.75" customHeight="1" s="25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2" t="n"/>
      <c r="AL455" s="2" t="n"/>
      <c r="AM455" s="2" t="n"/>
      <c r="AN455" s="2" t="n"/>
      <c r="AO455" s="2" t="n"/>
      <c r="AP455" s="2" t="n"/>
    </row>
    <row r="456" ht="15.75" customHeight="1" s="25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2" t="n"/>
      <c r="AL456" s="2" t="n"/>
      <c r="AM456" s="2" t="n"/>
      <c r="AN456" s="2" t="n"/>
      <c r="AO456" s="2" t="n"/>
      <c r="AP456" s="2" t="n"/>
    </row>
    <row r="457" ht="15.75" customHeight="1" s="25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2" t="n"/>
      <c r="AL457" s="2" t="n"/>
      <c r="AM457" s="2" t="n"/>
      <c r="AN457" s="2" t="n"/>
      <c r="AO457" s="2" t="n"/>
      <c r="AP457" s="2" t="n"/>
    </row>
    <row r="458" ht="15.75" customHeight="1" s="25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2" t="n"/>
      <c r="AL458" s="2" t="n"/>
      <c r="AM458" s="2" t="n"/>
      <c r="AN458" s="2" t="n"/>
      <c r="AO458" s="2" t="n"/>
      <c r="AP458" s="2" t="n"/>
    </row>
    <row r="459" ht="15.75" customHeight="1" s="25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2" t="n"/>
      <c r="AL459" s="2" t="n"/>
      <c r="AM459" s="2" t="n"/>
      <c r="AN459" s="2" t="n"/>
      <c r="AO459" s="2" t="n"/>
      <c r="AP459" s="2" t="n"/>
    </row>
    <row r="460" ht="15.75" customHeight="1" s="25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2" t="n"/>
      <c r="AL460" s="2" t="n"/>
      <c r="AM460" s="2" t="n"/>
      <c r="AN460" s="2" t="n"/>
      <c r="AO460" s="2" t="n"/>
      <c r="AP460" s="2" t="n"/>
    </row>
    <row r="461" ht="15.75" customHeight="1" s="25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2" t="n"/>
      <c r="AL461" s="2" t="n"/>
      <c r="AM461" s="2" t="n"/>
      <c r="AN461" s="2" t="n"/>
      <c r="AO461" s="2" t="n"/>
      <c r="AP461" s="2" t="n"/>
    </row>
    <row r="462" ht="15.75" customHeight="1" s="25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2" t="n"/>
      <c r="AL462" s="2" t="n"/>
      <c r="AM462" s="2" t="n"/>
      <c r="AN462" s="2" t="n"/>
      <c r="AO462" s="2" t="n"/>
      <c r="AP462" s="2" t="n"/>
    </row>
    <row r="463" ht="15.75" customHeight="1" s="25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2" t="n"/>
      <c r="AL463" s="2" t="n"/>
      <c r="AM463" s="2" t="n"/>
      <c r="AN463" s="2" t="n"/>
      <c r="AO463" s="2" t="n"/>
      <c r="AP463" s="2" t="n"/>
    </row>
    <row r="464" ht="15.75" customHeight="1" s="25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2" t="n"/>
      <c r="AL464" s="2" t="n"/>
      <c r="AM464" s="2" t="n"/>
      <c r="AN464" s="2" t="n"/>
      <c r="AO464" s="2" t="n"/>
      <c r="AP464" s="2" t="n"/>
    </row>
    <row r="465" ht="15.75" customHeight="1" s="25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2" t="n"/>
      <c r="AL465" s="2" t="n"/>
      <c r="AM465" s="2" t="n"/>
      <c r="AN465" s="2" t="n"/>
      <c r="AO465" s="2" t="n"/>
      <c r="AP465" s="2" t="n"/>
    </row>
    <row r="466" ht="15.75" customHeight="1" s="25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2" t="n"/>
      <c r="AL466" s="2" t="n"/>
      <c r="AM466" s="2" t="n"/>
      <c r="AN466" s="2" t="n"/>
      <c r="AO466" s="2" t="n"/>
      <c r="AP466" s="2" t="n"/>
    </row>
    <row r="467" ht="15.75" customHeight="1" s="25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2" t="n"/>
      <c r="AL467" s="2" t="n"/>
      <c r="AM467" s="2" t="n"/>
      <c r="AN467" s="2" t="n"/>
      <c r="AO467" s="2" t="n"/>
      <c r="AP467" s="2" t="n"/>
    </row>
    <row r="468" ht="15.75" customHeight="1" s="25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2" t="n"/>
      <c r="AL468" s="2" t="n"/>
      <c r="AM468" s="2" t="n"/>
      <c r="AN468" s="2" t="n"/>
      <c r="AO468" s="2" t="n"/>
      <c r="AP468" s="2" t="n"/>
    </row>
    <row r="469" ht="15.75" customHeight="1" s="25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2" t="n"/>
      <c r="AL469" s="2" t="n"/>
      <c r="AM469" s="2" t="n"/>
      <c r="AN469" s="2" t="n"/>
      <c r="AO469" s="2" t="n"/>
      <c r="AP469" s="2" t="n"/>
    </row>
    <row r="470" ht="15.75" customHeight="1" s="25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2" t="n"/>
      <c r="AL470" s="2" t="n"/>
      <c r="AM470" s="2" t="n"/>
      <c r="AN470" s="2" t="n"/>
      <c r="AO470" s="2" t="n"/>
      <c r="AP470" s="2" t="n"/>
    </row>
    <row r="471" ht="15.75" customHeight="1" s="25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2" t="n"/>
      <c r="AL471" s="2" t="n"/>
      <c r="AM471" s="2" t="n"/>
      <c r="AN471" s="2" t="n"/>
      <c r="AO471" s="2" t="n"/>
      <c r="AP471" s="2" t="n"/>
    </row>
    <row r="472" ht="15.75" customHeight="1" s="25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2" t="n"/>
      <c r="AL472" s="2" t="n"/>
      <c r="AM472" s="2" t="n"/>
      <c r="AN472" s="2" t="n"/>
      <c r="AO472" s="2" t="n"/>
      <c r="AP472" s="2" t="n"/>
    </row>
    <row r="473" ht="15.75" customHeight="1" s="25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2" t="n"/>
      <c r="AL473" s="2" t="n"/>
      <c r="AM473" s="2" t="n"/>
      <c r="AN473" s="2" t="n"/>
      <c r="AO473" s="2" t="n"/>
      <c r="AP473" s="2" t="n"/>
    </row>
    <row r="474" ht="15.75" customHeight="1" s="25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2" t="n"/>
      <c r="AL474" s="2" t="n"/>
      <c r="AM474" s="2" t="n"/>
      <c r="AN474" s="2" t="n"/>
      <c r="AO474" s="2" t="n"/>
      <c r="AP474" s="2" t="n"/>
    </row>
    <row r="475" ht="15.75" customHeight="1" s="25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2" t="n"/>
      <c r="AL475" s="2" t="n"/>
      <c r="AM475" s="2" t="n"/>
      <c r="AN475" s="2" t="n"/>
      <c r="AO475" s="2" t="n"/>
      <c r="AP475" s="2" t="n"/>
    </row>
    <row r="476" ht="15.75" customHeight="1" s="25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2" t="n"/>
      <c r="AL476" s="2" t="n"/>
      <c r="AM476" s="2" t="n"/>
      <c r="AN476" s="2" t="n"/>
      <c r="AO476" s="2" t="n"/>
      <c r="AP476" s="2" t="n"/>
    </row>
    <row r="477" ht="15.75" customHeight="1" s="25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2" t="n"/>
      <c r="AL477" s="2" t="n"/>
      <c r="AM477" s="2" t="n"/>
      <c r="AN477" s="2" t="n"/>
      <c r="AO477" s="2" t="n"/>
      <c r="AP477" s="2" t="n"/>
    </row>
    <row r="478" ht="15.75" customHeight="1" s="25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2" t="n"/>
      <c r="AL478" s="2" t="n"/>
      <c r="AM478" s="2" t="n"/>
      <c r="AN478" s="2" t="n"/>
      <c r="AO478" s="2" t="n"/>
      <c r="AP478" s="2" t="n"/>
    </row>
    <row r="479" ht="15.75" customHeight="1" s="25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2" t="n"/>
      <c r="AL479" s="2" t="n"/>
      <c r="AM479" s="2" t="n"/>
      <c r="AN479" s="2" t="n"/>
      <c r="AO479" s="2" t="n"/>
      <c r="AP479" s="2" t="n"/>
    </row>
    <row r="480" ht="15.75" customHeight="1" s="25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2" t="n"/>
      <c r="AL480" s="2" t="n"/>
      <c r="AM480" s="2" t="n"/>
      <c r="AN480" s="2" t="n"/>
      <c r="AO480" s="2" t="n"/>
      <c r="AP480" s="2" t="n"/>
    </row>
    <row r="481" ht="15.75" customHeight="1" s="25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2" t="n"/>
      <c r="AL481" s="2" t="n"/>
      <c r="AM481" s="2" t="n"/>
      <c r="AN481" s="2" t="n"/>
      <c r="AO481" s="2" t="n"/>
      <c r="AP481" s="2" t="n"/>
    </row>
    <row r="482" ht="15.75" customHeight="1" s="25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2" t="n"/>
      <c r="AL482" s="2" t="n"/>
      <c r="AM482" s="2" t="n"/>
      <c r="AN482" s="2" t="n"/>
      <c r="AO482" s="2" t="n"/>
      <c r="AP482" s="2" t="n"/>
    </row>
    <row r="483" ht="15.75" customHeight="1" s="25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2" t="n"/>
      <c r="AL483" s="2" t="n"/>
      <c r="AM483" s="2" t="n"/>
      <c r="AN483" s="2" t="n"/>
      <c r="AO483" s="2" t="n"/>
      <c r="AP483" s="2" t="n"/>
    </row>
    <row r="484" ht="15.75" customHeight="1" s="25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2" t="n"/>
      <c r="AL484" s="2" t="n"/>
      <c r="AM484" s="2" t="n"/>
      <c r="AN484" s="2" t="n"/>
      <c r="AO484" s="2" t="n"/>
      <c r="AP484" s="2" t="n"/>
    </row>
    <row r="485" ht="15.75" customHeight="1" s="25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2" t="n"/>
      <c r="AL485" s="2" t="n"/>
      <c r="AM485" s="2" t="n"/>
      <c r="AN485" s="2" t="n"/>
      <c r="AO485" s="2" t="n"/>
      <c r="AP485" s="2" t="n"/>
    </row>
    <row r="486" ht="15.75" customHeight="1" s="25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2" t="n"/>
      <c r="AL486" s="2" t="n"/>
      <c r="AM486" s="2" t="n"/>
      <c r="AN486" s="2" t="n"/>
      <c r="AO486" s="2" t="n"/>
      <c r="AP486" s="2" t="n"/>
    </row>
    <row r="487" ht="15.75" customHeight="1" s="25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2" t="n"/>
      <c r="AL487" s="2" t="n"/>
      <c r="AM487" s="2" t="n"/>
      <c r="AN487" s="2" t="n"/>
      <c r="AO487" s="2" t="n"/>
      <c r="AP487" s="2" t="n"/>
    </row>
    <row r="488" ht="15.75" customHeight="1" s="25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2" t="n"/>
      <c r="AL488" s="2" t="n"/>
      <c r="AM488" s="2" t="n"/>
      <c r="AN488" s="2" t="n"/>
      <c r="AO488" s="2" t="n"/>
      <c r="AP488" s="2" t="n"/>
    </row>
    <row r="489" ht="15.75" customHeight="1" s="25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2" t="n"/>
      <c r="AL489" s="2" t="n"/>
      <c r="AM489" s="2" t="n"/>
      <c r="AN489" s="2" t="n"/>
      <c r="AO489" s="2" t="n"/>
      <c r="AP489" s="2" t="n"/>
    </row>
    <row r="490" ht="15.75" customHeight="1" s="25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2" t="n"/>
      <c r="AL490" s="2" t="n"/>
      <c r="AM490" s="2" t="n"/>
      <c r="AN490" s="2" t="n"/>
      <c r="AO490" s="2" t="n"/>
      <c r="AP490" s="2" t="n"/>
    </row>
    <row r="491" ht="15.75" customHeight="1" s="25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2" t="n"/>
      <c r="AL491" s="2" t="n"/>
      <c r="AM491" s="2" t="n"/>
      <c r="AN491" s="2" t="n"/>
      <c r="AO491" s="2" t="n"/>
      <c r="AP491" s="2" t="n"/>
    </row>
    <row r="492" ht="15.75" customHeight="1" s="25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2" t="n"/>
      <c r="AL492" s="2" t="n"/>
      <c r="AM492" s="2" t="n"/>
      <c r="AN492" s="2" t="n"/>
      <c r="AO492" s="2" t="n"/>
      <c r="AP492" s="2" t="n"/>
    </row>
    <row r="493" ht="15.75" customHeight="1" s="25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2" t="n"/>
      <c r="AL493" s="2" t="n"/>
      <c r="AM493" s="2" t="n"/>
      <c r="AN493" s="2" t="n"/>
      <c r="AO493" s="2" t="n"/>
      <c r="AP493" s="2" t="n"/>
    </row>
    <row r="494" ht="15.75" customHeight="1" s="25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2" t="n"/>
      <c r="AL494" s="2" t="n"/>
      <c r="AM494" s="2" t="n"/>
      <c r="AN494" s="2" t="n"/>
      <c r="AO494" s="2" t="n"/>
      <c r="AP494" s="2" t="n"/>
    </row>
    <row r="495" ht="15.75" customHeight="1" s="25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2" t="n"/>
      <c r="AL495" s="2" t="n"/>
      <c r="AM495" s="2" t="n"/>
      <c r="AN495" s="2" t="n"/>
      <c r="AO495" s="2" t="n"/>
      <c r="AP495" s="2" t="n"/>
    </row>
    <row r="496" ht="15.75" customHeight="1" s="25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2" t="n"/>
      <c r="AL496" s="2" t="n"/>
      <c r="AM496" s="2" t="n"/>
      <c r="AN496" s="2" t="n"/>
      <c r="AO496" s="2" t="n"/>
      <c r="AP496" s="2" t="n"/>
    </row>
    <row r="497" ht="15.75" customHeight="1" s="25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2" t="n"/>
      <c r="AL497" s="2" t="n"/>
      <c r="AM497" s="2" t="n"/>
      <c r="AN497" s="2" t="n"/>
      <c r="AO497" s="2" t="n"/>
      <c r="AP497" s="2" t="n"/>
    </row>
    <row r="498" ht="15.75" customHeight="1" s="25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2" t="n"/>
      <c r="AL498" s="2" t="n"/>
      <c r="AM498" s="2" t="n"/>
      <c r="AN498" s="2" t="n"/>
      <c r="AO498" s="2" t="n"/>
      <c r="AP498" s="2" t="n"/>
    </row>
    <row r="499" ht="15.75" customHeight="1" s="25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2" t="n"/>
      <c r="AL499" s="2" t="n"/>
      <c r="AM499" s="2" t="n"/>
      <c r="AN499" s="2" t="n"/>
      <c r="AO499" s="2" t="n"/>
      <c r="AP499" s="2" t="n"/>
    </row>
    <row r="500" ht="15.75" customHeight="1" s="25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2" t="n"/>
      <c r="AL500" s="2" t="n"/>
      <c r="AM500" s="2" t="n"/>
      <c r="AN500" s="2" t="n"/>
      <c r="AO500" s="2" t="n"/>
      <c r="AP500" s="2" t="n"/>
    </row>
    <row r="501" ht="15.75" customHeight="1" s="25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2" t="n"/>
      <c r="AL501" s="2" t="n"/>
      <c r="AM501" s="2" t="n"/>
      <c r="AN501" s="2" t="n"/>
      <c r="AO501" s="2" t="n"/>
      <c r="AP501" s="2" t="n"/>
    </row>
    <row r="502" ht="15.75" customHeight="1" s="25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2" t="n"/>
      <c r="AL502" s="2" t="n"/>
      <c r="AM502" s="2" t="n"/>
      <c r="AN502" s="2" t="n"/>
      <c r="AO502" s="2" t="n"/>
      <c r="AP502" s="2" t="n"/>
    </row>
    <row r="503" ht="15.75" customHeight="1" s="25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2" t="n"/>
      <c r="AL503" s="2" t="n"/>
      <c r="AM503" s="2" t="n"/>
      <c r="AN503" s="2" t="n"/>
      <c r="AO503" s="2" t="n"/>
      <c r="AP503" s="2" t="n"/>
    </row>
    <row r="504" ht="15.75" customHeight="1" s="25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2" t="n"/>
      <c r="AL504" s="2" t="n"/>
      <c r="AM504" s="2" t="n"/>
      <c r="AN504" s="2" t="n"/>
      <c r="AO504" s="2" t="n"/>
      <c r="AP504" s="2" t="n"/>
    </row>
    <row r="505" ht="15.75" customHeight="1" s="25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2" t="n"/>
      <c r="AL505" s="2" t="n"/>
      <c r="AM505" s="2" t="n"/>
      <c r="AN505" s="2" t="n"/>
      <c r="AO505" s="2" t="n"/>
      <c r="AP505" s="2" t="n"/>
    </row>
    <row r="506" ht="15.75" customHeight="1" s="25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2" t="n"/>
      <c r="AL506" s="2" t="n"/>
      <c r="AM506" s="2" t="n"/>
      <c r="AN506" s="2" t="n"/>
      <c r="AO506" s="2" t="n"/>
      <c r="AP506" s="2" t="n"/>
    </row>
    <row r="507" ht="15.75" customHeight="1" s="25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2" t="n"/>
      <c r="AL507" s="2" t="n"/>
      <c r="AM507" s="2" t="n"/>
      <c r="AN507" s="2" t="n"/>
      <c r="AO507" s="2" t="n"/>
      <c r="AP507" s="2" t="n"/>
    </row>
    <row r="508" ht="15.75" customHeight="1" s="25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2" t="n"/>
      <c r="AL508" s="2" t="n"/>
      <c r="AM508" s="2" t="n"/>
      <c r="AN508" s="2" t="n"/>
      <c r="AO508" s="2" t="n"/>
      <c r="AP508" s="2" t="n"/>
    </row>
    <row r="509" ht="15.75" customHeight="1" s="25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2" t="n"/>
      <c r="AL509" s="2" t="n"/>
      <c r="AM509" s="2" t="n"/>
      <c r="AN509" s="2" t="n"/>
      <c r="AO509" s="2" t="n"/>
      <c r="AP509" s="2" t="n"/>
    </row>
    <row r="510" ht="15.75" customHeight="1" s="25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2" t="n"/>
      <c r="AL510" s="2" t="n"/>
      <c r="AM510" s="2" t="n"/>
      <c r="AN510" s="2" t="n"/>
      <c r="AO510" s="2" t="n"/>
      <c r="AP510" s="2" t="n"/>
    </row>
    <row r="511" ht="15.75" customHeight="1" s="25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2" t="n"/>
      <c r="AL511" s="2" t="n"/>
      <c r="AM511" s="2" t="n"/>
      <c r="AN511" s="2" t="n"/>
      <c r="AO511" s="2" t="n"/>
      <c r="AP511" s="2" t="n"/>
    </row>
    <row r="512" ht="15.75" customHeight="1" s="25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2" t="n"/>
      <c r="AL512" s="2" t="n"/>
      <c r="AM512" s="2" t="n"/>
      <c r="AN512" s="2" t="n"/>
      <c r="AO512" s="2" t="n"/>
      <c r="AP512" s="2" t="n"/>
    </row>
    <row r="513" ht="15.75" customHeight="1" s="25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2" t="n"/>
      <c r="AL513" s="2" t="n"/>
      <c r="AM513" s="2" t="n"/>
      <c r="AN513" s="2" t="n"/>
      <c r="AO513" s="2" t="n"/>
      <c r="AP513" s="2" t="n"/>
    </row>
    <row r="514" ht="15.75" customHeight="1" s="25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2" t="n"/>
      <c r="AL514" s="2" t="n"/>
      <c r="AM514" s="2" t="n"/>
      <c r="AN514" s="2" t="n"/>
      <c r="AO514" s="2" t="n"/>
      <c r="AP514" s="2" t="n"/>
    </row>
    <row r="515" ht="15.75" customHeight="1" s="25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2" t="n"/>
      <c r="AL515" s="2" t="n"/>
      <c r="AM515" s="2" t="n"/>
      <c r="AN515" s="2" t="n"/>
      <c r="AO515" s="2" t="n"/>
      <c r="AP515" s="2" t="n"/>
    </row>
    <row r="516" ht="15.75" customHeight="1" s="25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2" t="n"/>
      <c r="AL516" s="2" t="n"/>
      <c r="AM516" s="2" t="n"/>
      <c r="AN516" s="2" t="n"/>
      <c r="AO516" s="2" t="n"/>
      <c r="AP516" s="2" t="n"/>
    </row>
    <row r="517" ht="15.75" customHeight="1" s="25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2" t="n"/>
      <c r="AL517" s="2" t="n"/>
      <c r="AM517" s="2" t="n"/>
      <c r="AN517" s="2" t="n"/>
      <c r="AO517" s="2" t="n"/>
      <c r="AP517" s="2" t="n"/>
    </row>
    <row r="518" ht="15.75" customHeight="1" s="25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2" t="n"/>
      <c r="AL518" s="2" t="n"/>
      <c r="AM518" s="2" t="n"/>
      <c r="AN518" s="2" t="n"/>
      <c r="AO518" s="2" t="n"/>
      <c r="AP518" s="2" t="n"/>
    </row>
    <row r="519" ht="15.75" customHeight="1" s="25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2" t="n"/>
      <c r="AL519" s="2" t="n"/>
      <c r="AM519" s="2" t="n"/>
      <c r="AN519" s="2" t="n"/>
      <c r="AO519" s="2" t="n"/>
      <c r="AP519" s="2" t="n"/>
    </row>
    <row r="520" ht="15.75" customHeight="1" s="25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2" t="n"/>
      <c r="AL520" s="2" t="n"/>
      <c r="AM520" s="2" t="n"/>
      <c r="AN520" s="2" t="n"/>
      <c r="AO520" s="2" t="n"/>
      <c r="AP520" s="2" t="n"/>
    </row>
    <row r="521" ht="15.75" customHeight="1" s="25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2" t="n"/>
      <c r="AL521" s="2" t="n"/>
      <c r="AM521" s="2" t="n"/>
      <c r="AN521" s="2" t="n"/>
      <c r="AO521" s="2" t="n"/>
      <c r="AP521" s="2" t="n"/>
    </row>
    <row r="522" ht="15.75" customHeight="1" s="25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2" t="n"/>
      <c r="AL522" s="2" t="n"/>
      <c r="AM522" s="2" t="n"/>
      <c r="AN522" s="2" t="n"/>
      <c r="AO522" s="2" t="n"/>
      <c r="AP522" s="2" t="n"/>
    </row>
    <row r="523" ht="15.75" customHeight="1" s="25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2" t="n"/>
      <c r="AL523" s="2" t="n"/>
      <c r="AM523" s="2" t="n"/>
      <c r="AN523" s="2" t="n"/>
      <c r="AO523" s="2" t="n"/>
      <c r="AP523" s="2" t="n"/>
    </row>
    <row r="524" ht="15.75" customHeight="1" s="25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2" t="n"/>
      <c r="AL524" s="2" t="n"/>
      <c r="AM524" s="2" t="n"/>
      <c r="AN524" s="2" t="n"/>
      <c r="AO524" s="2" t="n"/>
      <c r="AP524" s="2" t="n"/>
    </row>
    <row r="525" ht="15.75" customHeight="1" s="25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2" t="n"/>
      <c r="AL525" s="2" t="n"/>
      <c r="AM525" s="2" t="n"/>
      <c r="AN525" s="2" t="n"/>
      <c r="AO525" s="2" t="n"/>
      <c r="AP525" s="2" t="n"/>
    </row>
    <row r="526" ht="15.75" customHeight="1" s="25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2" t="n"/>
      <c r="AL526" s="2" t="n"/>
      <c r="AM526" s="2" t="n"/>
      <c r="AN526" s="2" t="n"/>
      <c r="AO526" s="2" t="n"/>
      <c r="AP526" s="2" t="n"/>
    </row>
    <row r="527" ht="15.75" customHeight="1" s="25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2" t="n"/>
      <c r="AL527" s="2" t="n"/>
      <c r="AM527" s="2" t="n"/>
      <c r="AN527" s="2" t="n"/>
      <c r="AO527" s="2" t="n"/>
      <c r="AP527" s="2" t="n"/>
    </row>
    <row r="528" ht="15.75" customHeight="1" s="25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2" t="n"/>
      <c r="AL528" s="2" t="n"/>
      <c r="AM528" s="2" t="n"/>
      <c r="AN528" s="2" t="n"/>
      <c r="AO528" s="2" t="n"/>
      <c r="AP528" s="2" t="n"/>
    </row>
    <row r="529" ht="15.75" customHeight="1" s="25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2" t="n"/>
      <c r="AL529" s="2" t="n"/>
      <c r="AM529" s="2" t="n"/>
      <c r="AN529" s="2" t="n"/>
      <c r="AO529" s="2" t="n"/>
      <c r="AP529" s="2" t="n"/>
    </row>
    <row r="530" ht="15.75" customHeight="1" s="25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2" t="n"/>
      <c r="AL530" s="2" t="n"/>
      <c r="AM530" s="2" t="n"/>
      <c r="AN530" s="2" t="n"/>
      <c r="AO530" s="2" t="n"/>
      <c r="AP530" s="2" t="n"/>
    </row>
    <row r="531" ht="15.75" customHeight="1" s="25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2" t="n"/>
      <c r="AL531" s="2" t="n"/>
      <c r="AM531" s="2" t="n"/>
      <c r="AN531" s="2" t="n"/>
      <c r="AO531" s="2" t="n"/>
      <c r="AP531" s="2" t="n"/>
    </row>
    <row r="532" ht="15.75" customHeight="1" s="25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2" t="n"/>
      <c r="AL532" s="2" t="n"/>
      <c r="AM532" s="2" t="n"/>
      <c r="AN532" s="2" t="n"/>
      <c r="AO532" s="2" t="n"/>
      <c r="AP532" s="2" t="n"/>
    </row>
    <row r="533" ht="15.75" customHeight="1" s="25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2" t="n"/>
      <c r="AL533" s="2" t="n"/>
      <c r="AM533" s="2" t="n"/>
      <c r="AN533" s="2" t="n"/>
      <c r="AO533" s="2" t="n"/>
      <c r="AP533" s="2" t="n"/>
    </row>
    <row r="534" ht="15.75" customHeight="1" s="25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2" t="n"/>
      <c r="AL534" s="2" t="n"/>
      <c r="AM534" s="2" t="n"/>
      <c r="AN534" s="2" t="n"/>
      <c r="AO534" s="2" t="n"/>
      <c r="AP534" s="2" t="n"/>
    </row>
    <row r="535" ht="15.75" customHeight="1" s="25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2" t="n"/>
      <c r="AL535" s="2" t="n"/>
      <c r="AM535" s="2" t="n"/>
      <c r="AN535" s="2" t="n"/>
      <c r="AO535" s="2" t="n"/>
      <c r="AP535" s="2" t="n"/>
    </row>
    <row r="536" ht="15.75" customHeight="1" s="25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2" t="n"/>
      <c r="AL536" s="2" t="n"/>
      <c r="AM536" s="2" t="n"/>
      <c r="AN536" s="2" t="n"/>
      <c r="AO536" s="2" t="n"/>
      <c r="AP536" s="2" t="n"/>
    </row>
    <row r="537" ht="15.75" customHeight="1" s="25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2" t="n"/>
      <c r="AL537" s="2" t="n"/>
      <c r="AM537" s="2" t="n"/>
      <c r="AN537" s="2" t="n"/>
      <c r="AO537" s="2" t="n"/>
      <c r="AP537" s="2" t="n"/>
    </row>
    <row r="538" ht="15.75" customHeight="1" s="25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2" t="n"/>
      <c r="AL538" s="2" t="n"/>
      <c r="AM538" s="2" t="n"/>
      <c r="AN538" s="2" t="n"/>
      <c r="AO538" s="2" t="n"/>
      <c r="AP538" s="2" t="n"/>
    </row>
    <row r="539" ht="15.75" customHeight="1" s="25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2" t="n"/>
      <c r="AL539" s="2" t="n"/>
      <c r="AM539" s="2" t="n"/>
      <c r="AN539" s="2" t="n"/>
      <c r="AO539" s="2" t="n"/>
      <c r="AP539" s="2" t="n"/>
    </row>
    <row r="540" ht="15.75" customHeight="1" s="25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2" t="n"/>
      <c r="AL540" s="2" t="n"/>
      <c r="AM540" s="2" t="n"/>
      <c r="AN540" s="2" t="n"/>
      <c r="AO540" s="2" t="n"/>
      <c r="AP540" s="2" t="n"/>
    </row>
    <row r="541" ht="15.75" customHeight="1" s="25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2" t="n"/>
      <c r="AL541" s="2" t="n"/>
      <c r="AM541" s="2" t="n"/>
      <c r="AN541" s="2" t="n"/>
      <c r="AO541" s="2" t="n"/>
      <c r="AP541" s="2" t="n"/>
    </row>
    <row r="542" ht="15.75" customHeight="1" s="25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2" t="n"/>
      <c r="AL542" s="2" t="n"/>
      <c r="AM542" s="2" t="n"/>
      <c r="AN542" s="2" t="n"/>
      <c r="AO542" s="2" t="n"/>
      <c r="AP542" s="2" t="n"/>
    </row>
    <row r="543" ht="15.75" customHeight="1" s="25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2" t="n"/>
      <c r="AL543" s="2" t="n"/>
      <c r="AM543" s="2" t="n"/>
      <c r="AN543" s="2" t="n"/>
      <c r="AO543" s="2" t="n"/>
      <c r="AP543" s="2" t="n"/>
    </row>
    <row r="544" ht="15.75" customHeight="1" s="25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2" t="n"/>
      <c r="AL544" s="2" t="n"/>
      <c r="AM544" s="2" t="n"/>
      <c r="AN544" s="2" t="n"/>
      <c r="AO544" s="2" t="n"/>
      <c r="AP544" s="2" t="n"/>
    </row>
    <row r="545" ht="15.75" customHeight="1" s="25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2" t="n"/>
      <c r="AL545" s="2" t="n"/>
      <c r="AM545" s="2" t="n"/>
      <c r="AN545" s="2" t="n"/>
      <c r="AO545" s="2" t="n"/>
      <c r="AP545" s="2" t="n"/>
    </row>
    <row r="546" ht="15.75" customHeight="1" s="25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2" t="n"/>
      <c r="AL546" s="2" t="n"/>
      <c r="AM546" s="2" t="n"/>
      <c r="AN546" s="2" t="n"/>
      <c r="AO546" s="2" t="n"/>
      <c r="AP546" s="2" t="n"/>
    </row>
    <row r="547" ht="15.75" customHeight="1" s="25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2" t="n"/>
      <c r="AL547" s="2" t="n"/>
      <c r="AM547" s="2" t="n"/>
      <c r="AN547" s="2" t="n"/>
      <c r="AO547" s="2" t="n"/>
      <c r="AP547" s="2" t="n"/>
    </row>
    <row r="548" ht="15.75" customHeight="1" s="25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2" t="n"/>
      <c r="AL548" s="2" t="n"/>
      <c r="AM548" s="2" t="n"/>
      <c r="AN548" s="2" t="n"/>
      <c r="AO548" s="2" t="n"/>
      <c r="AP548" s="2" t="n"/>
    </row>
    <row r="549" ht="15.75" customHeight="1" s="25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2" t="n"/>
      <c r="AL549" s="2" t="n"/>
      <c r="AM549" s="2" t="n"/>
      <c r="AN549" s="2" t="n"/>
      <c r="AO549" s="2" t="n"/>
      <c r="AP549" s="2" t="n"/>
    </row>
    <row r="550" ht="15.75" customHeight="1" s="25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2" t="n"/>
      <c r="AL550" s="2" t="n"/>
      <c r="AM550" s="2" t="n"/>
      <c r="AN550" s="2" t="n"/>
      <c r="AO550" s="2" t="n"/>
      <c r="AP550" s="2" t="n"/>
    </row>
    <row r="551" ht="15.75" customHeight="1" s="2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2" t="n"/>
      <c r="AL551" s="2" t="n"/>
      <c r="AM551" s="2" t="n"/>
      <c r="AN551" s="2" t="n"/>
      <c r="AO551" s="2" t="n"/>
      <c r="AP551" s="2" t="n"/>
    </row>
    <row r="552" ht="15.75" customHeight="1" s="25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2" t="n"/>
      <c r="AL552" s="2" t="n"/>
      <c r="AM552" s="2" t="n"/>
      <c r="AN552" s="2" t="n"/>
      <c r="AO552" s="2" t="n"/>
      <c r="AP552" s="2" t="n"/>
    </row>
    <row r="553" ht="15.75" customHeight="1" s="25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2" t="n"/>
      <c r="AL553" s="2" t="n"/>
      <c r="AM553" s="2" t="n"/>
      <c r="AN553" s="2" t="n"/>
      <c r="AO553" s="2" t="n"/>
      <c r="AP553" s="2" t="n"/>
    </row>
    <row r="554" ht="15.75" customHeight="1" s="25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2" t="n"/>
      <c r="AL554" s="2" t="n"/>
      <c r="AM554" s="2" t="n"/>
      <c r="AN554" s="2" t="n"/>
      <c r="AO554" s="2" t="n"/>
      <c r="AP554" s="2" t="n"/>
    </row>
    <row r="555" ht="15.75" customHeight="1" s="25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2" t="n"/>
      <c r="AL555" s="2" t="n"/>
      <c r="AM555" s="2" t="n"/>
      <c r="AN555" s="2" t="n"/>
      <c r="AO555" s="2" t="n"/>
      <c r="AP555" s="2" t="n"/>
    </row>
    <row r="556" ht="15.75" customHeight="1" s="25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2" t="n"/>
      <c r="AL556" s="2" t="n"/>
      <c r="AM556" s="2" t="n"/>
      <c r="AN556" s="2" t="n"/>
      <c r="AO556" s="2" t="n"/>
      <c r="AP556" s="2" t="n"/>
    </row>
    <row r="557" ht="15.75" customHeight="1" s="25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2" t="n"/>
      <c r="AL557" s="2" t="n"/>
      <c r="AM557" s="2" t="n"/>
      <c r="AN557" s="2" t="n"/>
      <c r="AO557" s="2" t="n"/>
      <c r="AP557" s="2" t="n"/>
    </row>
    <row r="558" ht="15.75" customHeight="1" s="25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2" t="n"/>
      <c r="AL558" s="2" t="n"/>
      <c r="AM558" s="2" t="n"/>
      <c r="AN558" s="2" t="n"/>
      <c r="AO558" s="2" t="n"/>
      <c r="AP558" s="2" t="n"/>
    </row>
    <row r="559" ht="15.75" customHeight="1" s="25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2" t="n"/>
      <c r="AL559" s="2" t="n"/>
      <c r="AM559" s="2" t="n"/>
      <c r="AN559" s="2" t="n"/>
      <c r="AO559" s="2" t="n"/>
      <c r="AP559" s="2" t="n"/>
    </row>
    <row r="560" ht="15.75" customHeight="1" s="25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2" t="n"/>
      <c r="AL560" s="2" t="n"/>
      <c r="AM560" s="2" t="n"/>
      <c r="AN560" s="2" t="n"/>
      <c r="AO560" s="2" t="n"/>
      <c r="AP560" s="2" t="n"/>
    </row>
    <row r="561" ht="15.75" customHeight="1" s="25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2" t="n"/>
      <c r="AL561" s="2" t="n"/>
      <c r="AM561" s="2" t="n"/>
      <c r="AN561" s="2" t="n"/>
      <c r="AO561" s="2" t="n"/>
      <c r="AP561" s="2" t="n"/>
    </row>
    <row r="562" ht="15.75" customHeight="1" s="25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2" t="n"/>
      <c r="AL562" s="2" t="n"/>
      <c r="AM562" s="2" t="n"/>
      <c r="AN562" s="2" t="n"/>
      <c r="AO562" s="2" t="n"/>
      <c r="AP562" s="2" t="n"/>
    </row>
    <row r="563" ht="15.75" customHeight="1" s="25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2" t="n"/>
      <c r="AL563" s="2" t="n"/>
      <c r="AM563" s="2" t="n"/>
      <c r="AN563" s="2" t="n"/>
      <c r="AO563" s="2" t="n"/>
      <c r="AP563" s="2" t="n"/>
    </row>
    <row r="564" ht="15.75" customHeight="1" s="25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2" t="n"/>
      <c r="AL564" s="2" t="n"/>
      <c r="AM564" s="2" t="n"/>
      <c r="AN564" s="2" t="n"/>
      <c r="AO564" s="2" t="n"/>
      <c r="AP564" s="2" t="n"/>
    </row>
    <row r="565" ht="15.75" customHeight="1" s="25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2" t="n"/>
      <c r="AL565" s="2" t="n"/>
      <c r="AM565" s="2" t="n"/>
      <c r="AN565" s="2" t="n"/>
      <c r="AO565" s="2" t="n"/>
      <c r="AP565" s="2" t="n"/>
    </row>
    <row r="566" ht="15.75" customHeight="1" s="25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2" t="n"/>
      <c r="AL566" s="2" t="n"/>
      <c r="AM566" s="2" t="n"/>
      <c r="AN566" s="2" t="n"/>
      <c r="AO566" s="2" t="n"/>
      <c r="AP566" s="2" t="n"/>
    </row>
    <row r="567" ht="15.75" customHeight="1" s="25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2" t="n"/>
      <c r="AL567" s="2" t="n"/>
      <c r="AM567" s="2" t="n"/>
      <c r="AN567" s="2" t="n"/>
      <c r="AO567" s="2" t="n"/>
      <c r="AP567" s="2" t="n"/>
    </row>
    <row r="568" ht="15.75" customHeight="1" s="25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2" t="n"/>
      <c r="AL568" s="2" t="n"/>
      <c r="AM568" s="2" t="n"/>
      <c r="AN568" s="2" t="n"/>
      <c r="AO568" s="2" t="n"/>
      <c r="AP568" s="2" t="n"/>
    </row>
    <row r="569" ht="15.75" customHeight="1" s="25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2" t="n"/>
      <c r="AL569" s="2" t="n"/>
      <c r="AM569" s="2" t="n"/>
      <c r="AN569" s="2" t="n"/>
      <c r="AO569" s="2" t="n"/>
      <c r="AP569" s="2" t="n"/>
    </row>
    <row r="570" ht="15.75" customHeight="1" s="25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2" t="n"/>
      <c r="AL570" s="2" t="n"/>
      <c r="AM570" s="2" t="n"/>
      <c r="AN570" s="2" t="n"/>
      <c r="AO570" s="2" t="n"/>
      <c r="AP570" s="2" t="n"/>
    </row>
    <row r="571" ht="15.75" customHeight="1" s="25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2" t="n"/>
      <c r="AL571" s="2" t="n"/>
      <c r="AM571" s="2" t="n"/>
      <c r="AN571" s="2" t="n"/>
      <c r="AO571" s="2" t="n"/>
      <c r="AP571" s="2" t="n"/>
    </row>
    <row r="572" ht="15.75" customHeight="1" s="25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2" t="n"/>
      <c r="AL572" s="2" t="n"/>
      <c r="AM572" s="2" t="n"/>
      <c r="AN572" s="2" t="n"/>
      <c r="AO572" s="2" t="n"/>
      <c r="AP572" s="2" t="n"/>
    </row>
    <row r="573" ht="15.75" customHeight="1" s="25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2" t="n"/>
      <c r="AL573" s="2" t="n"/>
      <c r="AM573" s="2" t="n"/>
      <c r="AN573" s="2" t="n"/>
      <c r="AO573" s="2" t="n"/>
      <c r="AP573" s="2" t="n"/>
    </row>
    <row r="574" ht="15.75" customHeight="1" s="25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2" t="n"/>
      <c r="AL574" s="2" t="n"/>
      <c r="AM574" s="2" t="n"/>
      <c r="AN574" s="2" t="n"/>
      <c r="AO574" s="2" t="n"/>
      <c r="AP574" s="2" t="n"/>
    </row>
    <row r="575" ht="15.75" customHeight="1" s="25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2" t="n"/>
      <c r="AL575" s="2" t="n"/>
      <c r="AM575" s="2" t="n"/>
      <c r="AN575" s="2" t="n"/>
      <c r="AO575" s="2" t="n"/>
      <c r="AP575" s="2" t="n"/>
    </row>
    <row r="576" ht="15.75" customHeight="1" s="25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2" t="n"/>
      <c r="AL576" s="2" t="n"/>
      <c r="AM576" s="2" t="n"/>
      <c r="AN576" s="2" t="n"/>
      <c r="AO576" s="2" t="n"/>
      <c r="AP576" s="2" t="n"/>
    </row>
    <row r="577" ht="15.75" customHeight="1" s="25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2" t="n"/>
      <c r="AL577" s="2" t="n"/>
      <c r="AM577" s="2" t="n"/>
      <c r="AN577" s="2" t="n"/>
      <c r="AO577" s="2" t="n"/>
      <c r="AP577" s="2" t="n"/>
    </row>
    <row r="578" ht="15.75" customHeight="1" s="25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2" t="n"/>
      <c r="AL578" s="2" t="n"/>
      <c r="AM578" s="2" t="n"/>
      <c r="AN578" s="2" t="n"/>
      <c r="AO578" s="2" t="n"/>
      <c r="AP578" s="2" t="n"/>
    </row>
    <row r="579" ht="15.75" customHeight="1" s="25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2" t="n"/>
      <c r="AL579" s="2" t="n"/>
      <c r="AM579" s="2" t="n"/>
      <c r="AN579" s="2" t="n"/>
      <c r="AO579" s="2" t="n"/>
      <c r="AP579" s="2" t="n"/>
    </row>
    <row r="580" ht="15.75" customHeight="1" s="25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2" t="n"/>
      <c r="AL580" s="2" t="n"/>
      <c r="AM580" s="2" t="n"/>
      <c r="AN580" s="2" t="n"/>
      <c r="AO580" s="2" t="n"/>
      <c r="AP580" s="2" t="n"/>
    </row>
    <row r="581" ht="15.75" customHeight="1" s="25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2" t="n"/>
      <c r="AL581" s="2" t="n"/>
      <c r="AM581" s="2" t="n"/>
      <c r="AN581" s="2" t="n"/>
      <c r="AO581" s="2" t="n"/>
      <c r="AP581" s="2" t="n"/>
    </row>
    <row r="582" ht="15.75" customHeight="1" s="25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2" t="n"/>
      <c r="AL582" s="2" t="n"/>
      <c r="AM582" s="2" t="n"/>
      <c r="AN582" s="2" t="n"/>
      <c r="AO582" s="2" t="n"/>
      <c r="AP582" s="2" t="n"/>
    </row>
    <row r="583" ht="15.75" customHeight="1" s="25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2" t="n"/>
      <c r="AL583" s="2" t="n"/>
      <c r="AM583" s="2" t="n"/>
      <c r="AN583" s="2" t="n"/>
      <c r="AO583" s="2" t="n"/>
      <c r="AP583" s="2" t="n"/>
    </row>
    <row r="584" ht="15.75" customHeight="1" s="25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2" t="n"/>
      <c r="AL584" s="2" t="n"/>
      <c r="AM584" s="2" t="n"/>
      <c r="AN584" s="2" t="n"/>
      <c r="AO584" s="2" t="n"/>
      <c r="AP584" s="2" t="n"/>
    </row>
    <row r="585" ht="15.75" customHeight="1" s="25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2" t="n"/>
      <c r="AL585" s="2" t="n"/>
      <c r="AM585" s="2" t="n"/>
      <c r="AN585" s="2" t="n"/>
      <c r="AO585" s="2" t="n"/>
      <c r="AP585" s="2" t="n"/>
    </row>
    <row r="586" ht="15.75" customHeight="1" s="25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2" t="n"/>
      <c r="AL586" s="2" t="n"/>
      <c r="AM586" s="2" t="n"/>
      <c r="AN586" s="2" t="n"/>
      <c r="AO586" s="2" t="n"/>
      <c r="AP586" s="2" t="n"/>
    </row>
    <row r="587" ht="15.75" customHeight="1" s="25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2" t="n"/>
      <c r="AL587" s="2" t="n"/>
      <c r="AM587" s="2" t="n"/>
      <c r="AN587" s="2" t="n"/>
      <c r="AO587" s="2" t="n"/>
      <c r="AP587" s="2" t="n"/>
    </row>
    <row r="588" ht="15.75" customHeight="1" s="25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2" t="n"/>
      <c r="AL588" s="2" t="n"/>
      <c r="AM588" s="2" t="n"/>
      <c r="AN588" s="2" t="n"/>
      <c r="AO588" s="2" t="n"/>
      <c r="AP588" s="2" t="n"/>
    </row>
    <row r="589" ht="15.75" customHeight="1" s="25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2" t="n"/>
      <c r="AL589" s="2" t="n"/>
      <c r="AM589" s="2" t="n"/>
      <c r="AN589" s="2" t="n"/>
      <c r="AO589" s="2" t="n"/>
      <c r="AP589" s="2" t="n"/>
    </row>
    <row r="590" ht="15.75" customHeight="1" s="25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2" t="n"/>
      <c r="AL590" s="2" t="n"/>
      <c r="AM590" s="2" t="n"/>
      <c r="AN590" s="2" t="n"/>
      <c r="AO590" s="2" t="n"/>
      <c r="AP590" s="2" t="n"/>
    </row>
    <row r="591" ht="15.75" customHeight="1" s="25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2" t="n"/>
      <c r="AL591" s="2" t="n"/>
      <c r="AM591" s="2" t="n"/>
      <c r="AN591" s="2" t="n"/>
      <c r="AO591" s="2" t="n"/>
      <c r="AP591" s="2" t="n"/>
    </row>
    <row r="592" ht="15.75" customHeight="1" s="25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2" t="n"/>
      <c r="AL592" s="2" t="n"/>
      <c r="AM592" s="2" t="n"/>
      <c r="AN592" s="2" t="n"/>
      <c r="AO592" s="2" t="n"/>
      <c r="AP592" s="2" t="n"/>
    </row>
    <row r="593" ht="15.75" customHeight="1" s="25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2" t="n"/>
      <c r="AL593" s="2" t="n"/>
      <c r="AM593" s="2" t="n"/>
      <c r="AN593" s="2" t="n"/>
      <c r="AO593" s="2" t="n"/>
      <c r="AP593" s="2" t="n"/>
    </row>
    <row r="594" ht="15.75" customHeight="1" s="25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2" t="n"/>
      <c r="AL594" s="2" t="n"/>
      <c r="AM594" s="2" t="n"/>
      <c r="AN594" s="2" t="n"/>
      <c r="AO594" s="2" t="n"/>
      <c r="AP594" s="2" t="n"/>
    </row>
    <row r="595" ht="15.75" customHeight="1" s="25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2" t="n"/>
      <c r="AL595" s="2" t="n"/>
      <c r="AM595" s="2" t="n"/>
      <c r="AN595" s="2" t="n"/>
      <c r="AO595" s="2" t="n"/>
      <c r="AP595" s="2" t="n"/>
    </row>
    <row r="596" ht="15.75" customHeight="1" s="25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2" t="n"/>
      <c r="AL596" s="2" t="n"/>
      <c r="AM596" s="2" t="n"/>
      <c r="AN596" s="2" t="n"/>
      <c r="AO596" s="2" t="n"/>
      <c r="AP596" s="2" t="n"/>
    </row>
    <row r="597" ht="15.75" customHeight="1" s="25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2" t="n"/>
      <c r="AL597" s="2" t="n"/>
      <c r="AM597" s="2" t="n"/>
      <c r="AN597" s="2" t="n"/>
      <c r="AO597" s="2" t="n"/>
      <c r="AP597" s="2" t="n"/>
    </row>
    <row r="598" ht="15.75" customHeight="1" s="25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2" t="n"/>
      <c r="AL598" s="2" t="n"/>
      <c r="AM598" s="2" t="n"/>
      <c r="AN598" s="2" t="n"/>
      <c r="AO598" s="2" t="n"/>
      <c r="AP598" s="2" t="n"/>
    </row>
    <row r="599" ht="15.75" customHeight="1" s="25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2" t="n"/>
      <c r="AL599" s="2" t="n"/>
      <c r="AM599" s="2" t="n"/>
      <c r="AN599" s="2" t="n"/>
      <c r="AO599" s="2" t="n"/>
      <c r="AP599" s="2" t="n"/>
    </row>
    <row r="600" ht="15.75" customHeight="1" s="25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2" t="n"/>
      <c r="AL600" s="2" t="n"/>
      <c r="AM600" s="2" t="n"/>
      <c r="AN600" s="2" t="n"/>
      <c r="AO600" s="2" t="n"/>
      <c r="AP600" s="2" t="n"/>
    </row>
    <row r="601" ht="15.75" customHeight="1" s="25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2" t="n"/>
      <c r="AL601" s="2" t="n"/>
      <c r="AM601" s="2" t="n"/>
      <c r="AN601" s="2" t="n"/>
      <c r="AO601" s="2" t="n"/>
      <c r="AP601" s="2" t="n"/>
    </row>
    <row r="602" ht="15.75" customHeight="1" s="25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2" t="n"/>
      <c r="AL602" s="2" t="n"/>
      <c r="AM602" s="2" t="n"/>
      <c r="AN602" s="2" t="n"/>
      <c r="AO602" s="2" t="n"/>
      <c r="AP602" s="2" t="n"/>
    </row>
    <row r="603" ht="15.75" customHeight="1" s="25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2" t="n"/>
      <c r="AL603" s="2" t="n"/>
      <c r="AM603" s="2" t="n"/>
      <c r="AN603" s="2" t="n"/>
      <c r="AO603" s="2" t="n"/>
      <c r="AP603" s="2" t="n"/>
    </row>
    <row r="604" ht="15.75" customHeight="1" s="25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2" t="n"/>
      <c r="AL604" s="2" t="n"/>
      <c r="AM604" s="2" t="n"/>
      <c r="AN604" s="2" t="n"/>
      <c r="AO604" s="2" t="n"/>
      <c r="AP604" s="2" t="n"/>
    </row>
    <row r="605" ht="15.75" customHeight="1" s="25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2" t="n"/>
      <c r="AL605" s="2" t="n"/>
      <c r="AM605" s="2" t="n"/>
      <c r="AN605" s="2" t="n"/>
      <c r="AO605" s="2" t="n"/>
      <c r="AP605" s="2" t="n"/>
    </row>
    <row r="606" ht="15.75" customHeight="1" s="25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2" t="n"/>
      <c r="AL606" s="2" t="n"/>
      <c r="AM606" s="2" t="n"/>
      <c r="AN606" s="2" t="n"/>
      <c r="AO606" s="2" t="n"/>
      <c r="AP606" s="2" t="n"/>
    </row>
    <row r="607" ht="15.75" customHeight="1" s="25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2" t="n"/>
      <c r="AL607" s="2" t="n"/>
      <c r="AM607" s="2" t="n"/>
      <c r="AN607" s="2" t="n"/>
      <c r="AO607" s="2" t="n"/>
      <c r="AP607" s="2" t="n"/>
    </row>
    <row r="608" ht="15.75" customHeight="1" s="25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2" t="n"/>
      <c r="AL608" s="2" t="n"/>
      <c r="AM608" s="2" t="n"/>
      <c r="AN608" s="2" t="n"/>
      <c r="AO608" s="2" t="n"/>
      <c r="AP608" s="2" t="n"/>
    </row>
    <row r="609" ht="15.75" customHeight="1" s="25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2" t="n"/>
      <c r="AL609" s="2" t="n"/>
      <c r="AM609" s="2" t="n"/>
      <c r="AN609" s="2" t="n"/>
      <c r="AO609" s="2" t="n"/>
      <c r="AP609" s="2" t="n"/>
    </row>
    <row r="610" ht="15.75" customHeight="1" s="25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2" t="n"/>
      <c r="AL610" s="2" t="n"/>
      <c r="AM610" s="2" t="n"/>
      <c r="AN610" s="2" t="n"/>
      <c r="AO610" s="2" t="n"/>
      <c r="AP610" s="2" t="n"/>
    </row>
    <row r="611" ht="15.75" customHeight="1" s="25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2" t="n"/>
      <c r="AL611" s="2" t="n"/>
      <c r="AM611" s="2" t="n"/>
      <c r="AN611" s="2" t="n"/>
      <c r="AO611" s="2" t="n"/>
      <c r="AP611" s="2" t="n"/>
    </row>
    <row r="612" ht="15.75" customHeight="1" s="25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2" t="n"/>
      <c r="AL612" s="2" t="n"/>
      <c r="AM612" s="2" t="n"/>
      <c r="AN612" s="2" t="n"/>
      <c r="AO612" s="2" t="n"/>
      <c r="AP612" s="2" t="n"/>
    </row>
    <row r="613" ht="15.75" customHeight="1" s="25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2" t="n"/>
      <c r="AL613" s="2" t="n"/>
      <c r="AM613" s="2" t="n"/>
      <c r="AN613" s="2" t="n"/>
      <c r="AO613" s="2" t="n"/>
      <c r="AP613" s="2" t="n"/>
    </row>
    <row r="614" ht="15.75" customHeight="1" s="25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2" t="n"/>
      <c r="AL614" s="2" t="n"/>
      <c r="AM614" s="2" t="n"/>
      <c r="AN614" s="2" t="n"/>
      <c r="AO614" s="2" t="n"/>
      <c r="AP614" s="2" t="n"/>
    </row>
    <row r="615" ht="15.75" customHeight="1" s="25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2" t="n"/>
      <c r="AL615" s="2" t="n"/>
      <c r="AM615" s="2" t="n"/>
      <c r="AN615" s="2" t="n"/>
      <c r="AO615" s="2" t="n"/>
      <c r="AP615" s="2" t="n"/>
    </row>
    <row r="616" ht="15.75" customHeight="1" s="25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2" t="n"/>
      <c r="AL616" s="2" t="n"/>
      <c r="AM616" s="2" t="n"/>
      <c r="AN616" s="2" t="n"/>
      <c r="AO616" s="2" t="n"/>
      <c r="AP616" s="2" t="n"/>
    </row>
    <row r="617" ht="15.75" customHeight="1" s="25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2" t="n"/>
      <c r="AL617" s="2" t="n"/>
      <c r="AM617" s="2" t="n"/>
      <c r="AN617" s="2" t="n"/>
      <c r="AO617" s="2" t="n"/>
      <c r="AP617" s="2" t="n"/>
    </row>
    <row r="618" ht="15.75" customHeight="1" s="25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2" t="n"/>
      <c r="AL618" s="2" t="n"/>
      <c r="AM618" s="2" t="n"/>
      <c r="AN618" s="2" t="n"/>
      <c r="AO618" s="2" t="n"/>
      <c r="AP618" s="2" t="n"/>
    </row>
    <row r="619" ht="15.75" customHeight="1" s="25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2" t="n"/>
      <c r="AL619" s="2" t="n"/>
      <c r="AM619" s="2" t="n"/>
      <c r="AN619" s="2" t="n"/>
      <c r="AO619" s="2" t="n"/>
      <c r="AP619" s="2" t="n"/>
    </row>
    <row r="620" ht="15.75" customHeight="1" s="25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2" t="n"/>
      <c r="AL620" s="2" t="n"/>
      <c r="AM620" s="2" t="n"/>
      <c r="AN620" s="2" t="n"/>
      <c r="AO620" s="2" t="n"/>
      <c r="AP620" s="2" t="n"/>
    </row>
    <row r="621" ht="15.75" customHeight="1" s="25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2" t="n"/>
      <c r="AL621" s="2" t="n"/>
      <c r="AM621" s="2" t="n"/>
      <c r="AN621" s="2" t="n"/>
      <c r="AO621" s="2" t="n"/>
      <c r="AP621" s="2" t="n"/>
    </row>
    <row r="622" ht="15.75" customHeight="1" s="25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2" t="n"/>
      <c r="AL622" s="2" t="n"/>
      <c r="AM622" s="2" t="n"/>
      <c r="AN622" s="2" t="n"/>
      <c r="AO622" s="2" t="n"/>
      <c r="AP622" s="2" t="n"/>
    </row>
    <row r="623" ht="15.75" customHeight="1" s="25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2" t="n"/>
      <c r="AL623" s="2" t="n"/>
      <c r="AM623" s="2" t="n"/>
      <c r="AN623" s="2" t="n"/>
      <c r="AO623" s="2" t="n"/>
      <c r="AP623" s="2" t="n"/>
    </row>
    <row r="624" ht="15.75" customHeight="1" s="25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2" t="n"/>
      <c r="AL624" s="2" t="n"/>
      <c r="AM624" s="2" t="n"/>
      <c r="AN624" s="2" t="n"/>
      <c r="AO624" s="2" t="n"/>
      <c r="AP624" s="2" t="n"/>
    </row>
    <row r="625" ht="15.75" customHeight="1" s="25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2" t="n"/>
      <c r="AL625" s="2" t="n"/>
      <c r="AM625" s="2" t="n"/>
      <c r="AN625" s="2" t="n"/>
      <c r="AO625" s="2" t="n"/>
      <c r="AP625" s="2" t="n"/>
    </row>
    <row r="626" ht="15.75" customHeight="1" s="25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2" t="n"/>
      <c r="AL626" s="2" t="n"/>
      <c r="AM626" s="2" t="n"/>
      <c r="AN626" s="2" t="n"/>
      <c r="AO626" s="2" t="n"/>
      <c r="AP626" s="2" t="n"/>
    </row>
    <row r="627" ht="15.75" customHeight="1" s="25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2" t="n"/>
      <c r="AL627" s="2" t="n"/>
      <c r="AM627" s="2" t="n"/>
      <c r="AN627" s="2" t="n"/>
      <c r="AO627" s="2" t="n"/>
      <c r="AP627" s="2" t="n"/>
    </row>
    <row r="628" ht="15.75" customHeight="1" s="25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2" t="n"/>
      <c r="AL628" s="2" t="n"/>
      <c r="AM628" s="2" t="n"/>
      <c r="AN628" s="2" t="n"/>
      <c r="AO628" s="2" t="n"/>
      <c r="AP628" s="2" t="n"/>
    </row>
    <row r="629" ht="15.75" customHeight="1" s="25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2" t="n"/>
      <c r="AL629" s="2" t="n"/>
      <c r="AM629" s="2" t="n"/>
      <c r="AN629" s="2" t="n"/>
      <c r="AO629" s="2" t="n"/>
      <c r="AP629" s="2" t="n"/>
    </row>
    <row r="630" ht="15.75" customHeight="1" s="25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2" t="n"/>
      <c r="AL630" s="2" t="n"/>
      <c r="AM630" s="2" t="n"/>
      <c r="AN630" s="2" t="n"/>
      <c r="AO630" s="2" t="n"/>
      <c r="AP630" s="2" t="n"/>
    </row>
    <row r="631" ht="15.75" customHeight="1" s="25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2" t="n"/>
      <c r="AL631" s="2" t="n"/>
      <c r="AM631" s="2" t="n"/>
      <c r="AN631" s="2" t="n"/>
      <c r="AO631" s="2" t="n"/>
      <c r="AP631" s="2" t="n"/>
    </row>
    <row r="632" ht="15.75" customHeight="1" s="25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2" t="n"/>
      <c r="AL632" s="2" t="n"/>
      <c r="AM632" s="2" t="n"/>
      <c r="AN632" s="2" t="n"/>
      <c r="AO632" s="2" t="n"/>
      <c r="AP632" s="2" t="n"/>
    </row>
    <row r="633" ht="15.75" customHeight="1" s="25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2" t="n"/>
      <c r="AL633" s="2" t="n"/>
      <c r="AM633" s="2" t="n"/>
      <c r="AN633" s="2" t="n"/>
      <c r="AO633" s="2" t="n"/>
      <c r="AP633" s="2" t="n"/>
    </row>
    <row r="634" ht="15.75" customHeight="1" s="25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2" t="n"/>
      <c r="AL634" s="2" t="n"/>
      <c r="AM634" s="2" t="n"/>
      <c r="AN634" s="2" t="n"/>
      <c r="AO634" s="2" t="n"/>
      <c r="AP634" s="2" t="n"/>
    </row>
    <row r="635" ht="15.75" customHeight="1" s="25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2" t="n"/>
      <c r="AL635" s="2" t="n"/>
      <c r="AM635" s="2" t="n"/>
      <c r="AN635" s="2" t="n"/>
      <c r="AO635" s="2" t="n"/>
      <c r="AP635" s="2" t="n"/>
    </row>
    <row r="636" ht="15.75" customHeight="1" s="25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2" t="n"/>
      <c r="AL636" s="2" t="n"/>
      <c r="AM636" s="2" t="n"/>
      <c r="AN636" s="2" t="n"/>
      <c r="AO636" s="2" t="n"/>
      <c r="AP636" s="2" t="n"/>
    </row>
    <row r="637" ht="15.75" customHeight="1" s="25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2" t="n"/>
      <c r="AL637" s="2" t="n"/>
      <c r="AM637" s="2" t="n"/>
      <c r="AN637" s="2" t="n"/>
      <c r="AO637" s="2" t="n"/>
      <c r="AP637" s="2" t="n"/>
    </row>
    <row r="638" ht="15.75" customHeight="1" s="25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2" t="n"/>
      <c r="AL638" s="2" t="n"/>
      <c r="AM638" s="2" t="n"/>
      <c r="AN638" s="2" t="n"/>
      <c r="AO638" s="2" t="n"/>
      <c r="AP638" s="2" t="n"/>
    </row>
    <row r="639" ht="15.75" customHeight="1" s="25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2" t="n"/>
      <c r="AL639" s="2" t="n"/>
      <c r="AM639" s="2" t="n"/>
      <c r="AN639" s="2" t="n"/>
      <c r="AO639" s="2" t="n"/>
      <c r="AP639" s="2" t="n"/>
    </row>
    <row r="640" ht="15.75" customHeight="1" s="25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2" t="n"/>
      <c r="AL640" s="2" t="n"/>
      <c r="AM640" s="2" t="n"/>
      <c r="AN640" s="2" t="n"/>
      <c r="AO640" s="2" t="n"/>
      <c r="AP640" s="2" t="n"/>
    </row>
    <row r="641" ht="15.75" customHeight="1" s="25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2" t="n"/>
      <c r="AL641" s="2" t="n"/>
      <c r="AM641" s="2" t="n"/>
      <c r="AN641" s="2" t="n"/>
      <c r="AO641" s="2" t="n"/>
      <c r="AP641" s="2" t="n"/>
    </row>
    <row r="642" ht="15.75" customHeight="1" s="25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2" t="n"/>
      <c r="AL642" s="2" t="n"/>
      <c r="AM642" s="2" t="n"/>
      <c r="AN642" s="2" t="n"/>
      <c r="AO642" s="2" t="n"/>
      <c r="AP642" s="2" t="n"/>
    </row>
    <row r="643" ht="15.75" customHeight="1" s="25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2" t="n"/>
      <c r="AL643" s="2" t="n"/>
      <c r="AM643" s="2" t="n"/>
      <c r="AN643" s="2" t="n"/>
      <c r="AO643" s="2" t="n"/>
      <c r="AP643" s="2" t="n"/>
    </row>
    <row r="644" ht="15.75" customHeight="1" s="25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2" t="n"/>
      <c r="AL644" s="2" t="n"/>
      <c r="AM644" s="2" t="n"/>
      <c r="AN644" s="2" t="n"/>
      <c r="AO644" s="2" t="n"/>
      <c r="AP644" s="2" t="n"/>
    </row>
    <row r="645" ht="15.75" customHeight="1" s="25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2" t="n"/>
      <c r="AL645" s="2" t="n"/>
      <c r="AM645" s="2" t="n"/>
      <c r="AN645" s="2" t="n"/>
      <c r="AO645" s="2" t="n"/>
      <c r="AP645" s="2" t="n"/>
    </row>
    <row r="646" ht="15.75" customHeight="1" s="25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2" t="n"/>
      <c r="AL646" s="2" t="n"/>
      <c r="AM646" s="2" t="n"/>
      <c r="AN646" s="2" t="n"/>
      <c r="AO646" s="2" t="n"/>
      <c r="AP646" s="2" t="n"/>
    </row>
    <row r="647" ht="15.75" customHeight="1" s="25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2" t="n"/>
      <c r="AL647" s="2" t="n"/>
      <c r="AM647" s="2" t="n"/>
      <c r="AN647" s="2" t="n"/>
      <c r="AO647" s="2" t="n"/>
      <c r="AP647" s="2" t="n"/>
    </row>
    <row r="648" ht="15.75" customHeight="1" s="25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2" t="n"/>
      <c r="AL648" s="2" t="n"/>
      <c r="AM648" s="2" t="n"/>
      <c r="AN648" s="2" t="n"/>
      <c r="AO648" s="2" t="n"/>
      <c r="AP648" s="2" t="n"/>
    </row>
    <row r="649" ht="15.75" customHeight="1" s="25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2" t="n"/>
      <c r="AL649" s="2" t="n"/>
      <c r="AM649" s="2" t="n"/>
      <c r="AN649" s="2" t="n"/>
      <c r="AO649" s="2" t="n"/>
      <c r="AP649" s="2" t="n"/>
    </row>
    <row r="650" ht="15.75" customHeight="1" s="25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2" t="n"/>
      <c r="AL650" s="2" t="n"/>
      <c r="AM650" s="2" t="n"/>
      <c r="AN650" s="2" t="n"/>
      <c r="AO650" s="2" t="n"/>
      <c r="AP650" s="2" t="n"/>
    </row>
    <row r="651" ht="15.75" customHeight="1" s="2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2" t="n"/>
      <c r="AL651" s="2" t="n"/>
      <c r="AM651" s="2" t="n"/>
      <c r="AN651" s="2" t="n"/>
      <c r="AO651" s="2" t="n"/>
      <c r="AP651" s="2" t="n"/>
    </row>
    <row r="652" ht="15.75" customHeight="1" s="25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2" t="n"/>
      <c r="AL652" s="2" t="n"/>
      <c r="AM652" s="2" t="n"/>
      <c r="AN652" s="2" t="n"/>
      <c r="AO652" s="2" t="n"/>
      <c r="AP652" s="2" t="n"/>
    </row>
    <row r="653" ht="15.75" customHeight="1" s="25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2" t="n"/>
      <c r="AL653" s="2" t="n"/>
      <c r="AM653" s="2" t="n"/>
      <c r="AN653" s="2" t="n"/>
      <c r="AO653" s="2" t="n"/>
      <c r="AP653" s="2" t="n"/>
    </row>
    <row r="654" ht="15.75" customHeight="1" s="25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2" t="n"/>
      <c r="AL654" s="2" t="n"/>
      <c r="AM654" s="2" t="n"/>
      <c r="AN654" s="2" t="n"/>
      <c r="AO654" s="2" t="n"/>
      <c r="AP654" s="2" t="n"/>
    </row>
    <row r="655" ht="15.75" customHeight="1" s="25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2" t="n"/>
      <c r="AL655" s="2" t="n"/>
      <c r="AM655" s="2" t="n"/>
      <c r="AN655" s="2" t="n"/>
      <c r="AO655" s="2" t="n"/>
      <c r="AP655" s="2" t="n"/>
    </row>
    <row r="656" ht="15.75" customHeight="1" s="25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2" t="n"/>
      <c r="AL656" s="2" t="n"/>
      <c r="AM656" s="2" t="n"/>
      <c r="AN656" s="2" t="n"/>
      <c r="AO656" s="2" t="n"/>
      <c r="AP656" s="2" t="n"/>
    </row>
    <row r="657" ht="15.75" customHeight="1" s="25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2" t="n"/>
      <c r="AL657" s="2" t="n"/>
      <c r="AM657" s="2" t="n"/>
      <c r="AN657" s="2" t="n"/>
      <c r="AO657" s="2" t="n"/>
      <c r="AP657" s="2" t="n"/>
    </row>
    <row r="658" ht="15.75" customHeight="1" s="25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2" t="n"/>
      <c r="AL658" s="2" t="n"/>
      <c r="AM658" s="2" t="n"/>
      <c r="AN658" s="2" t="n"/>
      <c r="AO658" s="2" t="n"/>
      <c r="AP658" s="2" t="n"/>
    </row>
    <row r="659" ht="15.75" customHeight="1" s="25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2" t="n"/>
      <c r="AL659" s="2" t="n"/>
      <c r="AM659" s="2" t="n"/>
      <c r="AN659" s="2" t="n"/>
      <c r="AO659" s="2" t="n"/>
      <c r="AP659" s="2" t="n"/>
    </row>
    <row r="660" ht="15.75" customHeight="1" s="25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2" t="n"/>
      <c r="AL660" s="2" t="n"/>
      <c r="AM660" s="2" t="n"/>
      <c r="AN660" s="2" t="n"/>
      <c r="AO660" s="2" t="n"/>
      <c r="AP660" s="2" t="n"/>
    </row>
    <row r="661" ht="15.75" customHeight="1" s="25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2" t="n"/>
      <c r="AL661" s="2" t="n"/>
      <c r="AM661" s="2" t="n"/>
      <c r="AN661" s="2" t="n"/>
      <c r="AO661" s="2" t="n"/>
      <c r="AP661" s="2" t="n"/>
    </row>
    <row r="662" ht="15.75" customHeight="1" s="25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2" t="n"/>
      <c r="AL662" s="2" t="n"/>
      <c r="AM662" s="2" t="n"/>
      <c r="AN662" s="2" t="n"/>
      <c r="AO662" s="2" t="n"/>
      <c r="AP662" s="2" t="n"/>
    </row>
    <row r="663" ht="15.75" customHeight="1" s="25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2" t="n"/>
      <c r="AL663" s="2" t="n"/>
      <c r="AM663" s="2" t="n"/>
      <c r="AN663" s="2" t="n"/>
      <c r="AO663" s="2" t="n"/>
      <c r="AP663" s="2" t="n"/>
    </row>
    <row r="664" ht="15.75" customHeight="1" s="25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2" t="n"/>
      <c r="AL664" s="2" t="n"/>
      <c r="AM664" s="2" t="n"/>
      <c r="AN664" s="2" t="n"/>
      <c r="AO664" s="2" t="n"/>
      <c r="AP664" s="2" t="n"/>
    </row>
    <row r="665" ht="15.75" customHeight="1" s="25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2" t="n"/>
      <c r="AL665" s="2" t="n"/>
      <c r="AM665" s="2" t="n"/>
      <c r="AN665" s="2" t="n"/>
      <c r="AO665" s="2" t="n"/>
      <c r="AP665" s="2" t="n"/>
    </row>
    <row r="666" ht="15.75" customHeight="1" s="25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2" t="n"/>
      <c r="AL666" s="2" t="n"/>
      <c r="AM666" s="2" t="n"/>
      <c r="AN666" s="2" t="n"/>
      <c r="AO666" s="2" t="n"/>
      <c r="AP666" s="2" t="n"/>
    </row>
    <row r="667" ht="15.75" customHeight="1" s="25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2" t="n"/>
      <c r="AL667" s="2" t="n"/>
      <c r="AM667" s="2" t="n"/>
      <c r="AN667" s="2" t="n"/>
      <c r="AO667" s="2" t="n"/>
      <c r="AP667" s="2" t="n"/>
    </row>
    <row r="668" ht="15.75" customHeight="1" s="25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2" t="n"/>
      <c r="AL668" s="2" t="n"/>
      <c r="AM668" s="2" t="n"/>
      <c r="AN668" s="2" t="n"/>
      <c r="AO668" s="2" t="n"/>
      <c r="AP668" s="2" t="n"/>
    </row>
    <row r="669" ht="15.75" customHeight="1" s="25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2" t="n"/>
      <c r="AL669" s="2" t="n"/>
      <c r="AM669" s="2" t="n"/>
      <c r="AN669" s="2" t="n"/>
      <c r="AO669" s="2" t="n"/>
      <c r="AP669" s="2" t="n"/>
    </row>
    <row r="670" ht="15.75" customHeight="1" s="25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2" t="n"/>
      <c r="AL670" s="2" t="n"/>
      <c r="AM670" s="2" t="n"/>
      <c r="AN670" s="2" t="n"/>
      <c r="AO670" s="2" t="n"/>
      <c r="AP670" s="2" t="n"/>
    </row>
    <row r="671" ht="15.75" customHeight="1" s="25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2" t="n"/>
      <c r="AL671" s="2" t="n"/>
      <c r="AM671" s="2" t="n"/>
      <c r="AN671" s="2" t="n"/>
      <c r="AO671" s="2" t="n"/>
      <c r="AP671" s="2" t="n"/>
    </row>
    <row r="672" ht="15.75" customHeight="1" s="25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2" t="n"/>
      <c r="AL672" s="2" t="n"/>
      <c r="AM672" s="2" t="n"/>
      <c r="AN672" s="2" t="n"/>
      <c r="AO672" s="2" t="n"/>
      <c r="AP672" s="2" t="n"/>
    </row>
    <row r="673" ht="15.75" customHeight="1" s="25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2" t="n"/>
      <c r="AL673" s="2" t="n"/>
      <c r="AM673" s="2" t="n"/>
      <c r="AN673" s="2" t="n"/>
      <c r="AO673" s="2" t="n"/>
      <c r="AP673" s="2" t="n"/>
    </row>
    <row r="674" ht="15.75" customHeight="1" s="25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2" t="n"/>
      <c r="AL674" s="2" t="n"/>
      <c r="AM674" s="2" t="n"/>
      <c r="AN674" s="2" t="n"/>
      <c r="AO674" s="2" t="n"/>
      <c r="AP674" s="2" t="n"/>
    </row>
    <row r="675" ht="15.75" customHeight="1" s="25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2" t="n"/>
      <c r="AL675" s="2" t="n"/>
      <c r="AM675" s="2" t="n"/>
      <c r="AN675" s="2" t="n"/>
      <c r="AO675" s="2" t="n"/>
      <c r="AP675" s="2" t="n"/>
    </row>
    <row r="676" ht="15.75" customHeight="1" s="25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2" t="n"/>
      <c r="AL676" s="2" t="n"/>
      <c r="AM676" s="2" t="n"/>
      <c r="AN676" s="2" t="n"/>
      <c r="AO676" s="2" t="n"/>
      <c r="AP676" s="2" t="n"/>
    </row>
    <row r="677" ht="15.75" customHeight="1" s="25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2" t="n"/>
      <c r="AL677" s="2" t="n"/>
      <c r="AM677" s="2" t="n"/>
      <c r="AN677" s="2" t="n"/>
      <c r="AO677" s="2" t="n"/>
      <c r="AP677" s="2" t="n"/>
    </row>
    <row r="678" ht="15.75" customHeight="1" s="25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2" t="n"/>
      <c r="AL678" s="2" t="n"/>
      <c r="AM678" s="2" t="n"/>
      <c r="AN678" s="2" t="n"/>
      <c r="AO678" s="2" t="n"/>
      <c r="AP678" s="2" t="n"/>
    </row>
    <row r="679" ht="15.75" customHeight="1" s="25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2" t="n"/>
      <c r="AL679" s="2" t="n"/>
      <c r="AM679" s="2" t="n"/>
      <c r="AN679" s="2" t="n"/>
      <c r="AO679" s="2" t="n"/>
      <c r="AP679" s="2" t="n"/>
    </row>
    <row r="680" ht="15.75" customHeight="1" s="25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2" t="n"/>
      <c r="AL680" s="2" t="n"/>
      <c r="AM680" s="2" t="n"/>
      <c r="AN680" s="2" t="n"/>
      <c r="AO680" s="2" t="n"/>
      <c r="AP680" s="2" t="n"/>
    </row>
    <row r="681" ht="15.75" customHeight="1" s="25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2" t="n"/>
      <c r="AL681" s="2" t="n"/>
      <c r="AM681" s="2" t="n"/>
      <c r="AN681" s="2" t="n"/>
      <c r="AO681" s="2" t="n"/>
      <c r="AP681" s="2" t="n"/>
    </row>
    <row r="682" ht="15.75" customHeight="1" s="25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2" t="n"/>
      <c r="AL682" s="2" t="n"/>
      <c r="AM682" s="2" t="n"/>
      <c r="AN682" s="2" t="n"/>
      <c r="AO682" s="2" t="n"/>
      <c r="AP682" s="2" t="n"/>
    </row>
    <row r="683" ht="15.75" customHeight="1" s="25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2" t="n"/>
      <c r="AL683" s="2" t="n"/>
      <c r="AM683" s="2" t="n"/>
      <c r="AN683" s="2" t="n"/>
      <c r="AO683" s="2" t="n"/>
      <c r="AP683" s="2" t="n"/>
    </row>
    <row r="684" ht="15.75" customHeight="1" s="25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2" t="n"/>
      <c r="AL684" s="2" t="n"/>
      <c r="AM684" s="2" t="n"/>
      <c r="AN684" s="2" t="n"/>
      <c r="AO684" s="2" t="n"/>
      <c r="AP684" s="2" t="n"/>
    </row>
    <row r="685" ht="15.75" customHeight="1" s="25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2" t="n"/>
      <c r="AL685" s="2" t="n"/>
      <c r="AM685" s="2" t="n"/>
      <c r="AN685" s="2" t="n"/>
      <c r="AO685" s="2" t="n"/>
      <c r="AP685" s="2" t="n"/>
    </row>
    <row r="686" ht="15.75" customHeight="1" s="25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2" t="n"/>
      <c r="AL686" s="2" t="n"/>
      <c r="AM686" s="2" t="n"/>
      <c r="AN686" s="2" t="n"/>
      <c r="AO686" s="2" t="n"/>
      <c r="AP686" s="2" t="n"/>
    </row>
    <row r="687" ht="15.75" customHeight="1" s="25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2" t="n"/>
      <c r="AL687" s="2" t="n"/>
      <c r="AM687" s="2" t="n"/>
      <c r="AN687" s="2" t="n"/>
      <c r="AO687" s="2" t="n"/>
      <c r="AP687" s="2" t="n"/>
    </row>
    <row r="688" ht="15.75" customHeight="1" s="25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2" t="n"/>
      <c r="AL688" s="2" t="n"/>
      <c r="AM688" s="2" t="n"/>
      <c r="AN688" s="2" t="n"/>
      <c r="AO688" s="2" t="n"/>
      <c r="AP688" s="2" t="n"/>
    </row>
    <row r="689" ht="15.75" customHeight="1" s="25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2" t="n"/>
      <c r="AL689" s="2" t="n"/>
      <c r="AM689" s="2" t="n"/>
      <c r="AN689" s="2" t="n"/>
      <c r="AO689" s="2" t="n"/>
      <c r="AP689" s="2" t="n"/>
    </row>
    <row r="690" ht="15.75" customHeight="1" s="25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2" t="n"/>
      <c r="AL690" s="2" t="n"/>
      <c r="AM690" s="2" t="n"/>
      <c r="AN690" s="2" t="n"/>
      <c r="AO690" s="2" t="n"/>
      <c r="AP690" s="2" t="n"/>
    </row>
    <row r="691" ht="15.75" customHeight="1" s="25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2" t="n"/>
      <c r="AL691" s="2" t="n"/>
      <c r="AM691" s="2" t="n"/>
      <c r="AN691" s="2" t="n"/>
      <c r="AO691" s="2" t="n"/>
      <c r="AP691" s="2" t="n"/>
    </row>
    <row r="692" ht="15.75" customHeight="1" s="25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2" t="n"/>
      <c r="AL692" s="2" t="n"/>
      <c r="AM692" s="2" t="n"/>
      <c r="AN692" s="2" t="n"/>
      <c r="AO692" s="2" t="n"/>
      <c r="AP692" s="2" t="n"/>
    </row>
    <row r="693" ht="15.75" customHeight="1" s="25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2" t="n"/>
      <c r="AL693" s="2" t="n"/>
      <c r="AM693" s="2" t="n"/>
      <c r="AN693" s="2" t="n"/>
      <c r="AO693" s="2" t="n"/>
      <c r="AP693" s="2" t="n"/>
    </row>
    <row r="694" ht="15.75" customHeight="1" s="25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2" t="n"/>
      <c r="AL694" s="2" t="n"/>
      <c r="AM694" s="2" t="n"/>
      <c r="AN694" s="2" t="n"/>
      <c r="AO694" s="2" t="n"/>
      <c r="AP694" s="2" t="n"/>
    </row>
    <row r="695" ht="15.75" customHeight="1" s="25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2" t="n"/>
      <c r="AL695" s="2" t="n"/>
      <c r="AM695" s="2" t="n"/>
      <c r="AN695" s="2" t="n"/>
      <c r="AO695" s="2" t="n"/>
      <c r="AP695" s="2" t="n"/>
    </row>
    <row r="696" ht="15.75" customHeight="1" s="25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2" t="n"/>
      <c r="AL696" s="2" t="n"/>
      <c r="AM696" s="2" t="n"/>
      <c r="AN696" s="2" t="n"/>
      <c r="AO696" s="2" t="n"/>
      <c r="AP696" s="2" t="n"/>
    </row>
    <row r="697" ht="15.75" customHeight="1" s="25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2" t="n"/>
      <c r="AL697" s="2" t="n"/>
      <c r="AM697" s="2" t="n"/>
      <c r="AN697" s="2" t="n"/>
      <c r="AO697" s="2" t="n"/>
      <c r="AP697" s="2" t="n"/>
    </row>
    <row r="698" ht="15.75" customHeight="1" s="25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2" t="n"/>
      <c r="AL698" s="2" t="n"/>
      <c r="AM698" s="2" t="n"/>
      <c r="AN698" s="2" t="n"/>
      <c r="AO698" s="2" t="n"/>
      <c r="AP698" s="2" t="n"/>
    </row>
    <row r="699" ht="15.75" customHeight="1" s="25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2" t="n"/>
      <c r="AL699" s="2" t="n"/>
      <c r="AM699" s="2" t="n"/>
      <c r="AN699" s="2" t="n"/>
      <c r="AO699" s="2" t="n"/>
      <c r="AP699" s="2" t="n"/>
    </row>
    <row r="700" ht="15.75" customHeight="1" s="25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2" t="n"/>
      <c r="AL700" s="2" t="n"/>
      <c r="AM700" s="2" t="n"/>
      <c r="AN700" s="2" t="n"/>
      <c r="AO700" s="2" t="n"/>
      <c r="AP700" s="2" t="n"/>
    </row>
    <row r="701" ht="15.75" customHeight="1" s="25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2" t="n"/>
      <c r="AL701" s="2" t="n"/>
      <c r="AM701" s="2" t="n"/>
      <c r="AN701" s="2" t="n"/>
      <c r="AO701" s="2" t="n"/>
      <c r="AP701" s="2" t="n"/>
    </row>
    <row r="702" ht="15.75" customHeight="1" s="25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2" t="n"/>
      <c r="AL702" s="2" t="n"/>
      <c r="AM702" s="2" t="n"/>
      <c r="AN702" s="2" t="n"/>
      <c r="AO702" s="2" t="n"/>
      <c r="AP702" s="2" t="n"/>
    </row>
    <row r="703" ht="15.75" customHeight="1" s="25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2" t="n"/>
      <c r="AL703" s="2" t="n"/>
      <c r="AM703" s="2" t="n"/>
      <c r="AN703" s="2" t="n"/>
      <c r="AO703" s="2" t="n"/>
      <c r="AP703" s="2" t="n"/>
    </row>
    <row r="704" ht="15.75" customHeight="1" s="25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2" t="n"/>
      <c r="AL704" s="2" t="n"/>
      <c r="AM704" s="2" t="n"/>
      <c r="AN704" s="2" t="n"/>
      <c r="AO704" s="2" t="n"/>
      <c r="AP704" s="2" t="n"/>
    </row>
    <row r="705" ht="15.75" customHeight="1" s="25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2" t="n"/>
      <c r="AL705" s="2" t="n"/>
      <c r="AM705" s="2" t="n"/>
      <c r="AN705" s="2" t="n"/>
      <c r="AO705" s="2" t="n"/>
      <c r="AP705" s="2" t="n"/>
    </row>
    <row r="706" ht="15.75" customHeight="1" s="25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2" t="n"/>
      <c r="AL706" s="2" t="n"/>
      <c r="AM706" s="2" t="n"/>
      <c r="AN706" s="2" t="n"/>
      <c r="AO706" s="2" t="n"/>
      <c r="AP706" s="2" t="n"/>
    </row>
    <row r="707" ht="15.75" customHeight="1" s="25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2" t="n"/>
      <c r="AL707" s="2" t="n"/>
      <c r="AM707" s="2" t="n"/>
      <c r="AN707" s="2" t="n"/>
      <c r="AO707" s="2" t="n"/>
      <c r="AP707" s="2" t="n"/>
    </row>
    <row r="708" ht="15.75" customHeight="1" s="25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2" t="n"/>
      <c r="AL708" s="2" t="n"/>
      <c r="AM708" s="2" t="n"/>
      <c r="AN708" s="2" t="n"/>
      <c r="AO708" s="2" t="n"/>
      <c r="AP708" s="2" t="n"/>
    </row>
    <row r="709" ht="15.75" customHeight="1" s="25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2" t="n"/>
      <c r="AL709" s="2" t="n"/>
      <c r="AM709" s="2" t="n"/>
      <c r="AN709" s="2" t="n"/>
      <c r="AO709" s="2" t="n"/>
      <c r="AP709" s="2" t="n"/>
    </row>
    <row r="710" ht="15.75" customHeight="1" s="25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2" t="n"/>
      <c r="AL710" s="2" t="n"/>
      <c r="AM710" s="2" t="n"/>
      <c r="AN710" s="2" t="n"/>
      <c r="AO710" s="2" t="n"/>
      <c r="AP710" s="2" t="n"/>
    </row>
    <row r="711" ht="15.75" customHeight="1" s="25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2" t="n"/>
      <c r="AL711" s="2" t="n"/>
      <c r="AM711" s="2" t="n"/>
      <c r="AN711" s="2" t="n"/>
      <c r="AO711" s="2" t="n"/>
      <c r="AP711" s="2" t="n"/>
    </row>
    <row r="712" ht="15.75" customHeight="1" s="25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2" t="n"/>
      <c r="AL712" s="2" t="n"/>
      <c r="AM712" s="2" t="n"/>
      <c r="AN712" s="2" t="n"/>
      <c r="AO712" s="2" t="n"/>
      <c r="AP712" s="2" t="n"/>
    </row>
    <row r="713" ht="15.75" customHeight="1" s="25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2" t="n"/>
      <c r="AL713" s="2" t="n"/>
      <c r="AM713" s="2" t="n"/>
      <c r="AN713" s="2" t="n"/>
      <c r="AO713" s="2" t="n"/>
      <c r="AP713" s="2" t="n"/>
    </row>
    <row r="714" ht="15.75" customHeight="1" s="25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2" t="n"/>
      <c r="AL714" s="2" t="n"/>
      <c r="AM714" s="2" t="n"/>
      <c r="AN714" s="2" t="n"/>
      <c r="AO714" s="2" t="n"/>
      <c r="AP714" s="2" t="n"/>
    </row>
    <row r="715" ht="15.75" customHeight="1" s="25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2" t="n"/>
      <c r="AL715" s="2" t="n"/>
      <c r="AM715" s="2" t="n"/>
      <c r="AN715" s="2" t="n"/>
      <c r="AO715" s="2" t="n"/>
      <c r="AP715" s="2" t="n"/>
    </row>
    <row r="716" ht="15.75" customHeight="1" s="25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2" t="n"/>
      <c r="AL716" s="2" t="n"/>
      <c r="AM716" s="2" t="n"/>
      <c r="AN716" s="2" t="n"/>
      <c r="AO716" s="2" t="n"/>
      <c r="AP716" s="2" t="n"/>
    </row>
    <row r="717" ht="15.75" customHeight="1" s="25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2" t="n"/>
      <c r="AL717" s="2" t="n"/>
      <c r="AM717" s="2" t="n"/>
      <c r="AN717" s="2" t="n"/>
      <c r="AO717" s="2" t="n"/>
      <c r="AP717" s="2" t="n"/>
    </row>
    <row r="718" ht="15.75" customHeight="1" s="25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2" t="n"/>
      <c r="AL718" s="2" t="n"/>
      <c r="AM718" s="2" t="n"/>
      <c r="AN718" s="2" t="n"/>
      <c r="AO718" s="2" t="n"/>
      <c r="AP718" s="2" t="n"/>
    </row>
    <row r="719" ht="15.75" customHeight="1" s="25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2" t="n"/>
      <c r="AL719" s="2" t="n"/>
      <c r="AM719" s="2" t="n"/>
      <c r="AN719" s="2" t="n"/>
      <c r="AO719" s="2" t="n"/>
      <c r="AP719" s="2" t="n"/>
    </row>
    <row r="720" ht="15.75" customHeight="1" s="25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2" t="n"/>
      <c r="AL720" s="2" t="n"/>
      <c r="AM720" s="2" t="n"/>
      <c r="AN720" s="2" t="n"/>
      <c r="AO720" s="2" t="n"/>
      <c r="AP720" s="2" t="n"/>
    </row>
    <row r="721" ht="15.75" customHeight="1" s="25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2" t="n"/>
      <c r="AL721" s="2" t="n"/>
      <c r="AM721" s="2" t="n"/>
      <c r="AN721" s="2" t="n"/>
      <c r="AO721" s="2" t="n"/>
      <c r="AP721" s="2" t="n"/>
    </row>
    <row r="722" ht="15.75" customHeight="1" s="25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2" t="n"/>
      <c r="AL722" s="2" t="n"/>
      <c r="AM722" s="2" t="n"/>
      <c r="AN722" s="2" t="n"/>
      <c r="AO722" s="2" t="n"/>
      <c r="AP722" s="2" t="n"/>
    </row>
    <row r="723" ht="15.75" customHeight="1" s="25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2" t="n"/>
      <c r="AL723" s="2" t="n"/>
      <c r="AM723" s="2" t="n"/>
      <c r="AN723" s="2" t="n"/>
      <c r="AO723" s="2" t="n"/>
      <c r="AP723" s="2" t="n"/>
    </row>
    <row r="724" ht="15.75" customHeight="1" s="25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2" t="n"/>
      <c r="AL724" s="2" t="n"/>
      <c r="AM724" s="2" t="n"/>
      <c r="AN724" s="2" t="n"/>
      <c r="AO724" s="2" t="n"/>
      <c r="AP724" s="2" t="n"/>
    </row>
    <row r="725" ht="15.75" customHeight="1" s="25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2" t="n"/>
      <c r="AL725" s="2" t="n"/>
      <c r="AM725" s="2" t="n"/>
      <c r="AN725" s="2" t="n"/>
      <c r="AO725" s="2" t="n"/>
      <c r="AP725" s="2" t="n"/>
    </row>
    <row r="726" ht="15.75" customHeight="1" s="25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2" t="n"/>
      <c r="AL726" s="2" t="n"/>
      <c r="AM726" s="2" t="n"/>
      <c r="AN726" s="2" t="n"/>
      <c r="AO726" s="2" t="n"/>
      <c r="AP726" s="2" t="n"/>
    </row>
    <row r="727" ht="15.75" customHeight="1" s="25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2" t="n"/>
      <c r="AL727" s="2" t="n"/>
      <c r="AM727" s="2" t="n"/>
      <c r="AN727" s="2" t="n"/>
      <c r="AO727" s="2" t="n"/>
      <c r="AP727" s="2" t="n"/>
    </row>
    <row r="728" ht="15.75" customHeight="1" s="25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2" t="n"/>
      <c r="AL728" s="2" t="n"/>
      <c r="AM728" s="2" t="n"/>
      <c r="AN728" s="2" t="n"/>
      <c r="AO728" s="2" t="n"/>
      <c r="AP728" s="2" t="n"/>
    </row>
    <row r="729" ht="15.75" customHeight="1" s="25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2" t="n"/>
      <c r="AL729" s="2" t="n"/>
      <c r="AM729" s="2" t="n"/>
      <c r="AN729" s="2" t="n"/>
      <c r="AO729" s="2" t="n"/>
      <c r="AP729" s="2" t="n"/>
    </row>
    <row r="730" ht="15.75" customHeight="1" s="25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2" t="n"/>
      <c r="AL730" s="2" t="n"/>
      <c r="AM730" s="2" t="n"/>
      <c r="AN730" s="2" t="n"/>
      <c r="AO730" s="2" t="n"/>
      <c r="AP730" s="2" t="n"/>
    </row>
    <row r="731" ht="15.75" customHeight="1" s="25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2" t="n"/>
      <c r="AL731" s="2" t="n"/>
      <c r="AM731" s="2" t="n"/>
      <c r="AN731" s="2" t="n"/>
      <c r="AO731" s="2" t="n"/>
      <c r="AP731" s="2" t="n"/>
    </row>
    <row r="732" ht="15.75" customHeight="1" s="25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2" t="n"/>
      <c r="AL732" s="2" t="n"/>
      <c r="AM732" s="2" t="n"/>
      <c r="AN732" s="2" t="n"/>
      <c r="AO732" s="2" t="n"/>
      <c r="AP732" s="2" t="n"/>
    </row>
    <row r="733" ht="15.75" customHeight="1" s="25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2" t="n"/>
      <c r="AL733" s="2" t="n"/>
      <c r="AM733" s="2" t="n"/>
      <c r="AN733" s="2" t="n"/>
      <c r="AO733" s="2" t="n"/>
      <c r="AP733" s="2" t="n"/>
    </row>
    <row r="734" ht="15.75" customHeight="1" s="25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2" t="n"/>
      <c r="AL734" s="2" t="n"/>
      <c r="AM734" s="2" t="n"/>
      <c r="AN734" s="2" t="n"/>
      <c r="AO734" s="2" t="n"/>
      <c r="AP734" s="2" t="n"/>
    </row>
    <row r="735" ht="15.75" customHeight="1" s="25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2" t="n"/>
      <c r="AL735" s="2" t="n"/>
      <c r="AM735" s="2" t="n"/>
      <c r="AN735" s="2" t="n"/>
      <c r="AO735" s="2" t="n"/>
      <c r="AP735" s="2" t="n"/>
    </row>
    <row r="736" ht="15.75" customHeight="1" s="25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2" t="n"/>
      <c r="AL736" s="2" t="n"/>
      <c r="AM736" s="2" t="n"/>
      <c r="AN736" s="2" t="n"/>
      <c r="AO736" s="2" t="n"/>
      <c r="AP736" s="2" t="n"/>
    </row>
    <row r="737" ht="15.75" customHeight="1" s="25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2" t="n"/>
      <c r="AL737" s="2" t="n"/>
      <c r="AM737" s="2" t="n"/>
      <c r="AN737" s="2" t="n"/>
      <c r="AO737" s="2" t="n"/>
      <c r="AP737" s="2" t="n"/>
    </row>
    <row r="738" ht="15.75" customHeight="1" s="25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2" t="n"/>
      <c r="AL738" s="2" t="n"/>
      <c r="AM738" s="2" t="n"/>
      <c r="AN738" s="2" t="n"/>
      <c r="AO738" s="2" t="n"/>
      <c r="AP738" s="2" t="n"/>
    </row>
    <row r="739" ht="15.75" customHeight="1" s="25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2" t="n"/>
      <c r="AL739" s="2" t="n"/>
      <c r="AM739" s="2" t="n"/>
      <c r="AN739" s="2" t="n"/>
      <c r="AO739" s="2" t="n"/>
      <c r="AP739" s="2" t="n"/>
    </row>
    <row r="740" ht="15.75" customHeight="1" s="25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2" t="n"/>
      <c r="AL740" s="2" t="n"/>
      <c r="AM740" s="2" t="n"/>
      <c r="AN740" s="2" t="n"/>
      <c r="AO740" s="2" t="n"/>
      <c r="AP740" s="2" t="n"/>
    </row>
    <row r="741" ht="15.75" customHeight="1" s="25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2" t="n"/>
      <c r="AL741" s="2" t="n"/>
      <c r="AM741" s="2" t="n"/>
      <c r="AN741" s="2" t="n"/>
      <c r="AO741" s="2" t="n"/>
      <c r="AP741" s="2" t="n"/>
    </row>
    <row r="742" ht="15.75" customHeight="1" s="25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2" t="n"/>
      <c r="AL742" s="2" t="n"/>
      <c r="AM742" s="2" t="n"/>
      <c r="AN742" s="2" t="n"/>
      <c r="AO742" s="2" t="n"/>
      <c r="AP742" s="2" t="n"/>
    </row>
    <row r="743" ht="15.75" customHeight="1" s="25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2" t="n"/>
      <c r="AL743" s="2" t="n"/>
      <c r="AM743" s="2" t="n"/>
      <c r="AN743" s="2" t="n"/>
      <c r="AO743" s="2" t="n"/>
      <c r="AP743" s="2" t="n"/>
    </row>
    <row r="744" ht="15.75" customHeight="1" s="25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2" t="n"/>
      <c r="AL744" s="2" t="n"/>
      <c r="AM744" s="2" t="n"/>
      <c r="AN744" s="2" t="n"/>
      <c r="AO744" s="2" t="n"/>
      <c r="AP744" s="2" t="n"/>
    </row>
    <row r="745" ht="15.75" customHeight="1" s="25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2" t="n"/>
      <c r="AL745" s="2" t="n"/>
      <c r="AM745" s="2" t="n"/>
      <c r="AN745" s="2" t="n"/>
      <c r="AO745" s="2" t="n"/>
      <c r="AP745" s="2" t="n"/>
    </row>
    <row r="746" ht="15.75" customHeight="1" s="25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2" t="n"/>
      <c r="AL746" s="2" t="n"/>
      <c r="AM746" s="2" t="n"/>
      <c r="AN746" s="2" t="n"/>
      <c r="AO746" s="2" t="n"/>
      <c r="AP746" s="2" t="n"/>
    </row>
    <row r="747" ht="15.75" customHeight="1" s="25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2" t="n"/>
      <c r="AL747" s="2" t="n"/>
      <c r="AM747" s="2" t="n"/>
      <c r="AN747" s="2" t="n"/>
      <c r="AO747" s="2" t="n"/>
      <c r="AP747" s="2" t="n"/>
    </row>
    <row r="748" ht="15.75" customHeight="1" s="25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2" t="n"/>
      <c r="AL748" s="2" t="n"/>
      <c r="AM748" s="2" t="n"/>
      <c r="AN748" s="2" t="n"/>
      <c r="AO748" s="2" t="n"/>
      <c r="AP748" s="2" t="n"/>
    </row>
    <row r="749" ht="15.75" customHeight="1" s="25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2" t="n"/>
      <c r="AL749" s="2" t="n"/>
      <c r="AM749" s="2" t="n"/>
      <c r="AN749" s="2" t="n"/>
      <c r="AO749" s="2" t="n"/>
      <c r="AP749" s="2" t="n"/>
    </row>
    <row r="750" ht="15.75" customHeight="1" s="25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2" t="n"/>
      <c r="AL750" s="2" t="n"/>
      <c r="AM750" s="2" t="n"/>
      <c r="AN750" s="2" t="n"/>
      <c r="AO750" s="2" t="n"/>
      <c r="AP750" s="2" t="n"/>
    </row>
    <row r="751" ht="15.75" customHeight="1" s="2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2" t="n"/>
      <c r="AL751" s="2" t="n"/>
      <c r="AM751" s="2" t="n"/>
      <c r="AN751" s="2" t="n"/>
      <c r="AO751" s="2" t="n"/>
      <c r="AP751" s="2" t="n"/>
    </row>
    <row r="752" ht="15.75" customHeight="1" s="25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2" t="n"/>
      <c r="AL752" s="2" t="n"/>
      <c r="AM752" s="2" t="n"/>
      <c r="AN752" s="2" t="n"/>
      <c r="AO752" s="2" t="n"/>
      <c r="AP752" s="2" t="n"/>
    </row>
    <row r="753" ht="15.75" customHeight="1" s="25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2" t="n"/>
      <c r="AL753" s="2" t="n"/>
      <c r="AM753" s="2" t="n"/>
      <c r="AN753" s="2" t="n"/>
      <c r="AO753" s="2" t="n"/>
      <c r="AP753" s="2" t="n"/>
    </row>
    <row r="754" ht="15.75" customHeight="1" s="25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2" t="n"/>
      <c r="AL754" s="2" t="n"/>
      <c r="AM754" s="2" t="n"/>
      <c r="AN754" s="2" t="n"/>
      <c r="AO754" s="2" t="n"/>
      <c r="AP754" s="2" t="n"/>
    </row>
    <row r="755" ht="15.75" customHeight="1" s="25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2" t="n"/>
      <c r="AL755" s="2" t="n"/>
      <c r="AM755" s="2" t="n"/>
      <c r="AN755" s="2" t="n"/>
      <c r="AO755" s="2" t="n"/>
      <c r="AP755" s="2" t="n"/>
    </row>
    <row r="756" ht="15.75" customHeight="1" s="25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2" t="n"/>
      <c r="AL756" s="2" t="n"/>
      <c r="AM756" s="2" t="n"/>
      <c r="AN756" s="2" t="n"/>
      <c r="AO756" s="2" t="n"/>
      <c r="AP756" s="2" t="n"/>
    </row>
    <row r="757" ht="15.75" customHeight="1" s="25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2" t="n"/>
      <c r="AL757" s="2" t="n"/>
      <c r="AM757" s="2" t="n"/>
      <c r="AN757" s="2" t="n"/>
      <c r="AO757" s="2" t="n"/>
      <c r="AP757" s="2" t="n"/>
    </row>
    <row r="758" ht="15.75" customHeight="1" s="25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2" t="n"/>
      <c r="AL758" s="2" t="n"/>
      <c r="AM758" s="2" t="n"/>
      <c r="AN758" s="2" t="n"/>
      <c r="AO758" s="2" t="n"/>
      <c r="AP758" s="2" t="n"/>
    </row>
    <row r="759" ht="15.75" customHeight="1" s="25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2" t="n"/>
      <c r="AL759" s="2" t="n"/>
      <c r="AM759" s="2" t="n"/>
      <c r="AN759" s="2" t="n"/>
      <c r="AO759" s="2" t="n"/>
      <c r="AP759" s="2" t="n"/>
    </row>
    <row r="760" ht="15.75" customHeight="1" s="25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2" t="n"/>
      <c r="AL760" s="2" t="n"/>
      <c r="AM760" s="2" t="n"/>
      <c r="AN760" s="2" t="n"/>
      <c r="AO760" s="2" t="n"/>
      <c r="AP760" s="2" t="n"/>
    </row>
    <row r="761" ht="15.75" customHeight="1" s="25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2" t="n"/>
      <c r="AL761" s="2" t="n"/>
      <c r="AM761" s="2" t="n"/>
      <c r="AN761" s="2" t="n"/>
      <c r="AO761" s="2" t="n"/>
      <c r="AP761" s="2" t="n"/>
    </row>
    <row r="762" ht="15.75" customHeight="1" s="25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2" t="n"/>
      <c r="AL762" s="2" t="n"/>
      <c r="AM762" s="2" t="n"/>
      <c r="AN762" s="2" t="n"/>
      <c r="AO762" s="2" t="n"/>
      <c r="AP762" s="2" t="n"/>
    </row>
    <row r="763" ht="15.75" customHeight="1" s="25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2" t="n"/>
      <c r="AL763" s="2" t="n"/>
      <c r="AM763" s="2" t="n"/>
      <c r="AN763" s="2" t="n"/>
      <c r="AO763" s="2" t="n"/>
      <c r="AP763" s="2" t="n"/>
    </row>
    <row r="764" ht="15.75" customHeight="1" s="25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2" t="n"/>
      <c r="AL764" s="2" t="n"/>
      <c r="AM764" s="2" t="n"/>
      <c r="AN764" s="2" t="n"/>
      <c r="AO764" s="2" t="n"/>
      <c r="AP764" s="2" t="n"/>
    </row>
    <row r="765" ht="15.75" customHeight="1" s="25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2" t="n"/>
      <c r="AL765" s="2" t="n"/>
      <c r="AM765" s="2" t="n"/>
      <c r="AN765" s="2" t="n"/>
      <c r="AO765" s="2" t="n"/>
      <c r="AP765" s="2" t="n"/>
    </row>
    <row r="766" ht="15.75" customHeight="1" s="25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2" t="n"/>
      <c r="AL766" s="2" t="n"/>
      <c r="AM766" s="2" t="n"/>
      <c r="AN766" s="2" t="n"/>
      <c r="AO766" s="2" t="n"/>
      <c r="AP766" s="2" t="n"/>
    </row>
    <row r="767" ht="15.75" customHeight="1" s="25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2" t="n"/>
      <c r="AL767" s="2" t="n"/>
      <c r="AM767" s="2" t="n"/>
      <c r="AN767" s="2" t="n"/>
      <c r="AO767" s="2" t="n"/>
      <c r="AP767" s="2" t="n"/>
    </row>
    <row r="768" ht="15.75" customHeight="1" s="25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2" t="n"/>
      <c r="AL768" s="2" t="n"/>
      <c r="AM768" s="2" t="n"/>
      <c r="AN768" s="2" t="n"/>
      <c r="AO768" s="2" t="n"/>
      <c r="AP768" s="2" t="n"/>
    </row>
    <row r="769" ht="15.75" customHeight="1" s="25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2" t="n"/>
      <c r="AL769" s="2" t="n"/>
      <c r="AM769" s="2" t="n"/>
      <c r="AN769" s="2" t="n"/>
      <c r="AO769" s="2" t="n"/>
      <c r="AP769" s="2" t="n"/>
    </row>
    <row r="770" ht="15.75" customHeight="1" s="25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2" t="n"/>
      <c r="AL770" s="2" t="n"/>
      <c r="AM770" s="2" t="n"/>
      <c r="AN770" s="2" t="n"/>
      <c r="AO770" s="2" t="n"/>
      <c r="AP770" s="2" t="n"/>
    </row>
    <row r="771" ht="15.75" customHeight="1" s="25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2" t="n"/>
      <c r="AL771" s="2" t="n"/>
      <c r="AM771" s="2" t="n"/>
      <c r="AN771" s="2" t="n"/>
      <c r="AO771" s="2" t="n"/>
      <c r="AP771" s="2" t="n"/>
    </row>
    <row r="772" ht="15.75" customHeight="1" s="25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2" t="n"/>
      <c r="AL772" s="2" t="n"/>
      <c r="AM772" s="2" t="n"/>
      <c r="AN772" s="2" t="n"/>
      <c r="AO772" s="2" t="n"/>
      <c r="AP772" s="2" t="n"/>
    </row>
    <row r="773" ht="15.75" customHeight="1" s="25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2" t="n"/>
      <c r="AL773" s="2" t="n"/>
      <c r="AM773" s="2" t="n"/>
      <c r="AN773" s="2" t="n"/>
      <c r="AO773" s="2" t="n"/>
      <c r="AP773" s="2" t="n"/>
    </row>
    <row r="774" ht="15.75" customHeight="1" s="25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2" t="n"/>
      <c r="AL774" s="2" t="n"/>
      <c r="AM774" s="2" t="n"/>
      <c r="AN774" s="2" t="n"/>
      <c r="AO774" s="2" t="n"/>
      <c r="AP774" s="2" t="n"/>
    </row>
    <row r="775" ht="15.75" customHeight="1" s="25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2" t="n"/>
      <c r="AL775" s="2" t="n"/>
      <c r="AM775" s="2" t="n"/>
      <c r="AN775" s="2" t="n"/>
      <c r="AO775" s="2" t="n"/>
      <c r="AP775" s="2" t="n"/>
    </row>
    <row r="776" ht="15.75" customHeight="1" s="25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2" t="n"/>
      <c r="AL776" s="2" t="n"/>
      <c r="AM776" s="2" t="n"/>
      <c r="AN776" s="2" t="n"/>
      <c r="AO776" s="2" t="n"/>
      <c r="AP776" s="2" t="n"/>
    </row>
    <row r="777" ht="15.75" customHeight="1" s="25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2" t="n"/>
      <c r="AL777" s="2" t="n"/>
      <c r="AM777" s="2" t="n"/>
      <c r="AN777" s="2" t="n"/>
      <c r="AO777" s="2" t="n"/>
      <c r="AP777" s="2" t="n"/>
    </row>
    <row r="778" ht="15.75" customHeight="1" s="25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2" t="n"/>
      <c r="AL778" s="2" t="n"/>
      <c r="AM778" s="2" t="n"/>
      <c r="AN778" s="2" t="n"/>
      <c r="AO778" s="2" t="n"/>
      <c r="AP778" s="2" t="n"/>
    </row>
    <row r="779" ht="15.75" customHeight="1" s="25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2" t="n"/>
      <c r="AL779" s="2" t="n"/>
      <c r="AM779" s="2" t="n"/>
      <c r="AN779" s="2" t="n"/>
      <c r="AO779" s="2" t="n"/>
      <c r="AP779" s="2" t="n"/>
    </row>
    <row r="780" ht="15.75" customHeight="1" s="25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2" t="n"/>
      <c r="AL780" s="2" t="n"/>
      <c r="AM780" s="2" t="n"/>
      <c r="AN780" s="2" t="n"/>
      <c r="AO780" s="2" t="n"/>
      <c r="AP780" s="2" t="n"/>
    </row>
    <row r="781" ht="15.75" customHeight="1" s="25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2" t="n"/>
      <c r="AL781" s="2" t="n"/>
      <c r="AM781" s="2" t="n"/>
      <c r="AN781" s="2" t="n"/>
      <c r="AO781" s="2" t="n"/>
      <c r="AP781" s="2" t="n"/>
    </row>
    <row r="782" ht="15.75" customHeight="1" s="25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2" t="n"/>
      <c r="AL782" s="2" t="n"/>
      <c r="AM782" s="2" t="n"/>
      <c r="AN782" s="2" t="n"/>
      <c r="AO782" s="2" t="n"/>
      <c r="AP782" s="2" t="n"/>
    </row>
    <row r="783" ht="15.75" customHeight="1" s="25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2" t="n"/>
      <c r="AL783" s="2" t="n"/>
      <c r="AM783" s="2" t="n"/>
      <c r="AN783" s="2" t="n"/>
      <c r="AO783" s="2" t="n"/>
      <c r="AP783" s="2" t="n"/>
    </row>
    <row r="784" ht="15.75" customHeight="1" s="25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2" t="n"/>
      <c r="AL784" s="2" t="n"/>
      <c r="AM784" s="2" t="n"/>
      <c r="AN784" s="2" t="n"/>
      <c r="AO784" s="2" t="n"/>
      <c r="AP784" s="2" t="n"/>
    </row>
    <row r="785" ht="15.75" customHeight="1" s="25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2" t="n"/>
      <c r="AL785" s="2" t="n"/>
      <c r="AM785" s="2" t="n"/>
      <c r="AN785" s="2" t="n"/>
      <c r="AO785" s="2" t="n"/>
      <c r="AP785" s="2" t="n"/>
    </row>
    <row r="786" ht="15.75" customHeight="1" s="25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2" t="n"/>
      <c r="AL786" s="2" t="n"/>
      <c r="AM786" s="2" t="n"/>
      <c r="AN786" s="2" t="n"/>
      <c r="AO786" s="2" t="n"/>
      <c r="AP786" s="2" t="n"/>
    </row>
    <row r="787" ht="15.75" customHeight="1" s="25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2" t="n"/>
      <c r="AL787" s="2" t="n"/>
      <c r="AM787" s="2" t="n"/>
      <c r="AN787" s="2" t="n"/>
      <c r="AO787" s="2" t="n"/>
      <c r="AP787" s="2" t="n"/>
    </row>
    <row r="788" ht="15.75" customHeight="1" s="25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2" t="n"/>
      <c r="AL788" s="2" t="n"/>
      <c r="AM788" s="2" t="n"/>
      <c r="AN788" s="2" t="n"/>
      <c r="AO788" s="2" t="n"/>
      <c r="AP788" s="2" t="n"/>
    </row>
    <row r="789" ht="15.75" customHeight="1" s="25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2" t="n"/>
      <c r="AL789" s="2" t="n"/>
      <c r="AM789" s="2" t="n"/>
      <c r="AN789" s="2" t="n"/>
      <c r="AO789" s="2" t="n"/>
      <c r="AP789" s="2" t="n"/>
    </row>
    <row r="790" ht="15.75" customHeight="1" s="25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2" t="n"/>
      <c r="AL790" s="2" t="n"/>
      <c r="AM790" s="2" t="n"/>
      <c r="AN790" s="2" t="n"/>
      <c r="AO790" s="2" t="n"/>
      <c r="AP790" s="2" t="n"/>
    </row>
    <row r="791" ht="15.75" customHeight="1" s="25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2" t="n"/>
      <c r="AL791" s="2" t="n"/>
      <c r="AM791" s="2" t="n"/>
      <c r="AN791" s="2" t="n"/>
      <c r="AO791" s="2" t="n"/>
      <c r="AP791" s="2" t="n"/>
    </row>
    <row r="792" ht="15.75" customHeight="1" s="25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2" t="n"/>
      <c r="AL792" s="2" t="n"/>
      <c r="AM792" s="2" t="n"/>
      <c r="AN792" s="2" t="n"/>
      <c r="AO792" s="2" t="n"/>
      <c r="AP792" s="2" t="n"/>
    </row>
    <row r="793" ht="15.75" customHeight="1" s="25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2" t="n"/>
      <c r="AL793" s="2" t="n"/>
      <c r="AM793" s="2" t="n"/>
      <c r="AN793" s="2" t="n"/>
      <c r="AO793" s="2" t="n"/>
      <c r="AP793" s="2" t="n"/>
    </row>
    <row r="794" ht="15.75" customHeight="1" s="25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2" t="n"/>
      <c r="AL794" s="2" t="n"/>
      <c r="AM794" s="2" t="n"/>
      <c r="AN794" s="2" t="n"/>
      <c r="AO794" s="2" t="n"/>
      <c r="AP794" s="2" t="n"/>
    </row>
    <row r="795" ht="15.75" customHeight="1" s="25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2" t="n"/>
      <c r="AL795" s="2" t="n"/>
      <c r="AM795" s="2" t="n"/>
      <c r="AN795" s="2" t="n"/>
      <c r="AO795" s="2" t="n"/>
      <c r="AP795" s="2" t="n"/>
    </row>
    <row r="796" ht="15.75" customHeight="1" s="25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2" t="n"/>
      <c r="AL796" s="2" t="n"/>
      <c r="AM796" s="2" t="n"/>
      <c r="AN796" s="2" t="n"/>
      <c r="AO796" s="2" t="n"/>
      <c r="AP796" s="2" t="n"/>
    </row>
    <row r="797" ht="15.75" customHeight="1" s="25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2" t="n"/>
      <c r="AL797" s="2" t="n"/>
      <c r="AM797" s="2" t="n"/>
      <c r="AN797" s="2" t="n"/>
      <c r="AO797" s="2" t="n"/>
      <c r="AP797" s="2" t="n"/>
    </row>
    <row r="798" ht="15.75" customHeight="1" s="25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2" t="n"/>
      <c r="AL798" s="2" t="n"/>
      <c r="AM798" s="2" t="n"/>
      <c r="AN798" s="2" t="n"/>
      <c r="AO798" s="2" t="n"/>
      <c r="AP798" s="2" t="n"/>
    </row>
    <row r="799" ht="15.75" customHeight="1" s="25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2" t="n"/>
      <c r="AL799" s="2" t="n"/>
      <c r="AM799" s="2" t="n"/>
      <c r="AN799" s="2" t="n"/>
      <c r="AO799" s="2" t="n"/>
      <c r="AP799" s="2" t="n"/>
    </row>
    <row r="800" ht="15.75" customHeight="1" s="25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2" t="n"/>
      <c r="AL800" s="2" t="n"/>
      <c r="AM800" s="2" t="n"/>
      <c r="AN800" s="2" t="n"/>
      <c r="AO800" s="2" t="n"/>
      <c r="AP800" s="2" t="n"/>
    </row>
    <row r="801" ht="15.75" customHeight="1" s="25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2" t="n"/>
      <c r="AL801" s="2" t="n"/>
      <c r="AM801" s="2" t="n"/>
      <c r="AN801" s="2" t="n"/>
      <c r="AO801" s="2" t="n"/>
      <c r="AP801" s="2" t="n"/>
    </row>
    <row r="802" ht="15.75" customHeight="1" s="25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2" t="n"/>
      <c r="AL802" s="2" t="n"/>
      <c r="AM802" s="2" t="n"/>
      <c r="AN802" s="2" t="n"/>
      <c r="AO802" s="2" t="n"/>
      <c r="AP802" s="2" t="n"/>
    </row>
    <row r="803" ht="15.75" customHeight="1" s="25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2" t="n"/>
      <c r="AL803" s="2" t="n"/>
      <c r="AM803" s="2" t="n"/>
      <c r="AN803" s="2" t="n"/>
      <c r="AO803" s="2" t="n"/>
      <c r="AP803" s="2" t="n"/>
    </row>
    <row r="804" ht="15.75" customHeight="1" s="25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2" t="n"/>
      <c r="AL804" s="2" t="n"/>
      <c r="AM804" s="2" t="n"/>
      <c r="AN804" s="2" t="n"/>
      <c r="AO804" s="2" t="n"/>
      <c r="AP804" s="2" t="n"/>
    </row>
    <row r="805" ht="15.75" customHeight="1" s="25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2" t="n"/>
      <c r="AL805" s="2" t="n"/>
      <c r="AM805" s="2" t="n"/>
      <c r="AN805" s="2" t="n"/>
      <c r="AO805" s="2" t="n"/>
      <c r="AP805" s="2" t="n"/>
    </row>
    <row r="806" ht="15.75" customHeight="1" s="25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2" t="n"/>
      <c r="AL806" s="2" t="n"/>
      <c r="AM806" s="2" t="n"/>
      <c r="AN806" s="2" t="n"/>
      <c r="AO806" s="2" t="n"/>
      <c r="AP806" s="2" t="n"/>
    </row>
    <row r="807" ht="15.75" customHeight="1" s="25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2" t="n"/>
      <c r="AL807" s="2" t="n"/>
      <c r="AM807" s="2" t="n"/>
      <c r="AN807" s="2" t="n"/>
      <c r="AO807" s="2" t="n"/>
      <c r="AP807" s="2" t="n"/>
    </row>
    <row r="808" ht="15.75" customHeight="1" s="25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2" t="n"/>
      <c r="AL808" s="2" t="n"/>
      <c r="AM808" s="2" t="n"/>
      <c r="AN808" s="2" t="n"/>
      <c r="AO808" s="2" t="n"/>
      <c r="AP808" s="2" t="n"/>
    </row>
    <row r="809" ht="15.75" customHeight="1" s="25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2" t="n"/>
      <c r="AL809" s="2" t="n"/>
      <c r="AM809" s="2" t="n"/>
      <c r="AN809" s="2" t="n"/>
      <c r="AO809" s="2" t="n"/>
      <c r="AP809" s="2" t="n"/>
    </row>
    <row r="810" ht="15.75" customHeight="1" s="25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2" t="n"/>
      <c r="AL810" s="2" t="n"/>
      <c r="AM810" s="2" t="n"/>
      <c r="AN810" s="2" t="n"/>
      <c r="AO810" s="2" t="n"/>
      <c r="AP810" s="2" t="n"/>
    </row>
    <row r="811" ht="15.75" customHeight="1" s="25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2" t="n"/>
      <c r="AL811" s="2" t="n"/>
      <c r="AM811" s="2" t="n"/>
      <c r="AN811" s="2" t="n"/>
      <c r="AO811" s="2" t="n"/>
      <c r="AP811" s="2" t="n"/>
    </row>
    <row r="812" ht="15.75" customHeight="1" s="25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2" t="n"/>
      <c r="AL812" s="2" t="n"/>
      <c r="AM812" s="2" t="n"/>
      <c r="AN812" s="2" t="n"/>
      <c r="AO812" s="2" t="n"/>
      <c r="AP812" s="2" t="n"/>
    </row>
    <row r="813" ht="15.75" customHeight="1" s="25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2" t="n"/>
      <c r="AL813" s="2" t="n"/>
      <c r="AM813" s="2" t="n"/>
      <c r="AN813" s="2" t="n"/>
      <c r="AO813" s="2" t="n"/>
      <c r="AP813" s="2" t="n"/>
    </row>
    <row r="814" ht="15.75" customHeight="1" s="25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2" t="n"/>
      <c r="AL814" s="2" t="n"/>
      <c r="AM814" s="2" t="n"/>
      <c r="AN814" s="2" t="n"/>
      <c r="AO814" s="2" t="n"/>
      <c r="AP814" s="2" t="n"/>
    </row>
    <row r="815" ht="15.75" customHeight="1" s="25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2" t="n"/>
      <c r="AL815" s="2" t="n"/>
      <c r="AM815" s="2" t="n"/>
      <c r="AN815" s="2" t="n"/>
      <c r="AO815" s="2" t="n"/>
      <c r="AP815" s="2" t="n"/>
    </row>
    <row r="816" ht="15.75" customHeight="1" s="25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2" t="n"/>
      <c r="AL816" s="2" t="n"/>
      <c r="AM816" s="2" t="n"/>
      <c r="AN816" s="2" t="n"/>
      <c r="AO816" s="2" t="n"/>
      <c r="AP816" s="2" t="n"/>
    </row>
    <row r="817" ht="15.75" customHeight="1" s="25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2" t="n"/>
      <c r="AL817" s="2" t="n"/>
      <c r="AM817" s="2" t="n"/>
      <c r="AN817" s="2" t="n"/>
      <c r="AO817" s="2" t="n"/>
      <c r="AP817" s="2" t="n"/>
    </row>
    <row r="818" ht="15.75" customHeight="1" s="25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2" t="n"/>
      <c r="AL818" s="2" t="n"/>
      <c r="AM818" s="2" t="n"/>
      <c r="AN818" s="2" t="n"/>
      <c r="AO818" s="2" t="n"/>
      <c r="AP818" s="2" t="n"/>
    </row>
    <row r="819" ht="15.75" customHeight="1" s="25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2" t="n"/>
      <c r="AL819" s="2" t="n"/>
      <c r="AM819" s="2" t="n"/>
      <c r="AN819" s="2" t="n"/>
      <c r="AO819" s="2" t="n"/>
      <c r="AP819" s="2" t="n"/>
    </row>
    <row r="820" ht="15.75" customHeight="1" s="25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2" t="n"/>
      <c r="AL820" s="2" t="n"/>
      <c r="AM820" s="2" t="n"/>
      <c r="AN820" s="2" t="n"/>
      <c r="AO820" s="2" t="n"/>
      <c r="AP820" s="2" t="n"/>
    </row>
    <row r="821" ht="15.75" customHeight="1" s="25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2" t="n"/>
      <c r="AL821" s="2" t="n"/>
      <c r="AM821" s="2" t="n"/>
      <c r="AN821" s="2" t="n"/>
      <c r="AO821" s="2" t="n"/>
      <c r="AP821" s="2" t="n"/>
    </row>
    <row r="822" ht="15.75" customHeight="1" s="25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2" t="n"/>
      <c r="AL822" s="2" t="n"/>
      <c r="AM822" s="2" t="n"/>
      <c r="AN822" s="2" t="n"/>
      <c r="AO822" s="2" t="n"/>
      <c r="AP822" s="2" t="n"/>
    </row>
    <row r="823" ht="15.75" customHeight="1" s="25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2" t="n"/>
      <c r="AL823" s="2" t="n"/>
      <c r="AM823" s="2" t="n"/>
      <c r="AN823" s="2" t="n"/>
      <c r="AO823" s="2" t="n"/>
      <c r="AP823" s="2" t="n"/>
    </row>
    <row r="824" ht="15.75" customHeight="1" s="25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2" t="n"/>
      <c r="AL824" s="2" t="n"/>
      <c r="AM824" s="2" t="n"/>
      <c r="AN824" s="2" t="n"/>
      <c r="AO824" s="2" t="n"/>
      <c r="AP824" s="2" t="n"/>
    </row>
    <row r="825" ht="15.75" customHeight="1" s="25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2" t="n"/>
      <c r="AL825" s="2" t="n"/>
      <c r="AM825" s="2" t="n"/>
      <c r="AN825" s="2" t="n"/>
      <c r="AO825" s="2" t="n"/>
      <c r="AP825" s="2" t="n"/>
    </row>
    <row r="826" ht="15.75" customHeight="1" s="25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2" t="n"/>
      <c r="AL826" s="2" t="n"/>
      <c r="AM826" s="2" t="n"/>
      <c r="AN826" s="2" t="n"/>
      <c r="AO826" s="2" t="n"/>
      <c r="AP826" s="2" t="n"/>
    </row>
    <row r="827" ht="15.75" customHeight="1" s="25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2" t="n"/>
      <c r="AL827" s="2" t="n"/>
      <c r="AM827" s="2" t="n"/>
      <c r="AN827" s="2" t="n"/>
      <c r="AO827" s="2" t="n"/>
      <c r="AP827" s="2" t="n"/>
    </row>
    <row r="828" ht="15.75" customHeight="1" s="25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2" t="n"/>
      <c r="AL828" s="2" t="n"/>
      <c r="AM828" s="2" t="n"/>
      <c r="AN828" s="2" t="n"/>
      <c r="AO828" s="2" t="n"/>
      <c r="AP828" s="2" t="n"/>
    </row>
    <row r="829" ht="15.75" customHeight="1" s="25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2" t="n"/>
      <c r="AL829" s="2" t="n"/>
      <c r="AM829" s="2" t="n"/>
      <c r="AN829" s="2" t="n"/>
      <c r="AO829" s="2" t="n"/>
      <c r="AP829" s="2" t="n"/>
    </row>
    <row r="830" ht="15.75" customHeight="1" s="25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2" t="n"/>
      <c r="AL830" s="2" t="n"/>
      <c r="AM830" s="2" t="n"/>
      <c r="AN830" s="2" t="n"/>
      <c r="AO830" s="2" t="n"/>
      <c r="AP830" s="2" t="n"/>
    </row>
    <row r="831" ht="15.75" customHeight="1" s="25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2" t="n"/>
      <c r="AL831" s="2" t="n"/>
      <c r="AM831" s="2" t="n"/>
      <c r="AN831" s="2" t="n"/>
      <c r="AO831" s="2" t="n"/>
      <c r="AP831" s="2" t="n"/>
    </row>
    <row r="832" ht="15.75" customHeight="1" s="25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2" t="n"/>
      <c r="AL832" s="2" t="n"/>
      <c r="AM832" s="2" t="n"/>
      <c r="AN832" s="2" t="n"/>
      <c r="AO832" s="2" t="n"/>
      <c r="AP832" s="2" t="n"/>
    </row>
    <row r="833" ht="15.75" customHeight="1" s="25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2" t="n"/>
      <c r="AL833" s="2" t="n"/>
      <c r="AM833" s="2" t="n"/>
      <c r="AN833" s="2" t="n"/>
      <c r="AO833" s="2" t="n"/>
      <c r="AP833" s="2" t="n"/>
    </row>
    <row r="834" ht="15.75" customHeight="1" s="25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2" t="n"/>
      <c r="AL834" s="2" t="n"/>
      <c r="AM834" s="2" t="n"/>
      <c r="AN834" s="2" t="n"/>
      <c r="AO834" s="2" t="n"/>
      <c r="AP834" s="2" t="n"/>
    </row>
    <row r="835" ht="15.75" customHeight="1" s="25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2" t="n"/>
      <c r="AL835" s="2" t="n"/>
      <c r="AM835" s="2" t="n"/>
      <c r="AN835" s="2" t="n"/>
      <c r="AO835" s="2" t="n"/>
      <c r="AP835" s="2" t="n"/>
    </row>
    <row r="836" ht="15.75" customHeight="1" s="25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2" t="n"/>
      <c r="AL836" s="2" t="n"/>
      <c r="AM836" s="2" t="n"/>
      <c r="AN836" s="2" t="n"/>
      <c r="AO836" s="2" t="n"/>
      <c r="AP836" s="2" t="n"/>
    </row>
    <row r="837" ht="15.75" customHeight="1" s="25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2" t="n"/>
      <c r="AL837" s="2" t="n"/>
      <c r="AM837" s="2" t="n"/>
      <c r="AN837" s="2" t="n"/>
      <c r="AO837" s="2" t="n"/>
      <c r="AP837" s="2" t="n"/>
    </row>
    <row r="838" ht="15.75" customHeight="1" s="25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2" t="n"/>
      <c r="AL838" s="2" t="n"/>
      <c r="AM838" s="2" t="n"/>
      <c r="AN838" s="2" t="n"/>
      <c r="AO838" s="2" t="n"/>
      <c r="AP838" s="2" t="n"/>
    </row>
    <row r="839" ht="15.75" customHeight="1" s="25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2" t="n"/>
      <c r="AL839" s="2" t="n"/>
      <c r="AM839" s="2" t="n"/>
      <c r="AN839" s="2" t="n"/>
      <c r="AO839" s="2" t="n"/>
      <c r="AP839" s="2" t="n"/>
    </row>
    <row r="840" ht="15.75" customHeight="1" s="25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2" t="n"/>
      <c r="AL840" s="2" t="n"/>
      <c r="AM840" s="2" t="n"/>
      <c r="AN840" s="2" t="n"/>
      <c r="AO840" s="2" t="n"/>
      <c r="AP840" s="2" t="n"/>
    </row>
    <row r="841" ht="15.75" customHeight="1" s="25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2" t="n"/>
      <c r="AL841" s="2" t="n"/>
      <c r="AM841" s="2" t="n"/>
      <c r="AN841" s="2" t="n"/>
      <c r="AO841" s="2" t="n"/>
      <c r="AP841" s="2" t="n"/>
    </row>
    <row r="842" ht="15.75" customHeight="1" s="25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2" t="n"/>
      <c r="AL842" s="2" t="n"/>
      <c r="AM842" s="2" t="n"/>
      <c r="AN842" s="2" t="n"/>
      <c r="AO842" s="2" t="n"/>
      <c r="AP842" s="2" t="n"/>
    </row>
    <row r="843" ht="15.75" customHeight="1" s="25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2" t="n"/>
      <c r="AL843" s="2" t="n"/>
      <c r="AM843" s="2" t="n"/>
      <c r="AN843" s="2" t="n"/>
      <c r="AO843" s="2" t="n"/>
      <c r="AP843" s="2" t="n"/>
    </row>
    <row r="844" ht="15.75" customHeight="1" s="25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2" t="n"/>
      <c r="AL844" s="2" t="n"/>
      <c r="AM844" s="2" t="n"/>
      <c r="AN844" s="2" t="n"/>
      <c r="AO844" s="2" t="n"/>
      <c r="AP844" s="2" t="n"/>
    </row>
    <row r="845" ht="15.75" customHeight="1" s="25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2" t="n"/>
      <c r="AL845" s="2" t="n"/>
      <c r="AM845" s="2" t="n"/>
      <c r="AN845" s="2" t="n"/>
      <c r="AO845" s="2" t="n"/>
      <c r="AP845" s="2" t="n"/>
    </row>
    <row r="846" ht="15.75" customHeight="1" s="25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2" t="n"/>
      <c r="AL846" s="2" t="n"/>
      <c r="AM846" s="2" t="n"/>
      <c r="AN846" s="2" t="n"/>
      <c r="AO846" s="2" t="n"/>
      <c r="AP846" s="2" t="n"/>
    </row>
    <row r="847" ht="15.75" customHeight="1" s="25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2" t="n"/>
      <c r="AL847" s="2" t="n"/>
      <c r="AM847" s="2" t="n"/>
      <c r="AN847" s="2" t="n"/>
      <c r="AO847" s="2" t="n"/>
      <c r="AP847" s="2" t="n"/>
    </row>
    <row r="848" ht="15.75" customHeight="1" s="25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2" t="n"/>
      <c r="AL848" s="2" t="n"/>
      <c r="AM848" s="2" t="n"/>
      <c r="AN848" s="2" t="n"/>
      <c r="AO848" s="2" t="n"/>
      <c r="AP848" s="2" t="n"/>
    </row>
    <row r="849" ht="15.75" customHeight="1" s="25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2" t="n"/>
      <c r="AL849" s="2" t="n"/>
      <c r="AM849" s="2" t="n"/>
      <c r="AN849" s="2" t="n"/>
      <c r="AO849" s="2" t="n"/>
      <c r="AP849" s="2" t="n"/>
    </row>
    <row r="850" ht="15.75" customHeight="1" s="25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2" t="n"/>
      <c r="AL850" s="2" t="n"/>
      <c r="AM850" s="2" t="n"/>
      <c r="AN850" s="2" t="n"/>
      <c r="AO850" s="2" t="n"/>
      <c r="AP850" s="2" t="n"/>
    </row>
    <row r="851" ht="15.75" customHeight="1" s="2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2" t="n"/>
      <c r="AL851" s="2" t="n"/>
      <c r="AM851" s="2" t="n"/>
      <c r="AN851" s="2" t="n"/>
      <c r="AO851" s="2" t="n"/>
      <c r="AP851" s="2" t="n"/>
    </row>
    <row r="852" ht="15.75" customHeight="1" s="25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2" t="n"/>
      <c r="AL852" s="2" t="n"/>
      <c r="AM852" s="2" t="n"/>
      <c r="AN852" s="2" t="n"/>
      <c r="AO852" s="2" t="n"/>
      <c r="AP852" s="2" t="n"/>
    </row>
    <row r="853" ht="15.75" customHeight="1" s="25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2" t="n"/>
      <c r="AL853" s="2" t="n"/>
      <c r="AM853" s="2" t="n"/>
      <c r="AN853" s="2" t="n"/>
      <c r="AO853" s="2" t="n"/>
      <c r="AP853" s="2" t="n"/>
    </row>
    <row r="854" ht="15.75" customHeight="1" s="25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2" t="n"/>
      <c r="AL854" s="2" t="n"/>
      <c r="AM854" s="2" t="n"/>
      <c r="AN854" s="2" t="n"/>
      <c r="AO854" s="2" t="n"/>
      <c r="AP854" s="2" t="n"/>
    </row>
    <row r="855" ht="15.75" customHeight="1" s="25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2" t="n"/>
      <c r="AL855" s="2" t="n"/>
      <c r="AM855" s="2" t="n"/>
      <c r="AN855" s="2" t="n"/>
      <c r="AO855" s="2" t="n"/>
      <c r="AP855" s="2" t="n"/>
    </row>
    <row r="856" ht="15.75" customHeight="1" s="25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2" t="n"/>
      <c r="AL856" s="2" t="n"/>
      <c r="AM856" s="2" t="n"/>
      <c r="AN856" s="2" t="n"/>
      <c r="AO856" s="2" t="n"/>
      <c r="AP856" s="2" t="n"/>
    </row>
    <row r="857" ht="15.75" customHeight="1" s="25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2" t="n"/>
      <c r="AL857" s="2" t="n"/>
      <c r="AM857" s="2" t="n"/>
      <c r="AN857" s="2" t="n"/>
      <c r="AO857" s="2" t="n"/>
      <c r="AP857" s="2" t="n"/>
    </row>
    <row r="858" ht="15.75" customHeight="1" s="25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2" t="n"/>
      <c r="AL858" s="2" t="n"/>
      <c r="AM858" s="2" t="n"/>
      <c r="AN858" s="2" t="n"/>
      <c r="AO858" s="2" t="n"/>
      <c r="AP858" s="2" t="n"/>
    </row>
    <row r="859" ht="15.75" customHeight="1" s="25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2" t="n"/>
      <c r="AL859" s="2" t="n"/>
      <c r="AM859" s="2" t="n"/>
      <c r="AN859" s="2" t="n"/>
      <c r="AO859" s="2" t="n"/>
      <c r="AP859" s="2" t="n"/>
    </row>
    <row r="860" ht="15.75" customHeight="1" s="25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2" t="n"/>
      <c r="AL860" s="2" t="n"/>
      <c r="AM860" s="2" t="n"/>
      <c r="AN860" s="2" t="n"/>
      <c r="AO860" s="2" t="n"/>
      <c r="AP860" s="2" t="n"/>
    </row>
    <row r="861" ht="15.75" customHeight="1" s="25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2" t="n"/>
      <c r="AL861" s="2" t="n"/>
      <c r="AM861" s="2" t="n"/>
      <c r="AN861" s="2" t="n"/>
      <c r="AO861" s="2" t="n"/>
      <c r="AP861" s="2" t="n"/>
    </row>
    <row r="862" ht="15.75" customHeight="1" s="25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2" t="n"/>
      <c r="AL862" s="2" t="n"/>
      <c r="AM862" s="2" t="n"/>
      <c r="AN862" s="2" t="n"/>
      <c r="AO862" s="2" t="n"/>
      <c r="AP862" s="2" t="n"/>
    </row>
    <row r="863" ht="15.75" customHeight="1" s="25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2" t="n"/>
      <c r="AL863" s="2" t="n"/>
      <c r="AM863" s="2" t="n"/>
      <c r="AN863" s="2" t="n"/>
      <c r="AO863" s="2" t="n"/>
      <c r="AP863" s="2" t="n"/>
    </row>
    <row r="864" ht="15.75" customHeight="1" s="25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2" t="n"/>
      <c r="AL864" s="2" t="n"/>
      <c r="AM864" s="2" t="n"/>
      <c r="AN864" s="2" t="n"/>
      <c r="AO864" s="2" t="n"/>
      <c r="AP864" s="2" t="n"/>
    </row>
    <row r="865" ht="15.75" customHeight="1" s="25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2" t="n"/>
      <c r="AL865" s="2" t="n"/>
      <c r="AM865" s="2" t="n"/>
      <c r="AN865" s="2" t="n"/>
      <c r="AO865" s="2" t="n"/>
      <c r="AP865" s="2" t="n"/>
    </row>
    <row r="866" ht="15.75" customHeight="1" s="25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2" t="n"/>
      <c r="AL866" s="2" t="n"/>
      <c r="AM866" s="2" t="n"/>
      <c r="AN866" s="2" t="n"/>
      <c r="AO866" s="2" t="n"/>
      <c r="AP866" s="2" t="n"/>
    </row>
    <row r="867" ht="15.75" customHeight="1" s="25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2" t="n"/>
      <c r="AL867" s="2" t="n"/>
      <c r="AM867" s="2" t="n"/>
      <c r="AN867" s="2" t="n"/>
      <c r="AO867" s="2" t="n"/>
      <c r="AP867" s="2" t="n"/>
    </row>
    <row r="868" ht="15.75" customHeight="1" s="25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2" t="n"/>
      <c r="AL868" s="2" t="n"/>
      <c r="AM868" s="2" t="n"/>
      <c r="AN868" s="2" t="n"/>
      <c r="AO868" s="2" t="n"/>
      <c r="AP868" s="2" t="n"/>
    </row>
    <row r="869" ht="15.75" customHeight="1" s="25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2" t="n"/>
      <c r="AL869" s="2" t="n"/>
      <c r="AM869" s="2" t="n"/>
      <c r="AN869" s="2" t="n"/>
      <c r="AO869" s="2" t="n"/>
      <c r="AP869" s="2" t="n"/>
    </row>
    <row r="870" ht="15.75" customHeight="1" s="25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2" t="n"/>
      <c r="AL870" s="2" t="n"/>
      <c r="AM870" s="2" t="n"/>
      <c r="AN870" s="2" t="n"/>
      <c r="AO870" s="2" t="n"/>
      <c r="AP870" s="2" t="n"/>
    </row>
    <row r="871" ht="15.75" customHeight="1" s="25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2" t="n"/>
      <c r="AL871" s="2" t="n"/>
      <c r="AM871" s="2" t="n"/>
      <c r="AN871" s="2" t="n"/>
      <c r="AO871" s="2" t="n"/>
      <c r="AP871" s="2" t="n"/>
    </row>
    <row r="872" ht="15.75" customHeight="1" s="25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2" t="n"/>
      <c r="AL872" s="2" t="n"/>
      <c r="AM872" s="2" t="n"/>
      <c r="AN872" s="2" t="n"/>
      <c r="AO872" s="2" t="n"/>
      <c r="AP872" s="2" t="n"/>
    </row>
    <row r="873" ht="15.75" customHeight="1" s="25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2" t="n"/>
      <c r="AL873" s="2" t="n"/>
      <c r="AM873" s="2" t="n"/>
      <c r="AN873" s="2" t="n"/>
      <c r="AO873" s="2" t="n"/>
      <c r="AP873" s="2" t="n"/>
    </row>
    <row r="874" ht="15.75" customHeight="1" s="25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2" t="n"/>
      <c r="AL874" s="2" t="n"/>
      <c r="AM874" s="2" t="n"/>
      <c r="AN874" s="2" t="n"/>
      <c r="AO874" s="2" t="n"/>
      <c r="AP874" s="2" t="n"/>
    </row>
    <row r="875" ht="15.75" customHeight="1" s="25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2" t="n"/>
      <c r="AL875" s="2" t="n"/>
      <c r="AM875" s="2" t="n"/>
      <c r="AN875" s="2" t="n"/>
      <c r="AO875" s="2" t="n"/>
      <c r="AP875" s="2" t="n"/>
    </row>
    <row r="876" ht="15.75" customHeight="1" s="25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2" t="n"/>
      <c r="AL876" s="2" t="n"/>
      <c r="AM876" s="2" t="n"/>
      <c r="AN876" s="2" t="n"/>
      <c r="AO876" s="2" t="n"/>
      <c r="AP876" s="2" t="n"/>
    </row>
    <row r="877" ht="15.75" customHeight="1" s="25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2" t="n"/>
      <c r="AL877" s="2" t="n"/>
      <c r="AM877" s="2" t="n"/>
      <c r="AN877" s="2" t="n"/>
      <c r="AO877" s="2" t="n"/>
      <c r="AP877" s="2" t="n"/>
    </row>
    <row r="878" ht="15.75" customHeight="1" s="25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2" t="n"/>
      <c r="AL878" s="2" t="n"/>
      <c r="AM878" s="2" t="n"/>
      <c r="AN878" s="2" t="n"/>
      <c r="AO878" s="2" t="n"/>
      <c r="AP878" s="2" t="n"/>
    </row>
    <row r="879" ht="15.75" customHeight="1" s="25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2" t="n"/>
      <c r="AL879" s="2" t="n"/>
      <c r="AM879" s="2" t="n"/>
      <c r="AN879" s="2" t="n"/>
      <c r="AO879" s="2" t="n"/>
      <c r="AP879" s="2" t="n"/>
    </row>
    <row r="880" ht="15.75" customHeight="1" s="25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2" t="n"/>
      <c r="AL880" s="2" t="n"/>
      <c r="AM880" s="2" t="n"/>
      <c r="AN880" s="2" t="n"/>
      <c r="AO880" s="2" t="n"/>
      <c r="AP880" s="2" t="n"/>
    </row>
    <row r="881" ht="15.75" customHeight="1" s="25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2" t="n"/>
      <c r="AL881" s="2" t="n"/>
      <c r="AM881" s="2" t="n"/>
      <c r="AN881" s="2" t="n"/>
      <c r="AO881" s="2" t="n"/>
      <c r="AP881" s="2" t="n"/>
    </row>
    <row r="882" ht="15.75" customHeight="1" s="25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2" t="n"/>
      <c r="AL882" s="2" t="n"/>
      <c r="AM882" s="2" t="n"/>
      <c r="AN882" s="2" t="n"/>
      <c r="AO882" s="2" t="n"/>
      <c r="AP882" s="2" t="n"/>
    </row>
    <row r="883" ht="15.75" customHeight="1" s="25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2" t="n"/>
      <c r="AL883" s="2" t="n"/>
      <c r="AM883" s="2" t="n"/>
      <c r="AN883" s="2" t="n"/>
      <c r="AO883" s="2" t="n"/>
      <c r="AP883" s="2" t="n"/>
    </row>
    <row r="884" ht="15.75" customHeight="1" s="25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2" t="n"/>
      <c r="AL884" s="2" t="n"/>
      <c r="AM884" s="2" t="n"/>
      <c r="AN884" s="2" t="n"/>
      <c r="AO884" s="2" t="n"/>
      <c r="AP884" s="2" t="n"/>
    </row>
    <row r="885" ht="15.75" customHeight="1" s="25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2" t="n"/>
      <c r="AL885" s="2" t="n"/>
      <c r="AM885" s="2" t="n"/>
      <c r="AN885" s="2" t="n"/>
      <c r="AO885" s="2" t="n"/>
      <c r="AP885" s="2" t="n"/>
    </row>
    <row r="886" ht="15.75" customHeight="1" s="25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2" t="n"/>
      <c r="AL886" s="2" t="n"/>
      <c r="AM886" s="2" t="n"/>
      <c r="AN886" s="2" t="n"/>
      <c r="AO886" s="2" t="n"/>
      <c r="AP886" s="2" t="n"/>
    </row>
    <row r="887" ht="15.75" customHeight="1" s="25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2" t="n"/>
      <c r="AL887" s="2" t="n"/>
      <c r="AM887" s="2" t="n"/>
      <c r="AN887" s="2" t="n"/>
      <c r="AO887" s="2" t="n"/>
      <c r="AP887" s="2" t="n"/>
    </row>
    <row r="888" ht="15.75" customHeight="1" s="25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2" t="n"/>
      <c r="AL888" s="2" t="n"/>
      <c r="AM888" s="2" t="n"/>
      <c r="AN888" s="2" t="n"/>
      <c r="AO888" s="2" t="n"/>
      <c r="AP888" s="2" t="n"/>
    </row>
    <row r="889" ht="15.75" customHeight="1" s="25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2" t="n"/>
      <c r="AL889" s="2" t="n"/>
      <c r="AM889" s="2" t="n"/>
      <c r="AN889" s="2" t="n"/>
      <c r="AO889" s="2" t="n"/>
      <c r="AP889" s="2" t="n"/>
    </row>
    <row r="890" ht="15.75" customHeight="1" s="25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2" t="n"/>
      <c r="AL890" s="2" t="n"/>
      <c r="AM890" s="2" t="n"/>
      <c r="AN890" s="2" t="n"/>
      <c r="AO890" s="2" t="n"/>
      <c r="AP890" s="2" t="n"/>
    </row>
    <row r="891" ht="15.75" customHeight="1" s="25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2" t="n"/>
      <c r="AL891" s="2" t="n"/>
      <c r="AM891" s="2" t="n"/>
      <c r="AN891" s="2" t="n"/>
      <c r="AO891" s="2" t="n"/>
      <c r="AP891" s="2" t="n"/>
    </row>
    <row r="892" ht="15.75" customHeight="1" s="25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2" t="n"/>
      <c r="AL892" s="2" t="n"/>
      <c r="AM892" s="2" t="n"/>
      <c r="AN892" s="2" t="n"/>
      <c r="AO892" s="2" t="n"/>
      <c r="AP892" s="2" t="n"/>
    </row>
    <row r="893" ht="15.75" customHeight="1" s="25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2" t="n"/>
      <c r="AL893" s="2" t="n"/>
      <c r="AM893" s="2" t="n"/>
      <c r="AN893" s="2" t="n"/>
      <c r="AO893" s="2" t="n"/>
      <c r="AP893" s="2" t="n"/>
    </row>
    <row r="894" ht="15.75" customHeight="1" s="25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2" t="n"/>
      <c r="AL894" s="2" t="n"/>
      <c r="AM894" s="2" t="n"/>
      <c r="AN894" s="2" t="n"/>
      <c r="AO894" s="2" t="n"/>
      <c r="AP894" s="2" t="n"/>
    </row>
    <row r="895" ht="15.75" customHeight="1" s="25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2" t="n"/>
      <c r="AL895" s="2" t="n"/>
      <c r="AM895" s="2" t="n"/>
      <c r="AN895" s="2" t="n"/>
      <c r="AO895" s="2" t="n"/>
      <c r="AP895" s="2" t="n"/>
    </row>
    <row r="896" ht="15.75" customHeight="1" s="25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2" t="n"/>
      <c r="AL896" s="2" t="n"/>
      <c r="AM896" s="2" t="n"/>
      <c r="AN896" s="2" t="n"/>
      <c r="AO896" s="2" t="n"/>
      <c r="AP896" s="2" t="n"/>
    </row>
    <row r="897" ht="15.75" customHeight="1" s="25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2" t="n"/>
      <c r="AL897" s="2" t="n"/>
      <c r="AM897" s="2" t="n"/>
      <c r="AN897" s="2" t="n"/>
      <c r="AO897" s="2" t="n"/>
      <c r="AP897" s="2" t="n"/>
    </row>
    <row r="898" ht="15.75" customHeight="1" s="25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2" t="n"/>
      <c r="AL898" s="2" t="n"/>
      <c r="AM898" s="2" t="n"/>
      <c r="AN898" s="2" t="n"/>
      <c r="AO898" s="2" t="n"/>
      <c r="AP898" s="2" t="n"/>
    </row>
    <row r="899" ht="15.75" customHeight="1" s="25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2" t="n"/>
      <c r="AL899" s="2" t="n"/>
      <c r="AM899" s="2" t="n"/>
      <c r="AN899" s="2" t="n"/>
      <c r="AO899" s="2" t="n"/>
      <c r="AP899" s="2" t="n"/>
    </row>
    <row r="900" ht="15.75" customHeight="1" s="25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2" t="n"/>
      <c r="AL900" s="2" t="n"/>
      <c r="AM900" s="2" t="n"/>
      <c r="AN900" s="2" t="n"/>
      <c r="AO900" s="2" t="n"/>
      <c r="AP900" s="2" t="n"/>
    </row>
    <row r="901" ht="15.75" customHeight="1" s="25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2" t="n"/>
      <c r="AL901" s="2" t="n"/>
      <c r="AM901" s="2" t="n"/>
      <c r="AN901" s="2" t="n"/>
      <c r="AO901" s="2" t="n"/>
      <c r="AP901" s="2" t="n"/>
    </row>
    <row r="902" ht="15.75" customHeight="1" s="25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2" t="n"/>
      <c r="AL902" s="2" t="n"/>
      <c r="AM902" s="2" t="n"/>
      <c r="AN902" s="2" t="n"/>
      <c r="AO902" s="2" t="n"/>
      <c r="AP902" s="2" t="n"/>
    </row>
    <row r="903" ht="15.75" customHeight="1" s="25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2" t="n"/>
      <c r="AL903" s="2" t="n"/>
      <c r="AM903" s="2" t="n"/>
      <c r="AN903" s="2" t="n"/>
      <c r="AO903" s="2" t="n"/>
      <c r="AP903" s="2" t="n"/>
    </row>
    <row r="904" ht="15.75" customHeight="1" s="25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2" t="n"/>
      <c r="AL904" s="2" t="n"/>
      <c r="AM904" s="2" t="n"/>
      <c r="AN904" s="2" t="n"/>
      <c r="AO904" s="2" t="n"/>
      <c r="AP904" s="2" t="n"/>
    </row>
    <row r="905" ht="15.75" customHeight="1" s="25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2" t="n"/>
      <c r="AL905" s="2" t="n"/>
      <c r="AM905" s="2" t="n"/>
      <c r="AN905" s="2" t="n"/>
      <c r="AO905" s="2" t="n"/>
      <c r="AP905" s="2" t="n"/>
    </row>
    <row r="906" ht="15.75" customHeight="1" s="25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2" t="n"/>
      <c r="AL906" s="2" t="n"/>
      <c r="AM906" s="2" t="n"/>
      <c r="AN906" s="2" t="n"/>
      <c r="AO906" s="2" t="n"/>
      <c r="AP906" s="2" t="n"/>
    </row>
    <row r="907" ht="15.75" customHeight="1" s="25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2" t="n"/>
      <c r="AL907" s="2" t="n"/>
      <c r="AM907" s="2" t="n"/>
      <c r="AN907" s="2" t="n"/>
      <c r="AO907" s="2" t="n"/>
      <c r="AP907" s="2" t="n"/>
    </row>
    <row r="908" ht="15.75" customHeight="1" s="25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2" t="n"/>
      <c r="AL908" s="2" t="n"/>
      <c r="AM908" s="2" t="n"/>
      <c r="AN908" s="2" t="n"/>
      <c r="AO908" s="2" t="n"/>
      <c r="AP908" s="2" t="n"/>
    </row>
    <row r="909" ht="15.75" customHeight="1" s="25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2" t="n"/>
      <c r="AL909" s="2" t="n"/>
      <c r="AM909" s="2" t="n"/>
      <c r="AN909" s="2" t="n"/>
      <c r="AO909" s="2" t="n"/>
      <c r="AP909" s="2" t="n"/>
    </row>
    <row r="910" ht="15.75" customHeight="1" s="25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2" t="n"/>
      <c r="AL910" s="2" t="n"/>
      <c r="AM910" s="2" t="n"/>
      <c r="AN910" s="2" t="n"/>
      <c r="AO910" s="2" t="n"/>
      <c r="AP910" s="2" t="n"/>
    </row>
    <row r="911" ht="15.75" customHeight="1" s="25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2" t="n"/>
      <c r="AL911" s="2" t="n"/>
      <c r="AM911" s="2" t="n"/>
      <c r="AN911" s="2" t="n"/>
      <c r="AO911" s="2" t="n"/>
      <c r="AP911" s="2" t="n"/>
    </row>
    <row r="912" ht="15.75" customHeight="1" s="25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2" t="n"/>
      <c r="AL912" s="2" t="n"/>
      <c r="AM912" s="2" t="n"/>
      <c r="AN912" s="2" t="n"/>
      <c r="AO912" s="2" t="n"/>
      <c r="AP912" s="2" t="n"/>
    </row>
    <row r="913" ht="15.75" customHeight="1" s="25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2" t="n"/>
      <c r="AL913" s="2" t="n"/>
      <c r="AM913" s="2" t="n"/>
      <c r="AN913" s="2" t="n"/>
      <c r="AO913" s="2" t="n"/>
      <c r="AP913" s="2" t="n"/>
    </row>
    <row r="914" ht="15.75" customHeight="1" s="25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2" t="n"/>
      <c r="AL914" s="2" t="n"/>
      <c r="AM914" s="2" t="n"/>
      <c r="AN914" s="2" t="n"/>
      <c r="AO914" s="2" t="n"/>
      <c r="AP914" s="2" t="n"/>
    </row>
    <row r="915" ht="15.75" customHeight="1" s="25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2" t="n"/>
      <c r="AL915" s="2" t="n"/>
      <c r="AM915" s="2" t="n"/>
      <c r="AN915" s="2" t="n"/>
      <c r="AO915" s="2" t="n"/>
      <c r="AP915" s="2" t="n"/>
    </row>
    <row r="916" ht="15.75" customHeight="1" s="25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2" t="n"/>
      <c r="AL916" s="2" t="n"/>
      <c r="AM916" s="2" t="n"/>
      <c r="AN916" s="2" t="n"/>
      <c r="AO916" s="2" t="n"/>
      <c r="AP916" s="2" t="n"/>
    </row>
    <row r="917" ht="15.75" customHeight="1" s="25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2" t="n"/>
      <c r="AL917" s="2" t="n"/>
      <c r="AM917" s="2" t="n"/>
      <c r="AN917" s="2" t="n"/>
      <c r="AO917" s="2" t="n"/>
      <c r="AP917" s="2" t="n"/>
    </row>
    <row r="918" ht="15.75" customHeight="1" s="25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2" t="n"/>
      <c r="AL918" s="2" t="n"/>
      <c r="AM918" s="2" t="n"/>
      <c r="AN918" s="2" t="n"/>
      <c r="AO918" s="2" t="n"/>
      <c r="AP918" s="2" t="n"/>
    </row>
    <row r="919" ht="15.75" customHeight="1" s="25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2" t="n"/>
      <c r="AL919" s="2" t="n"/>
      <c r="AM919" s="2" t="n"/>
      <c r="AN919" s="2" t="n"/>
      <c r="AO919" s="2" t="n"/>
      <c r="AP919" s="2" t="n"/>
    </row>
    <row r="920" ht="15.75" customHeight="1" s="25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2" t="n"/>
      <c r="AL920" s="2" t="n"/>
      <c r="AM920" s="2" t="n"/>
      <c r="AN920" s="2" t="n"/>
      <c r="AO920" s="2" t="n"/>
      <c r="AP920" s="2" t="n"/>
    </row>
    <row r="921" ht="15.75" customHeight="1" s="25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2" t="n"/>
      <c r="AL921" s="2" t="n"/>
      <c r="AM921" s="2" t="n"/>
      <c r="AN921" s="2" t="n"/>
      <c r="AO921" s="2" t="n"/>
      <c r="AP921" s="2" t="n"/>
    </row>
    <row r="922" ht="15.75" customHeight="1" s="25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2" t="n"/>
      <c r="AL922" s="2" t="n"/>
      <c r="AM922" s="2" t="n"/>
      <c r="AN922" s="2" t="n"/>
      <c r="AO922" s="2" t="n"/>
      <c r="AP922" s="2" t="n"/>
    </row>
    <row r="923" ht="15.75" customHeight="1" s="25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2" t="n"/>
      <c r="AL923" s="2" t="n"/>
      <c r="AM923" s="2" t="n"/>
      <c r="AN923" s="2" t="n"/>
      <c r="AO923" s="2" t="n"/>
      <c r="AP923" s="2" t="n"/>
    </row>
    <row r="924" ht="15.75" customHeight="1" s="25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2" t="n"/>
      <c r="AL924" s="2" t="n"/>
      <c r="AM924" s="2" t="n"/>
      <c r="AN924" s="2" t="n"/>
      <c r="AO924" s="2" t="n"/>
      <c r="AP924" s="2" t="n"/>
    </row>
    <row r="925" ht="15.75" customHeight="1" s="25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2" t="n"/>
      <c r="AL925" s="2" t="n"/>
      <c r="AM925" s="2" t="n"/>
      <c r="AN925" s="2" t="n"/>
      <c r="AO925" s="2" t="n"/>
      <c r="AP925" s="2" t="n"/>
    </row>
    <row r="926" ht="15.75" customHeight="1" s="25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2" t="n"/>
      <c r="AL926" s="2" t="n"/>
      <c r="AM926" s="2" t="n"/>
      <c r="AN926" s="2" t="n"/>
      <c r="AO926" s="2" t="n"/>
      <c r="AP926" s="2" t="n"/>
    </row>
    <row r="927" ht="15.75" customHeight="1" s="25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2" t="n"/>
      <c r="AL927" s="2" t="n"/>
      <c r="AM927" s="2" t="n"/>
      <c r="AN927" s="2" t="n"/>
      <c r="AO927" s="2" t="n"/>
      <c r="AP927" s="2" t="n"/>
    </row>
    <row r="928" ht="15.75" customHeight="1" s="25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2" t="n"/>
      <c r="AL928" s="2" t="n"/>
      <c r="AM928" s="2" t="n"/>
      <c r="AN928" s="2" t="n"/>
      <c r="AO928" s="2" t="n"/>
      <c r="AP928" s="2" t="n"/>
    </row>
    <row r="929" ht="15.75" customHeight="1" s="25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2" t="n"/>
      <c r="AL929" s="2" t="n"/>
      <c r="AM929" s="2" t="n"/>
      <c r="AN929" s="2" t="n"/>
      <c r="AO929" s="2" t="n"/>
      <c r="AP929" s="2" t="n"/>
    </row>
    <row r="930" ht="15.75" customHeight="1" s="25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2" t="n"/>
      <c r="AL930" s="2" t="n"/>
      <c r="AM930" s="2" t="n"/>
      <c r="AN930" s="2" t="n"/>
      <c r="AO930" s="2" t="n"/>
      <c r="AP930" s="2" t="n"/>
    </row>
    <row r="931" ht="15.75" customHeight="1" s="25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2" t="n"/>
      <c r="AL931" s="2" t="n"/>
      <c r="AM931" s="2" t="n"/>
      <c r="AN931" s="2" t="n"/>
      <c r="AO931" s="2" t="n"/>
      <c r="AP931" s="2" t="n"/>
    </row>
    <row r="932" ht="15.75" customHeight="1" s="25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2" t="n"/>
      <c r="AL932" s="2" t="n"/>
      <c r="AM932" s="2" t="n"/>
      <c r="AN932" s="2" t="n"/>
      <c r="AO932" s="2" t="n"/>
      <c r="AP932" s="2" t="n"/>
    </row>
    <row r="933" ht="15.75" customHeight="1" s="25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2" t="n"/>
      <c r="AL933" s="2" t="n"/>
      <c r="AM933" s="2" t="n"/>
      <c r="AN933" s="2" t="n"/>
      <c r="AO933" s="2" t="n"/>
      <c r="AP933" s="2" t="n"/>
    </row>
    <row r="934" ht="15.75" customHeight="1" s="25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2" t="n"/>
      <c r="AL934" s="2" t="n"/>
      <c r="AM934" s="2" t="n"/>
      <c r="AN934" s="2" t="n"/>
      <c r="AO934" s="2" t="n"/>
      <c r="AP934" s="2" t="n"/>
    </row>
    <row r="935" ht="15.75" customHeight="1" s="25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2" t="n"/>
      <c r="AL935" s="2" t="n"/>
      <c r="AM935" s="2" t="n"/>
      <c r="AN935" s="2" t="n"/>
      <c r="AO935" s="2" t="n"/>
      <c r="AP935" s="2" t="n"/>
    </row>
    <row r="936" ht="15.75" customHeight="1" s="25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2" t="n"/>
      <c r="AL936" s="2" t="n"/>
      <c r="AM936" s="2" t="n"/>
      <c r="AN936" s="2" t="n"/>
      <c r="AO936" s="2" t="n"/>
      <c r="AP936" s="2" t="n"/>
    </row>
    <row r="937" ht="15.75" customHeight="1" s="25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2" t="n"/>
      <c r="AL937" s="2" t="n"/>
      <c r="AM937" s="2" t="n"/>
      <c r="AN937" s="2" t="n"/>
      <c r="AO937" s="2" t="n"/>
      <c r="AP937" s="2" t="n"/>
    </row>
    <row r="938" ht="15.75" customHeight="1" s="25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2" t="n"/>
      <c r="AL938" s="2" t="n"/>
      <c r="AM938" s="2" t="n"/>
      <c r="AN938" s="2" t="n"/>
      <c r="AO938" s="2" t="n"/>
      <c r="AP938" s="2" t="n"/>
    </row>
    <row r="939" ht="15.75" customHeight="1" s="25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2" t="n"/>
      <c r="AL939" s="2" t="n"/>
      <c r="AM939" s="2" t="n"/>
      <c r="AN939" s="2" t="n"/>
      <c r="AO939" s="2" t="n"/>
      <c r="AP939" s="2" t="n"/>
    </row>
    <row r="940" ht="15.75" customHeight="1" s="25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2" t="n"/>
      <c r="AL940" s="2" t="n"/>
      <c r="AM940" s="2" t="n"/>
      <c r="AN940" s="2" t="n"/>
      <c r="AO940" s="2" t="n"/>
      <c r="AP940" s="2" t="n"/>
    </row>
    <row r="941" ht="15.75" customHeight="1" s="25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2" t="n"/>
      <c r="AL941" s="2" t="n"/>
      <c r="AM941" s="2" t="n"/>
      <c r="AN941" s="2" t="n"/>
      <c r="AO941" s="2" t="n"/>
      <c r="AP941" s="2" t="n"/>
    </row>
    <row r="942" ht="15.75" customHeight="1" s="25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2" t="n"/>
      <c r="AL942" s="2" t="n"/>
      <c r="AM942" s="2" t="n"/>
      <c r="AN942" s="2" t="n"/>
      <c r="AO942" s="2" t="n"/>
      <c r="AP942" s="2" t="n"/>
    </row>
    <row r="943" ht="15.75" customHeight="1" s="25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2" t="n"/>
      <c r="AL943" s="2" t="n"/>
      <c r="AM943" s="2" t="n"/>
      <c r="AN943" s="2" t="n"/>
      <c r="AO943" s="2" t="n"/>
      <c r="AP943" s="2" t="n"/>
    </row>
    <row r="944" ht="15.75" customHeight="1" s="25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2" t="n"/>
      <c r="AL944" s="2" t="n"/>
      <c r="AM944" s="2" t="n"/>
      <c r="AN944" s="2" t="n"/>
      <c r="AO944" s="2" t="n"/>
      <c r="AP944" s="2" t="n"/>
    </row>
    <row r="945" ht="15.75" customHeight="1" s="25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2" t="n"/>
      <c r="AL945" s="2" t="n"/>
      <c r="AM945" s="2" t="n"/>
      <c r="AN945" s="2" t="n"/>
      <c r="AO945" s="2" t="n"/>
      <c r="AP945" s="2" t="n"/>
    </row>
    <row r="946" ht="15.75" customHeight="1" s="25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2" t="n"/>
      <c r="AL946" s="2" t="n"/>
      <c r="AM946" s="2" t="n"/>
      <c r="AN946" s="2" t="n"/>
      <c r="AO946" s="2" t="n"/>
      <c r="AP946" s="2" t="n"/>
    </row>
    <row r="947" ht="15.75" customHeight="1" s="25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2" t="n"/>
      <c r="AL947" s="2" t="n"/>
      <c r="AM947" s="2" t="n"/>
      <c r="AN947" s="2" t="n"/>
      <c r="AO947" s="2" t="n"/>
      <c r="AP947" s="2" t="n"/>
    </row>
    <row r="948" ht="15.75" customHeight="1" s="25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2" t="n"/>
      <c r="AL948" s="2" t="n"/>
      <c r="AM948" s="2" t="n"/>
      <c r="AN948" s="2" t="n"/>
      <c r="AO948" s="2" t="n"/>
      <c r="AP948" s="2" t="n"/>
    </row>
    <row r="949" ht="15.75" customHeight="1" s="25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2" t="n"/>
      <c r="AL949" s="2" t="n"/>
      <c r="AM949" s="2" t="n"/>
      <c r="AN949" s="2" t="n"/>
      <c r="AO949" s="2" t="n"/>
      <c r="AP949" s="2" t="n"/>
    </row>
    <row r="950" ht="15.75" customHeight="1" s="25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2" t="n"/>
      <c r="AL950" s="2" t="n"/>
      <c r="AM950" s="2" t="n"/>
      <c r="AN950" s="2" t="n"/>
      <c r="AO950" s="2" t="n"/>
      <c r="AP950" s="2" t="n"/>
    </row>
    <row r="951" ht="15.75" customHeight="1" s="2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2" t="n"/>
      <c r="AL951" s="2" t="n"/>
      <c r="AM951" s="2" t="n"/>
      <c r="AN951" s="2" t="n"/>
      <c r="AO951" s="2" t="n"/>
      <c r="AP951" s="2" t="n"/>
    </row>
    <row r="952" ht="15.75" customHeight="1" s="25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2" t="n"/>
      <c r="AL952" s="2" t="n"/>
      <c r="AM952" s="2" t="n"/>
      <c r="AN952" s="2" t="n"/>
      <c r="AO952" s="2" t="n"/>
      <c r="AP952" s="2" t="n"/>
    </row>
    <row r="953" ht="15.75" customHeight="1" s="25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2" t="n"/>
      <c r="AL953" s="2" t="n"/>
      <c r="AM953" s="2" t="n"/>
      <c r="AN953" s="2" t="n"/>
      <c r="AO953" s="2" t="n"/>
      <c r="AP953" s="2" t="n"/>
    </row>
    <row r="954" ht="15.75" customHeight="1" s="25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2" t="n"/>
      <c r="AL954" s="2" t="n"/>
      <c r="AM954" s="2" t="n"/>
      <c r="AN954" s="2" t="n"/>
      <c r="AO954" s="2" t="n"/>
      <c r="AP954" s="2" t="n"/>
    </row>
    <row r="955" ht="15.75" customHeight="1" s="25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2" t="n"/>
      <c r="AL955" s="2" t="n"/>
      <c r="AM955" s="2" t="n"/>
      <c r="AN955" s="2" t="n"/>
      <c r="AO955" s="2" t="n"/>
      <c r="AP955" s="2" t="n"/>
    </row>
    <row r="956" ht="15.75" customHeight="1" s="25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2" t="n"/>
      <c r="AL956" s="2" t="n"/>
      <c r="AM956" s="2" t="n"/>
      <c r="AN956" s="2" t="n"/>
      <c r="AO956" s="2" t="n"/>
      <c r="AP956" s="2" t="n"/>
    </row>
    <row r="957" ht="15.75" customHeight="1" s="25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2" t="n"/>
      <c r="AL957" s="2" t="n"/>
      <c r="AM957" s="2" t="n"/>
      <c r="AN957" s="2" t="n"/>
      <c r="AO957" s="2" t="n"/>
      <c r="AP957" s="2" t="n"/>
    </row>
    <row r="958" ht="15.75" customHeight="1" s="25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2" t="n"/>
      <c r="AL958" s="2" t="n"/>
      <c r="AM958" s="2" t="n"/>
      <c r="AN958" s="2" t="n"/>
      <c r="AO958" s="2" t="n"/>
      <c r="AP958" s="2" t="n"/>
    </row>
    <row r="959" ht="15.75" customHeight="1" s="25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2" t="n"/>
      <c r="AL959" s="2" t="n"/>
      <c r="AM959" s="2" t="n"/>
      <c r="AN959" s="2" t="n"/>
      <c r="AO959" s="2" t="n"/>
      <c r="AP959" s="2" t="n"/>
    </row>
    <row r="960" ht="15.75" customHeight="1" s="25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2" t="n"/>
      <c r="AL960" s="2" t="n"/>
      <c r="AM960" s="2" t="n"/>
      <c r="AN960" s="2" t="n"/>
      <c r="AO960" s="2" t="n"/>
      <c r="AP960" s="2" t="n"/>
    </row>
    <row r="961" ht="15.75" customHeight="1" s="25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2" t="n"/>
      <c r="AL961" s="2" t="n"/>
      <c r="AM961" s="2" t="n"/>
      <c r="AN961" s="2" t="n"/>
      <c r="AO961" s="2" t="n"/>
      <c r="AP961" s="2" t="n"/>
    </row>
    <row r="962" ht="15.75" customHeight="1" s="25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2" t="n"/>
      <c r="AL962" s="2" t="n"/>
      <c r="AM962" s="2" t="n"/>
      <c r="AN962" s="2" t="n"/>
      <c r="AO962" s="2" t="n"/>
      <c r="AP962" s="2" t="n"/>
    </row>
    <row r="963" ht="15.75" customHeight="1" s="25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2" t="n"/>
      <c r="AL963" s="2" t="n"/>
      <c r="AM963" s="2" t="n"/>
      <c r="AN963" s="2" t="n"/>
      <c r="AO963" s="2" t="n"/>
      <c r="AP963" s="2" t="n"/>
    </row>
    <row r="964" ht="15.75" customHeight="1" s="25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2" t="n"/>
      <c r="AL964" s="2" t="n"/>
      <c r="AM964" s="2" t="n"/>
      <c r="AN964" s="2" t="n"/>
      <c r="AO964" s="2" t="n"/>
      <c r="AP964" s="2" t="n"/>
    </row>
    <row r="965" ht="15.75" customHeight="1" s="25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2" t="n"/>
      <c r="AL965" s="2" t="n"/>
      <c r="AM965" s="2" t="n"/>
      <c r="AN965" s="2" t="n"/>
      <c r="AO965" s="2" t="n"/>
      <c r="AP965" s="2" t="n"/>
    </row>
    <row r="966" ht="15.75" customHeight="1" s="25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2" t="n"/>
      <c r="AL966" s="2" t="n"/>
      <c r="AM966" s="2" t="n"/>
      <c r="AN966" s="2" t="n"/>
      <c r="AO966" s="2" t="n"/>
      <c r="AP966" s="2" t="n"/>
    </row>
    <row r="967" ht="15.75" customHeight="1" s="25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2" t="n"/>
      <c r="AL967" s="2" t="n"/>
      <c r="AM967" s="2" t="n"/>
      <c r="AN967" s="2" t="n"/>
      <c r="AO967" s="2" t="n"/>
      <c r="AP967" s="2" t="n"/>
    </row>
    <row r="968" ht="15.75" customHeight="1" s="25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2" t="n"/>
      <c r="AL968" s="2" t="n"/>
      <c r="AM968" s="2" t="n"/>
      <c r="AN968" s="2" t="n"/>
      <c r="AO968" s="2" t="n"/>
      <c r="AP968" s="2" t="n"/>
    </row>
    <row r="969" ht="15.75" customHeight="1" s="25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2" t="n"/>
      <c r="AL969" s="2" t="n"/>
      <c r="AM969" s="2" t="n"/>
      <c r="AN969" s="2" t="n"/>
      <c r="AO969" s="2" t="n"/>
      <c r="AP969" s="2" t="n"/>
    </row>
    <row r="970" ht="15.75" customHeight="1" s="25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2" t="n"/>
      <c r="AL970" s="2" t="n"/>
      <c r="AM970" s="2" t="n"/>
      <c r="AN970" s="2" t="n"/>
      <c r="AO970" s="2" t="n"/>
      <c r="AP970" s="2" t="n"/>
    </row>
    <row r="971" ht="15.75" customHeight="1" s="25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2" t="n"/>
      <c r="AL971" s="2" t="n"/>
      <c r="AM971" s="2" t="n"/>
      <c r="AN971" s="2" t="n"/>
      <c r="AO971" s="2" t="n"/>
      <c r="AP971" s="2" t="n"/>
    </row>
    <row r="972" ht="15.75" customHeight="1" s="25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2" t="n"/>
      <c r="AL972" s="2" t="n"/>
      <c r="AM972" s="2" t="n"/>
      <c r="AN972" s="2" t="n"/>
      <c r="AO972" s="2" t="n"/>
      <c r="AP972" s="2" t="n"/>
    </row>
    <row r="973" ht="15.75" customHeight="1" s="25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2" t="n"/>
      <c r="AL973" s="2" t="n"/>
      <c r="AM973" s="2" t="n"/>
      <c r="AN973" s="2" t="n"/>
      <c r="AO973" s="2" t="n"/>
      <c r="AP973" s="2" t="n"/>
    </row>
    <row r="974" ht="15.75" customHeight="1" s="25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2" t="n"/>
      <c r="AL974" s="2" t="n"/>
      <c r="AM974" s="2" t="n"/>
      <c r="AN974" s="2" t="n"/>
      <c r="AO974" s="2" t="n"/>
      <c r="AP974" s="2" t="n"/>
    </row>
    <row r="975" ht="15.75" customHeight="1" s="25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2" t="n"/>
      <c r="AL975" s="2" t="n"/>
      <c r="AM975" s="2" t="n"/>
      <c r="AN975" s="2" t="n"/>
      <c r="AO975" s="2" t="n"/>
      <c r="AP975" s="2" t="n"/>
    </row>
    <row r="976" ht="15.75" customHeight="1" s="25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2" t="n"/>
      <c r="AL976" s="2" t="n"/>
      <c r="AM976" s="2" t="n"/>
      <c r="AN976" s="2" t="n"/>
      <c r="AO976" s="2" t="n"/>
      <c r="AP976" s="2" t="n"/>
    </row>
    <row r="977" ht="15.75" customHeight="1" s="25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2" t="n"/>
      <c r="AL977" s="2" t="n"/>
      <c r="AM977" s="2" t="n"/>
      <c r="AN977" s="2" t="n"/>
      <c r="AO977" s="2" t="n"/>
      <c r="AP977" s="2" t="n"/>
    </row>
    <row r="978" ht="15.75" customHeight="1" s="25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2" t="n"/>
      <c r="AL978" s="2" t="n"/>
      <c r="AM978" s="2" t="n"/>
      <c r="AN978" s="2" t="n"/>
      <c r="AO978" s="2" t="n"/>
      <c r="AP978" s="2" t="n"/>
    </row>
    <row r="979" ht="15.75" customHeight="1" s="25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2" t="n"/>
      <c r="AL979" s="2" t="n"/>
      <c r="AM979" s="2" t="n"/>
      <c r="AN979" s="2" t="n"/>
      <c r="AO979" s="2" t="n"/>
      <c r="AP979" s="2" t="n"/>
    </row>
    <row r="980" ht="15.75" customHeight="1" s="25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2" t="n"/>
      <c r="AL980" s="2" t="n"/>
      <c r="AM980" s="2" t="n"/>
      <c r="AN980" s="2" t="n"/>
      <c r="AO980" s="2" t="n"/>
      <c r="AP980" s="2" t="n"/>
    </row>
    <row r="981" ht="15.75" customHeight="1" s="25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2" t="n"/>
      <c r="AL981" s="2" t="n"/>
      <c r="AM981" s="2" t="n"/>
      <c r="AN981" s="2" t="n"/>
      <c r="AO981" s="2" t="n"/>
      <c r="AP981" s="2" t="n"/>
    </row>
    <row r="982" ht="15.75" customHeight="1" s="25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2" t="n"/>
      <c r="AL982" s="2" t="n"/>
      <c r="AM982" s="2" t="n"/>
      <c r="AN982" s="2" t="n"/>
      <c r="AO982" s="2" t="n"/>
      <c r="AP982" s="2" t="n"/>
    </row>
    <row r="983" ht="15.75" customHeight="1" s="25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2" t="n"/>
      <c r="AL983" s="2" t="n"/>
      <c r="AM983" s="2" t="n"/>
      <c r="AN983" s="2" t="n"/>
      <c r="AO983" s="2" t="n"/>
      <c r="AP983" s="2" t="n"/>
    </row>
    <row r="984" ht="15.75" customHeight="1" s="25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2" t="n"/>
      <c r="AL984" s="2" t="n"/>
      <c r="AM984" s="2" t="n"/>
      <c r="AN984" s="2" t="n"/>
      <c r="AO984" s="2" t="n"/>
      <c r="AP984" s="2" t="n"/>
    </row>
    <row r="985" ht="15.75" customHeight="1" s="25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2" t="n"/>
      <c r="AL985" s="2" t="n"/>
      <c r="AM985" s="2" t="n"/>
      <c r="AN985" s="2" t="n"/>
      <c r="AO985" s="2" t="n"/>
      <c r="AP985" s="2" t="n"/>
    </row>
    <row r="986" ht="15.75" customHeight="1" s="25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2" t="n"/>
      <c r="AL986" s="2" t="n"/>
      <c r="AM986" s="2" t="n"/>
      <c r="AN986" s="2" t="n"/>
      <c r="AO986" s="2" t="n"/>
      <c r="AP986" s="2" t="n"/>
    </row>
    <row r="987" ht="15.75" customHeight="1" s="25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2" t="n"/>
      <c r="AL987" s="2" t="n"/>
      <c r="AM987" s="2" t="n"/>
      <c r="AN987" s="2" t="n"/>
      <c r="AO987" s="2" t="n"/>
      <c r="AP987" s="2" t="n"/>
    </row>
    <row r="988" ht="15.75" customHeight="1" s="25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2" t="n"/>
      <c r="AL988" s="2" t="n"/>
      <c r="AM988" s="2" t="n"/>
      <c r="AN988" s="2" t="n"/>
      <c r="AO988" s="2" t="n"/>
      <c r="AP988" s="2" t="n"/>
    </row>
    <row r="989" ht="15.75" customHeight="1" s="25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2" t="n"/>
      <c r="AL989" s="2" t="n"/>
      <c r="AM989" s="2" t="n"/>
      <c r="AN989" s="2" t="n"/>
      <c r="AO989" s="2" t="n"/>
      <c r="AP989" s="2" t="n"/>
    </row>
    <row r="990" ht="15.75" customHeight="1" s="25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2" t="n"/>
      <c r="AL990" s="2" t="n"/>
      <c r="AM990" s="2" t="n"/>
      <c r="AN990" s="2" t="n"/>
      <c r="AO990" s="2" t="n"/>
      <c r="AP990" s="2" t="n"/>
    </row>
    <row r="991" ht="15.75" customHeight="1" s="25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2" t="n"/>
      <c r="AL991" s="2" t="n"/>
      <c r="AM991" s="2" t="n"/>
      <c r="AN991" s="2" t="n"/>
      <c r="AO991" s="2" t="n"/>
      <c r="AP991" s="2" t="n"/>
    </row>
    <row r="992" ht="15.75" customHeight="1" s="25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2" t="n"/>
      <c r="AL992" s="2" t="n"/>
      <c r="AM992" s="2" t="n"/>
      <c r="AN992" s="2" t="n"/>
      <c r="AO992" s="2" t="n"/>
      <c r="AP992" s="2" t="n"/>
    </row>
    <row r="993" ht="15.75" customHeight="1" s="25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2" t="n"/>
      <c r="AL993" s="2" t="n"/>
      <c r="AM993" s="2" t="n"/>
      <c r="AN993" s="2" t="n"/>
      <c r="AO993" s="2" t="n"/>
      <c r="AP993" s="2" t="n"/>
    </row>
    <row r="994" ht="15.75" customHeight="1" s="25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2" t="n"/>
      <c r="AL994" s="2" t="n"/>
      <c r="AM994" s="2" t="n"/>
      <c r="AN994" s="2" t="n"/>
      <c r="AO994" s="2" t="n"/>
      <c r="AP994" s="2" t="n"/>
    </row>
    <row r="995" ht="15.75" customHeight="1" s="25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2" t="n"/>
      <c r="AL995" s="2" t="n"/>
      <c r="AM995" s="2" t="n"/>
      <c r="AN995" s="2" t="n"/>
      <c r="AO995" s="2" t="n"/>
      <c r="AP995" s="2" t="n"/>
    </row>
    <row r="996" ht="15.75" customHeight="1" s="25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2" t="n"/>
      <c r="AL996" s="2" t="n"/>
      <c r="AM996" s="2" t="n"/>
      <c r="AN996" s="2" t="n"/>
      <c r="AO996" s="2" t="n"/>
      <c r="AP996" s="2" t="n"/>
    </row>
    <row r="997" ht="15.75" customHeight="1" s="25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2" t="n"/>
      <c r="AL997" s="2" t="n"/>
      <c r="AM997" s="2" t="n"/>
      <c r="AN997" s="2" t="n"/>
      <c r="AO997" s="2" t="n"/>
      <c r="AP997" s="2" t="n"/>
    </row>
    <row r="998" ht="15.75" customHeight="1" s="25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2" t="n"/>
      <c r="AL998" s="2" t="n"/>
      <c r="AM998" s="2" t="n"/>
      <c r="AN998" s="2" t="n"/>
      <c r="AO998" s="2" t="n"/>
      <c r="AP998" s="2" t="n"/>
    </row>
    <row r="999" ht="15.75" customHeight="1" s="25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2" t="n"/>
      <c r="AL999" s="2" t="n"/>
      <c r="AM999" s="2" t="n"/>
      <c r="AN999" s="2" t="n"/>
      <c r="AO999" s="2" t="n"/>
      <c r="AP999" s="2" t="n"/>
    </row>
    <row r="1000" ht="15.75" customHeight="1" s="25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2" t="n"/>
      <c r="AL1000" s="2" t="n"/>
      <c r="AM1000" s="2" t="n"/>
      <c r="AN1000" s="2" t="n"/>
      <c r="AO1000" s="2" t="n"/>
      <c r="AP1000" s="2" t="n"/>
    </row>
  </sheetData>
  <mergeCells count="470">
    <mergeCell ref="S14:U14"/>
    <mergeCell ref="H21:V21"/>
    <mergeCell ref="R13:R14"/>
    <mergeCell ref="F16:G16"/>
    <mergeCell ref="S13:U13"/>
    <mergeCell ref="R16:R19"/>
    <mergeCell ref="J59:K59"/>
    <mergeCell ref="AG60:AK62"/>
    <mergeCell ref="S15:U15"/>
    <mergeCell ref="T62:U62"/>
    <mergeCell ref="AB59:AC59"/>
    <mergeCell ref="AD61:AF61"/>
    <mergeCell ref="O63:P63"/>
    <mergeCell ref="O26:P26"/>
    <mergeCell ref="O32:P32"/>
    <mergeCell ref="Q63:R63"/>
    <mergeCell ref="Q26:R26"/>
    <mergeCell ref="L29:M29"/>
    <mergeCell ref="T64:U64"/>
    <mergeCell ref="AB61:AC61"/>
    <mergeCell ref="T51:U51"/>
    <mergeCell ref="O55:P55"/>
    <mergeCell ref="V51:W51"/>
    <mergeCell ref="O40:P40"/>
    <mergeCell ref="J31:K31"/>
    <mergeCell ref="O27:P27"/>
    <mergeCell ref="L31:M31"/>
    <mergeCell ref="Q27:R27"/>
    <mergeCell ref="AH45:AI45"/>
    <mergeCell ref="J62:K62"/>
    <mergeCell ref="AH32:AI32"/>
    <mergeCell ref="J10:J11"/>
    <mergeCell ref="AH47:AI47"/>
    <mergeCell ref="J64:K64"/>
    <mergeCell ref="AJ47:AK47"/>
    <mergeCell ref="AC58:AE58"/>
    <mergeCell ref="T33:U33"/>
    <mergeCell ref="V33:W33"/>
    <mergeCell ref="AE52:AG52"/>
    <mergeCell ref="Q37:R37"/>
    <mergeCell ref="AB56:AD56"/>
    <mergeCell ref="J57:K57"/>
    <mergeCell ref="L57:M57"/>
    <mergeCell ref="O45:P45"/>
    <mergeCell ref="T35:U35"/>
    <mergeCell ref="V35:W35"/>
    <mergeCell ref="AG59:AK59"/>
    <mergeCell ref="L42:M42"/>
    <mergeCell ref="F18:G18"/>
    <mergeCell ref="AE53:AG53"/>
    <mergeCell ref="AE62:AF62"/>
    <mergeCell ref="AB57:AD57"/>
    <mergeCell ref="Q38:R38"/>
    <mergeCell ref="F17:G17"/>
    <mergeCell ref="V39:W39"/>
    <mergeCell ref="Q40:R40"/>
    <mergeCell ref="O51:P51"/>
    <mergeCell ref="H19:I19"/>
    <mergeCell ref="O58:P58"/>
    <mergeCell ref="R11:T11"/>
    <mergeCell ref="AB62:AC62"/>
    <mergeCell ref="T57:U57"/>
    <mergeCell ref="T29:U29"/>
    <mergeCell ref="L32:M32"/>
    <mergeCell ref="V23:W23"/>
    <mergeCell ref="X23:Y23"/>
    <mergeCell ref="L47:M47"/>
    <mergeCell ref="T58:U58"/>
    <mergeCell ref="T54:U54"/>
    <mergeCell ref="AI22:AK22"/>
    <mergeCell ref="V24:W24"/>
    <mergeCell ref="L58:M58"/>
    <mergeCell ref="O59:P59"/>
    <mergeCell ref="Q59:R59"/>
    <mergeCell ref="O46:P46"/>
    <mergeCell ref="J25:K25"/>
    <mergeCell ref="V49:W49"/>
    <mergeCell ref="L50:M50"/>
    <mergeCell ref="L25:M25"/>
    <mergeCell ref="Q46:R46"/>
    <mergeCell ref="V36:W36"/>
    <mergeCell ref="AE55:AG55"/>
    <mergeCell ref="G12:I12"/>
    <mergeCell ref="T60:U60"/>
    <mergeCell ref="L60:M60"/>
    <mergeCell ref="O61:P61"/>
    <mergeCell ref="Q61:R61"/>
    <mergeCell ref="O48:P48"/>
    <mergeCell ref="L52:M52"/>
    <mergeCell ref="Q48:R48"/>
    <mergeCell ref="Q41:R41"/>
    <mergeCell ref="AB21:AK21"/>
    <mergeCell ref="AD60:AF60"/>
    <mergeCell ref="V55:W55"/>
    <mergeCell ref="AC15:AE15"/>
    <mergeCell ref="Q56:R56"/>
    <mergeCell ref="Q43:R43"/>
    <mergeCell ref="O10:P10"/>
    <mergeCell ref="B20:E20"/>
    <mergeCell ref="O16:Q16"/>
    <mergeCell ref="V29:W29"/>
    <mergeCell ref="AG66:AI66"/>
    <mergeCell ref="V31:W31"/>
    <mergeCell ref="J55:K55"/>
    <mergeCell ref="W11:Y11"/>
    <mergeCell ref="L55:M55"/>
    <mergeCell ref="X49:Y49"/>
    <mergeCell ref="Q34:R34"/>
    <mergeCell ref="D16:E16"/>
    <mergeCell ref="X24:Y24"/>
    <mergeCell ref="V60:W60"/>
    <mergeCell ref="W19:Y19"/>
    <mergeCell ref="V45:W45"/>
    <mergeCell ref="V32:W32"/>
    <mergeCell ref="D18:E18"/>
    <mergeCell ref="AE51:AG51"/>
    <mergeCell ref="V26:W26"/>
    <mergeCell ref="Q36:R36"/>
    <mergeCell ref="AB23:AF23"/>
    <mergeCell ref="X26:Y26"/>
    <mergeCell ref="L36:M36"/>
    <mergeCell ref="AB9:AK9"/>
    <mergeCell ref="V57:W57"/>
    <mergeCell ref="J33:K33"/>
    <mergeCell ref="X27:Y27"/>
    <mergeCell ref="G13:I13"/>
    <mergeCell ref="V42:W42"/>
    <mergeCell ref="Q62:R62"/>
    <mergeCell ref="V58:W58"/>
    <mergeCell ref="V52:W52"/>
    <mergeCell ref="J28:K28"/>
    <mergeCell ref="L53:M53"/>
    <mergeCell ref="L28:M28"/>
    <mergeCell ref="X52:Y52"/>
    <mergeCell ref="G15:I15"/>
    <mergeCell ref="AB60:AC60"/>
    <mergeCell ref="Q10:Q11"/>
    <mergeCell ref="Q64:R64"/>
    <mergeCell ref="F4:AF5"/>
    <mergeCell ref="Q51:R51"/>
    <mergeCell ref="X37:Y37"/>
    <mergeCell ref="AB53:AD53"/>
    <mergeCell ref="B9:Y9"/>
    <mergeCell ref="K10:M10"/>
    <mergeCell ref="X38:Y38"/>
    <mergeCell ref="T41:U41"/>
    <mergeCell ref="O19:Q19"/>
    <mergeCell ref="T56:U56"/>
    <mergeCell ref="O11:P11"/>
    <mergeCell ref="T43:U43"/>
    <mergeCell ref="AC18:AE18"/>
    <mergeCell ref="V47:W47"/>
    <mergeCell ref="J23:K23"/>
    <mergeCell ref="W20:Y20"/>
    <mergeCell ref="AI48:AJ48"/>
    <mergeCell ref="X40:Y40"/>
    <mergeCell ref="L16:M16"/>
    <mergeCell ref="D19:E19"/>
    <mergeCell ref="F19:G19"/>
    <mergeCell ref="AH24:AI24"/>
    <mergeCell ref="V48:W48"/>
    <mergeCell ref="Q52:R52"/>
    <mergeCell ref="Q39:R39"/>
    <mergeCell ref="J34:K34"/>
    <mergeCell ref="AH53:AI53"/>
    <mergeCell ref="T25:U25"/>
    <mergeCell ref="AB38:AG38"/>
    <mergeCell ref="O12:Q12"/>
    <mergeCell ref="J49:K49"/>
    <mergeCell ref="J36:K36"/>
    <mergeCell ref="AH55:AI55"/>
    <mergeCell ref="L30:M30"/>
    <mergeCell ref="O14:Q14"/>
    <mergeCell ref="O13:Q13"/>
    <mergeCell ref="X45:Y45"/>
    <mergeCell ref="AG64:AI64"/>
    <mergeCell ref="L44:M44"/>
    <mergeCell ref="T31:U31"/>
    <mergeCell ref="V53:W53"/>
    <mergeCell ref="O15:Q15"/>
    <mergeCell ref="AD67:AF67"/>
    <mergeCell ref="J12:J15"/>
    <mergeCell ref="X59:Y59"/>
    <mergeCell ref="V46:W46"/>
    <mergeCell ref="X46:Y46"/>
    <mergeCell ref="AH37:AI37"/>
    <mergeCell ref="V61:W61"/>
    <mergeCell ref="J29:K29"/>
    <mergeCell ref="X48:Y48"/>
    <mergeCell ref="C11:E11"/>
    <mergeCell ref="J24:K24"/>
    <mergeCell ref="L24:M24"/>
    <mergeCell ref="AH43:AI43"/>
    <mergeCell ref="L18:M18"/>
    <mergeCell ref="AG12:AI12"/>
    <mergeCell ref="J26:K26"/>
    <mergeCell ref="O22:P22"/>
    <mergeCell ref="L26:M26"/>
    <mergeCell ref="B6:AK6"/>
    <mergeCell ref="O47:P47"/>
    <mergeCell ref="AH27:AI27"/>
    <mergeCell ref="X51:Y51"/>
    <mergeCell ref="J50:K50"/>
    <mergeCell ref="J42:K42"/>
    <mergeCell ref="T34:U34"/>
    <mergeCell ref="O38:P38"/>
    <mergeCell ref="T28:U28"/>
    <mergeCell ref="AG2:AK5"/>
    <mergeCell ref="J52:K52"/>
    <mergeCell ref="X36:Y36"/>
    <mergeCell ref="J39:K39"/>
    <mergeCell ref="T39:U39"/>
    <mergeCell ref="J44:K44"/>
    <mergeCell ref="Q25:R25"/>
    <mergeCell ref="T30:U30"/>
    <mergeCell ref="V13:V14"/>
    <mergeCell ref="T32:U32"/>
    <mergeCell ref="J37:K37"/>
    <mergeCell ref="O33:P33"/>
    <mergeCell ref="X61:Y61"/>
    <mergeCell ref="Q33:R33"/>
    <mergeCell ref="L37:M37"/>
    <mergeCell ref="T47:U47"/>
    <mergeCell ref="AH38:AI38"/>
    <mergeCell ref="X62:Y62"/>
    <mergeCell ref="AH40:AI40"/>
    <mergeCell ref="U3:V3"/>
    <mergeCell ref="X64:Y64"/>
    <mergeCell ref="J32:K32"/>
    <mergeCell ref="J63:K63"/>
    <mergeCell ref="L63:M63"/>
    <mergeCell ref="Q22:R22"/>
    <mergeCell ref="AB49:AD49"/>
    <mergeCell ref="T23:U23"/>
    <mergeCell ref="AH30:AI30"/>
    <mergeCell ref="J47:K47"/>
    <mergeCell ref="O64:P64"/>
    <mergeCell ref="T52:U52"/>
    <mergeCell ref="R10:T10"/>
    <mergeCell ref="AE22:AG22"/>
    <mergeCell ref="AD63:AF63"/>
    <mergeCell ref="L27:M27"/>
    <mergeCell ref="AB50:AD50"/>
    <mergeCell ref="T49:U49"/>
    <mergeCell ref="AH33:AI33"/>
    <mergeCell ref="J60:K60"/>
    <mergeCell ref="W16:Y16"/>
    <mergeCell ref="T42:U42"/>
    <mergeCell ref="AH35:AI35"/>
    <mergeCell ref="AB52:AD52"/>
    <mergeCell ref="J53:K53"/>
    <mergeCell ref="V10:Z10"/>
    <mergeCell ref="T50:U50"/>
    <mergeCell ref="O54:P54"/>
    <mergeCell ref="W18:Y18"/>
    <mergeCell ref="T44:U44"/>
    <mergeCell ref="J45:K45"/>
    <mergeCell ref="V44:W44"/>
    <mergeCell ref="O41:P41"/>
    <mergeCell ref="L45:M45"/>
    <mergeCell ref="W3:X3"/>
    <mergeCell ref="O35:P35"/>
    <mergeCell ref="Q35:R35"/>
    <mergeCell ref="L38:M38"/>
    <mergeCell ref="B12:E12"/>
    <mergeCell ref="O43:P43"/>
    <mergeCell ref="Q49:R49"/>
    <mergeCell ref="L40:M40"/>
    <mergeCell ref="B14:E14"/>
    <mergeCell ref="Q30:R30"/>
    <mergeCell ref="AB55:AD55"/>
    <mergeCell ref="O60:P60"/>
    <mergeCell ref="B13:E13"/>
    <mergeCell ref="AH54:AI54"/>
    <mergeCell ref="AH41:AI41"/>
    <mergeCell ref="S17:U17"/>
    <mergeCell ref="J58:K58"/>
    <mergeCell ref="K11:M11"/>
    <mergeCell ref="AH56:AI56"/>
    <mergeCell ref="B16:C16"/>
    <mergeCell ref="T24:U24"/>
    <mergeCell ref="AB63:AC63"/>
    <mergeCell ref="B18:C18"/>
    <mergeCell ref="T53:U53"/>
    <mergeCell ref="Q54:R54"/>
    <mergeCell ref="O29:P29"/>
    <mergeCell ref="Q29:R29"/>
    <mergeCell ref="O65:P65"/>
    <mergeCell ref="Q23:R23"/>
    <mergeCell ref="T55:U55"/>
    <mergeCell ref="O44:P44"/>
    <mergeCell ref="AD66:AF66"/>
    <mergeCell ref="O31:P31"/>
    <mergeCell ref="Q31:R31"/>
    <mergeCell ref="X58:Y58"/>
    <mergeCell ref="AG23:AI23"/>
    <mergeCell ref="AH49:AI49"/>
    <mergeCell ref="O62:P62"/>
    <mergeCell ref="O56:P56"/>
    <mergeCell ref="AH36:AI36"/>
    <mergeCell ref="X60:Y60"/>
    <mergeCell ref="AE54:AG54"/>
    <mergeCell ref="U10:U11"/>
    <mergeCell ref="L59:M59"/>
    <mergeCell ref="J46:K46"/>
    <mergeCell ref="L46:M46"/>
    <mergeCell ref="T37:U37"/>
    <mergeCell ref="V37:W37"/>
    <mergeCell ref="AE56:AG56"/>
    <mergeCell ref="J61:K61"/>
    <mergeCell ref="O57:P57"/>
    <mergeCell ref="Y8:Z8"/>
    <mergeCell ref="L61:M61"/>
    <mergeCell ref="Q57:R57"/>
    <mergeCell ref="F10:F11"/>
    <mergeCell ref="J48:K48"/>
    <mergeCell ref="C10:E10"/>
    <mergeCell ref="L48:M48"/>
    <mergeCell ref="G10:I10"/>
    <mergeCell ref="T38:U38"/>
    <mergeCell ref="B15:E15"/>
    <mergeCell ref="V38:W38"/>
    <mergeCell ref="Q42:R42"/>
    <mergeCell ref="L43:M43"/>
    <mergeCell ref="T63:U63"/>
    <mergeCell ref="V63:W63"/>
    <mergeCell ref="B17:C17"/>
    <mergeCell ref="D17:E17"/>
    <mergeCell ref="W14:Y14"/>
    <mergeCell ref="T40:U40"/>
    <mergeCell ref="J16:K16"/>
    <mergeCell ref="B19:C19"/>
    <mergeCell ref="V27:W27"/>
    <mergeCell ref="V16:V19"/>
    <mergeCell ref="W15:Y15"/>
    <mergeCell ref="Q45:R45"/>
    <mergeCell ref="Q32:R32"/>
    <mergeCell ref="V22:W22"/>
    <mergeCell ref="AD59:AF59"/>
    <mergeCell ref="X22:Y22"/>
    <mergeCell ref="Q47:R47"/>
    <mergeCell ref="T45:U45"/>
    <mergeCell ref="AH52:AI52"/>
    <mergeCell ref="B2:E5"/>
    <mergeCell ref="AE57:AG57"/>
    <mergeCell ref="L62:M62"/>
    <mergeCell ref="Q58:R58"/>
    <mergeCell ref="T59:U59"/>
    <mergeCell ref="V59:W59"/>
    <mergeCell ref="Q50:R50"/>
    <mergeCell ref="V40:W40"/>
    <mergeCell ref="L64:M64"/>
    <mergeCell ref="Q60:R60"/>
    <mergeCell ref="N10:N11"/>
    <mergeCell ref="T26:U26"/>
    <mergeCell ref="L51:M51"/>
    <mergeCell ref="X33:Y33"/>
    <mergeCell ref="V54:W54"/>
    <mergeCell ref="V41:W41"/>
    <mergeCell ref="X41:Y41"/>
    <mergeCell ref="G11:I11"/>
    <mergeCell ref="X35:Y35"/>
    <mergeCell ref="AD64:AF64"/>
    <mergeCell ref="AB51:AD51"/>
    <mergeCell ref="H18:I18"/>
    <mergeCell ref="J18:K18"/>
    <mergeCell ref="AC12:AE12"/>
    <mergeCell ref="J17:K17"/>
    <mergeCell ref="L17:M17"/>
    <mergeCell ref="O53:P53"/>
    <mergeCell ref="J19:K19"/>
    <mergeCell ref="L19:M19"/>
    <mergeCell ref="Q55:R55"/>
    <mergeCell ref="V34:W34"/>
    <mergeCell ref="V28:W28"/>
    <mergeCell ref="X34:Y34"/>
    <mergeCell ref="X28:Y28"/>
    <mergeCell ref="L39:M39"/>
    <mergeCell ref="V30:W30"/>
    <mergeCell ref="X30:Y30"/>
    <mergeCell ref="O25:P25"/>
    <mergeCell ref="X42:Y42"/>
    <mergeCell ref="X29:Y29"/>
    <mergeCell ref="T61:U61"/>
    <mergeCell ref="X54:Y54"/>
    <mergeCell ref="V62:W62"/>
    <mergeCell ref="T27:U27"/>
    <mergeCell ref="V56:W56"/>
    <mergeCell ref="X56:Y56"/>
    <mergeCell ref="Q53:R53"/>
    <mergeCell ref="V43:W43"/>
    <mergeCell ref="X43:Y43"/>
    <mergeCell ref="K12:M12"/>
    <mergeCell ref="X57:Y57"/>
    <mergeCell ref="AB34:AK34"/>
    <mergeCell ref="G14:I14"/>
    <mergeCell ref="K14:M14"/>
    <mergeCell ref="J27:K27"/>
    <mergeCell ref="AG15:AI15"/>
    <mergeCell ref="AH39:AI39"/>
    <mergeCell ref="J22:K22"/>
    <mergeCell ref="T22:U22"/>
    <mergeCell ref="L22:M22"/>
    <mergeCell ref="S16:U16"/>
    <mergeCell ref="V50:W50"/>
    <mergeCell ref="O18:Q18"/>
    <mergeCell ref="X44:Y44"/>
    <mergeCell ref="J51:K51"/>
    <mergeCell ref="S18:U18"/>
    <mergeCell ref="X31:Y31"/>
    <mergeCell ref="AH28:AI28"/>
    <mergeCell ref="X39:Y39"/>
    <mergeCell ref="J38:K38"/>
    <mergeCell ref="O34:P34"/>
    <mergeCell ref="O28:P28"/>
    <mergeCell ref="Q28:R28"/>
    <mergeCell ref="X32:Y32"/>
    <mergeCell ref="O39:P39"/>
    <mergeCell ref="V64:W64"/>
    <mergeCell ref="J40:K40"/>
    <mergeCell ref="O36:P36"/>
    <mergeCell ref="O30:P30"/>
    <mergeCell ref="L33:M33"/>
    <mergeCell ref="O17:Q17"/>
    <mergeCell ref="J35:K35"/>
    <mergeCell ref="L35:M35"/>
    <mergeCell ref="K13:M13"/>
    <mergeCell ref="X63:Y63"/>
    <mergeCell ref="X50:Y50"/>
    <mergeCell ref="K15:M15"/>
    <mergeCell ref="S12:U12"/>
    <mergeCell ref="O23:P23"/>
    <mergeCell ref="T46:U46"/>
    <mergeCell ref="T48:U48"/>
    <mergeCell ref="O24:P24"/>
    <mergeCell ref="Q24:R24"/>
    <mergeCell ref="N12:N15"/>
    <mergeCell ref="J30:K30"/>
    <mergeCell ref="S19:U19"/>
    <mergeCell ref="AH42:AI42"/>
    <mergeCell ref="O49:P49"/>
    <mergeCell ref="AH29:AI29"/>
    <mergeCell ref="X53:Y53"/>
    <mergeCell ref="AG18:AI18"/>
    <mergeCell ref="X47:Y47"/>
    <mergeCell ref="L23:M23"/>
    <mergeCell ref="AH44:AI44"/>
    <mergeCell ref="AH31:AI31"/>
    <mergeCell ref="X55:Y55"/>
    <mergeCell ref="J54:K54"/>
    <mergeCell ref="O50:P50"/>
    <mergeCell ref="L54:M54"/>
    <mergeCell ref="J41:K41"/>
    <mergeCell ref="Q44:R44"/>
    <mergeCell ref="L41:M41"/>
    <mergeCell ref="O42:P42"/>
    <mergeCell ref="J56:K56"/>
    <mergeCell ref="O52:P52"/>
    <mergeCell ref="L56:M56"/>
    <mergeCell ref="AH26:AI26"/>
    <mergeCell ref="L34:M34"/>
    <mergeCell ref="J43:K43"/>
    <mergeCell ref="AE50:AG50"/>
    <mergeCell ref="V25:W25"/>
    <mergeCell ref="AB54:AD54"/>
    <mergeCell ref="X25:Y25"/>
    <mergeCell ref="L49:M49"/>
    <mergeCell ref="T36:U36"/>
    <mergeCell ref="O37:P37"/>
    <mergeCell ref="AH57:AI57"/>
  </mergeCells>
  <printOptions horizontalCentered="1" verticalCentered="1"/>
  <pageMargins left="0" right="0" top="0.3937007874015748" bottom="0" header="0" footer="0"/>
  <pageSetup orientation="landscape" paperSize="9" scale="50"/>
  <headerFooter>
    <oddHeader/>
    <oddFooter>&amp;L#000000Internal Use Only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2023-08-18T00:56:01Z</dcterms:created>
  <dcterms:modified xsi:type="dcterms:W3CDTF">2023-08-18T00:57:27Z</dcterms:modified>
</cp:coreProperties>
</file>