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za\Documents\Matura - computer science\2010\"/>
    </mc:Choice>
  </mc:AlternateContent>
  <xr:revisionPtr revIDLastSave="0" documentId="13_ncr:1_{D2C38C97-C28B-4CDE-BF07-BCBB479F6EDA}" xr6:coauthVersionLast="47" xr6:coauthVersionMax="47" xr10:uidLastSave="{00000000-0000-0000-0000-000000000000}"/>
  <bookViews>
    <workbookView xWindow="-110" yWindow="-110" windowWidth="19420" windowHeight="10420" xr2:uid="{8823A19B-B9BA-455A-B5BC-6657E18BB6D1}"/>
  </bookViews>
  <sheets>
    <sheet name="pesel" sheetId="2" r:id="rId1"/>
    <sheet name="e" sheetId="10" r:id="rId2"/>
    <sheet name="tab_przest_d" sheetId="7" r:id="rId3"/>
    <sheet name="d" sheetId="8" r:id="rId4"/>
    <sheet name="tab_przest_c" sheetId="5" r:id="rId5"/>
    <sheet name="c" sheetId="6" r:id="rId6"/>
    <sheet name="a" sheetId="1" r:id="rId7"/>
    <sheet name="b" sheetId="3" r:id="rId8"/>
  </sheets>
  <definedNames>
    <definedName name="ExternalData_1" localSheetId="0" hidden="1">pesel!$A$1:$A$151</definedName>
  </definedNames>
  <calcPr calcId="191029"/>
  <pivotCaches>
    <pivotCache cacheId="2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G11" i="2" s="1"/>
  <c r="H12" i="2"/>
  <c r="G12" i="2" s="1"/>
  <c r="H13" i="2"/>
  <c r="G13" i="2" s="1"/>
  <c r="H14" i="2"/>
  <c r="G14" i="2" s="1"/>
  <c r="H15" i="2"/>
  <c r="G15" i="2" s="1"/>
  <c r="H16" i="2"/>
  <c r="G16" i="2" s="1"/>
  <c r="I16" i="2" s="1"/>
  <c r="H17" i="2"/>
  <c r="G17" i="2" s="1"/>
  <c r="I17" i="2" s="1"/>
  <c r="H18" i="2"/>
  <c r="H19" i="2"/>
  <c r="H20" i="2"/>
  <c r="H21" i="2"/>
  <c r="G21" i="2" s="1"/>
  <c r="I21" i="2" s="1"/>
  <c r="H22" i="2"/>
  <c r="H23" i="2"/>
  <c r="G23" i="2" s="1"/>
  <c r="I23" i="2" s="1"/>
  <c r="H24" i="2"/>
  <c r="G24" i="2" s="1"/>
  <c r="I24" i="2" s="1"/>
  <c r="H25" i="2"/>
  <c r="G25" i="2" s="1"/>
  <c r="H26" i="2"/>
  <c r="G26" i="2" s="1"/>
  <c r="H27" i="2"/>
  <c r="G27" i="2" s="1"/>
  <c r="H28" i="2"/>
  <c r="G28" i="2" s="1"/>
  <c r="H29" i="2"/>
  <c r="G29" i="2" s="1"/>
  <c r="H30" i="2"/>
  <c r="G30" i="2" s="1"/>
  <c r="H31" i="2"/>
  <c r="G31" i="2" s="1"/>
  <c r="I31" i="2" s="1"/>
  <c r="H32" i="2"/>
  <c r="G32" i="2" s="1"/>
  <c r="H33" i="2"/>
  <c r="G33" i="2" s="1"/>
  <c r="I33" i="2" s="1"/>
  <c r="H34" i="2"/>
  <c r="H35" i="2"/>
  <c r="H36" i="2"/>
  <c r="H37" i="2"/>
  <c r="H38" i="2"/>
  <c r="H39" i="2"/>
  <c r="G39" i="2" s="1"/>
  <c r="H40" i="2"/>
  <c r="H41" i="2"/>
  <c r="H42" i="2"/>
  <c r="H43" i="2"/>
  <c r="G43" i="2" s="1"/>
  <c r="H44" i="2"/>
  <c r="G44" i="2" s="1"/>
  <c r="H45" i="2"/>
  <c r="G45" i="2" s="1"/>
  <c r="H46" i="2"/>
  <c r="G46" i="2" s="1"/>
  <c r="H47" i="2"/>
  <c r="G47" i="2" s="1"/>
  <c r="H48" i="2"/>
  <c r="G48" i="2" s="1"/>
  <c r="H49" i="2"/>
  <c r="G49" i="2" s="1"/>
  <c r="H50" i="2"/>
  <c r="H51" i="2"/>
  <c r="H52" i="2"/>
  <c r="G52" i="2" s="1"/>
  <c r="H53" i="2"/>
  <c r="H54" i="2"/>
  <c r="G54" i="2" s="1"/>
  <c r="H55" i="2"/>
  <c r="G55" i="2" s="1"/>
  <c r="H56" i="2"/>
  <c r="H57" i="2"/>
  <c r="H58" i="2"/>
  <c r="G58" i="2" s="1"/>
  <c r="H59" i="2"/>
  <c r="G59" i="2" s="1"/>
  <c r="H60" i="2"/>
  <c r="G60" i="2" s="1"/>
  <c r="H61" i="2"/>
  <c r="G61" i="2" s="1"/>
  <c r="H62" i="2"/>
  <c r="G62" i="2" s="1"/>
  <c r="H63" i="2"/>
  <c r="G63" i="2" s="1"/>
  <c r="I63" i="2" s="1"/>
  <c r="H64" i="2"/>
  <c r="G64" i="2" s="1"/>
  <c r="I64" i="2" s="1"/>
  <c r="H65" i="2"/>
  <c r="G65" i="2" s="1"/>
  <c r="I65" i="2" s="1"/>
  <c r="H66" i="2"/>
  <c r="H67" i="2"/>
  <c r="H68" i="2"/>
  <c r="H69" i="2"/>
  <c r="H70" i="2"/>
  <c r="H71" i="2"/>
  <c r="H72" i="2"/>
  <c r="H73" i="2"/>
  <c r="G73" i="2" s="1"/>
  <c r="H74" i="2"/>
  <c r="G74" i="2" s="1"/>
  <c r="H75" i="2"/>
  <c r="G75" i="2" s="1"/>
  <c r="H76" i="2"/>
  <c r="G76" i="2" s="1"/>
  <c r="H77" i="2"/>
  <c r="G77" i="2" s="1"/>
  <c r="H78" i="2"/>
  <c r="G78" i="2" s="1"/>
  <c r="H79" i="2"/>
  <c r="G79" i="2" s="1"/>
  <c r="H80" i="2"/>
  <c r="G80" i="2" s="1"/>
  <c r="H81" i="2"/>
  <c r="G81" i="2" s="1"/>
  <c r="H82" i="2"/>
  <c r="H83" i="2"/>
  <c r="H84" i="2"/>
  <c r="H85" i="2"/>
  <c r="H86" i="2"/>
  <c r="H87" i="2"/>
  <c r="G87" i="2" s="1"/>
  <c r="H88" i="2"/>
  <c r="G88" i="2" s="1"/>
  <c r="I88" i="2" s="1"/>
  <c r="H89" i="2"/>
  <c r="G89" i="2" s="1"/>
  <c r="H90" i="2"/>
  <c r="G90" i="2" s="1"/>
  <c r="H91" i="2"/>
  <c r="G91" i="2" s="1"/>
  <c r="H92" i="2"/>
  <c r="G92" i="2" s="1"/>
  <c r="H93" i="2"/>
  <c r="G93" i="2" s="1"/>
  <c r="H94" i="2"/>
  <c r="G94" i="2" s="1"/>
  <c r="H95" i="2"/>
  <c r="G95" i="2" s="1"/>
  <c r="I95" i="2" s="1"/>
  <c r="H96" i="2"/>
  <c r="G96" i="2" s="1"/>
  <c r="I96" i="2" s="1"/>
  <c r="H97" i="2"/>
  <c r="G97" i="2" s="1"/>
  <c r="I97" i="2" s="1"/>
  <c r="H98" i="2"/>
  <c r="H99" i="2"/>
  <c r="H100" i="2"/>
  <c r="H101" i="2"/>
  <c r="H102" i="2"/>
  <c r="G102" i="2" s="1"/>
  <c r="H103" i="2"/>
  <c r="H104" i="2"/>
  <c r="H105" i="2"/>
  <c r="G105" i="2" s="1"/>
  <c r="H106" i="2"/>
  <c r="G106" i="2" s="1"/>
  <c r="H107" i="2"/>
  <c r="G107" i="2" s="1"/>
  <c r="H108" i="2"/>
  <c r="G108" i="2" s="1"/>
  <c r="H109" i="2"/>
  <c r="G109" i="2" s="1"/>
  <c r="H110" i="2"/>
  <c r="G110" i="2" s="1"/>
  <c r="H111" i="2"/>
  <c r="G111" i="2" s="1"/>
  <c r="H112" i="2"/>
  <c r="G112" i="2" s="1"/>
  <c r="H113" i="2"/>
  <c r="G113" i="2" s="1"/>
  <c r="H114" i="2"/>
  <c r="H115" i="2"/>
  <c r="H116" i="2"/>
  <c r="H117" i="2"/>
  <c r="H118" i="2"/>
  <c r="G118" i="2" s="1"/>
  <c r="I118" i="2" s="1"/>
  <c r="H119" i="2"/>
  <c r="G119" i="2" s="1"/>
  <c r="H120" i="2"/>
  <c r="G120" i="2" s="1"/>
  <c r="H121" i="2"/>
  <c r="G121" i="2" s="1"/>
  <c r="H122" i="2"/>
  <c r="G122" i="2" s="1"/>
  <c r="H123" i="2"/>
  <c r="G123" i="2" s="1"/>
  <c r="H124" i="2"/>
  <c r="G124" i="2" s="1"/>
  <c r="H125" i="2"/>
  <c r="G125" i="2" s="1"/>
  <c r="H126" i="2"/>
  <c r="G126" i="2" s="1"/>
  <c r="H127" i="2"/>
  <c r="G127" i="2" s="1"/>
  <c r="H128" i="2"/>
  <c r="G128" i="2" s="1"/>
  <c r="I128" i="2" s="1"/>
  <c r="H129" i="2"/>
  <c r="G129" i="2" s="1"/>
  <c r="I129" i="2" s="1"/>
  <c r="H130" i="2"/>
  <c r="G130" i="2" s="1"/>
  <c r="H131" i="2"/>
  <c r="H132" i="2"/>
  <c r="H133" i="2"/>
  <c r="G133" i="2" s="1"/>
  <c r="I133" i="2" s="1"/>
  <c r="H134" i="2"/>
  <c r="H135" i="2"/>
  <c r="G135" i="2" s="1"/>
  <c r="I135" i="2" s="1"/>
  <c r="H136" i="2"/>
  <c r="G136" i="2" s="1"/>
  <c r="I136" i="2" s="1"/>
  <c r="H137" i="2"/>
  <c r="G137" i="2" s="1"/>
  <c r="H138" i="2"/>
  <c r="G138" i="2" s="1"/>
  <c r="H139" i="2"/>
  <c r="G139" i="2" s="1"/>
  <c r="H140" i="2"/>
  <c r="G140" i="2" s="1"/>
  <c r="H141" i="2"/>
  <c r="G141" i="2" s="1"/>
  <c r="H142" i="2"/>
  <c r="G142" i="2" s="1"/>
  <c r="H143" i="2"/>
  <c r="G143" i="2" s="1"/>
  <c r="H144" i="2"/>
  <c r="G144" i="2" s="1"/>
  <c r="H145" i="2"/>
  <c r="G145" i="2" s="1"/>
  <c r="H146" i="2"/>
  <c r="H147" i="2"/>
  <c r="H148" i="2"/>
  <c r="H149" i="2"/>
  <c r="H150" i="2"/>
  <c r="G150" i="2" s="1"/>
  <c r="H151" i="2"/>
  <c r="G151" i="2" s="1"/>
  <c r="G2" i="2"/>
  <c r="G6" i="2"/>
  <c r="G18" i="2"/>
  <c r="I18" i="2" s="1"/>
  <c r="G22" i="2"/>
  <c r="I22" i="2" s="1"/>
  <c r="G34" i="2"/>
  <c r="G38" i="2"/>
  <c r="G50" i="2"/>
  <c r="I50" i="2" s="1"/>
  <c r="G70" i="2"/>
  <c r="I70" i="2" s="1"/>
  <c r="G86" i="2"/>
  <c r="I86" i="2" s="1"/>
  <c r="G134" i="2"/>
  <c r="J2" i="2"/>
  <c r="J3" i="2"/>
  <c r="J16" i="2"/>
  <c r="J17" i="2"/>
  <c r="J64" i="2"/>
  <c r="J65" i="2"/>
  <c r="J66" i="2"/>
  <c r="J67" i="2"/>
  <c r="J80" i="2"/>
  <c r="J81" i="2"/>
  <c r="J128" i="2"/>
  <c r="J129" i="2"/>
  <c r="J130" i="2"/>
  <c r="J131" i="2"/>
  <c r="J144" i="2"/>
  <c r="J14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G3" i="2"/>
  <c r="I3" i="2" s="1"/>
  <c r="G4" i="2"/>
  <c r="I4" i="2" s="1"/>
  <c r="G5" i="2"/>
  <c r="I5" i="2" s="1"/>
  <c r="G7" i="2"/>
  <c r="I7" i="2" s="1"/>
  <c r="G8" i="2"/>
  <c r="I8" i="2" s="1"/>
  <c r="G9" i="2"/>
  <c r="G10" i="2"/>
  <c r="G19" i="2"/>
  <c r="G20" i="2"/>
  <c r="G35" i="2"/>
  <c r="I35" i="2" s="1"/>
  <c r="G36" i="2"/>
  <c r="I36" i="2" s="1"/>
  <c r="G37" i="2"/>
  <c r="I37" i="2" s="1"/>
  <c r="G40" i="2"/>
  <c r="G41" i="2"/>
  <c r="G42" i="2"/>
  <c r="G51" i="2"/>
  <c r="I51" i="2" s="1"/>
  <c r="G53" i="2"/>
  <c r="I53" i="2" s="1"/>
  <c r="G56" i="2"/>
  <c r="G57" i="2"/>
  <c r="G66" i="2"/>
  <c r="G67" i="2"/>
  <c r="I67" i="2" s="1"/>
  <c r="G68" i="2"/>
  <c r="I68" i="2" s="1"/>
  <c r="G69" i="2"/>
  <c r="I69" i="2" s="1"/>
  <c r="G71" i="2"/>
  <c r="I71" i="2" s="1"/>
  <c r="G72" i="2"/>
  <c r="I72" i="2" s="1"/>
  <c r="G82" i="2"/>
  <c r="G83" i="2"/>
  <c r="G84" i="2"/>
  <c r="G85" i="2"/>
  <c r="G98" i="2"/>
  <c r="I98" i="2" s="1"/>
  <c r="G99" i="2"/>
  <c r="I99" i="2" s="1"/>
  <c r="G100" i="2"/>
  <c r="I100" i="2" s="1"/>
  <c r="G101" i="2"/>
  <c r="I101" i="2" s="1"/>
  <c r="G103" i="2"/>
  <c r="I103" i="2" s="1"/>
  <c r="G104" i="2"/>
  <c r="I104" i="2" s="1"/>
  <c r="G114" i="2"/>
  <c r="G115" i="2"/>
  <c r="I115" i="2" s="1"/>
  <c r="G116" i="2"/>
  <c r="I116" i="2" s="1"/>
  <c r="G117" i="2"/>
  <c r="I117" i="2" s="1"/>
  <c r="G131" i="2"/>
  <c r="G132" i="2"/>
  <c r="G146" i="2"/>
  <c r="G147" i="2"/>
  <c r="I147" i="2" s="1"/>
  <c r="G148" i="2"/>
  <c r="I148" i="2" s="1"/>
  <c r="G149" i="2"/>
  <c r="I149" i="2" s="1"/>
  <c r="E2" i="2"/>
  <c r="E3" i="2"/>
  <c r="E4" i="2"/>
  <c r="J4" i="2" s="1"/>
  <c r="E5" i="2"/>
  <c r="J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E17" i="2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J33" i="2" s="1"/>
  <c r="E34" i="2"/>
  <c r="J34" i="2" s="1"/>
  <c r="E35" i="2"/>
  <c r="J35" i="2" s="1"/>
  <c r="E36" i="2"/>
  <c r="J36" i="2" s="1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J48" i="2" s="1"/>
  <c r="E49" i="2"/>
  <c r="J49" i="2" s="1"/>
  <c r="E50" i="2"/>
  <c r="J50" i="2" s="1"/>
  <c r="E51" i="2"/>
  <c r="J51" i="2" s="1"/>
  <c r="E52" i="2"/>
  <c r="J52" i="2" s="1"/>
  <c r="E53" i="2"/>
  <c r="J53" i="2" s="1"/>
  <c r="E54" i="2"/>
  <c r="J54" i="2" s="1"/>
  <c r="E55" i="2"/>
  <c r="J55" i="2" s="1"/>
  <c r="E56" i="2"/>
  <c r="J56" i="2" s="1"/>
  <c r="E57" i="2"/>
  <c r="J57" i="2" s="1"/>
  <c r="E58" i="2"/>
  <c r="J58" i="2" s="1"/>
  <c r="E59" i="2"/>
  <c r="J59" i="2" s="1"/>
  <c r="E60" i="2"/>
  <c r="J60" i="2" s="1"/>
  <c r="E61" i="2"/>
  <c r="J61" i="2" s="1"/>
  <c r="E62" i="2"/>
  <c r="J62" i="2" s="1"/>
  <c r="E63" i="2"/>
  <c r="J63" i="2" s="1"/>
  <c r="E64" i="2"/>
  <c r="E65" i="2"/>
  <c r="E66" i="2"/>
  <c r="E67" i="2"/>
  <c r="E68" i="2"/>
  <c r="J68" i="2" s="1"/>
  <c r="E69" i="2"/>
  <c r="J69" i="2" s="1"/>
  <c r="E70" i="2"/>
  <c r="J70" i="2" s="1"/>
  <c r="E71" i="2"/>
  <c r="J71" i="2" s="1"/>
  <c r="E72" i="2"/>
  <c r="J72" i="2" s="1"/>
  <c r="E73" i="2"/>
  <c r="J73" i="2" s="1"/>
  <c r="E74" i="2"/>
  <c r="J74" i="2" s="1"/>
  <c r="E75" i="2"/>
  <c r="J75" i="2" s="1"/>
  <c r="E76" i="2"/>
  <c r="J76" i="2" s="1"/>
  <c r="E77" i="2"/>
  <c r="J77" i="2" s="1"/>
  <c r="E78" i="2"/>
  <c r="J78" i="2" s="1"/>
  <c r="E79" i="2"/>
  <c r="J79" i="2" s="1"/>
  <c r="E80" i="2"/>
  <c r="E81" i="2"/>
  <c r="E82" i="2"/>
  <c r="J82" i="2" s="1"/>
  <c r="E83" i="2"/>
  <c r="J83" i="2" s="1"/>
  <c r="E84" i="2"/>
  <c r="J84" i="2" s="1"/>
  <c r="E85" i="2"/>
  <c r="J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J96" i="2" s="1"/>
  <c r="E97" i="2"/>
  <c r="J97" i="2" s="1"/>
  <c r="E98" i="2"/>
  <c r="J98" i="2" s="1"/>
  <c r="E99" i="2"/>
  <c r="J99" i="2" s="1"/>
  <c r="E100" i="2"/>
  <c r="J100" i="2" s="1"/>
  <c r="E101" i="2"/>
  <c r="J101" i="2" s="1"/>
  <c r="E102" i="2"/>
  <c r="J102" i="2" s="1"/>
  <c r="E103" i="2"/>
  <c r="J103" i="2" s="1"/>
  <c r="E104" i="2"/>
  <c r="J104" i="2" s="1"/>
  <c r="E105" i="2"/>
  <c r="J105" i="2" s="1"/>
  <c r="E106" i="2"/>
  <c r="J106" i="2" s="1"/>
  <c r="E107" i="2"/>
  <c r="J107" i="2" s="1"/>
  <c r="E108" i="2"/>
  <c r="J108" i="2" s="1"/>
  <c r="E109" i="2"/>
  <c r="J109" i="2" s="1"/>
  <c r="E110" i="2"/>
  <c r="J110" i="2" s="1"/>
  <c r="E111" i="2"/>
  <c r="J111" i="2" s="1"/>
  <c r="E112" i="2"/>
  <c r="J112" i="2" s="1"/>
  <c r="E113" i="2"/>
  <c r="J113" i="2" s="1"/>
  <c r="E114" i="2"/>
  <c r="J114" i="2" s="1"/>
  <c r="E115" i="2"/>
  <c r="J115" i="2" s="1"/>
  <c r="E116" i="2"/>
  <c r="J116" i="2" s="1"/>
  <c r="E117" i="2"/>
  <c r="J117" i="2" s="1"/>
  <c r="E118" i="2"/>
  <c r="J118" i="2" s="1"/>
  <c r="E119" i="2"/>
  <c r="J119" i="2" s="1"/>
  <c r="E120" i="2"/>
  <c r="J120" i="2" s="1"/>
  <c r="E121" i="2"/>
  <c r="J121" i="2" s="1"/>
  <c r="E122" i="2"/>
  <c r="J122" i="2" s="1"/>
  <c r="E123" i="2"/>
  <c r="J123" i="2" s="1"/>
  <c r="E124" i="2"/>
  <c r="J124" i="2" s="1"/>
  <c r="E125" i="2"/>
  <c r="J125" i="2" s="1"/>
  <c r="E126" i="2"/>
  <c r="J126" i="2" s="1"/>
  <c r="E127" i="2"/>
  <c r="J127" i="2" s="1"/>
  <c r="E128" i="2"/>
  <c r="E129" i="2"/>
  <c r="E130" i="2"/>
  <c r="E131" i="2"/>
  <c r="E132" i="2"/>
  <c r="J132" i="2" s="1"/>
  <c r="E133" i="2"/>
  <c r="J133" i="2" s="1"/>
  <c r="E134" i="2"/>
  <c r="J134" i="2" s="1"/>
  <c r="E135" i="2"/>
  <c r="J135" i="2" s="1"/>
  <c r="E136" i="2"/>
  <c r="J136" i="2" s="1"/>
  <c r="E137" i="2"/>
  <c r="J137" i="2" s="1"/>
  <c r="E138" i="2"/>
  <c r="J138" i="2" s="1"/>
  <c r="E139" i="2"/>
  <c r="J139" i="2" s="1"/>
  <c r="E140" i="2"/>
  <c r="J140" i="2" s="1"/>
  <c r="E141" i="2"/>
  <c r="J141" i="2" s="1"/>
  <c r="E142" i="2"/>
  <c r="J142" i="2" s="1"/>
  <c r="E143" i="2"/>
  <c r="J143" i="2" s="1"/>
  <c r="E144" i="2"/>
  <c r="E145" i="2"/>
  <c r="E146" i="2"/>
  <c r="J146" i="2" s="1"/>
  <c r="E147" i="2"/>
  <c r="J147" i="2" s="1"/>
  <c r="E148" i="2"/>
  <c r="J148" i="2" s="1"/>
  <c r="E149" i="2"/>
  <c r="J149" i="2" s="1"/>
  <c r="E150" i="2"/>
  <c r="J150" i="2" s="1"/>
  <c r="E151" i="2"/>
  <c r="J151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I94" i="2" l="1"/>
  <c r="I30" i="2"/>
  <c r="I108" i="2"/>
  <c r="I6" i="2"/>
  <c r="I151" i="2"/>
  <c r="I55" i="2"/>
  <c r="I54" i="2"/>
  <c r="I85" i="2"/>
  <c r="I84" i="2"/>
  <c r="I52" i="2"/>
  <c r="I110" i="2"/>
  <c r="I40" i="2"/>
  <c r="I56" i="2"/>
  <c r="I87" i="2"/>
  <c r="I102" i="2"/>
  <c r="I132" i="2"/>
  <c r="I83" i="2"/>
  <c r="I20" i="2"/>
  <c r="I62" i="2"/>
  <c r="I134" i="2"/>
  <c r="I119" i="2"/>
  <c r="I150" i="2"/>
  <c r="I131" i="2"/>
  <c r="I19" i="2"/>
  <c r="I130" i="2"/>
  <c r="I39" i="2"/>
  <c r="I120" i="2"/>
  <c r="I2" i="2"/>
  <c r="I38" i="2"/>
  <c r="N2" i="2"/>
  <c r="I146" i="2"/>
  <c r="I81" i="2"/>
  <c r="I80" i="2"/>
  <c r="I32" i="2"/>
  <c r="I127" i="2"/>
  <c r="I79" i="2"/>
  <c r="I15" i="2"/>
  <c r="I126" i="2"/>
  <c r="I78" i="2"/>
  <c r="I46" i="2"/>
  <c r="I109" i="2"/>
  <c r="I77" i="2"/>
  <c r="I29" i="2"/>
  <c r="I140" i="2"/>
  <c r="I92" i="2"/>
  <c r="I44" i="2"/>
  <c r="I123" i="2"/>
  <c r="I75" i="2"/>
  <c r="I43" i="2"/>
  <c r="I122" i="2"/>
  <c r="I74" i="2"/>
  <c r="I26" i="2"/>
  <c r="I105" i="2"/>
  <c r="I57" i="2"/>
  <c r="I9" i="2"/>
  <c r="I114" i="2"/>
  <c r="I66" i="2"/>
  <c r="I145" i="2"/>
  <c r="I49" i="2"/>
  <c r="I144" i="2"/>
  <c r="O2" i="2"/>
  <c r="I143" i="2"/>
  <c r="I47" i="2"/>
  <c r="P2" i="2"/>
  <c r="I14" i="2"/>
  <c r="I141" i="2"/>
  <c r="I93" i="2"/>
  <c r="I13" i="2"/>
  <c r="I124" i="2"/>
  <c r="I76" i="2"/>
  <c r="I12" i="2"/>
  <c r="I139" i="2"/>
  <c r="I91" i="2"/>
  <c r="I27" i="2"/>
  <c r="I138" i="2"/>
  <c r="I90" i="2"/>
  <c r="I10" i="2"/>
  <c r="I137" i="2"/>
  <c r="I89" i="2"/>
  <c r="I25" i="2"/>
  <c r="L2" i="2"/>
  <c r="I82" i="2"/>
  <c r="I34" i="2"/>
  <c r="M2" i="2"/>
  <c r="I113" i="2"/>
  <c r="I112" i="2"/>
  <c r="I48" i="2"/>
  <c r="I142" i="2"/>
  <c r="I111" i="2"/>
  <c r="I125" i="2"/>
  <c r="I61" i="2"/>
  <c r="I45" i="2"/>
  <c r="I60" i="2"/>
  <c r="I28" i="2"/>
  <c r="I107" i="2"/>
  <c r="I59" i="2"/>
  <c r="I11" i="2"/>
  <c r="I106" i="2"/>
  <c r="I58" i="2"/>
  <c r="I42" i="2"/>
  <c r="I121" i="2"/>
  <c r="I73" i="2"/>
  <c r="I41" i="2"/>
  <c r="B3" i="3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57926-E439-40AE-ACE0-58144EB03D1C}" keepAlive="1" name="Query - pesel" description="Connection to the 'pesel' query in the workbook." type="5" refreshedVersion="7" background="1" saveData="1">
    <dbPr connection="Provider=Microsoft.Mashup.OleDb.1;Data Source=$Workbook$;Location=pesel;Extended Properties=&quot;&quot;" command="SELECT * FROM [pesel]"/>
  </connection>
</connections>
</file>

<file path=xl/sharedStrings.xml><?xml version="1.0" encoding="utf-8"?>
<sst xmlns="http://schemas.openxmlformats.org/spreadsheetml/2006/main" count="224" uniqueCount="214">
  <si>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</si>
  <si>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</si>
  <si>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</si>
  <si>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</si>
  <si>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</si>
  <si>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</si>
  <si>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</si>
  <si>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</si>
  <si>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</si>
  <si>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</si>
  <si>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</si>
  <si>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</si>
  <si>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</si>
  <si>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</si>
  <si>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</si>
  <si>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</si>
  <si>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</si>
  <si>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</si>
  <si>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</si>
  <si>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</si>
  <si>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</si>
  <si>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</si>
  <si>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</si>
  <si>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</si>
  <si>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</si>
  <si>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</si>
  <si>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</si>
  <si>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</si>
  <si>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</si>
  <si>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</si>
  <si>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</si>
  <si>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</si>
  <si>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</si>
  <si>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</si>
  <si>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</si>
  <si>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</si>
  <si>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</si>
  <si>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</si>
  <si>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</si>
  <si>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</si>
  <si>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</si>
  <si>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</si>
  <si>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</si>
  <si>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</si>
  <si>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</si>
  <si>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</si>
  <si>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</si>
  <si>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</si>
  <si>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</si>
  <si>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</si>
  <si>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</si>
  <si>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</si>
  <si>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</si>
  <si>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</si>
  <si>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</si>
  <si>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</si>
  <si>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</si>
  <si>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</si>
  <si>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</si>
  <si>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</si>
  <si>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</si>
  <si>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</si>
  <si>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</si>
  <si>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</si>
  <si>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</si>
  <si>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</si>
  <si>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</si>
  <si>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</si>
  <si>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</si>
  <si>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</si>
  <si>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</si>
  <si>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</si>
  <si>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</si>
  <si>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</si>
  <si>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</si>
  <si>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</si>
  <si>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</si>
  <si>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</si>
  <si>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</si>
  <si>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</si>
  <si>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</si>
  <si>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</si>
  <si>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</si>
  <si>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</si>
  <si>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</si>
  <si>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</si>
  <si>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</si>
  <si>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</si>
  <si>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</si>
  <si>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</si>
  <si>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</si>
  <si>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</si>
  <si>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</si>
  <si>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</si>
  <si>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</si>
  <si>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</si>
  <si>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</si>
  <si>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</si>
  <si>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</si>
  <si>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</si>
  <si>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</si>
  <si>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</si>
  <si>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</si>
  <si>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</si>
  <si>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</si>
  <si>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</si>
  <si>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</si>
  <si>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</si>
  <si>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</si>
  <si>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</si>
  <si>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</si>
  <si>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</si>
  <si>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</si>
  <si>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</si>
  <si>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</si>
  <si>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</si>
  <si>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</si>
  <si>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</si>
  <si>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</si>
  <si>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</si>
  <si>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</si>
  <si>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</si>
  <si>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</si>
  <si>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</si>
  <si>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</si>
  <si>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</si>
  <si>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</si>
  <si>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</si>
  <si>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</si>
  <si>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</si>
  <si>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</si>
  <si>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</si>
  <si>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</si>
  <si>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</si>
  <si>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</si>
  <si>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</si>
  <si>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</si>
  <si>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</si>
  <si>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</si>
  <si>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</si>
  <si>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</si>
  <si>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</si>
  <si>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</si>
  <si>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</si>
  <si>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</si>
  <si>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</si>
  <si>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</si>
  <si>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</si>
  <si>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</si>
  <si>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</si>
  <si>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</si>
  <si>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Miesiac</t>
  </si>
  <si>
    <t>ilosc osob urodzonych w grudniu</t>
  </si>
  <si>
    <t>Plec</t>
  </si>
  <si>
    <t>ilosc kobiet</t>
  </si>
  <si>
    <t>Plec litera</t>
  </si>
  <si>
    <t>Rok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</si>
  <si>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</si>
  <si>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</si>
  <si>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</si>
  <si>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</si>
  <si>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</si>
  <si>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</si>
  <si>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</si>
  <si>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</si>
  <si>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</si>
  <si>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</si>
  <si>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</si>
  <si>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</si>
  <si>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</si>
  <si>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</si>
  <si>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</si>
  <si>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</si>
  <si>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</si>
  <si>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</si>
  <si>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</si>
  <si>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</si>
  <si>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</si>
  <si>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</si>
  <si>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</si>
  <si>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</si>
  <si>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</si>
  <si>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</si>
  <si>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</si>
  <si>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</si>
  <si>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</si>
  <si>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</si>
  <si>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</si>
  <si>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</si>
  <si>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</si>
  <si>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</si>
  <si>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</si>
  <si>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</si>
  <si>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</si>
  <si>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</si>
  <si>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</si>
  <si>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</si>
  <si>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</si>
  <si>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</si>
  <si>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Grand Total</t>
  </si>
  <si>
    <t>Row Labels</t>
  </si>
  <si>
    <t>Count of Rok</t>
  </si>
  <si>
    <t>najwiecej osob urodzilo sie w</t>
  </si>
  <si>
    <t>wyliczona cyfra kontrolna</t>
  </si>
  <si>
    <t>rzeczywista cyfra kontrolna</t>
  </si>
  <si>
    <t>suma</t>
  </si>
  <si>
    <t>weryfikacja</t>
  </si>
  <si>
    <t>OK</t>
  </si>
  <si>
    <t>lata 50.</t>
  </si>
  <si>
    <t>lata 60.</t>
  </si>
  <si>
    <t>lata 70.</t>
  </si>
  <si>
    <t>lata 80.</t>
  </si>
  <si>
    <t>lata 90.</t>
  </si>
  <si>
    <t>rok cyfra dziesiatek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</si>
</sst>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Urodzeni w kolejnych dziesięcioleciach</a:t>
            </a:r>
          </a:p>
        </c:rich>
      </c:tx>
      <c:layout>
        <c:manualLayout>
          <c:xMode val="edge"/>
          <c:yMode val="edge"/>
          <c:x val="0.22059744119527439"/>
          <c:y val="5.517241379310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pesel!$L$1:$P$1</c:f>
              <c:strCache>
                <c:ptCount val="5"/>
                <c:pt idx="0">
                  <c:v>lata 50.</c:v>
                </c:pt>
                <c:pt idx="1">
                  <c:v>lata 60.</c:v>
                </c:pt>
                <c:pt idx="2">
                  <c:v>lata 70.</c:v>
                </c:pt>
                <c:pt idx="3">
                  <c:v>lata 80.</c:v>
                </c:pt>
                <c:pt idx="4">
                  <c:v>lata 90.</c:v>
                </c:pt>
              </c:strCache>
            </c:strRef>
          </c:cat>
          <c:val>
            <c:numRef>
              <c:f>pesel!$L$2:$P$2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AFB-97AE-5D938D26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114300</xdr:rowOff>
    </xdr:from>
    <xdr:to>
      <xdr:col>13</xdr:col>
      <xdr:colOff>82550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4CB76-A617-4DC1-B103-C2B2BCE8F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szard Zmija" refreshedDate="44563.556957291665" createdVersion="7" refreshedVersion="7" minRefreshableVersion="3" recordCount="150" xr:uid="{1CE4B8C6-E06A-4056-B116-CE59DBF55889}">
  <cacheSource type="worksheet">
    <worksheetSource name="pesel[Rok]"/>
  </cacheSource>
  <cacheFields count="1">
    <cacheField name="Rok" numFmtId="0">
      <sharedItems count="42">
        <s v="1953"/>
        <s v="1989"/>
        <s v="1985"/>
        <s v="1986"/>
        <s v="1962"/>
        <s v="1964"/>
        <s v="1988"/>
        <s v="1975"/>
        <s v="1974"/>
        <s v="1967"/>
        <s v="1952"/>
        <s v="1991"/>
        <s v="1955"/>
        <s v="1977"/>
        <s v="1992"/>
        <s v="1983"/>
        <s v="1971"/>
        <s v="1973"/>
        <s v="1970"/>
        <s v="1966"/>
        <s v="1963"/>
        <s v="1956"/>
        <s v="1978"/>
        <s v="1965"/>
        <s v="1968"/>
        <s v="1979"/>
        <s v="1990"/>
        <s v="1954"/>
        <s v="1969"/>
        <s v="1984"/>
        <s v="1959"/>
        <s v="1976"/>
        <s v="1972"/>
        <s v="1961"/>
        <s v="1987"/>
        <s v="1960"/>
        <s v="1982"/>
        <s v="1957"/>
        <s v="1981"/>
        <s v="1951"/>
        <s v="1950"/>
        <s v="19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szard Zmija" refreshedDate="44563.611214236109" createdVersion="7" refreshedVersion="7" minRefreshableVersion="3" recordCount="150" xr:uid="{3FBD013D-32A3-4FFF-8FD4-00DD0E3D1589}">
  <cacheSource type="worksheet">
    <worksheetSource name="pesel[weryfikacja]"/>
  </cacheSource>
  <cacheFields count="1">
    <cacheField name="weryfikacja" numFmtId="0">
      <sharedItems containsBlank="1" count="117">
        <s v="OK"/>
        <s v="91032272651"/>
        <s v="77072919805"/>
        <s v="92022716243"/>
        <s v="83041812338"/>
        <s v="89081421445"/>
        <s v="54043010088"/>
        <s v="60061144469"/>
        <s v="77120835871"/>
        <s v="63092608644" u="1"/>
        <s v="69030626134" u="1"/>
        <s v="70101195486" u="1"/>
        <m u="1"/>
        <s v="50101111305" u="1"/>
        <s v="88080204509" u="1"/>
        <s v="70120794633" u="1"/>
        <s v="65062892381" u="1"/>
        <s v="65092056892" u="1"/>
        <s v="66113183995" u="1"/>
        <s v="89010293604" u="1"/>
        <s v="60102890107" u="1"/>
        <s v="65102086116" u="1"/>
        <s v="85031079443" u="1"/>
        <s v="85052135674" u="1"/>
        <s v="90053120136" u="1"/>
        <s v="89032143350" u="1"/>
        <s v="90112004373" u="1"/>
        <s v="59042989686" u="1"/>
        <s v="87071164662" u="1"/>
        <s v="61032479116" u="1"/>
        <s v="86070630583" u="1"/>
        <s v="89042620494" u="1"/>
        <s v="59031152059" u="1"/>
        <s v="87072724289" u="1"/>
        <s v="89041133472" u="1"/>
        <s v="89100192752" u="1"/>
        <s v="55110906690" u="1"/>
        <s v="89040876453" u="1"/>
        <s v="89042750933" u="1"/>
        <s v="89082179879" u="1"/>
        <s v="64022301455" u="1"/>
        <s v="73112328551" u="1"/>
        <s v="55123128973" u="1"/>
        <s v="61100157652" u="1"/>
        <s v="86070511185" u="1"/>
        <s v="89040633348" u="1"/>
        <s v="73070871368" u="1"/>
        <s v="59110570565" u="1"/>
        <s v="76122752028" u="1"/>
        <s v="66100294134" u="1"/>
        <s v="67112966668" u="1"/>
        <s v="67113048790" u="1"/>
        <s v="79012564484" u="1"/>
        <s v="81101148770" u="1"/>
        <s v="83041947282" u="1"/>
        <s v="59083036077" u="1"/>
        <s v="57073163051" u="1"/>
        <s v="63102092944" u="1"/>
        <s v="70053179170" u="1"/>
        <s v="75113162747" u="1"/>
        <s v="77111084850" u="1"/>
        <s v="73010399576" u="1"/>
        <s v="66100651663" u="1"/>
        <s v="89011129700" u="1"/>
        <s v="68112117597" u="1"/>
        <s v="78011115028" u="1"/>
        <s v="89022379914" u="1"/>
        <s v="78103188695" u="1"/>
        <s v="85111779283" u="1"/>
        <s v="87070895372" u="1"/>
        <s v="50102636355" u="1"/>
        <s v="88120262427" u="1"/>
        <s v="75121005045" u="1"/>
        <s v="76043054555" u="1"/>
        <s v="53082806059" u="1"/>
        <s v="71110410883" u="1"/>
        <s v="86081443325" u="1"/>
        <s v="55022153432" u="1"/>
        <s v="78123189018" u="1"/>
        <s v="67103111042" u="1"/>
        <s v="89040205480" u="1"/>
        <s v="89052085069" u="1"/>
        <s v="89081519801" u="1"/>
        <s v="72031096705" u="1"/>
        <s v="89102588171" u="1"/>
        <s v="89112466825" u="1"/>
        <s v="89021697637" u="1"/>
        <s v="74040249598" u="1"/>
        <s v="85052605175" u="1"/>
        <s v="50021011352" u="1"/>
        <s v="66111176164" u="1"/>
        <s v="86080941169" u="1"/>
        <s v="89010737704" u="1"/>
        <s v="91023191330" u="1"/>
        <s v="62033089803" u="1"/>
        <s v="71112677514" u="1"/>
        <s v="84051294894" u="1"/>
        <s v="51011153311" u="1"/>
        <s v="66063014631" u="1"/>
        <s v="81081010863" u="1"/>
        <s v="89052295172" u="1"/>
        <s v="73103000844" u="1"/>
        <s v="76043169949" u="1"/>
        <s v="88111094545" u="1"/>
        <s v="86072032543" u="1"/>
        <s v="92080709353" u="1"/>
        <s v="84051840149" u="1"/>
        <s v="75032006098" u="1"/>
        <s v="89011581319" u="1"/>
        <s v="82072219267" u="1"/>
        <s v="86061995325" u="1"/>
        <s v="88103032931" u="1"/>
        <s v="67120749923" u="1"/>
        <s v="79101146737" u="1"/>
        <s v="79110673709" u="1"/>
        <s v="89120952161" u="1"/>
        <s v="6404091957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1"/>
  </r>
  <r>
    <x v="2"/>
  </r>
  <r>
    <x v="3"/>
  </r>
  <r>
    <x v="1"/>
  </r>
  <r>
    <x v="4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7"/>
  </r>
  <r>
    <x v="12"/>
  </r>
  <r>
    <x v="9"/>
  </r>
  <r>
    <x v="13"/>
  </r>
  <r>
    <x v="14"/>
  </r>
  <r>
    <x v="15"/>
  </r>
  <r>
    <x v="3"/>
  </r>
  <r>
    <x v="16"/>
  </r>
  <r>
    <x v="17"/>
  </r>
  <r>
    <x v="8"/>
  </r>
  <r>
    <x v="2"/>
  </r>
  <r>
    <x v="18"/>
  </r>
  <r>
    <x v="1"/>
  </r>
  <r>
    <x v="5"/>
  </r>
  <r>
    <x v="19"/>
  </r>
  <r>
    <x v="20"/>
  </r>
  <r>
    <x v="1"/>
  </r>
  <r>
    <x v="8"/>
  </r>
  <r>
    <x v="6"/>
  </r>
  <r>
    <x v="18"/>
  </r>
  <r>
    <x v="1"/>
  </r>
  <r>
    <x v="19"/>
  </r>
  <r>
    <x v="21"/>
  </r>
  <r>
    <x v="22"/>
  </r>
  <r>
    <x v="6"/>
  </r>
  <r>
    <x v="16"/>
  </r>
  <r>
    <x v="5"/>
  </r>
  <r>
    <x v="23"/>
  </r>
  <r>
    <x v="24"/>
  </r>
  <r>
    <x v="18"/>
  </r>
  <r>
    <x v="13"/>
  </r>
  <r>
    <x v="22"/>
  </r>
  <r>
    <x v="25"/>
  </r>
  <r>
    <x v="8"/>
  </r>
  <r>
    <x v="1"/>
  </r>
  <r>
    <x v="3"/>
  </r>
  <r>
    <x v="20"/>
  </r>
  <r>
    <x v="26"/>
  </r>
  <r>
    <x v="27"/>
  </r>
  <r>
    <x v="28"/>
  </r>
  <r>
    <x v="29"/>
  </r>
  <r>
    <x v="19"/>
  </r>
  <r>
    <x v="16"/>
  </r>
  <r>
    <x v="1"/>
  </r>
  <r>
    <x v="26"/>
  </r>
  <r>
    <x v="7"/>
  </r>
  <r>
    <x v="17"/>
  </r>
  <r>
    <x v="2"/>
  </r>
  <r>
    <x v="2"/>
  </r>
  <r>
    <x v="12"/>
  </r>
  <r>
    <x v="15"/>
  </r>
  <r>
    <x v="3"/>
  </r>
  <r>
    <x v="30"/>
  </r>
  <r>
    <x v="19"/>
  </r>
  <r>
    <x v="9"/>
  </r>
  <r>
    <x v="1"/>
  </r>
  <r>
    <x v="18"/>
  </r>
  <r>
    <x v="31"/>
  </r>
  <r>
    <x v="32"/>
  </r>
  <r>
    <x v="33"/>
  </r>
  <r>
    <x v="25"/>
  </r>
  <r>
    <x v="6"/>
  </r>
  <r>
    <x v="1"/>
  </r>
  <r>
    <x v="1"/>
  </r>
  <r>
    <x v="30"/>
  </r>
  <r>
    <x v="33"/>
  </r>
  <r>
    <x v="1"/>
  </r>
  <r>
    <x v="6"/>
  </r>
  <r>
    <x v="33"/>
  </r>
  <r>
    <x v="27"/>
  </r>
  <r>
    <x v="34"/>
  </r>
  <r>
    <x v="6"/>
  </r>
  <r>
    <x v="30"/>
  </r>
  <r>
    <x v="11"/>
  </r>
  <r>
    <x v="30"/>
  </r>
  <r>
    <x v="29"/>
  </r>
  <r>
    <x v="35"/>
  </r>
  <r>
    <x v="29"/>
  </r>
  <r>
    <x v="1"/>
  </r>
  <r>
    <x v="36"/>
  </r>
  <r>
    <x v="37"/>
  </r>
  <r>
    <x v="12"/>
  </r>
  <r>
    <x v="3"/>
  </r>
  <r>
    <x v="38"/>
  </r>
  <r>
    <x v="34"/>
  </r>
  <r>
    <x v="39"/>
  </r>
  <r>
    <x v="1"/>
  </r>
  <r>
    <x v="40"/>
  </r>
  <r>
    <x v="1"/>
  </r>
  <r>
    <x v="0"/>
  </r>
  <r>
    <x v="7"/>
  </r>
  <r>
    <x v="1"/>
  </r>
  <r>
    <x v="1"/>
  </r>
  <r>
    <x v="14"/>
  </r>
  <r>
    <x v="40"/>
  </r>
  <r>
    <x v="1"/>
  </r>
  <r>
    <x v="39"/>
  </r>
  <r>
    <x v="1"/>
  </r>
  <r>
    <x v="20"/>
  </r>
  <r>
    <x v="22"/>
  </r>
  <r>
    <x v="3"/>
  </r>
  <r>
    <x v="22"/>
  </r>
  <r>
    <x v="1"/>
  </r>
  <r>
    <x v="1"/>
  </r>
  <r>
    <x v="1"/>
  </r>
  <r>
    <x v="19"/>
  </r>
  <r>
    <x v="23"/>
  </r>
  <r>
    <x v="28"/>
  </r>
  <r>
    <x v="9"/>
  </r>
  <r>
    <x v="29"/>
  </r>
  <r>
    <x v="37"/>
  </r>
  <r>
    <x v="38"/>
  </r>
  <r>
    <x v="1"/>
  </r>
  <r>
    <x v="10"/>
  </r>
  <r>
    <x v="40"/>
  </r>
  <r>
    <x v="23"/>
  </r>
  <r>
    <x v="2"/>
  </r>
  <r>
    <x v="1"/>
  </r>
  <r>
    <x v="16"/>
  </r>
  <r>
    <x v="17"/>
  </r>
  <r>
    <x v="1"/>
  </r>
  <r>
    <x v="17"/>
  </r>
  <r>
    <x v="34"/>
  </r>
  <r>
    <x v="35"/>
  </r>
  <r>
    <x v="31"/>
  </r>
  <r>
    <x v="25"/>
  </r>
  <r>
    <x v="31"/>
  </r>
  <r>
    <x v="1"/>
  </r>
  <r>
    <x v="31"/>
  </r>
  <r>
    <x v="13"/>
  </r>
  <r>
    <x v="1"/>
  </r>
  <r>
    <x v="1"/>
  </r>
  <r>
    <x v="41"/>
  </r>
  <r>
    <x v="1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E9F6-D408-46C1-B1DF-E55E2DA6E484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3" firstHeaderRow="1" firstDataRow="1" firstDataCol="1"/>
  <pivotFields count="1">
    <pivotField axis="axisRow" showAll="0">
      <items count="118">
        <item m="1" x="89"/>
        <item m="1" x="13"/>
        <item m="1" x="70"/>
        <item m="1" x="97"/>
        <item m="1" x="74"/>
        <item x="6"/>
        <item m="1" x="77"/>
        <item m="1" x="36"/>
        <item m="1" x="42"/>
        <item m="1" x="56"/>
        <item m="1" x="32"/>
        <item m="1" x="27"/>
        <item m="1" x="55"/>
        <item m="1" x="47"/>
        <item x="7"/>
        <item m="1" x="20"/>
        <item m="1" x="29"/>
        <item m="1" x="43"/>
        <item m="1" x="94"/>
        <item m="1" x="9"/>
        <item m="1" x="57"/>
        <item m="1" x="40"/>
        <item m="1" x="116"/>
        <item m="1" x="16"/>
        <item m="1" x="17"/>
        <item m="1" x="21"/>
        <item m="1" x="98"/>
        <item m="1" x="49"/>
        <item m="1" x="62"/>
        <item m="1" x="90"/>
        <item m="1" x="18"/>
        <item m="1" x="79"/>
        <item m="1" x="50"/>
        <item m="1" x="51"/>
        <item m="1" x="112"/>
        <item m="1" x="64"/>
        <item m="1" x="10"/>
        <item m="1" x="58"/>
        <item m="1" x="11"/>
        <item m="1" x="15"/>
        <item m="1" x="75"/>
        <item m="1" x="95"/>
        <item m="1" x="83"/>
        <item m="1" x="61"/>
        <item m="1" x="46"/>
        <item m="1" x="101"/>
        <item m="1" x="41"/>
        <item m="1" x="87"/>
        <item m="1" x="107"/>
        <item m="1" x="59"/>
        <item m="1" x="72"/>
        <item m="1" x="73"/>
        <item m="1" x="102"/>
        <item m="1" x="48"/>
        <item x="2"/>
        <item m="1" x="60"/>
        <item x="8"/>
        <item m="1" x="65"/>
        <item m="1" x="67"/>
        <item m="1" x="78"/>
        <item m="1" x="52"/>
        <item m="1" x="113"/>
        <item m="1" x="114"/>
        <item m="1" x="99"/>
        <item m="1" x="53"/>
        <item m="1" x="109"/>
        <item x="4"/>
        <item m="1" x="54"/>
        <item m="1" x="96"/>
        <item m="1" x="106"/>
        <item m="1" x="22"/>
        <item m="1" x="23"/>
        <item m="1" x="88"/>
        <item m="1" x="68"/>
        <item m="1" x="110"/>
        <item m="1" x="44"/>
        <item m="1" x="30"/>
        <item m="1" x="104"/>
        <item m="1" x="91"/>
        <item m="1" x="76"/>
        <item m="1" x="69"/>
        <item m="1" x="28"/>
        <item m="1" x="33"/>
        <item m="1" x="14"/>
        <item m="1" x="111"/>
        <item m="1" x="103"/>
        <item m="1" x="71"/>
        <item m="1" x="19"/>
        <item m="1" x="92"/>
        <item m="1" x="63"/>
        <item m="1" x="108"/>
        <item m="1" x="86"/>
        <item m="1" x="66"/>
        <item m="1" x="25"/>
        <item m="1" x="80"/>
        <item m="1" x="45"/>
        <item m="1" x="37"/>
        <item m="1" x="34"/>
        <item m="1" x="31"/>
        <item m="1" x="38"/>
        <item m="1" x="81"/>
        <item m="1" x="100"/>
        <item x="5"/>
        <item m="1" x="82"/>
        <item m="1" x="39"/>
        <item m="1" x="35"/>
        <item m="1" x="84"/>
        <item m="1" x="85"/>
        <item m="1" x="115"/>
        <item m="1" x="24"/>
        <item m="1" x="26"/>
        <item m="1" x="93"/>
        <item x="1"/>
        <item m="1" x="105"/>
        <item x="0"/>
        <item m="1" x="12"/>
        <item x="3"/>
        <item t="default"/>
      </items>
    </pivotField>
  </pivotFields>
  <rowFields count="1">
    <field x="0"/>
  </rowFields>
  <rowItems count="10">
    <i>
      <x v="5"/>
    </i>
    <i>
      <x v="14"/>
    </i>
    <i>
      <x v="54"/>
    </i>
    <i>
      <x v="56"/>
    </i>
    <i>
      <x v="66"/>
    </i>
    <i>
      <x v="102"/>
    </i>
    <i>
      <x v="112"/>
    </i>
    <i>
      <x v="114"/>
    </i>
    <i>
      <x v="1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0F60A-29F2-455F-A85A-01F35BB99E0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4" firstHeaderRow="1" firstDataRow="1" firstDataCol="1"/>
  <pivotFields count="1">
    <pivotField axis="axisRow" dataField="1" showAll="0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R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03F0F3-3845-4F3B-8C31-DC50622AD9FB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EF569-7409-478A-A481-C94400EA2F87}" name="pesel" displayName="pesel" ref="A1:J151" tableType="queryTable" totalsRowShown="0">
  <autoFilter ref="A1:J151" xr:uid="{A92EF569-7409-478A-A481-C94400EA2F87}"/>
  <tableColumns count="10">
    <tableColumn id="1" xr3:uid="{C97C4BA4-20AE-4B85-BE51-D4A72C42D065}" uniqueName="1" name="PESEL" queryTableFieldId="1" dataDxfId="9"/>
    <tableColumn id="2" xr3:uid="{F3040530-A99B-4086-A7B8-3D615BB3162F}" uniqueName="2" name="Miesiac" queryTableFieldId="2" dataDxfId="8">
      <calculatedColumnFormula>RIGHT(LEFT(pesel[[#This Row],[PESEL]], 4), 2)</calculatedColumnFormula>
    </tableColumn>
    <tableColumn id="3" xr3:uid="{5D9FE507-A001-460E-A086-927BD7C70AF2}" uniqueName="3" name="Plec" queryTableFieldId="3" dataDxfId="7">
      <calculatedColumnFormula>LEFT(RIGHT(pesel[[#This Row],[PESEL]], 2), 1)</calculatedColumnFormula>
    </tableColumn>
    <tableColumn id="4" xr3:uid="{3BF3747B-52AC-4E6C-A871-850E10A5FE59}" uniqueName="4" name="Plec litera" queryTableFieldId="4" dataDxfId="6">
      <calculatedColumnFormula>IF(MOD(pesel[[#This Row],[Plec]], 2) = 0, "K", "M")</calculatedColumnFormula>
    </tableColumn>
    <tableColumn id="5" xr3:uid="{75418A9C-2CFC-4F6A-BBC8-A174C9FD664E}" uniqueName="5" name="Rok" queryTableFieldId="5" dataDxfId="5">
      <calculatedColumnFormula>_xlfn.CONCAT("19",LEFT(pesel[[#This Row],[PESEL]], 2))</calculatedColumnFormula>
    </tableColumn>
    <tableColumn id="6" xr3:uid="{4457FF9D-3580-416A-98CE-27353B97A042}" uniqueName="6" name="rzeczywista cyfra kontrolna" queryTableFieldId="6" dataDxfId="3">
      <calculatedColumnFormula>VALUE(RIGHT(pesel[[#This Row],[PESEL]], 1))</calculatedColumnFormula>
    </tableColumn>
    <tableColumn id="7" xr3:uid="{5066CF1A-EE0A-4359-B8B1-5202CC3A8D96}" uniqueName="7" name="wyliczona cyfra kontrolna" queryTableFieldId="7" dataDxfId="4">
      <calculatedColumnFormula>IF(MOD(H2, 10) &lt;&gt; 0, 10 - MOD(H2, 10), 0)</calculatedColumnFormula>
    </tableColumn>
    <tableColumn id="8" xr3:uid="{FF95E6B5-8DA4-4731-9DA1-D1EB844E4EB8}" uniqueName="8" name="suma" queryTableFieldId="8" dataDxfId="0">
      <calculatedColumnFormula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calculatedColumnFormula>
    </tableColumn>
    <tableColumn id="9" xr3:uid="{42B97700-81B0-4855-89A0-D02F4CD191D8}" uniqueName="9" name="weryfikacja" queryTableFieldId="9" dataDxfId="2">
      <calculatedColumnFormula>IF(G2 &lt;&gt; F2, A2, "OK")</calculatedColumnFormula>
    </tableColumn>
    <tableColumn id="10" xr3:uid="{60D7F5AF-BB84-4439-9D49-B3668D34DFDB}" uniqueName="10" name="rok cyfra dziesiatek" queryTableFieldId="10" dataDxfId="1">
      <calculatedColumnFormula>VALUE(LEFT(RIGHT(pesel[[#This Row],[Rok]], 2), 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AFAD-4211-482E-8111-978638AFFEAE}">
  <dimension ref="A1:P151"/>
  <sheetViews>
    <sheetView tabSelected="1" workbookViewId="0">
      <selection activeCell="H15" sqref="H15"/>
    </sheetView>
  </sheetViews>
  <sheetFormatPr defaultRowHeight="14.5" x14ac:dyDescent="0.35"/>
  <cols>
    <col min="1" max="1" width="11.81640625" bestFit="1" customWidth="1"/>
    <col min="7" max="7" width="11.81640625" bestFit="1" customWidth="1"/>
    <col min="9" max="9" width="12.6328125" bestFit="1" customWidth="1"/>
  </cols>
  <sheetData>
    <row r="1" spans="1:16" x14ac:dyDescent="0.35">
      <c r="A1" t="s">
        <v>150</v>
      </c>
      <c r="B1" t="s">
        <v>151</v>
      </c>
      <c r="C1" t="s">
        <v>153</v>
      </c>
      <c r="D1" t="s">
        <v>155</v>
      </c>
      <c r="E1" t="s">
        <v>156</v>
      </c>
      <c r="F1" t="s">
        <v>204</v>
      </c>
      <c r="G1" s="1" t="s">
        <v>203</v>
      </c>
      <c r="H1" t="s">
        <v>205</v>
      </c>
      <c r="I1" t="s">
        <v>206</v>
      </c>
      <c r="J1" t="s">
        <v>213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</row>
    <row r="2" spans="1:16" x14ac:dyDescent="0.35">
      <c r="A2" s="1" t="s">
        <v>0</v>
      </c>
      <c r="B2" s="1" t="str">
        <f>RIGHT(LEFT(pesel[[#This Row],[PESEL]], 4), 2)</f>
        <v>08</v>
      </c>
      <c r="C2" s="1" t="str">
        <f>LEFT(RIGHT(pesel[[#This Row],[PESEL]], 2), 1)</f>
        <v>5</v>
      </c>
      <c r="D2" s="1" t="str">
        <f>IF(MOD(pesel[[#This Row],[Plec]], 2) = 0, "K", "M")</f>
        <v>M</v>
      </c>
      <c r="E2" s="1" t="str">
        <f>_xlfn.CONCAT("19",LEFT(pesel[[#This Row],[PESEL]], 2))</f>
        <v>1953</v>
      </c>
      <c r="F2">
        <f>VALUE(RIGHT(pesel[[#This Row],[PESEL]], 1))</f>
        <v>9</v>
      </c>
      <c r="G2">
        <f>IF(MOD(H2, 10) &lt;&gt; 0, 10 - MOD(H2, 10), 0)</f>
        <v>9</v>
      </c>
      <c r="H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181</v>
      </c>
      <c r="I2" s="1" t="str">
        <f t="shared" ref="I2:I33" si="0">IF(G2 &lt;&gt; F2, A2, "OK")</f>
        <v>OK</v>
      </c>
      <c r="J2" s="1">
        <f>VALUE(LEFT(RIGHT(pesel[[#This Row],[Rok]], 2), 1))</f>
        <v>5</v>
      </c>
      <c r="L2" s="1">
        <f>COUNTIF(pesel[rok cyfra dziesiatek], 5)</f>
        <v>22</v>
      </c>
      <c r="M2" s="1">
        <f>COUNTIF(pesel[rok cyfra dziesiatek], 6)</f>
        <v>28</v>
      </c>
      <c r="N2" s="1">
        <f>COUNTIF(pesel[rok cyfra dziesiatek], 7)</f>
        <v>36</v>
      </c>
      <c r="O2" s="1">
        <f>COUNTIF(pesel[rok cyfra dziesiatek], 8)</f>
        <v>58</v>
      </c>
      <c r="P2" s="1">
        <f>COUNTIF(pesel[rok cyfra dziesiatek], 9)</f>
        <v>6</v>
      </c>
    </row>
    <row r="3" spans="1:16" x14ac:dyDescent="0.35">
      <c r="A3" s="1" t="s">
        <v>1</v>
      </c>
      <c r="B3" s="1" t="str">
        <f>RIGHT(LEFT(pesel[[#This Row],[PESEL]], 4), 2)</f>
        <v>10</v>
      </c>
      <c r="C3" s="1" t="str">
        <f>LEFT(RIGHT(pesel[[#This Row],[PESEL]], 2), 1)</f>
        <v>5</v>
      </c>
      <c r="D3" s="1" t="str">
        <f>IF(MOD(pesel[[#This Row],[Plec]], 2) = 0, "K", "M")</f>
        <v>M</v>
      </c>
      <c r="E3" s="1" t="str">
        <f>_xlfn.CONCAT("19",LEFT(pesel[[#This Row],[PESEL]], 2))</f>
        <v>1989</v>
      </c>
      <c r="F3" s="1">
        <f>VALUE(RIGHT(pesel[[#This Row],[PESEL]], 1))</f>
        <v>2</v>
      </c>
      <c r="G3">
        <f t="shared" ref="G3:G66" si="1">IF(MOD(H3, 10) &lt;&gt; 0, 10 - MOD(H3, 10), 0)</f>
        <v>2</v>
      </c>
      <c r="H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148</v>
      </c>
      <c r="I3" s="1" t="str">
        <f t="shared" si="0"/>
        <v>OK</v>
      </c>
      <c r="J3" s="1">
        <f>VALUE(LEFT(RIGHT(pesel[[#This Row],[Rok]], 2), 1))</f>
        <v>8</v>
      </c>
    </row>
    <row r="4" spans="1:16" x14ac:dyDescent="0.35">
      <c r="A4" s="1" t="s">
        <v>2</v>
      </c>
      <c r="B4" s="1" t="str">
        <f>RIGHT(LEFT(pesel[[#This Row],[PESEL]], 4), 2)</f>
        <v>11</v>
      </c>
      <c r="C4" s="1" t="str">
        <f>LEFT(RIGHT(pesel[[#This Row],[PESEL]], 2), 1)</f>
        <v>8</v>
      </c>
      <c r="D4" s="1" t="str">
        <f>IF(MOD(pesel[[#This Row],[Plec]], 2) = 0, "K", "M")</f>
        <v>K</v>
      </c>
      <c r="E4" s="1" t="str">
        <f>_xlfn.CONCAT("19",LEFT(pesel[[#This Row],[PESEL]], 2))</f>
        <v>1985</v>
      </c>
      <c r="F4" s="1">
        <f>VALUE(RIGHT(pesel[[#This Row],[PESEL]], 1))</f>
        <v>3</v>
      </c>
      <c r="G4">
        <f t="shared" si="1"/>
        <v>3</v>
      </c>
      <c r="H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217</v>
      </c>
      <c r="I4" s="1" t="str">
        <f t="shared" si="0"/>
        <v>OK</v>
      </c>
      <c r="J4" s="1">
        <f>VALUE(LEFT(RIGHT(pesel[[#This Row],[Rok]], 2), 1))</f>
        <v>8</v>
      </c>
    </row>
    <row r="5" spans="1:16" x14ac:dyDescent="0.35">
      <c r="A5" s="1" t="s">
        <v>3</v>
      </c>
      <c r="B5" s="1" t="str">
        <f>RIGHT(LEFT(pesel[[#This Row],[PESEL]], 4), 2)</f>
        <v>08</v>
      </c>
      <c r="C5" s="1" t="str">
        <f>LEFT(RIGHT(pesel[[#This Row],[PESEL]], 2), 1)</f>
        <v>6</v>
      </c>
      <c r="D5" s="1" t="str">
        <f>IF(MOD(pesel[[#This Row],[Plec]], 2) = 0, "K", "M")</f>
        <v>K</v>
      </c>
      <c r="E5" s="1" t="str">
        <f>_xlfn.CONCAT("19",LEFT(pesel[[#This Row],[PESEL]], 2))</f>
        <v>1986</v>
      </c>
      <c r="F5" s="1">
        <f>VALUE(RIGHT(pesel[[#This Row],[PESEL]], 1))</f>
        <v>9</v>
      </c>
      <c r="G5">
        <f t="shared" si="1"/>
        <v>9</v>
      </c>
      <c r="H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181</v>
      </c>
      <c r="I5" s="1" t="str">
        <f t="shared" si="0"/>
        <v>OK</v>
      </c>
      <c r="J5" s="1">
        <f>VALUE(LEFT(RIGHT(pesel[[#This Row],[Rok]], 2), 1))</f>
        <v>8</v>
      </c>
    </row>
    <row r="6" spans="1:16" x14ac:dyDescent="0.35">
      <c r="A6" s="1" t="s">
        <v>4</v>
      </c>
      <c r="B6" s="1" t="str">
        <f>RIGHT(LEFT(pesel[[#This Row],[PESEL]], 4), 2)</f>
        <v>01</v>
      </c>
      <c r="C6" s="1" t="str">
        <f>LEFT(RIGHT(pesel[[#This Row],[PESEL]], 2), 1)</f>
        <v>0</v>
      </c>
      <c r="D6" s="1" t="str">
        <f>IF(MOD(pesel[[#This Row],[Plec]], 2) = 0, "K", "M")</f>
        <v>K</v>
      </c>
      <c r="E6" s="1" t="str">
        <f>_xlfn.CONCAT("19",LEFT(pesel[[#This Row],[PESEL]], 2))</f>
        <v>1989</v>
      </c>
      <c r="F6" s="1">
        <f>VALUE(RIGHT(pesel[[#This Row],[PESEL]], 1))</f>
        <v>0</v>
      </c>
      <c r="G6">
        <f t="shared" si="1"/>
        <v>0</v>
      </c>
      <c r="H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150</v>
      </c>
      <c r="I6" s="1" t="str">
        <f t="shared" si="0"/>
        <v>OK</v>
      </c>
      <c r="J6" s="1">
        <f>VALUE(LEFT(RIGHT(pesel[[#This Row],[Rok]], 2), 1))</f>
        <v>8</v>
      </c>
    </row>
    <row r="7" spans="1:16" x14ac:dyDescent="0.35">
      <c r="A7" s="1" t="s">
        <v>5</v>
      </c>
      <c r="B7" s="1" t="str">
        <f>RIGHT(LEFT(pesel[[#This Row],[PESEL]], 4), 2)</f>
        <v>03</v>
      </c>
      <c r="C7" s="1" t="str">
        <f>LEFT(RIGHT(pesel[[#This Row],[PESEL]], 2), 1)</f>
        <v>0</v>
      </c>
      <c r="D7" s="1" t="str">
        <f>IF(MOD(pesel[[#This Row],[Plec]], 2) = 0, "K", "M")</f>
        <v>K</v>
      </c>
      <c r="E7" s="1" t="str">
        <f>_xlfn.CONCAT("19",LEFT(pesel[[#This Row],[PESEL]], 2))</f>
        <v>1962</v>
      </c>
      <c r="F7" s="1">
        <f>VALUE(RIGHT(pesel[[#This Row],[PESEL]], 1))</f>
        <v>3</v>
      </c>
      <c r="G7">
        <f t="shared" si="1"/>
        <v>3</v>
      </c>
      <c r="H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187</v>
      </c>
      <c r="I7" s="1" t="str">
        <f t="shared" si="0"/>
        <v>OK</v>
      </c>
      <c r="J7" s="1">
        <f>VALUE(LEFT(RIGHT(pesel[[#This Row],[Rok]], 2), 1))</f>
        <v>6</v>
      </c>
    </row>
    <row r="8" spans="1:16" x14ac:dyDescent="0.35">
      <c r="A8" s="1" t="s">
        <v>6</v>
      </c>
      <c r="B8" s="1" t="str">
        <f>RIGHT(LEFT(pesel[[#This Row],[PESEL]], 4), 2)</f>
        <v>09</v>
      </c>
      <c r="C8" s="1" t="str">
        <f>LEFT(RIGHT(pesel[[#This Row],[PESEL]], 2), 1)</f>
        <v>9</v>
      </c>
      <c r="D8" s="1" t="str">
        <f>IF(MOD(pesel[[#This Row],[Plec]], 2) = 0, "K", "M")</f>
        <v>M</v>
      </c>
      <c r="E8" s="1" t="str">
        <f>_xlfn.CONCAT("19",LEFT(pesel[[#This Row],[PESEL]], 2))</f>
        <v>1962</v>
      </c>
      <c r="F8" s="1">
        <f>VALUE(RIGHT(pesel[[#This Row],[PESEL]], 1))</f>
        <v>0</v>
      </c>
      <c r="G8">
        <f t="shared" si="1"/>
        <v>0</v>
      </c>
      <c r="H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260</v>
      </c>
      <c r="I8" s="1" t="str">
        <f t="shared" si="0"/>
        <v>OK</v>
      </c>
      <c r="J8" s="1">
        <f>VALUE(LEFT(RIGHT(pesel[[#This Row],[Rok]], 2), 1))</f>
        <v>6</v>
      </c>
    </row>
    <row r="9" spans="1:16" x14ac:dyDescent="0.35">
      <c r="A9" s="1" t="s">
        <v>7</v>
      </c>
      <c r="B9" s="1" t="str">
        <f>RIGHT(LEFT(pesel[[#This Row],[PESEL]], 4), 2)</f>
        <v>06</v>
      </c>
      <c r="C9" s="1" t="str">
        <f>LEFT(RIGHT(pesel[[#This Row],[PESEL]], 2), 1)</f>
        <v>1</v>
      </c>
      <c r="D9" s="1" t="str">
        <f>IF(MOD(pesel[[#This Row],[Plec]], 2) = 0, "K", "M")</f>
        <v>M</v>
      </c>
      <c r="E9" s="1" t="str">
        <f>_xlfn.CONCAT("19",LEFT(pesel[[#This Row],[PESEL]], 2))</f>
        <v>1964</v>
      </c>
      <c r="F9" s="1">
        <f>VALUE(RIGHT(pesel[[#This Row],[PESEL]], 1))</f>
        <v>1</v>
      </c>
      <c r="G9">
        <f t="shared" si="1"/>
        <v>1</v>
      </c>
      <c r="H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199</v>
      </c>
      <c r="I9" s="1" t="str">
        <f t="shared" si="0"/>
        <v>OK</v>
      </c>
      <c r="J9" s="1">
        <f>VALUE(LEFT(RIGHT(pesel[[#This Row],[Rok]], 2), 1))</f>
        <v>6</v>
      </c>
    </row>
    <row r="10" spans="1:16" x14ac:dyDescent="0.35">
      <c r="A10" s="1" t="s">
        <v>8</v>
      </c>
      <c r="B10" s="1" t="str">
        <f>RIGHT(LEFT(pesel[[#This Row],[PESEL]], 4), 2)</f>
        <v>12</v>
      </c>
      <c r="C10" s="1" t="str">
        <f>LEFT(RIGHT(pesel[[#This Row],[PESEL]], 2), 1)</f>
        <v>2</v>
      </c>
      <c r="D10" s="1" t="str">
        <f>IF(MOD(pesel[[#This Row],[Plec]], 2) = 0, "K", "M")</f>
        <v>K</v>
      </c>
      <c r="E10" s="1" t="str">
        <f>_xlfn.CONCAT("19",LEFT(pesel[[#This Row],[PESEL]], 2))</f>
        <v>1988</v>
      </c>
      <c r="F10" s="1">
        <f>VALUE(RIGHT(pesel[[#This Row],[PESEL]], 1))</f>
        <v>7</v>
      </c>
      <c r="G10">
        <f t="shared" si="1"/>
        <v>7</v>
      </c>
      <c r="H1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133</v>
      </c>
      <c r="I10" s="1" t="str">
        <f t="shared" si="0"/>
        <v>OK</v>
      </c>
      <c r="J10" s="1">
        <f>VALUE(LEFT(RIGHT(pesel[[#This Row],[Rok]], 2), 1))</f>
        <v>8</v>
      </c>
    </row>
    <row r="11" spans="1:16" x14ac:dyDescent="0.35">
      <c r="A11" s="1" t="s">
        <v>9</v>
      </c>
      <c r="B11" s="1" t="str">
        <f>RIGHT(LEFT(pesel[[#This Row],[PESEL]], 4), 2)</f>
        <v>12</v>
      </c>
      <c r="C11" s="1" t="str">
        <f>LEFT(RIGHT(pesel[[#This Row],[PESEL]], 2), 1)</f>
        <v>4</v>
      </c>
      <c r="D11" s="1" t="str">
        <f>IF(MOD(pesel[[#This Row],[Plec]], 2) = 0, "K", "M")</f>
        <v>K</v>
      </c>
      <c r="E11" s="1" t="str">
        <f>_xlfn.CONCAT("19",LEFT(pesel[[#This Row],[PESEL]], 2))</f>
        <v>1975</v>
      </c>
      <c r="F11" s="1">
        <f>VALUE(RIGHT(pesel[[#This Row],[PESEL]], 1))</f>
        <v>5</v>
      </c>
      <c r="G11">
        <f t="shared" si="1"/>
        <v>5</v>
      </c>
      <c r="H1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105</v>
      </c>
      <c r="I11" s="1" t="str">
        <f t="shared" si="0"/>
        <v>OK</v>
      </c>
      <c r="J11" s="1">
        <f>VALUE(LEFT(RIGHT(pesel[[#This Row],[Rok]], 2), 1))</f>
        <v>7</v>
      </c>
    </row>
    <row r="12" spans="1:16" x14ac:dyDescent="0.35">
      <c r="A12" s="1" t="s">
        <v>10</v>
      </c>
      <c r="B12" s="1" t="str">
        <f>RIGHT(LEFT(pesel[[#This Row],[PESEL]], 4), 2)</f>
        <v>12</v>
      </c>
      <c r="C12" s="1" t="str">
        <f>LEFT(RIGHT(pesel[[#This Row],[PESEL]], 2), 1)</f>
        <v>9</v>
      </c>
      <c r="D12" s="1" t="str">
        <f>IF(MOD(pesel[[#This Row],[Plec]], 2) = 0, "K", "M")</f>
        <v>M</v>
      </c>
      <c r="E12" s="1" t="str">
        <f>_xlfn.CONCAT("19",LEFT(pesel[[#This Row],[PESEL]], 2))</f>
        <v>1974</v>
      </c>
      <c r="F12" s="1">
        <f>VALUE(RIGHT(pesel[[#This Row],[PESEL]], 1))</f>
        <v>8</v>
      </c>
      <c r="G12">
        <f t="shared" si="1"/>
        <v>8</v>
      </c>
      <c r="H1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152</v>
      </c>
      <c r="I12" s="1" t="str">
        <f t="shared" si="0"/>
        <v>OK</v>
      </c>
      <c r="J12" s="1">
        <f>VALUE(LEFT(RIGHT(pesel[[#This Row],[Rok]], 2), 1))</f>
        <v>7</v>
      </c>
    </row>
    <row r="13" spans="1:16" x14ac:dyDescent="0.35">
      <c r="A13" s="1" t="s">
        <v>11</v>
      </c>
      <c r="B13" s="1" t="str">
        <f>RIGHT(LEFT(pesel[[#This Row],[PESEL]], 4), 2)</f>
        <v>11</v>
      </c>
      <c r="C13" s="1" t="str">
        <f>LEFT(RIGHT(pesel[[#This Row],[PESEL]], 2), 1)</f>
        <v>6</v>
      </c>
      <c r="D13" s="1" t="str">
        <f>IF(MOD(pesel[[#This Row],[Plec]], 2) = 0, "K", "M")</f>
        <v>K</v>
      </c>
      <c r="E13" s="1" t="str">
        <f>_xlfn.CONCAT("19",LEFT(pesel[[#This Row],[PESEL]], 2))</f>
        <v>1967</v>
      </c>
      <c r="F13" s="1">
        <f>VALUE(RIGHT(pesel[[#This Row],[PESEL]], 1))</f>
        <v>8</v>
      </c>
      <c r="G13">
        <f t="shared" si="1"/>
        <v>8</v>
      </c>
      <c r="H1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192</v>
      </c>
      <c r="I13" s="1" t="str">
        <f t="shared" si="0"/>
        <v>OK</v>
      </c>
      <c r="J13" s="1">
        <f>VALUE(LEFT(RIGHT(pesel[[#This Row],[Rok]], 2), 1))</f>
        <v>6</v>
      </c>
    </row>
    <row r="14" spans="1:16" x14ac:dyDescent="0.35">
      <c r="A14" s="1" t="s">
        <v>12</v>
      </c>
      <c r="B14" s="1" t="str">
        <f>RIGHT(LEFT(pesel[[#This Row],[PESEL]], 4), 2)</f>
        <v>01</v>
      </c>
      <c r="C14" s="1" t="str">
        <f>LEFT(RIGHT(pesel[[#This Row],[PESEL]], 2), 1)</f>
        <v>0</v>
      </c>
      <c r="D14" s="1" t="str">
        <f>IF(MOD(pesel[[#This Row],[Plec]], 2) = 0, "K", "M")</f>
        <v>K</v>
      </c>
      <c r="E14" s="1" t="str">
        <f>_xlfn.CONCAT("19",LEFT(pesel[[#This Row],[PESEL]], 2))</f>
        <v>1989</v>
      </c>
      <c r="F14" s="1">
        <f>VALUE(RIGHT(pesel[[#This Row],[PESEL]], 1))</f>
        <v>4</v>
      </c>
      <c r="G14">
        <f t="shared" si="1"/>
        <v>4</v>
      </c>
      <c r="H1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156</v>
      </c>
      <c r="I14" s="1" t="str">
        <f t="shared" si="0"/>
        <v>OK</v>
      </c>
      <c r="J14" s="1">
        <f>VALUE(LEFT(RIGHT(pesel[[#This Row],[Rok]], 2), 1))</f>
        <v>8</v>
      </c>
    </row>
    <row r="15" spans="1:16" x14ac:dyDescent="0.35">
      <c r="A15" s="1" t="s">
        <v>13</v>
      </c>
      <c r="B15" s="1" t="str">
        <f>RIGHT(LEFT(pesel[[#This Row],[PESEL]], 4), 2)</f>
        <v>10</v>
      </c>
      <c r="C15" s="1" t="str">
        <f>LEFT(RIGHT(pesel[[#This Row],[PESEL]], 2), 1)</f>
        <v>6</v>
      </c>
      <c r="D15" s="1" t="str">
        <f>IF(MOD(pesel[[#This Row],[Plec]], 2) = 0, "K", "M")</f>
        <v>K</v>
      </c>
      <c r="E15" s="1" t="str">
        <f>_xlfn.CONCAT("19",LEFT(pesel[[#This Row],[PESEL]], 2))</f>
        <v>1952</v>
      </c>
      <c r="F15" s="1">
        <f>VALUE(RIGHT(pesel[[#This Row],[PESEL]], 1))</f>
        <v>3</v>
      </c>
      <c r="G15">
        <f t="shared" si="1"/>
        <v>3</v>
      </c>
      <c r="H1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137</v>
      </c>
      <c r="I15" s="1" t="str">
        <f t="shared" si="0"/>
        <v>OK</v>
      </c>
      <c r="J15" s="1">
        <f>VALUE(LEFT(RIGHT(pesel[[#This Row],[Rok]], 2), 1))</f>
        <v>5</v>
      </c>
    </row>
    <row r="16" spans="1:16" x14ac:dyDescent="0.35">
      <c r="A16" s="1" t="s">
        <v>14</v>
      </c>
      <c r="B16" s="1" t="str">
        <f>RIGHT(LEFT(pesel[[#This Row],[PESEL]], 4), 2)</f>
        <v>03</v>
      </c>
      <c r="C16" s="1" t="str">
        <f>LEFT(RIGHT(pesel[[#This Row],[PESEL]], 2), 1)</f>
        <v>5</v>
      </c>
      <c r="D16" s="1" t="str">
        <f>IF(MOD(pesel[[#This Row],[Plec]], 2) = 0, "K", "M")</f>
        <v>M</v>
      </c>
      <c r="E16" s="1" t="str">
        <f>_xlfn.CONCAT("19",LEFT(pesel[[#This Row],[PESEL]], 2))</f>
        <v>1991</v>
      </c>
      <c r="F16" s="1">
        <f>VALUE(RIGHT(pesel[[#This Row],[PESEL]], 1))</f>
        <v>1</v>
      </c>
      <c r="G16">
        <f t="shared" si="1"/>
        <v>5</v>
      </c>
      <c r="H1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135</v>
      </c>
      <c r="I16" s="1" t="str">
        <f t="shared" si="0"/>
        <v>91032272651</v>
      </c>
      <c r="J16" s="1">
        <f>VALUE(LEFT(RIGHT(pesel[[#This Row],[Rok]], 2), 1))</f>
        <v>9</v>
      </c>
    </row>
    <row r="17" spans="1:10" x14ac:dyDescent="0.35">
      <c r="A17" s="1" t="s">
        <v>15</v>
      </c>
      <c r="B17" s="1" t="str">
        <f>RIGHT(LEFT(pesel[[#This Row],[PESEL]], 4), 2)</f>
        <v>03</v>
      </c>
      <c r="C17" s="1" t="str">
        <f>LEFT(RIGHT(pesel[[#This Row],[PESEL]], 2), 1)</f>
        <v>9</v>
      </c>
      <c r="D17" s="1" t="str">
        <f>IF(MOD(pesel[[#This Row],[Plec]], 2) = 0, "K", "M")</f>
        <v>M</v>
      </c>
      <c r="E17" s="1" t="str">
        <f>_xlfn.CONCAT("19",LEFT(pesel[[#This Row],[PESEL]], 2))</f>
        <v>1975</v>
      </c>
      <c r="F17" s="1">
        <f>VALUE(RIGHT(pesel[[#This Row],[PESEL]], 1))</f>
        <v>8</v>
      </c>
      <c r="G17">
        <f t="shared" si="1"/>
        <v>8</v>
      </c>
      <c r="H1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132</v>
      </c>
      <c r="I17" s="1" t="str">
        <f t="shared" si="0"/>
        <v>OK</v>
      </c>
      <c r="J17" s="1">
        <f>VALUE(LEFT(RIGHT(pesel[[#This Row],[Rok]], 2), 1))</f>
        <v>7</v>
      </c>
    </row>
    <row r="18" spans="1:10" x14ac:dyDescent="0.35">
      <c r="A18" s="1" t="s">
        <v>16</v>
      </c>
      <c r="B18" s="1" t="str">
        <f>RIGHT(LEFT(pesel[[#This Row],[PESEL]], 4), 2)</f>
        <v>11</v>
      </c>
      <c r="C18" s="1" t="str">
        <f>LEFT(RIGHT(pesel[[#This Row],[PESEL]], 2), 1)</f>
        <v>9</v>
      </c>
      <c r="D18" s="1" t="str">
        <f>IF(MOD(pesel[[#This Row],[Plec]], 2) = 0, "K", "M")</f>
        <v>M</v>
      </c>
      <c r="E18" s="1" t="str">
        <f>_xlfn.CONCAT("19",LEFT(pesel[[#This Row],[PESEL]], 2))</f>
        <v>1955</v>
      </c>
      <c r="F18" s="1">
        <f>VALUE(RIGHT(pesel[[#This Row],[PESEL]], 1))</f>
        <v>0</v>
      </c>
      <c r="G18">
        <f t="shared" si="1"/>
        <v>0</v>
      </c>
      <c r="H1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150</v>
      </c>
      <c r="I18" s="1" t="str">
        <f t="shared" si="0"/>
        <v>OK</v>
      </c>
      <c r="J18" s="1">
        <f>VALUE(LEFT(RIGHT(pesel[[#This Row],[Rok]], 2), 1))</f>
        <v>5</v>
      </c>
    </row>
    <row r="19" spans="1:10" x14ac:dyDescent="0.35">
      <c r="A19" s="1" t="s">
        <v>17</v>
      </c>
      <c r="B19" s="1" t="str">
        <f>RIGHT(LEFT(pesel[[#This Row],[PESEL]], 4), 2)</f>
        <v>10</v>
      </c>
      <c r="C19" s="1" t="str">
        <f>LEFT(RIGHT(pesel[[#This Row],[PESEL]], 2), 1)</f>
        <v>4</v>
      </c>
      <c r="D19" s="1" t="str">
        <f>IF(MOD(pesel[[#This Row],[Plec]], 2) = 0, "K", "M")</f>
        <v>K</v>
      </c>
      <c r="E19" s="1" t="str">
        <f>_xlfn.CONCAT("19",LEFT(pesel[[#This Row],[PESEL]], 2))</f>
        <v>1967</v>
      </c>
      <c r="F19" s="1">
        <f>VALUE(RIGHT(pesel[[#This Row],[PESEL]], 1))</f>
        <v>2</v>
      </c>
      <c r="G19">
        <f t="shared" si="1"/>
        <v>2</v>
      </c>
      <c r="H1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68</v>
      </c>
      <c r="I19" s="1" t="str">
        <f t="shared" si="0"/>
        <v>OK</v>
      </c>
      <c r="J19" s="1">
        <f>VALUE(LEFT(RIGHT(pesel[[#This Row],[Rok]], 2), 1))</f>
        <v>6</v>
      </c>
    </row>
    <row r="20" spans="1:10" x14ac:dyDescent="0.35">
      <c r="A20" s="1" t="s">
        <v>18</v>
      </c>
      <c r="B20" s="1" t="str">
        <f>RIGHT(LEFT(pesel[[#This Row],[PESEL]], 4), 2)</f>
        <v>07</v>
      </c>
      <c r="C20" s="1" t="str">
        <f>LEFT(RIGHT(pesel[[#This Row],[PESEL]], 2), 1)</f>
        <v>0</v>
      </c>
      <c r="D20" s="1" t="str">
        <f>IF(MOD(pesel[[#This Row],[Plec]], 2) = 0, "K", "M")</f>
        <v>K</v>
      </c>
      <c r="E20" s="1" t="str">
        <f>_xlfn.CONCAT("19",LEFT(pesel[[#This Row],[PESEL]], 2))</f>
        <v>1977</v>
      </c>
      <c r="F20" s="1">
        <f>VALUE(RIGHT(pesel[[#This Row],[PESEL]], 1))</f>
        <v>5</v>
      </c>
      <c r="G20">
        <f t="shared" si="1"/>
        <v>4</v>
      </c>
      <c r="H2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216</v>
      </c>
      <c r="I20" s="1" t="str">
        <f t="shared" si="0"/>
        <v>77072919805</v>
      </c>
      <c r="J20" s="1">
        <f>VALUE(LEFT(RIGHT(pesel[[#This Row],[Rok]], 2), 1))</f>
        <v>7</v>
      </c>
    </row>
    <row r="21" spans="1:10" x14ac:dyDescent="0.35">
      <c r="A21" s="1" t="s">
        <v>19</v>
      </c>
      <c r="B21" s="1" t="str">
        <f>RIGHT(LEFT(pesel[[#This Row],[PESEL]], 4), 2)</f>
        <v>02</v>
      </c>
      <c r="C21" s="1" t="str">
        <f>LEFT(RIGHT(pesel[[#This Row],[PESEL]], 2), 1)</f>
        <v>4</v>
      </c>
      <c r="D21" s="1" t="str">
        <f>IF(MOD(pesel[[#This Row],[Plec]], 2) = 0, "K", "M")</f>
        <v>K</v>
      </c>
      <c r="E21" s="1" t="str">
        <f>_xlfn.CONCAT("19",LEFT(pesel[[#This Row],[PESEL]], 2))</f>
        <v>1992</v>
      </c>
      <c r="F21" s="1">
        <f>VALUE(RIGHT(pesel[[#This Row],[PESEL]], 1))</f>
        <v>3</v>
      </c>
      <c r="G21">
        <f t="shared" si="1"/>
        <v>9</v>
      </c>
      <c r="H2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131</v>
      </c>
      <c r="I21" s="1" t="str">
        <f t="shared" si="0"/>
        <v>92022716243</v>
      </c>
      <c r="J21" s="1">
        <f>VALUE(LEFT(RIGHT(pesel[[#This Row],[Rok]], 2), 1))</f>
        <v>9</v>
      </c>
    </row>
    <row r="22" spans="1:10" x14ac:dyDescent="0.35">
      <c r="A22" s="1" t="s">
        <v>20</v>
      </c>
      <c r="B22" s="1" t="str">
        <f>RIGHT(LEFT(pesel[[#This Row],[PESEL]], 4), 2)</f>
        <v>04</v>
      </c>
      <c r="C22" s="1" t="str">
        <f>LEFT(RIGHT(pesel[[#This Row],[PESEL]], 2), 1)</f>
        <v>3</v>
      </c>
      <c r="D22" s="1" t="str">
        <f>IF(MOD(pesel[[#This Row],[Plec]], 2) = 0, "K", "M")</f>
        <v>M</v>
      </c>
      <c r="E22" s="1" t="str">
        <f>_xlfn.CONCAT("19",LEFT(pesel[[#This Row],[PESEL]], 2))</f>
        <v>1983</v>
      </c>
      <c r="F22" s="1">
        <f>VALUE(RIGHT(pesel[[#This Row],[PESEL]], 1))</f>
        <v>8</v>
      </c>
      <c r="G22">
        <f t="shared" si="1"/>
        <v>5</v>
      </c>
      <c r="H2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115</v>
      </c>
      <c r="I22" s="1" t="str">
        <f t="shared" si="0"/>
        <v>83041812338</v>
      </c>
      <c r="J22" s="1">
        <f>VALUE(LEFT(RIGHT(pesel[[#This Row],[Rok]], 2), 1))</f>
        <v>8</v>
      </c>
    </row>
    <row r="23" spans="1:10" x14ac:dyDescent="0.35">
      <c r="A23" s="1" t="s">
        <v>21</v>
      </c>
      <c r="B23" s="1" t="str">
        <f>RIGHT(LEFT(pesel[[#This Row],[PESEL]], 4), 2)</f>
        <v>07</v>
      </c>
      <c r="C23" s="1" t="str">
        <f>LEFT(RIGHT(pesel[[#This Row],[PESEL]], 2), 1)</f>
        <v>4</v>
      </c>
      <c r="D23" s="1" t="str">
        <f>IF(MOD(pesel[[#This Row],[Plec]], 2) = 0, "K", "M")</f>
        <v>K</v>
      </c>
      <c r="E23" s="1" t="str">
        <f>_xlfn.CONCAT("19",LEFT(pesel[[#This Row],[PESEL]], 2))</f>
        <v>1986</v>
      </c>
      <c r="F23" s="1">
        <f>VALUE(RIGHT(pesel[[#This Row],[PESEL]], 1))</f>
        <v>3</v>
      </c>
      <c r="G23">
        <f t="shared" si="1"/>
        <v>3</v>
      </c>
      <c r="H2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147</v>
      </c>
      <c r="I23" s="1" t="str">
        <f t="shared" si="0"/>
        <v>OK</v>
      </c>
      <c r="J23" s="1">
        <f>VALUE(LEFT(RIGHT(pesel[[#This Row],[Rok]], 2), 1))</f>
        <v>8</v>
      </c>
    </row>
    <row r="24" spans="1:10" x14ac:dyDescent="0.35">
      <c r="A24" s="1" t="s">
        <v>22</v>
      </c>
      <c r="B24" s="1" t="str">
        <f>RIGHT(LEFT(pesel[[#This Row],[PESEL]], 4), 2)</f>
        <v>11</v>
      </c>
      <c r="C24" s="1" t="str">
        <f>LEFT(RIGHT(pesel[[#This Row],[PESEL]], 2), 1)</f>
        <v>8</v>
      </c>
      <c r="D24" s="1" t="str">
        <f>IF(MOD(pesel[[#This Row],[Plec]], 2) = 0, "K", "M")</f>
        <v>K</v>
      </c>
      <c r="E24" s="1" t="str">
        <f>_xlfn.CONCAT("19",LEFT(pesel[[#This Row],[PESEL]], 2))</f>
        <v>1971</v>
      </c>
      <c r="F24" s="1">
        <f>VALUE(RIGHT(pesel[[#This Row],[PESEL]], 1))</f>
        <v>3</v>
      </c>
      <c r="G24">
        <f t="shared" si="1"/>
        <v>3</v>
      </c>
      <c r="H2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77</v>
      </c>
      <c r="I24" s="1" t="str">
        <f t="shared" si="0"/>
        <v>OK</v>
      </c>
      <c r="J24" s="1">
        <f>VALUE(LEFT(RIGHT(pesel[[#This Row],[Rok]], 2), 1))</f>
        <v>7</v>
      </c>
    </row>
    <row r="25" spans="1:10" x14ac:dyDescent="0.35">
      <c r="A25" s="1" t="s">
        <v>23</v>
      </c>
      <c r="B25" s="1" t="str">
        <f>RIGHT(LEFT(pesel[[#This Row],[PESEL]], 4), 2)</f>
        <v>07</v>
      </c>
      <c r="C25" s="1" t="str">
        <f>LEFT(RIGHT(pesel[[#This Row],[PESEL]], 2), 1)</f>
        <v>6</v>
      </c>
      <c r="D25" s="1" t="str">
        <f>IF(MOD(pesel[[#This Row],[Plec]], 2) = 0, "K", "M")</f>
        <v>K</v>
      </c>
      <c r="E25" s="1" t="str">
        <f>_xlfn.CONCAT("19",LEFT(pesel[[#This Row],[PESEL]], 2))</f>
        <v>1973</v>
      </c>
      <c r="F25" s="1">
        <f>VALUE(RIGHT(pesel[[#This Row],[PESEL]], 1))</f>
        <v>8</v>
      </c>
      <c r="G25">
        <f t="shared" si="1"/>
        <v>8</v>
      </c>
      <c r="H2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182</v>
      </c>
      <c r="I25" s="1" t="str">
        <f t="shared" si="0"/>
        <v>OK</v>
      </c>
      <c r="J25" s="1">
        <f>VALUE(LEFT(RIGHT(pesel[[#This Row],[Rok]], 2), 1))</f>
        <v>7</v>
      </c>
    </row>
    <row r="26" spans="1:10" x14ac:dyDescent="0.35">
      <c r="A26" s="1" t="s">
        <v>24</v>
      </c>
      <c r="B26" s="1" t="str">
        <f>RIGHT(LEFT(pesel[[#This Row],[PESEL]], 4), 2)</f>
        <v>04</v>
      </c>
      <c r="C26" s="1" t="str">
        <f>LEFT(RIGHT(pesel[[#This Row],[PESEL]], 2), 1)</f>
        <v>9</v>
      </c>
      <c r="D26" s="1" t="str">
        <f>IF(MOD(pesel[[#This Row],[Plec]], 2) = 0, "K", "M")</f>
        <v>M</v>
      </c>
      <c r="E26" s="1" t="str">
        <f>_xlfn.CONCAT("19",LEFT(pesel[[#This Row],[PESEL]], 2))</f>
        <v>1974</v>
      </c>
      <c r="F26" s="1">
        <f>VALUE(RIGHT(pesel[[#This Row],[PESEL]], 1))</f>
        <v>8</v>
      </c>
      <c r="G26">
        <f t="shared" si="1"/>
        <v>8</v>
      </c>
      <c r="H2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202</v>
      </c>
      <c r="I26" s="1" t="str">
        <f t="shared" si="0"/>
        <v>OK</v>
      </c>
      <c r="J26" s="1">
        <f>VALUE(LEFT(RIGHT(pesel[[#This Row],[Rok]], 2), 1))</f>
        <v>7</v>
      </c>
    </row>
    <row r="27" spans="1:10" x14ac:dyDescent="0.35">
      <c r="A27" s="1" t="s">
        <v>25</v>
      </c>
      <c r="B27" s="1" t="str">
        <f>RIGHT(LEFT(pesel[[#This Row],[PESEL]], 4), 2)</f>
        <v>05</v>
      </c>
      <c r="C27" s="1" t="str">
        <f>LEFT(RIGHT(pesel[[#This Row],[PESEL]], 2), 1)</f>
        <v>7</v>
      </c>
      <c r="D27" s="1" t="str">
        <f>IF(MOD(pesel[[#This Row],[Plec]], 2) = 0, "K", "M")</f>
        <v>M</v>
      </c>
      <c r="E27" s="1" t="str">
        <f>_xlfn.CONCAT("19",LEFT(pesel[[#This Row],[PESEL]], 2))</f>
        <v>1985</v>
      </c>
      <c r="F27" s="1">
        <f>VALUE(RIGHT(pesel[[#This Row],[PESEL]], 1))</f>
        <v>4</v>
      </c>
      <c r="G27">
        <f t="shared" si="1"/>
        <v>4</v>
      </c>
      <c r="H2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166</v>
      </c>
      <c r="I27" s="1" t="str">
        <f t="shared" si="0"/>
        <v>OK</v>
      </c>
      <c r="J27" s="1">
        <f>VALUE(LEFT(RIGHT(pesel[[#This Row],[Rok]], 2), 1))</f>
        <v>8</v>
      </c>
    </row>
    <row r="28" spans="1:10" x14ac:dyDescent="0.35">
      <c r="A28" s="1" t="s">
        <v>26</v>
      </c>
      <c r="B28" s="1" t="str">
        <f>RIGHT(LEFT(pesel[[#This Row],[PESEL]], 4), 2)</f>
        <v>05</v>
      </c>
      <c r="C28" s="1" t="str">
        <f>LEFT(RIGHT(pesel[[#This Row],[PESEL]], 2), 1)</f>
        <v>7</v>
      </c>
      <c r="D28" s="1" t="str">
        <f>IF(MOD(pesel[[#This Row],[Plec]], 2) = 0, "K", "M")</f>
        <v>M</v>
      </c>
      <c r="E28" s="1" t="str">
        <f>_xlfn.CONCAT("19",LEFT(pesel[[#This Row],[PESEL]], 2))</f>
        <v>1970</v>
      </c>
      <c r="F28" s="1">
        <f>VALUE(RIGHT(pesel[[#This Row],[PESEL]], 1))</f>
        <v>0</v>
      </c>
      <c r="G28">
        <f t="shared" si="1"/>
        <v>0</v>
      </c>
      <c r="H2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210</v>
      </c>
      <c r="I28" s="1" t="str">
        <f t="shared" si="0"/>
        <v>OK</v>
      </c>
      <c r="J28" s="1">
        <f>VALUE(LEFT(RIGHT(pesel[[#This Row],[Rok]], 2), 1))</f>
        <v>7</v>
      </c>
    </row>
    <row r="29" spans="1:10" x14ac:dyDescent="0.35">
      <c r="A29" s="1" t="s">
        <v>27</v>
      </c>
      <c r="B29" s="1" t="str">
        <f>RIGHT(LEFT(pesel[[#This Row],[PESEL]], 4), 2)</f>
        <v>02</v>
      </c>
      <c r="C29" s="1" t="str">
        <f>LEFT(RIGHT(pesel[[#This Row],[PESEL]], 2), 1)</f>
        <v>1</v>
      </c>
      <c r="D29" s="1" t="str">
        <f>IF(MOD(pesel[[#This Row],[Plec]], 2) = 0, "K", "M")</f>
        <v>M</v>
      </c>
      <c r="E29" s="1" t="str">
        <f>_xlfn.CONCAT("19",LEFT(pesel[[#This Row],[PESEL]], 2))</f>
        <v>1989</v>
      </c>
      <c r="F29" s="1">
        <f>VALUE(RIGHT(pesel[[#This Row],[PESEL]], 1))</f>
        <v>3</v>
      </c>
      <c r="G29">
        <f t="shared" si="1"/>
        <v>3</v>
      </c>
      <c r="H2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187</v>
      </c>
      <c r="I29" s="1" t="str">
        <f t="shared" si="0"/>
        <v>OK</v>
      </c>
      <c r="J29" s="1">
        <f>VALUE(LEFT(RIGHT(pesel[[#This Row],[Rok]], 2), 1))</f>
        <v>8</v>
      </c>
    </row>
    <row r="30" spans="1:10" x14ac:dyDescent="0.35">
      <c r="A30" s="1" t="s">
        <v>28</v>
      </c>
      <c r="B30" s="1" t="str">
        <f>RIGHT(LEFT(pesel[[#This Row],[PESEL]], 4), 2)</f>
        <v>04</v>
      </c>
      <c r="C30" s="1" t="str">
        <f>LEFT(RIGHT(pesel[[#This Row],[PESEL]], 2), 1)</f>
        <v>7</v>
      </c>
      <c r="D30" s="1" t="str">
        <f>IF(MOD(pesel[[#This Row],[Plec]], 2) = 0, "K", "M")</f>
        <v>M</v>
      </c>
      <c r="E30" s="1" t="str">
        <f>_xlfn.CONCAT("19",LEFT(pesel[[#This Row],[PESEL]], 2))</f>
        <v>1964</v>
      </c>
      <c r="F30" s="1">
        <f>VALUE(RIGHT(pesel[[#This Row],[PESEL]], 1))</f>
        <v>5</v>
      </c>
      <c r="G30">
        <f t="shared" si="1"/>
        <v>5</v>
      </c>
      <c r="H3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195</v>
      </c>
      <c r="I30" s="1" t="str">
        <f t="shared" si="0"/>
        <v>OK</v>
      </c>
      <c r="J30" s="1">
        <f>VALUE(LEFT(RIGHT(pesel[[#This Row],[Rok]], 2), 1))</f>
        <v>6</v>
      </c>
    </row>
    <row r="31" spans="1:10" x14ac:dyDescent="0.35">
      <c r="A31" s="1" t="s">
        <v>29</v>
      </c>
      <c r="B31" s="1" t="str">
        <f>RIGHT(LEFT(pesel[[#This Row],[PESEL]], 4), 2)</f>
        <v>10</v>
      </c>
      <c r="C31" s="1" t="str">
        <f>LEFT(RIGHT(pesel[[#This Row],[PESEL]], 2), 1)</f>
        <v>3</v>
      </c>
      <c r="D31" s="1" t="str">
        <f>IF(MOD(pesel[[#This Row],[Plec]], 2) = 0, "K", "M")</f>
        <v>M</v>
      </c>
      <c r="E31" s="1" t="str">
        <f>_xlfn.CONCAT("19",LEFT(pesel[[#This Row],[PESEL]], 2))</f>
        <v>1966</v>
      </c>
      <c r="F31" s="1">
        <f>VALUE(RIGHT(pesel[[#This Row],[PESEL]], 1))</f>
        <v>4</v>
      </c>
      <c r="G31">
        <f t="shared" si="1"/>
        <v>4</v>
      </c>
      <c r="H3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146</v>
      </c>
      <c r="I31" s="1" t="str">
        <f t="shared" si="0"/>
        <v>OK</v>
      </c>
      <c r="J31" s="1">
        <f>VALUE(LEFT(RIGHT(pesel[[#This Row],[Rok]], 2), 1))</f>
        <v>6</v>
      </c>
    </row>
    <row r="32" spans="1:10" x14ac:dyDescent="0.35">
      <c r="A32" s="1" t="s">
        <v>30</v>
      </c>
      <c r="B32" s="1" t="str">
        <f>RIGHT(LEFT(pesel[[#This Row],[PESEL]], 4), 2)</f>
        <v>10</v>
      </c>
      <c r="C32" s="1" t="str">
        <f>LEFT(RIGHT(pesel[[#This Row],[PESEL]], 2), 1)</f>
        <v>4</v>
      </c>
      <c r="D32" s="1" t="str">
        <f>IF(MOD(pesel[[#This Row],[Plec]], 2) = 0, "K", "M")</f>
        <v>K</v>
      </c>
      <c r="E32" s="1" t="str">
        <f>_xlfn.CONCAT("19",LEFT(pesel[[#This Row],[PESEL]], 2))</f>
        <v>1963</v>
      </c>
      <c r="F32" s="1">
        <f>VALUE(RIGHT(pesel[[#This Row],[PESEL]], 1))</f>
        <v>4</v>
      </c>
      <c r="G32">
        <f t="shared" si="1"/>
        <v>4</v>
      </c>
      <c r="H3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126</v>
      </c>
      <c r="I32" s="1" t="str">
        <f t="shared" si="0"/>
        <v>OK</v>
      </c>
      <c r="J32" s="1">
        <f>VALUE(LEFT(RIGHT(pesel[[#This Row],[Rok]], 2), 1))</f>
        <v>6</v>
      </c>
    </row>
    <row r="33" spans="1:10" x14ac:dyDescent="0.35">
      <c r="A33" s="1" t="s">
        <v>31</v>
      </c>
      <c r="B33" s="1" t="str">
        <f>RIGHT(LEFT(pesel[[#This Row],[PESEL]], 4), 2)</f>
        <v>04</v>
      </c>
      <c r="C33" s="1" t="str">
        <f>LEFT(RIGHT(pesel[[#This Row],[PESEL]], 2), 1)</f>
        <v>8</v>
      </c>
      <c r="D33" s="1" t="str">
        <f>IF(MOD(pesel[[#This Row],[Plec]], 2) = 0, "K", "M")</f>
        <v>K</v>
      </c>
      <c r="E33" s="1" t="str">
        <f>_xlfn.CONCAT("19",LEFT(pesel[[#This Row],[PESEL]], 2))</f>
        <v>1989</v>
      </c>
      <c r="F33" s="1">
        <f>VALUE(RIGHT(pesel[[#This Row],[PESEL]], 1))</f>
        <v>0</v>
      </c>
      <c r="G33">
        <f t="shared" si="1"/>
        <v>0</v>
      </c>
      <c r="H3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150</v>
      </c>
      <c r="I33" s="1" t="str">
        <f t="shared" si="0"/>
        <v>OK</v>
      </c>
      <c r="J33" s="1">
        <f>VALUE(LEFT(RIGHT(pesel[[#This Row],[Rok]], 2), 1))</f>
        <v>8</v>
      </c>
    </row>
    <row r="34" spans="1:10" x14ac:dyDescent="0.35">
      <c r="A34" s="1" t="s">
        <v>32</v>
      </c>
      <c r="B34" s="1" t="str">
        <f>RIGHT(LEFT(pesel[[#This Row],[PESEL]], 4), 2)</f>
        <v>12</v>
      </c>
      <c r="C34" s="1" t="str">
        <f>LEFT(RIGHT(pesel[[#This Row],[PESEL]], 2), 1)</f>
        <v>0</v>
      </c>
      <c r="D34" s="1" t="str">
        <f>IF(MOD(pesel[[#This Row],[Plec]], 2) = 0, "K", "M")</f>
        <v>K</v>
      </c>
      <c r="E34" s="1" t="str">
        <f>_xlfn.CONCAT("19",LEFT(pesel[[#This Row],[PESEL]], 2))</f>
        <v>1974</v>
      </c>
      <c r="F34" s="1">
        <f>VALUE(RIGHT(pesel[[#This Row],[PESEL]], 1))</f>
        <v>6</v>
      </c>
      <c r="G34">
        <f t="shared" si="1"/>
        <v>6</v>
      </c>
      <c r="H3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144</v>
      </c>
      <c r="I34" s="1" t="str">
        <f t="shared" ref="I34:I65" si="2">IF(G34 &lt;&gt; F34, A34, "OK")</f>
        <v>OK</v>
      </c>
      <c r="J34" s="1">
        <f>VALUE(LEFT(RIGHT(pesel[[#This Row],[Rok]], 2), 1))</f>
        <v>7</v>
      </c>
    </row>
    <row r="35" spans="1:10" x14ac:dyDescent="0.35">
      <c r="A35" s="1" t="s">
        <v>33</v>
      </c>
      <c r="B35" s="1" t="str">
        <f>RIGHT(LEFT(pesel[[#This Row],[PESEL]], 4), 2)</f>
        <v>08</v>
      </c>
      <c r="C35" s="1" t="str">
        <f>LEFT(RIGHT(pesel[[#This Row],[PESEL]], 2), 1)</f>
        <v>0</v>
      </c>
      <c r="D35" s="1" t="str">
        <f>IF(MOD(pesel[[#This Row],[Plec]], 2) = 0, "K", "M")</f>
        <v>K</v>
      </c>
      <c r="E35" s="1" t="str">
        <f>_xlfn.CONCAT("19",LEFT(pesel[[#This Row],[PESEL]], 2))</f>
        <v>1988</v>
      </c>
      <c r="F35" s="1">
        <f>VALUE(RIGHT(pesel[[#This Row],[PESEL]], 1))</f>
        <v>9</v>
      </c>
      <c r="G35">
        <f t="shared" si="1"/>
        <v>9</v>
      </c>
      <c r="H3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151</v>
      </c>
      <c r="I35" s="1" t="str">
        <f t="shared" si="2"/>
        <v>OK</v>
      </c>
      <c r="J35" s="1">
        <f>VALUE(LEFT(RIGHT(pesel[[#This Row],[Rok]], 2), 1))</f>
        <v>8</v>
      </c>
    </row>
    <row r="36" spans="1:10" x14ac:dyDescent="0.35">
      <c r="A36" s="1" t="s">
        <v>34</v>
      </c>
      <c r="B36" s="1" t="str">
        <f>RIGHT(LEFT(pesel[[#This Row],[PESEL]], 4), 2)</f>
        <v>03</v>
      </c>
      <c r="C36" s="1" t="str">
        <f>LEFT(RIGHT(pesel[[#This Row],[PESEL]], 2), 1)</f>
        <v>3</v>
      </c>
      <c r="D36" s="1" t="str">
        <f>IF(MOD(pesel[[#This Row],[Plec]], 2) = 0, "K", "M")</f>
        <v>M</v>
      </c>
      <c r="E36" s="1" t="str">
        <f>_xlfn.CONCAT("19",LEFT(pesel[[#This Row],[PESEL]], 2))</f>
        <v>1970</v>
      </c>
      <c r="F36" s="1">
        <f>VALUE(RIGHT(pesel[[#This Row],[PESEL]], 1))</f>
        <v>3</v>
      </c>
      <c r="G36">
        <f t="shared" si="1"/>
        <v>3</v>
      </c>
      <c r="H3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147</v>
      </c>
      <c r="I36" s="1" t="str">
        <f t="shared" si="2"/>
        <v>OK</v>
      </c>
      <c r="J36" s="1">
        <f>VALUE(LEFT(RIGHT(pesel[[#This Row],[Rok]], 2), 1))</f>
        <v>7</v>
      </c>
    </row>
    <row r="37" spans="1:10" x14ac:dyDescent="0.35">
      <c r="A37" s="1" t="s">
        <v>35</v>
      </c>
      <c r="B37" s="1" t="str">
        <f>RIGHT(LEFT(pesel[[#This Row],[PESEL]], 4), 2)</f>
        <v>08</v>
      </c>
      <c r="C37" s="1" t="str">
        <f>LEFT(RIGHT(pesel[[#This Row],[PESEL]], 2), 1)</f>
        <v>4</v>
      </c>
      <c r="D37" s="1" t="str">
        <f>IF(MOD(pesel[[#This Row],[Plec]], 2) = 0, "K", "M")</f>
        <v>K</v>
      </c>
      <c r="E37" s="1" t="str">
        <f>_xlfn.CONCAT("19",LEFT(pesel[[#This Row],[PESEL]], 2))</f>
        <v>1989</v>
      </c>
      <c r="F37" s="1">
        <f>VALUE(RIGHT(pesel[[#This Row],[PESEL]], 1))</f>
        <v>5</v>
      </c>
      <c r="G37">
        <f t="shared" si="1"/>
        <v>1</v>
      </c>
      <c r="H3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159</v>
      </c>
      <c r="I37" s="1" t="str">
        <f t="shared" si="2"/>
        <v>89081421445</v>
      </c>
      <c r="J37" s="1">
        <f>VALUE(LEFT(RIGHT(pesel[[#This Row],[Rok]], 2), 1))</f>
        <v>8</v>
      </c>
    </row>
    <row r="38" spans="1:10" x14ac:dyDescent="0.35">
      <c r="A38" s="1" t="s">
        <v>36</v>
      </c>
      <c r="B38" s="1" t="str">
        <f>RIGHT(LEFT(pesel[[#This Row],[PESEL]], 4), 2)</f>
        <v>11</v>
      </c>
      <c r="C38" s="1" t="str">
        <f>LEFT(RIGHT(pesel[[#This Row],[PESEL]], 2), 1)</f>
        <v>9</v>
      </c>
      <c r="D38" s="1" t="str">
        <f>IF(MOD(pesel[[#This Row],[Plec]], 2) = 0, "K", "M")</f>
        <v>M</v>
      </c>
      <c r="E38" s="1" t="str">
        <f>_xlfn.CONCAT("19",LEFT(pesel[[#This Row],[PESEL]], 2))</f>
        <v>1966</v>
      </c>
      <c r="F38" s="1">
        <f>VALUE(RIGHT(pesel[[#This Row],[PESEL]], 1))</f>
        <v>5</v>
      </c>
      <c r="G38">
        <f t="shared" si="1"/>
        <v>5</v>
      </c>
      <c r="H3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165</v>
      </c>
      <c r="I38" s="1" t="str">
        <f t="shared" si="2"/>
        <v>OK</v>
      </c>
      <c r="J38" s="1">
        <f>VALUE(LEFT(RIGHT(pesel[[#This Row],[Rok]], 2), 1))</f>
        <v>6</v>
      </c>
    </row>
    <row r="39" spans="1:10" x14ac:dyDescent="0.35">
      <c r="A39" s="1" t="s">
        <v>37</v>
      </c>
      <c r="B39" s="1" t="str">
        <f>RIGHT(LEFT(pesel[[#This Row],[PESEL]], 4), 2)</f>
        <v>11</v>
      </c>
      <c r="C39" s="1" t="str">
        <f>LEFT(RIGHT(pesel[[#This Row],[PESEL]], 2), 1)</f>
        <v>4</v>
      </c>
      <c r="D39" s="1" t="str">
        <f>IF(MOD(pesel[[#This Row],[Plec]], 2) = 0, "K", "M")</f>
        <v>K</v>
      </c>
      <c r="E39" s="1" t="str">
        <f>_xlfn.CONCAT("19",LEFT(pesel[[#This Row],[PESEL]], 2))</f>
        <v>1956</v>
      </c>
      <c r="F39" s="1">
        <f>VALUE(RIGHT(pesel[[#This Row],[PESEL]], 1))</f>
        <v>9</v>
      </c>
      <c r="G39">
        <f t="shared" si="1"/>
        <v>9</v>
      </c>
      <c r="H3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111</v>
      </c>
      <c r="I39" s="1" t="str">
        <f t="shared" si="2"/>
        <v>OK</v>
      </c>
      <c r="J39" s="1">
        <f>VALUE(LEFT(RIGHT(pesel[[#This Row],[Rok]], 2), 1))</f>
        <v>5</v>
      </c>
    </row>
    <row r="40" spans="1:10" x14ac:dyDescent="0.35">
      <c r="A40" s="1" t="s">
        <v>38</v>
      </c>
      <c r="B40" s="1" t="str">
        <f>RIGHT(LEFT(pesel[[#This Row],[PESEL]], 4), 2)</f>
        <v>10</v>
      </c>
      <c r="C40" s="1" t="str">
        <f>LEFT(RIGHT(pesel[[#This Row],[PESEL]], 2), 1)</f>
        <v>9</v>
      </c>
      <c r="D40" s="1" t="str">
        <f>IF(MOD(pesel[[#This Row],[Plec]], 2) = 0, "K", "M")</f>
        <v>M</v>
      </c>
      <c r="E40" s="1" t="str">
        <f>_xlfn.CONCAT("19",LEFT(pesel[[#This Row],[PESEL]], 2))</f>
        <v>1978</v>
      </c>
      <c r="F40" s="1">
        <f>VALUE(RIGHT(pesel[[#This Row],[PESEL]], 1))</f>
        <v>5</v>
      </c>
      <c r="G40">
        <f t="shared" si="1"/>
        <v>5</v>
      </c>
      <c r="H4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205</v>
      </c>
      <c r="I40" s="1" t="str">
        <f t="shared" si="2"/>
        <v>OK</v>
      </c>
      <c r="J40" s="1">
        <f>VALUE(LEFT(RIGHT(pesel[[#This Row],[Rok]], 2), 1))</f>
        <v>7</v>
      </c>
    </row>
    <row r="41" spans="1:10" x14ac:dyDescent="0.35">
      <c r="A41" s="1" t="s">
        <v>39</v>
      </c>
      <c r="B41" s="1" t="str">
        <f>RIGHT(LEFT(pesel[[#This Row],[PESEL]], 4), 2)</f>
        <v>08</v>
      </c>
      <c r="C41" s="1" t="str">
        <f>LEFT(RIGHT(pesel[[#This Row],[PESEL]], 2), 1)</f>
        <v>4</v>
      </c>
      <c r="D41" s="1" t="str">
        <f>IF(MOD(pesel[[#This Row],[Plec]], 2) = 0, "K", "M")</f>
        <v>K</v>
      </c>
      <c r="E41" s="1" t="str">
        <f>_xlfn.CONCAT("19",LEFT(pesel[[#This Row],[PESEL]], 2))</f>
        <v>1988</v>
      </c>
      <c r="F41" s="1">
        <f>VALUE(RIGHT(pesel[[#This Row],[PESEL]], 1))</f>
        <v>8</v>
      </c>
      <c r="G41">
        <f t="shared" si="1"/>
        <v>8</v>
      </c>
      <c r="H4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152</v>
      </c>
      <c r="I41" s="1" t="str">
        <f t="shared" si="2"/>
        <v>OK</v>
      </c>
      <c r="J41" s="1">
        <f>VALUE(LEFT(RIGHT(pesel[[#This Row],[Rok]], 2), 1))</f>
        <v>8</v>
      </c>
    </row>
    <row r="42" spans="1:10" x14ac:dyDescent="0.35">
      <c r="A42" s="1" t="s">
        <v>40</v>
      </c>
      <c r="B42" s="1" t="str">
        <f>RIGHT(LEFT(pesel[[#This Row],[PESEL]], 4), 2)</f>
        <v>09</v>
      </c>
      <c r="C42" s="1" t="str">
        <f>LEFT(RIGHT(pesel[[#This Row],[PESEL]], 2), 1)</f>
        <v>5</v>
      </c>
      <c r="D42" s="1" t="str">
        <f>IF(MOD(pesel[[#This Row],[Plec]], 2) = 0, "K", "M")</f>
        <v>M</v>
      </c>
      <c r="E42" s="1" t="str">
        <f>_xlfn.CONCAT("19",LEFT(pesel[[#This Row],[PESEL]], 2))</f>
        <v>1971</v>
      </c>
      <c r="F42" s="1">
        <f>VALUE(RIGHT(pesel[[#This Row],[PESEL]], 1))</f>
        <v>6</v>
      </c>
      <c r="G42">
        <f t="shared" si="1"/>
        <v>6</v>
      </c>
      <c r="H4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224</v>
      </c>
      <c r="I42" s="1" t="str">
        <f t="shared" si="2"/>
        <v>OK</v>
      </c>
      <c r="J42" s="1">
        <f>VALUE(LEFT(RIGHT(pesel[[#This Row],[Rok]], 2), 1))</f>
        <v>7</v>
      </c>
    </row>
    <row r="43" spans="1:10" x14ac:dyDescent="0.35">
      <c r="A43" s="1" t="s">
        <v>41</v>
      </c>
      <c r="B43" s="1" t="str">
        <f>RIGHT(LEFT(pesel[[#This Row],[PESEL]], 4), 2)</f>
        <v>02</v>
      </c>
      <c r="C43" s="1" t="str">
        <f>LEFT(RIGHT(pesel[[#This Row],[PESEL]], 2), 1)</f>
        <v>5</v>
      </c>
      <c r="D43" s="1" t="str">
        <f>IF(MOD(pesel[[#This Row],[Plec]], 2) = 0, "K", "M")</f>
        <v>M</v>
      </c>
      <c r="E43" s="1" t="str">
        <f>_xlfn.CONCAT("19",LEFT(pesel[[#This Row],[PESEL]], 2))</f>
        <v>1964</v>
      </c>
      <c r="F43" s="1">
        <f>VALUE(RIGHT(pesel[[#This Row],[PESEL]], 1))</f>
        <v>5</v>
      </c>
      <c r="G43">
        <f t="shared" si="1"/>
        <v>5</v>
      </c>
      <c r="H4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75</v>
      </c>
      <c r="I43" s="1" t="str">
        <f t="shared" si="2"/>
        <v>OK</v>
      </c>
      <c r="J43" s="1">
        <f>VALUE(LEFT(RIGHT(pesel[[#This Row],[Rok]], 2), 1))</f>
        <v>6</v>
      </c>
    </row>
    <row r="44" spans="1:10" x14ac:dyDescent="0.35">
      <c r="A44" s="1" t="s">
        <v>42</v>
      </c>
      <c r="B44" s="1" t="str">
        <f>RIGHT(LEFT(pesel[[#This Row],[PESEL]], 4), 2)</f>
        <v>10</v>
      </c>
      <c r="C44" s="1" t="str">
        <f>LEFT(RIGHT(pesel[[#This Row],[PESEL]], 2), 1)</f>
        <v>1</v>
      </c>
      <c r="D44" s="1" t="str">
        <f>IF(MOD(pesel[[#This Row],[Plec]], 2) = 0, "K", "M")</f>
        <v>M</v>
      </c>
      <c r="E44" s="1" t="str">
        <f>_xlfn.CONCAT("19",LEFT(pesel[[#This Row],[PESEL]], 2))</f>
        <v>1965</v>
      </c>
      <c r="F44" s="1">
        <f>VALUE(RIGHT(pesel[[#This Row],[PESEL]], 1))</f>
        <v>6</v>
      </c>
      <c r="G44">
        <f t="shared" si="1"/>
        <v>6</v>
      </c>
      <c r="H4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144</v>
      </c>
      <c r="I44" s="1" t="str">
        <f t="shared" si="2"/>
        <v>OK</v>
      </c>
      <c r="J44" s="1">
        <f>VALUE(LEFT(RIGHT(pesel[[#This Row],[Rok]], 2), 1))</f>
        <v>6</v>
      </c>
    </row>
    <row r="45" spans="1:10" x14ac:dyDescent="0.35">
      <c r="A45" s="1" t="s">
        <v>43</v>
      </c>
      <c r="B45" s="1" t="str">
        <f>RIGHT(LEFT(pesel[[#This Row],[PESEL]], 4), 2)</f>
        <v>11</v>
      </c>
      <c r="C45" s="1" t="str">
        <f>LEFT(RIGHT(pesel[[#This Row],[PESEL]], 2), 1)</f>
        <v>9</v>
      </c>
      <c r="D45" s="1" t="str">
        <f>IF(MOD(pesel[[#This Row],[Plec]], 2) = 0, "K", "M")</f>
        <v>M</v>
      </c>
      <c r="E45" s="1" t="str">
        <f>_xlfn.CONCAT("19",LEFT(pesel[[#This Row],[PESEL]], 2))</f>
        <v>1968</v>
      </c>
      <c r="F45" s="1">
        <f>VALUE(RIGHT(pesel[[#This Row],[PESEL]], 1))</f>
        <v>7</v>
      </c>
      <c r="G45">
        <f t="shared" si="1"/>
        <v>7</v>
      </c>
      <c r="H4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153</v>
      </c>
      <c r="I45" s="1" t="str">
        <f t="shared" si="2"/>
        <v>OK</v>
      </c>
      <c r="J45" s="1">
        <f>VALUE(LEFT(RIGHT(pesel[[#This Row],[Rok]], 2), 1))</f>
        <v>6</v>
      </c>
    </row>
    <row r="46" spans="1:10" x14ac:dyDescent="0.35">
      <c r="A46" s="1" t="s">
        <v>44</v>
      </c>
      <c r="B46" s="1" t="str">
        <f>RIGHT(LEFT(pesel[[#This Row],[PESEL]], 4), 2)</f>
        <v>10</v>
      </c>
      <c r="C46" s="1" t="str">
        <f>LEFT(RIGHT(pesel[[#This Row],[PESEL]], 2), 1)</f>
        <v>8</v>
      </c>
      <c r="D46" s="1" t="str">
        <f>IF(MOD(pesel[[#This Row],[Plec]], 2) = 0, "K", "M")</f>
        <v>K</v>
      </c>
      <c r="E46" s="1" t="str">
        <f>_xlfn.CONCAT("19",LEFT(pesel[[#This Row],[PESEL]], 2))</f>
        <v>1970</v>
      </c>
      <c r="F46" s="1">
        <f>VALUE(RIGHT(pesel[[#This Row],[PESEL]], 1))</f>
        <v>6</v>
      </c>
      <c r="G46">
        <f t="shared" si="1"/>
        <v>6</v>
      </c>
      <c r="H4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154</v>
      </c>
      <c r="I46" s="1" t="str">
        <f t="shared" si="2"/>
        <v>OK</v>
      </c>
      <c r="J46" s="1">
        <f>VALUE(LEFT(RIGHT(pesel[[#This Row],[Rok]], 2), 1))</f>
        <v>7</v>
      </c>
    </row>
    <row r="47" spans="1:10" x14ac:dyDescent="0.35">
      <c r="A47" s="1" t="s">
        <v>45</v>
      </c>
      <c r="B47" s="1" t="str">
        <f>RIGHT(LEFT(pesel[[#This Row],[PESEL]], 4), 2)</f>
        <v>11</v>
      </c>
      <c r="C47" s="1" t="str">
        <f>LEFT(RIGHT(pesel[[#This Row],[PESEL]], 2), 1)</f>
        <v>5</v>
      </c>
      <c r="D47" s="1" t="str">
        <f>IF(MOD(pesel[[#This Row],[Plec]], 2) = 0, "K", "M")</f>
        <v>M</v>
      </c>
      <c r="E47" s="1" t="str">
        <f>_xlfn.CONCAT("19",LEFT(pesel[[#This Row],[PESEL]], 2))</f>
        <v>1977</v>
      </c>
      <c r="F47" s="1">
        <f>VALUE(RIGHT(pesel[[#This Row],[PESEL]], 1))</f>
        <v>0</v>
      </c>
      <c r="G47">
        <f t="shared" si="1"/>
        <v>0</v>
      </c>
      <c r="H4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160</v>
      </c>
      <c r="I47" s="1" t="str">
        <f t="shared" si="2"/>
        <v>OK</v>
      </c>
      <c r="J47" s="1">
        <f>VALUE(LEFT(RIGHT(pesel[[#This Row],[Rok]], 2), 1))</f>
        <v>7</v>
      </c>
    </row>
    <row r="48" spans="1:10" x14ac:dyDescent="0.35">
      <c r="A48" s="1" t="s">
        <v>46</v>
      </c>
      <c r="B48" s="1" t="str">
        <f>RIGHT(LEFT(pesel[[#This Row],[PESEL]], 4), 2)</f>
        <v>12</v>
      </c>
      <c r="C48" s="1" t="str">
        <f>LEFT(RIGHT(pesel[[#This Row],[PESEL]], 2), 1)</f>
        <v>1</v>
      </c>
      <c r="D48" s="1" t="str">
        <f>IF(MOD(pesel[[#This Row],[Plec]], 2) = 0, "K", "M")</f>
        <v>M</v>
      </c>
      <c r="E48" s="1" t="str">
        <f>_xlfn.CONCAT("19",LEFT(pesel[[#This Row],[PESEL]], 2))</f>
        <v>1978</v>
      </c>
      <c r="F48" s="1">
        <f>VALUE(RIGHT(pesel[[#This Row],[PESEL]], 1))</f>
        <v>8</v>
      </c>
      <c r="G48">
        <f t="shared" si="1"/>
        <v>8</v>
      </c>
      <c r="H4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202</v>
      </c>
      <c r="I48" s="1" t="str">
        <f t="shared" si="2"/>
        <v>OK</v>
      </c>
      <c r="J48" s="1">
        <f>VALUE(LEFT(RIGHT(pesel[[#This Row],[Rok]], 2), 1))</f>
        <v>7</v>
      </c>
    </row>
    <row r="49" spans="1:10" x14ac:dyDescent="0.35">
      <c r="A49" s="1" t="s">
        <v>47</v>
      </c>
      <c r="B49" s="1" t="str">
        <f>RIGHT(LEFT(pesel[[#This Row],[PESEL]], 4), 2)</f>
        <v>11</v>
      </c>
      <c r="C49" s="1" t="str">
        <f>LEFT(RIGHT(pesel[[#This Row],[PESEL]], 2), 1)</f>
        <v>0</v>
      </c>
      <c r="D49" s="1" t="str">
        <f>IF(MOD(pesel[[#This Row],[Plec]], 2) = 0, "K", "M")</f>
        <v>K</v>
      </c>
      <c r="E49" s="1" t="str">
        <f>_xlfn.CONCAT("19",LEFT(pesel[[#This Row],[PESEL]], 2))</f>
        <v>1979</v>
      </c>
      <c r="F49" s="1">
        <f>VALUE(RIGHT(pesel[[#This Row],[PESEL]], 1))</f>
        <v>9</v>
      </c>
      <c r="G49">
        <f t="shared" si="1"/>
        <v>9</v>
      </c>
      <c r="H4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151</v>
      </c>
      <c r="I49" s="1" t="str">
        <f t="shared" si="2"/>
        <v>OK</v>
      </c>
      <c r="J49" s="1">
        <f>VALUE(LEFT(RIGHT(pesel[[#This Row],[Rok]], 2), 1))</f>
        <v>7</v>
      </c>
    </row>
    <row r="50" spans="1:10" x14ac:dyDescent="0.35">
      <c r="A50" s="1" t="s">
        <v>48</v>
      </c>
      <c r="B50" s="1" t="str">
        <f>RIGHT(LEFT(pesel[[#This Row],[PESEL]], 4), 2)</f>
        <v>12</v>
      </c>
      <c r="C50" s="1" t="str">
        <f>LEFT(RIGHT(pesel[[#This Row],[PESEL]], 2), 1)</f>
        <v>4</v>
      </c>
      <c r="D50" s="1" t="str">
        <f>IF(MOD(pesel[[#This Row],[Plec]], 2) = 0, "K", "M")</f>
        <v>K</v>
      </c>
      <c r="E50" s="1" t="str">
        <f>_xlfn.CONCAT("19",LEFT(pesel[[#This Row],[PESEL]], 2))</f>
        <v>1974</v>
      </c>
      <c r="F50" s="1">
        <f>VALUE(RIGHT(pesel[[#This Row],[PESEL]], 1))</f>
        <v>1</v>
      </c>
      <c r="G50">
        <f t="shared" si="1"/>
        <v>1</v>
      </c>
      <c r="H5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159</v>
      </c>
      <c r="I50" s="1" t="str">
        <f t="shared" si="2"/>
        <v>OK</v>
      </c>
      <c r="J50" s="1">
        <f>VALUE(LEFT(RIGHT(pesel[[#This Row],[Rok]], 2), 1))</f>
        <v>7</v>
      </c>
    </row>
    <row r="51" spans="1:10" x14ac:dyDescent="0.35">
      <c r="A51" s="1" t="s">
        <v>49</v>
      </c>
      <c r="B51" s="1" t="str">
        <f>RIGHT(LEFT(pesel[[#This Row],[PESEL]], 4), 2)</f>
        <v>08</v>
      </c>
      <c r="C51" s="1" t="str">
        <f>LEFT(RIGHT(pesel[[#This Row],[PESEL]], 2), 1)</f>
        <v>7</v>
      </c>
      <c r="D51" s="1" t="str">
        <f>IF(MOD(pesel[[#This Row],[Plec]], 2) = 0, "K", "M")</f>
        <v>M</v>
      </c>
      <c r="E51" s="1" t="str">
        <f>_xlfn.CONCAT("19",LEFT(pesel[[#This Row],[PESEL]], 2))</f>
        <v>1989</v>
      </c>
      <c r="F51" s="1">
        <f>VALUE(RIGHT(pesel[[#This Row],[PESEL]], 1))</f>
        <v>9</v>
      </c>
      <c r="G51">
        <f t="shared" si="1"/>
        <v>9</v>
      </c>
      <c r="H5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271</v>
      </c>
      <c r="I51" s="1" t="str">
        <f t="shared" si="2"/>
        <v>OK</v>
      </c>
      <c r="J51" s="1">
        <f>VALUE(LEFT(RIGHT(pesel[[#This Row],[Rok]], 2), 1))</f>
        <v>8</v>
      </c>
    </row>
    <row r="52" spans="1:10" x14ac:dyDescent="0.35">
      <c r="A52" s="1" t="s">
        <v>50</v>
      </c>
      <c r="B52" s="1" t="str">
        <f>RIGHT(LEFT(pesel[[#This Row],[PESEL]], 4), 2)</f>
        <v>07</v>
      </c>
      <c r="C52" s="1" t="str">
        <f>LEFT(RIGHT(pesel[[#This Row],[PESEL]], 2), 1)</f>
        <v>8</v>
      </c>
      <c r="D52" s="1" t="str">
        <f>IF(MOD(pesel[[#This Row],[Plec]], 2) = 0, "K", "M")</f>
        <v>K</v>
      </c>
      <c r="E52" s="1" t="str">
        <f>_xlfn.CONCAT("19",LEFT(pesel[[#This Row],[PESEL]], 2))</f>
        <v>1986</v>
      </c>
      <c r="F52" s="1">
        <f>VALUE(RIGHT(pesel[[#This Row],[PESEL]], 1))</f>
        <v>3</v>
      </c>
      <c r="G52">
        <f t="shared" si="1"/>
        <v>3</v>
      </c>
      <c r="H5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157</v>
      </c>
      <c r="I52" s="1" t="str">
        <f t="shared" si="2"/>
        <v>OK</v>
      </c>
      <c r="J52" s="1">
        <f>VALUE(LEFT(RIGHT(pesel[[#This Row],[Rok]], 2), 1))</f>
        <v>8</v>
      </c>
    </row>
    <row r="53" spans="1:10" x14ac:dyDescent="0.35">
      <c r="A53" s="1" t="s">
        <v>51</v>
      </c>
      <c r="B53" s="1" t="str">
        <f>RIGHT(LEFT(pesel[[#This Row],[PESEL]], 4), 2)</f>
        <v>12</v>
      </c>
      <c r="C53" s="1" t="str">
        <f>LEFT(RIGHT(pesel[[#This Row],[PESEL]], 2), 1)</f>
        <v>8</v>
      </c>
      <c r="D53" s="1" t="str">
        <f>IF(MOD(pesel[[#This Row],[Plec]], 2) = 0, "K", "M")</f>
        <v>K</v>
      </c>
      <c r="E53" s="1" t="str">
        <f>_xlfn.CONCAT("19",LEFT(pesel[[#This Row],[PESEL]], 2))</f>
        <v>1963</v>
      </c>
      <c r="F53" s="1">
        <f>VALUE(RIGHT(pesel[[#This Row],[PESEL]], 1))</f>
        <v>2</v>
      </c>
      <c r="G53">
        <f t="shared" si="1"/>
        <v>2</v>
      </c>
      <c r="H5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168</v>
      </c>
      <c r="I53" s="1" t="str">
        <f t="shared" si="2"/>
        <v>OK</v>
      </c>
      <c r="J53" s="1">
        <f>VALUE(LEFT(RIGHT(pesel[[#This Row],[Rok]], 2), 1))</f>
        <v>6</v>
      </c>
    </row>
    <row r="54" spans="1:10" x14ac:dyDescent="0.35">
      <c r="A54" s="1" t="s">
        <v>52</v>
      </c>
      <c r="B54" s="1" t="str">
        <f>RIGHT(LEFT(pesel[[#This Row],[PESEL]], 4), 2)</f>
        <v>11</v>
      </c>
      <c r="C54" s="1" t="str">
        <f>LEFT(RIGHT(pesel[[#This Row],[PESEL]], 2), 1)</f>
        <v>7</v>
      </c>
      <c r="D54" s="1" t="str">
        <f>IF(MOD(pesel[[#This Row],[Plec]], 2) = 0, "K", "M")</f>
        <v>M</v>
      </c>
      <c r="E54" s="1" t="str">
        <f>_xlfn.CONCAT("19",LEFT(pesel[[#This Row],[PESEL]], 2))</f>
        <v>1990</v>
      </c>
      <c r="F54" s="1">
        <f>VALUE(RIGHT(pesel[[#This Row],[PESEL]], 1))</f>
        <v>3</v>
      </c>
      <c r="G54">
        <f t="shared" si="1"/>
        <v>3</v>
      </c>
      <c r="H5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87</v>
      </c>
      <c r="I54" s="1" t="str">
        <f t="shared" si="2"/>
        <v>OK</v>
      </c>
      <c r="J54" s="1">
        <f>VALUE(LEFT(RIGHT(pesel[[#This Row],[Rok]], 2), 1))</f>
        <v>9</v>
      </c>
    </row>
    <row r="55" spans="1:10" x14ac:dyDescent="0.35">
      <c r="A55" s="1" t="s">
        <v>53</v>
      </c>
      <c r="B55" s="1" t="str">
        <f>RIGHT(LEFT(pesel[[#This Row],[PESEL]], 4), 2)</f>
        <v>04</v>
      </c>
      <c r="C55" s="1" t="str">
        <f>LEFT(RIGHT(pesel[[#This Row],[PESEL]], 2), 1)</f>
        <v>8</v>
      </c>
      <c r="D55" s="1" t="str">
        <f>IF(MOD(pesel[[#This Row],[Plec]], 2) = 0, "K", "M")</f>
        <v>K</v>
      </c>
      <c r="E55" s="1" t="str">
        <f>_xlfn.CONCAT("19",LEFT(pesel[[#This Row],[PESEL]], 2))</f>
        <v>1954</v>
      </c>
      <c r="F55" s="1">
        <f>VALUE(RIGHT(pesel[[#This Row],[PESEL]], 1))</f>
        <v>8</v>
      </c>
      <c r="G55">
        <f t="shared" si="1"/>
        <v>3</v>
      </c>
      <c r="H5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87</v>
      </c>
      <c r="I55" s="1" t="str">
        <f t="shared" si="2"/>
        <v>54043010088</v>
      </c>
      <c r="J55" s="1">
        <f>VALUE(LEFT(RIGHT(pesel[[#This Row],[Rok]], 2), 1))</f>
        <v>5</v>
      </c>
    </row>
    <row r="56" spans="1:10" x14ac:dyDescent="0.35">
      <c r="A56" s="1" t="s">
        <v>54</v>
      </c>
      <c r="B56" s="1" t="str">
        <f>RIGHT(LEFT(pesel[[#This Row],[PESEL]], 4), 2)</f>
        <v>12</v>
      </c>
      <c r="C56" s="1" t="str">
        <f>LEFT(RIGHT(pesel[[#This Row],[PESEL]], 2), 1)</f>
        <v>1</v>
      </c>
      <c r="D56" s="1" t="str">
        <f>IF(MOD(pesel[[#This Row],[Plec]], 2) = 0, "K", "M")</f>
        <v>M</v>
      </c>
      <c r="E56" s="1" t="str">
        <f>_xlfn.CONCAT("19",LEFT(pesel[[#This Row],[PESEL]], 2))</f>
        <v>1969</v>
      </c>
      <c r="F56" s="1">
        <f>VALUE(RIGHT(pesel[[#This Row],[PESEL]], 1))</f>
        <v>8</v>
      </c>
      <c r="G56">
        <f t="shared" si="1"/>
        <v>8</v>
      </c>
      <c r="H5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152</v>
      </c>
      <c r="I56" s="1" t="str">
        <f t="shared" si="2"/>
        <v>OK</v>
      </c>
      <c r="J56" s="1">
        <f>VALUE(LEFT(RIGHT(pesel[[#This Row],[Rok]], 2), 1))</f>
        <v>6</v>
      </c>
    </row>
    <row r="57" spans="1:10" x14ac:dyDescent="0.35">
      <c r="A57" s="1" t="s">
        <v>55</v>
      </c>
      <c r="B57" s="1" t="str">
        <f>RIGHT(LEFT(pesel[[#This Row],[PESEL]], 4), 2)</f>
        <v>05</v>
      </c>
      <c r="C57" s="1" t="str">
        <f>LEFT(RIGHT(pesel[[#This Row],[PESEL]], 2), 1)</f>
        <v>9</v>
      </c>
      <c r="D57" s="1" t="str">
        <f>IF(MOD(pesel[[#This Row],[Plec]], 2) = 0, "K", "M")</f>
        <v>M</v>
      </c>
      <c r="E57" s="1" t="str">
        <f>_xlfn.CONCAT("19",LEFT(pesel[[#This Row],[PESEL]], 2))</f>
        <v>1984</v>
      </c>
      <c r="F57" s="1">
        <f>VALUE(RIGHT(pesel[[#This Row],[PESEL]], 1))</f>
        <v>4</v>
      </c>
      <c r="G57">
        <f t="shared" si="1"/>
        <v>4</v>
      </c>
      <c r="H5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206</v>
      </c>
      <c r="I57" s="1" t="str">
        <f t="shared" si="2"/>
        <v>OK</v>
      </c>
      <c r="J57" s="1">
        <f>VALUE(LEFT(RIGHT(pesel[[#This Row],[Rok]], 2), 1))</f>
        <v>8</v>
      </c>
    </row>
    <row r="58" spans="1:10" x14ac:dyDescent="0.35">
      <c r="A58" s="1" t="s">
        <v>56</v>
      </c>
      <c r="B58" s="1" t="str">
        <f>RIGHT(LEFT(pesel[[#This Row],[PESEL]], 4), 2)</f>
        <v>11</v>
      </c>
      <c r="C58" s="1" t="str">
        <f>LEFT(RIGHT(pesel[[#This Row],[PESEL]], 2), 1)</f>
        <v>6</v>
      </c>
      <c r="D58" s="1" t="str">
        <f>IF(MOD(pesel[[#This Row],[Plec]], 2) = 0, "K", "M")</f>
        <v>K</v>
      </c>
      <c r="E58" s="1" t="str">
        <f>_xlfn.CONCAT("19",LEFT(pesel[[#This Row],[PESEL]], 2))</f>
        <v>1966</v>
      </c>
      <c r="F58" s="1">
        <f>VALUE(RIGHT(pesel[[#This Row],[PESEL]], 1))</f>
        <v>4</v>
      </c>
      <c r="G58">
        <f t="shared" si="1"/>
        <v>4</v>
      </c>
      <c r="H5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166</v>
      </c>
      <c r="I58" s="1" t="str">
        <f t="shared" si="2"/>
        <v>OK</v>
      </c>
      <c r="J58" s="1">
        <f>VALUE(LEFT(RIGHT(pesel[[#This Row],[Rok]], 2), 1))</f>
        <v>6</v>
      </c>
    </row>
    <row r="59" spans="1:10" x14ac:dyDescent="0.35">
      <c r="A59" s="1" t="s">
        <v>57</v>
      </c>
      <c r="B59" s="1" t="str">
        <f>RIGHT(LEFT(pesel[[#This Row],[PESEL]], 4), 2)</f>
        <v>11</v>
      </c>
      <c r="C59" s="1" t="str">
        <f>LEFT(RIGHT(pesel[[#This Row],[PESEL]], 2), 1)</f>
        <v>1</v>
      </c>
      <c r="D59" s="1" t="str">
        <f>IF(MOD(pesel[[#This Row],[Plec]], 2) = 0, "K", "M")</f>
        <v>M</v>
      </c>
      <c r="E59" s="1" t="str">
        <f>_xlfn.CONCAT("19",LEFT(pesel[[#This Row],[PESEL]], 2))</f>
        <v>1971</v>
      </c>
      <c r="F59" s="1">
        <f>VALUE(RIGHT(pesel[[#This Row],[PESEL]], 1))</f>
        <v>4</v>
      </c>
      <c r="G59">
        <f t="shared" si="1"/>
        <v>4</v>
      </c>
      <c r="H5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166</v>
      </c>
      <c r="I59" s="1" t="str">
        <f t="shared" si="2"/>
        <v>OK</v>
      </c>
      <c r="J59" s="1">
        <f>VALUE(LEFT(RIGHT(pesel[[#This Row],[Rok]], 2), 1))</f>
        <v>7</v>
      </c>
    </row>
    <row r="60" spans="1:10" x14ac:dyDescent="0.35">
      <c r="A60" s="1" t="s">
        <v>58</v>
      </c>
      <c r="B60" s="1" t="str">
        <f>RIGHT(LEFT(pesel[[#This Row],[PESEL]], 4), 2)</f>
        <v>04</v>
      </c>
      <c r="C60" s="1" t="str">
        <f>LEFT(RIGHT(pesel[[#This Row],[PESEL]], 2), 1)</f>
        <v>4</v>
      </c>
      <c r="D60" s="1" t="str">
        <f>IF(MOD(pesel[[#This Row],[Plec]], 2) = 0, "K", "M")</f>
        <v>K</v>
      </c>
      <c r="E60" s="1" t="str">
        <f>_xlfn.CONCAT("19",LEFT(pesel[[#This Row],[PESEL]], 2))</f>
        <v>1989</v>
      </c>
      <c r="F60" s="1">
        <f>VALUE(RIGHT(pesel[[#This Row],[PESEL]], 1))</f>
        <v>8</v>
      </c>
      <c r="G60">
        <f t="shared" si="1"/>
        <v>8</v>
      </c>
      <c r="H6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152</v>
      </c>
      <c r="I60" s="1" t="str">
        <f t="shared" si="2"/>
        <v>OK</v>
      </c>
      <c r="J60" s="1">
        <f>VALUE(LEFT(RIGHT(pesel[[#This Row],[Rok]], 2), 1))</f>
        <v>8</v>
      </c>
    </row>
    <row r="61" spans="1:10" x14ac:dyDescent="0.35">
      <c r="A61" s="1" t="s">
        <v>59</v>
      </c>
      <c r="B61" s="1" t="str">
        <f>RIGHT(LEFT(pesel[[#This Row],[PESEL]], 4), 2)</f>
        <v>05</v>
      </c>
      <c r="C61" s="1" t="str">
        <f>LEFT(RIGHT(pesel[[#This Row],[PESEL]], 2), 1)</f>
        <v>3</v>
      </c>
      <c r="D61" s="1" t="str">
        <f>IF(MOD(pesel[[#This Row],[Plec]], 2) = 0, "K", "M")</f>
        <v>M</v>
      </c>
      <c r="E61" s="1" t="str">
        <f>_xlfn.CONCAT("19",LEFT(pesel[[#This Row],[PESEL]], 2))</f>
        <v>1990</v>
      </c>
      <c r="F61" s="1">
        <f>VALUE(RIGHT(pesel[[#This Row],[PESEL]], 1))</f>
        <v>6</v>
      </c>
      <c r="G61">
        <f t="shared" si="1"/>
        <v>6</v>
      </c>
      <c r="H6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84</v>
      </c>
      <c r="I61" s="1" t="str">
        <f t="shared" si="2"/>
        <v>OK</v>
      </c>
      <c r="J61" s="1">
        <f>VALUE(LEFT(RIGHT(pesel[[#This Row],[Rok]], 2), 1))</f>
        <v>9</v>
      </c>
    </row>
    <row r="62" spans="1:10" x14ac:dyDescent="0.35">
      <c r="A62" s="1" t="s">
        <v>60</v>
      </c>
      <c r="B62" s="1" t="str">
        <f>RIGHT(LEFT(pesel[[#This Row],[PESEL]], 4), 2)</f>
        <v>12</v>
      </c>
      <c r="C62" s="1" t="str">
        <f>LEFT(RIGHT(pesel[[#This Row],[PESEL]], 2), 1)</f>
        <v>1</v>
      </c>
      <c r="D62" s="1" t="str">
        <f>IF(MOD(pesel[[#This Row],[Plec]], 2) = 0, "K", "M")</f>
        <v>M</v>
      </c>
      <c r="E62" s="1" t="str">
        <f>_xlfn.CONCAT("19",LEFT(pesel[[#This Row],[PESEL]], 2))</f>
        <v>1975</v>
      </c>
      <c r="F62" s="1">
        <f>VALUE(RIGHT(pesel[[#This Row],[PESEL]], 1))</f>
        <v>7</v>
      </c>
      <c r="G62">
        <f t="shared" si="1"/>
        <v>7</v>
      </c>
      <c r="H6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203</v>
      </c>
      <c r="I62" s="1" t="str">
        <f t="shared" si="2"/>
        <v>OK</v>
      </c>
      <c r="J62" s="1">
        <f>VALUE(LEFT(RIGHT(pesel[[#This Row],[Rok]], 2), 1))</f>
        <v>7</v>
      </c>
    </row>
    <row r="63" spans="1:10" x14ac:dyDescent="0.35">
      <c r="A63" s="1" t="s">
        <v>61</v>
      </c>
      <c r="B63" s="1" t="str">
        <f>RIGHT(LEFT(pesel[[#This Row],[PESEL]], 4), 2)</f>
        <v>11</v>
      </c>
      <c r="C63" s="1" t="str">
        <f>LEFT(RIGHT(pesel[[#This Row],[PESEL]], 2), 1)</f>
        <v>5</v>
      </c>
      <c r="D63" s="1" t="str">
        <f>IF(MOD(pesel[[#This Row],[Plec]], 2) = 0, "K", "M")</f>
        <v>M</v>
      </c>
      <c r="E63" s="1" t="str">
        <f>_xlfn.CONCAT("19",LEFT(pesel[[#This Row],[PESEL]], 2))</f>
        <v>1973</v>
      </c>
      <c r="F63" s="1">
        <f>VALUE(RIGHT(pesel[[#This Row],[PESEL]], 1))</f>
        <v>1</v>
      </c>
      <c r="G63">
        <f t="shared" si="1"/>
        <v>1</v>
      </c>
      <c r="H6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149</v>
      </c>
      <c r="I63" s="1" t="str">
        <f t="shared" si="2"/>
        <v>OK</v>
      </c>
      <c r="J63" s="1">
        <f>VALUE(LEFT(RIGHT(pesel[[#This Row],[Rok]], 2), 1))</f>
        <v>7</v>
      </c>
    </row>
    <row r="64" spans="1:10" x14ac:dyDescent="0.35">
      <c r="A64" s="1" t="s">
        <v>62</v>
      </c>
      <c r="B64" s="1" t="str">
        <f>RIGHT(LEFT(pesel[[#This Row],[PESEL]], 4), 2)</f>
        <v>03</v>
      </c>
      <c r="C64" s="1" t="str">
        <f>LEFT(RIGHT(pesel[[#This Row],[PESEL]], 2), 1)</f>
        <v>4</v>
      </c>
      <c r="D64" s="1" t="str">
        <f>IF(MOD(pesel[[#This Row],[Plec]], 2) = 0, "K", "M")</f>
        <v>K</v>
      </c>
      <c r="E64" s="1" t="str">
        <f>_xlfn.CONCAT("19",LEFT(pesel[[#This Row],[PESEL]], 2))</f>
        <v>1985</v>
      </c>
      <c r="F64" s="1">
        <f>VALUE(RIGHT(pesel[[#This Row],[PESEL]], 1))</f>
        <v>3</v>
      </c>
      <c r="G64">
        <f t="shared" si="1"/>
        <v>3</v>
      </c>
      <c r="H6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197</v>
      </c>
      <c r="I64" s="1" t="str">
        <f t="shared" si="2"/>
        <v>OK</v>
      </c>
      <c r="J64" s="1">
        <f>VALUE(LEFT(RIGHT(pesel[[#This Row],[Rok]], 2), 1))</f>
        <v>8</v>
      </c>
    </row>
    <row r="65" spans="1:10" x14ac:dyDescent="0.35">
      <c r="A65" s="1" t="s">
        <v>63</v>
      </c>
      <c r="B65" s="1" t="str">
        <f>RIGHT(LEFT(pesel[[#This Row],[PESEL]], 4), 2)</f>
        <v>05</v>
      </c>
      <c r="C65" s="1" t="str">
        <f>LEFT(RIGHT(pesel[[#This Row],[PESEL]], 2), 1)</f>
        <v>4</v>
      </c>
      <c r="D65" s="1" t="str">
        <f>IF(MOD(pesel[[#This Row],[Plec]], 2) = 0, "K", "M")</f>
        <v>K</v>
      </c>
      <c r="E65" s="1" t="str">
        <f>_xlfn.CONCAT("19",LEFT(pesel[[#This Row],[PESEL]], 2))</f>
        <v>1985</v>
      </c>
      <c r="F65" s="1">
        <f>VALUE(RIGHT(pesel[[#This Row],[PESEL]], 1))</f>
        <v>3</v>
      </c>
      <c r="G65">
        <f t="shared" si="1"/>
        <v>3</v>
      </c>
      <c r="H6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217</v>
      </c>
      <c r="I65" s="1" t="str">
        <f t="shared" si="2"/>
        <v>OK</v>
      </c>
      <c r="J65" s="1">
        <f>VALUE(LEFT(RIGHT(pesel[[#This Row],[Rok]], 2), 1))</f>
        <v>8</v>
      </c>
    </row>
    <row r="66" spans="1:10" x14ac:dyDescent="0.35">
      <c r="A66" s="1" t="s">
        <v>64</v>
      </c>
      <c r="B66" s="1" t="str">
        <f>RIGHT(LEFT(pesel[[#This Row],[PESEL]], 4), 2)</f>
        <v>02</v>
      </c>
      <c r="C66" s="1" t="str">
        <f>LEFT(RIGHT(pesel[[#This Row],[PESEL]], 2), 1)</f>
        <v>3</v>
      </c>
      <c r="D66" s="1" t="str">
        <f>IF(MOD(pesel[[#This Row],[Plec]], 2) = 0, "K", "M")</f>
        <v>M</v>
      </c>
      <c r="E66" s="1" t="str">
        <f>_xlfn.CONCAT("19",LEFT(pesel[[#This Row],[PESEL]], 2))</f>
        <v>1955</v>
      </c>
      <c r="F66" s="1">
        <f>VALUE(RIGHT(pesel[[#This Row],[PESEL]], 1))</f>
        <v>2</v>
      </c>
      <c r="G66">
        <f t="shared" si="1"/>
        <v>2</v>
      </c>
      <c r="H6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118</v>
      </c>
      <c r="I66" s="1" t="str">
        <f t="shared" ref="I66:I97" si="3">IF(G66 &lt;&gt; F66, A66, "OK")</f>
        <v>OK</v>
      </c>
      <c r="J66" s="1">
        <f>VALUE(LEFT(RIGHT(pesel[[#This Row],[Rok]], 2), 1))</f>
        <v>5</v>
      </c>
    </row>
    <row r="67" spans="1:10" x14ac:dyDescent="0.35">
      <c r="A67" s="1" t="s">
        <v>65</v>
      </c>
      <c r="B67" s="1" t="str">
        <f>RIGHT(LEFT(pesel[[#This Row],[PESEL]], 4), 2)</f>
        <v>04</v>
      </c>
      <c r="C67" s="1" t="str">
        <f>LEFT(RIGHT(pesel[[#This Row],[PESEL]], 2), 1)</f>
        <v>8</v>
      </c>
      <c r="D67" s="1" t="str">
        <f>IF(MOD(pesel[[#This Row],[Plec]], 2) = 0, "K", "M")</f>
        <v>K</v>
      </c>
      <c r="E67" s="1" t="str">
        <f>_xlfn.CONCAT("19",LEFT(pesel[[#This Row],[PESEL]], 2))</f>
        <v>1983</v>
      </c>
      <c r="F67" s="1">
        <f>VALUE(RIGHT(pesel[[#This Row],[PESEL]], 1))</f>
        <v>2</v>
      </c>
      <c r="G67">
        <f t="shared" ref="G67:G130" si="4">IF(MOD(H67, 10) &lt;&gt; 0, 10 - MOD(H67, 10), 0)</f>
        <v>2</v>
      </c>
      <c r="H6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198</v>
      </c>
      <c r="I67" s="1" t="str">
        <f t="shared" si="3"/>
        <v>OK</v>
      </c>
      <c r="J67" s="1">
        <f>VALUE(LEFT(RIGHT(pesel[[#This Row],[Rok]], 2), 1))</f>
        <v>8</v>
      </c>
    </row>
    <row r="68" spans="1:10" x14ac:dyDescent="0.35">
      <c r="A68" s="1" t="s">
        <v>66</v>
      </c>
      <c r="B68" s="1" t="str">
        <f>RIGHT(LEFT(pesel[[#This Row],[PESEL]], 4), 2)</f>
        <v>08</v>
      </c>
      <c r="C68" s="1" t="str">
        <f>LEFT(RIGHT(pesel[[#This Row],[PESEL]], 2), 1)</f>
        <v>2</v>
      </c>
      <c r="D68" s="1" t="str">
        <f>IF(MOD(pesel[[#This Row],[Plec]], 2) = 0, "K", "M")</f>
        <v>K</v>
      </c>
      <c r="E68" s="1" t="str">
        <f>_xlfn.CONCAT("19",LEFT(pesel[[#This Row],[PESEL]], 2))</f>
        <v>1986</v>
      </c>
      <c r="F68" s="1">
        <f>VALUE(RIGHT(pesel[[#This Row],[PESEL]], 1))</f>
        <v>5</v>
      </c>
      <c r="G68">
        <f t="shared" si="4"/>
        <v>5</v>
      </c>
      <c r="H6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175</v>
      </c>
      <c r="I68" s="1" t="str">
        <f t="shared" si="3"/>
        <v>OK</v>
      </c>
      <c r="J68" s="1">
        <f>VALUE(LEFT(RIGHT(pesel[[#This Row],[Rok]], 2), 1))</f>
        <v>8</v>
      </c>
    </row>
    <row r="69" spans="1:10" x14ac:dyDescent="0.35">
      <c r="A69" s="1" t="s">
        <v>67</v>
      </c>
      <c r="B69" s="1" t="str">
        <f>RIGHT(LEFT(pesel[[#This Row],[PESEL]], 4), 2)</f>
        <v>11</v>
      </c>
      <c r="C69" s="1" t="str">
        <f>LEFT(RIGHT(pesel[[#This Row],[PESEL]], 2), 1)</f>
        <v>6</v>
      </c>
      <c r="D69" s="1" t="str">
        <f>IF(MOD(pesel[[#This Row],[Plec]], 2) = 0, "K", "M")</f>
        <v>K</v>
      </c>
      <c r="E69" s="1" t="str">
        <f>_xlfn.CONCAT("19",LEFT(pesel[[#This Row],[PESEL]], 2))</f>
        <v>1959</v>
      </c>
      <c r="F69" s="1">
        <f>VALUE(RIGHT(pesel[[#This Row],[PESEL]], 1))</f>
        <v>5</v>
      </c>
      <c r="G69">
        <f t="shared" si="4"/>
        <v>5</v>
      </c>
      <c r="H6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135</v>
      </c>
      <c r="I69" s="1" t="str">
        <f t="shared" si="3"/>
        <v>OK</v>
      </c>
      <c r="J69" s="1">
        <f>VALUE(LEFT(RIGHT(pesel[[#This Row],[Rok]], 2), 1))</f>
        <v>5</v>
      </c>
    </row>
    <row r="70" spans="1:10" x14ac:dyDescent="0.35">
      <c r="A70" s="1" t="s">
        <v>68</v>
      </c>
      <c r="B70" s="1" t="str">
        <f>RIGHT(LEFT(pesel[[#This Row],[PESEL]], 4), 2)</f>
        <v>06</v>
      </c>
      <c r="C70" s="1" t="str">
        <f>LEFT(RIGHT(pesel[[#This Row],[PESEL]], 2), 1)</f>
        <v>3</v>
      </c>
      <c r="D70" s="1" t="str">
        <f>IF(MOD(pesel[[#This Row],[Plec]], 2) = 0, "K", "M")</f>
        <v>M</v>
      </c>
      <c r="E70" s="1" t="str">
        <f>_xlfn.CONCAT("19",LEFT(pesel[[#This Row],[PESEL]], 2))</f>
        <v>1966</v>
      </c>
      <c r="F70" s="1">
        <f>VALUE(RIGHT(pesel[[#This Row],[PESEL]], 1))</f>
        <v>1</v>
      </c>
      <c r="G70">
        <f t="shared" si="4"/>
        <v>1</v>
      </c>
      <c r="H7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139</v>
      </c>
      <c r="I70" s="1" t="str">
        <f t="shared" si="3"/>
        <v>OK</v>
      </c>
      <c r="J70" s="1">
        <f>VALUE(LEFT(RIGHT(pesel[[#This Row],[Rok]], 2), 1))</f>
        <v>6</v>
      </c>
    </row>
    <row r="71" spans="1:10" x14ac:dyDescent="0.35">
      <c r="A71" s="1" t="s">
        <v>69</v>
      </c>
      <c r="B71" s="1" t="str">
        <f>RIGHT(LEFT(pesel[[#This Row],[PESEL]], 4), 2)</f>
        <v>12</v>
      </c>
      <c r="C71" s="1" t="str">
        <f>LEFT(RIGHT(pesel[[#This Row],[PESEL]], 2), 1)</f>
        <v>2</v>
      </c>
      <c r="D71" s="1" t="str">
        <f>IF(MOD(pesel[[#This Row],[Plec]], 2) = 0, "K", "M")</f>
        <v>K</v>
      </c>
      <c r="E71" s="1" t="str">
        <f>_xlfn.CONCAT("19",LEFT(pesel[[#This Row],[PESEL]], 2))</f>
        <v>1967</v>
      </c>
      <c r="F71" s="1">
        <f>VALUE(RIGHT(pesel[[#This Row],[PESEL]], 1))</f>
        <v>3</v>
      </c>
      <c r="G71">
        <f t="shared" si="4"/>
        <v>3</v>
      </c>
      <c r="H7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197</v>
      </c>
      <c r="I71" s="1" t="str">
        <f t="shared" si="3"/>
        <v>OK</v>
      </c>
      <c r="J71" s="1">
        <f>VALUE(LEFT(RIGHT(pesel[[#This Row],[Rok]], 2), 1))</f>
        <v>6</v>
      </c>
    </row>
    <row r="72" spans="1:10" x14ac:dyDescent="0.35">
      <c r="A72" s="1" t="s">
        <v>70</v>
      </c>
      <c r="B72" s="1" t="str">
        <f>RIGHT(LEFT(pesel[[#This Row],[PESEL]], 4), 2)</f>
        <v>08</v>
      </c>
      <c r="C72" s="1" t="str">
        <f>LEFT(RIGHT(pesel[[#This Row],[PESEL]], 2), 1)</f>
        <v>0</v>
      </c>
      <c r="D72" s="1" t="str">
        <f>IF(MOD(pesel[[#This Row],[Plec]], 2) = 0, "K", "M")</f>
        <v>K</v>
      </c>
      <c r="E72" s="1" t="str">
        <f>_xlfn.CONCAT("19",LEFT(pesel[[#This Row],[PESEL]], 2))</f>
        <v>1989</v>
      </c>
      <c r="F72" s="1">
        <f>VALUE(RIGHT(pesel[[#This Row],[PESEL]], 1))</f>
        <v>1</v>
      </c>
      <c r="G72">
        <f t="shared" si="4"/>
        <v>1</v>
      </c>
      <c r="H7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219</v>
      </c>
      <c r="I72" s="1" t="str">
        <f t="shared" si="3"/>
        <v>OK</v>
      </c>
      <c r="J72" s="1">
        <f>VALUE(LEFT(RIGHT(pesel[[#This Row],[Rok]], 2), 1))</f>
        <v>8</v>
      </c>
    </row>
    <row r="73" spans="1:10" x14ac:dyDescent="0.35">
      <c r="A73" s="1" t="s">
        <v>71</v>
      </c>
      <c r="B73" s="1" t="str">
        <f>RIGHT(LEFT(pesel[[#This Row],[PESEL]], 4), 2)</f>
        <v>12</v>
      </c>
      <c r="C73" s="1" t="str">
        <f>LEFT(RIGHT(pesel[[#This Row],[PESEL]], 2), 1)</f>
        <v>3</v>
      </c>
      <c r="D73" s="1" t="str">
        <f>IF(MOD(pesel[[#This Row],[Plec]], 2) = 0, "K", "M")</f>
        <v>M</v>
      </c>
      <c r="E73" s="1" t="str">
        <f>_xlfn.CONCAT("19",LEFT(pesel[[#This Row],[PESEL]], 2))</f>
        <v>1970</v>
      </c>
      <c r="F73" s="1">
        <f>VALUE(RIGHT(pesel[[#This Row],[PESEL]], 1))</f>
        <v>3</v>
      </c>
      <c r="G73">
        <f t="shared" si="4"/>
        <v>3</v>
      </c>
      <c r="H7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167</v>
      </c>
      <c r="I73" s="1" t="str">
        <f t="shared" si="3"/>
        <v>OK</v>
      </c>
      <c r="J73" s="1">
        <f>VALUE(LEFT(RIGHT(pesel[[#This Row],[Rok]], 2), 1))</f>
        <v>7</v>
      </c>
    </row>
    <row r="74" spans="1:10" x14ac:dyDescent="0.35">
      <c r="A74" s="1" t="s">
        <v>72</v>
      </c>
      <c r="B74" s="1" t="str">
        <f>RIGHT(LEFT(pesel[[#This Row],[PESEL]], 4), 2)</f>
        <v>12</v>
      </c>
      <c r="C74" s="1" t="str">
        <f>LEFT(RIGHT(pesel[[#This Row],[PESEL]], 2), 1)</f>
        <v>0</v>
      </c>
      <c r="D74" s="1" t="str">
        <f>IF(MOD(pesel[[#This Row],[Plec]], 2) = 0, "K", "M")</f>
        <v>K</v>
      </c>
      <c r="E74" s="1" t="str">
        <f>_xlfn.CONCAT("19",LEFT(pesel[[#This Row],[PESEL]], 2))</f>
        <v>1976</v>
      </c>
      <c r="F74" s="1">
        <f>VALUE(RIGHT(pesel[[#This Row],[PESEL]], 1))</f>
        <v>3</v>
      </c>
      <c r="G74">
        <f t="shared" si="4"/>
        <v>3</v>
      </c>
      <c r="H7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167</v>
      </c>
      <c r="I74" s="1" t="str">
        <f t="shared" si="3"/>
        <v>OK</v>
      </c>
      <c r="J74" s="1">
        <f>VALUE(LEFT(RIGHT(pesel[[#This Row],[Rok]], 2), 1))</f>
        <v>7</v>
      </c>
    </row>
    <row r="75" spans="1:10" x14ac:dyDescent="0.35">
      <c r="A75" s="1" t="s">
        <v>73</v>
      </c>
      <c r="B75" s="1" t="str">
        <f>RIGHT(LEFT(pesel[[#This Row],[PESEL]], 4), 2)</f>
        <v>03</v>
      </c>
      <c r="C75" s="1" t="str">
        <f>LEFT(RIGHT(pesel[[#This Row],[PESEL]], 2), 1)</f>
        <v>0</v>
      </c>
      <c r="D75" s="1" t="str">
        <f>IF(MOD(pesel[[#This Row],[Plec]], 2) = 0, "K", "M")</f>
        <v>K</v>
      </c>
      <c r="E75" s="1" t="str">
        <f>_xlfn.CONCAT("19",LEFT(pesel[[#This Row],[PESEL]], 2))</f>
        <v>1972</v>
      </c>
      <c r="F75" s="1">
        <f>VALUE(RIGHT(pesel[[#This Row],[PESEL]], 1))</f>
        <v>5</v>
      </c>
      <c r="G75">
        <f t="shared" si="4"/>
        <v>5</v>
      </c>
      <c r="H7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165</v>
      </c>
      <c r="I75" s="1" t="str">
        <f t="shared" si="3"/>
        <v>OK</v>
      </c>
      <c r="J75" s="1">
        <f>VALUE(LEFT(RIGHT(pesel[[#This Row],[Rok]], 2), 1))</f>
        <v>7</v>
      </c>
    </row>
    <row r="76" spans="1:10" x14ac:dyDescent="0.35">
      <c r="A76" s="1" t="s">
        <v>74</v>
      </c>
      <c r="B76" s="1" t="str">
        <f>RIGHT(LEFT(pesel[[#This Row],[PESEL]], 4), 2)</f>
        <v>10</v>
      </c>
      <c r="C76" s="1" t="str">
        <f>LEFT(RIGHT(pesel[[#This Row],[PESEL]], 2), 1)</f>
        <v>5</v>
      </c>
      <c r="D76" s="1" t="str">
        <f>IF(MOD(pesel[[#This Row],[Plec]], 2) = 0, "K", "M")</f>
        <v>M</v>
      </c>
      <c r="E76" s="1" t="str">
        <f>_xlfn.CONCAT("19",LEFT(pesel[[#This Row],[PESEL]], 2))</f>
        <v>1961</v>
      </c>
      <c r="F76" s="1">
        <f>VALUE(RIGHT(pesel[[#This Row],[PESEL]], 1))</f>
        <v>2</v>
      </c>
      <c r="G76">
        <f t="shared" si="4"/>
        <v>2</v>
      </c>
      <c r="H7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138</v>
      </c>
      <c r="I76" s="1" t="str">
        <f t="shared" si="3"/>
        <v>OK</v>
      </c>
      <c r="J76" s="1">
        <f>VALUE(LEFT(RIGHT(pesel[[#This Row],[Rok]], 2), 1))</f>
        <v>6</v>
      </c>
    </row>
    <row r="77" spans="1:10" x14ac:dyDescent="0.35">
      <c r="A77" s="1" t="s">
        <v>75</v>
      </c>
      <c r="B77" s="1" t="str">
        <f>RIGHT(LEFT(pesel[[#This Row],[PESEL]], 4), 2)</f>
        <v>01</v>
      </c>
      <c r="C77" s="1" t="str">
        <f>LEFT(RIGHT(pesel[[#This Row],[PESEL]], 2), 1)</f>
        <v>8</v>
      </c>
      <c r="D77" s="1" t="str">
        <f>IF(MOD(pesel[[#This Row],[Plec]], 2) = 0, "K", "M")</f>
        <v>K</v>
      </c>
      <c r="E77" s="1" t="str">
        <f>_xlfn.CONCAT("19",LEFT(pesel[[#This Row],[PESEL]], 2))</f>
        <v>1979</v>
      </c>
      <c r="F77" s="1">
        <f>VALUE(RIGHT(pesel[[#This Row],[PESEL]], 1))</f>
        <v>4</v>
      </c>
      <c r="G77">
        <f t="shared" si="4"/>
        <v>4</v>
      </c>
      <c r="H7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166</v>
      </c>
      <c r="I77" s="1" t="str">
        <f t="shared" si="3"/>
        <v>OK</v>
      </c>
      <c r="J77" s="1">
        <f>VALUE(LEFT(RIGHT(pesel[[#This Row],[Rok]], 2), 1))</f>
        <v>7</v>
      </c>
    </row>
    <row r="78" spans="1:10" x14ac:dyDescent="0.35">
      <c r="A78" s="1" t="s">
        <v>76</v>
      </c>
      <c r="B78" s="1" t="str">
        <f>RIGHT(LEFT(pesel[[#This Row],[PESEL]], 4), 2)</f>
        <v>11</v>
      </c>
      <c r="C78" s="1" t="str">
        <f>LEFT(RIGHT(pesel[[#This Row],[PESEL]], 2), 1)</f>
        <v>4</v>
      </c>
      <c r="D78" s="1" t="str">
        <f>IF(MOD(pesel[[#This Row],[Plec]], 2) = 0, "K", "M")</f>
        <v>K</v>
      </c>
      <c r="E78" s="1" t="str">
        <f>_xlfn.CONCAT("19",LEFT(pesel[[#This Row],[PESEL]], 2))</f>
        <v>1988</v>
      </c>
      <c r="F78" s="1">
        <f>VALUE(RIGHT(pesel[[#This Row],[PESEL]], 1))</f>
        <v>5</v>
      </c>
      <c r="G78">
        <f t="shared" si="4"/>
        <v>5</v>
      </c>
      <c r="H7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165</v>
      </c>
      <c r="I78" s="1" t="str">
        <f t="shared" si="3"/>
        <v>OK</v>
      </c>
      <c r="J78" s="1">
        <f>VALUE(LEFT(RIGHT(pesel[[#This Row],[Rok]], 2), 1))</f>
        <v>8</v>
      </c>
    </row>
    <row r="79" spans="1:10" x14ac:dyDescent="0.35">
      <c r="A79" s="1" t="s">
        <v>77</v>
      </c>
      <c r="B79" s="1" t="str">
        <f>RIGHT(LEFT(pesel[[#This Row],[PESEL]], 4), 2)</f>
        <v>04</v>
      </c>
      <c r="C79" s="1" t="str">
        <f>LEFT(RIGHT(pesel[[#This Row],[PESEL]], 2), 1)</f>
        <v>5</v>
      </c>
      <c r="D79" s="1" t="str">
        <f>IF(MOD(pesel[[#This Row],[Plec]], 2) = 0, "K", "M")</f>
        <v>M</v>
      </c>
      <c r="E79" s="1" t="str">
        <f>_xlfn.CONCAT("19",LEFT(pesel[[#This Row],[PESEL]], 2))</f>
        <v>1989</v>
      </c>
      <c r="F79" s="1">
        <f>VALUE(RIGHT(pesel[[#This Row],[PESEL]], 1))</f>
        <v>3</v>
      </c>
      <c r="G79">
        <f t="shared" si="4"/>
        <v>3</v>
      </c>
      <c r="H7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217</v>
      </c>
      <c r="I79" s="1" t="str">
        <f t="shared" si="3"/>
        <v>OK</v>
      </c>
      <c r="J79" s="1">
        <f>VALUE(LEFT(RIGHT(pesel[[#This Row],[Rok]], 2), 1))</f>
        <v>8</v>
      </c>
    </row>
    <row r="80" spans="1:10" x14ac:dyDescent="0.35">
      <c r="A80" s="1" t="s">
        <v>78</v>
      </c>
      <c r="B80" s="1" t="str">
        <f>RIGHT(LEFT(pesel[[#This Row],[PESEL]], 4), 2)</f>
        <v>12</v>
      </c>
      <c r="C80" s="1" t="str">
        <f>LEFT(RIGHT(pesel[[#This Row],[PESEL]], 2), 1)</f>
        <v>6</v>
      </c>
      <c r="D80" s="1" t="str">
        <f>IF(MOD(pesel[[#This Row],[Plec]], 2) = 0, "K", "M")</f>
        <v>K</v>
      </c>
      <c r="E80" s="1" t="str">
        <f>_xlfn.CONCAT("19",LEFT(pesel[[#This Row],[PESEL]], 2))</f>
        <v>1989</v>
      </c>
      <c r="F80" s="1">
        <f>VALUE(RIGHT(pesel[[#This Row],[PESEL]], 1))</f>
        <v>1</v>
      </c>
      <c r="G80">
        <f t="shared" si="4"/>
        <v>1</v>
      </c>
      <c r="H8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159</v>
      </c>
      <c r="I80" s="1" t="str">
        <f t="shared" si="3"/>
        <v>OK</v>
      </c>
      <c r="J80" s="1">
        <f>VALUE(LEFT(RIGHT(pesel[[#This Row],[Rok]], 2), 1))</f>
        <v>8</v>
      </c>
    </row>
    <row r="81" spans="1:10" x14ac:dyDescent="0.35">
      <c r="A81" s="1" t="s">
        <v>79</v>
      </c>
      <c r="B81" s="1" t="str">
        <f>RIGHT(LEFT(pesel[[#This Row],[PESEL]], 4), 2)</f>
        <v>08</v>
      </c>
      <c r="C81" s="1" t="str">
        <f>LEFT(RIGHT(pesel[[#This Row],[PESEL]], 2), 1)</f>
        <v>7</v>
      </c>
      <c r="D81" s="1" t="str">
        <f>IF(MOD(pesel[[#This Row],[Plec]], 2) = 0, "K", "M")</f>
        <v>M</v>
      </c>
      <c r="E81" s="1" t="str">
        <f>_xlfn.CONCAT("19",LEFT(pesel[[#This Row],[PESEL]], 2))</f>
        <v>1959</v>
      </c>
      <c r="F81" s="1">
        <f>VALUE(RIGHT(pesel[[#This Row],[PESEL]], 1))</f>
        <v>7</v>
      </c>
      <c r="G81">
        <f t="shared" si="4"/>
        <v>7</v>
      </c>
      <c r="H8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203</v>
      </c>
      <c r="I81" s="1" t="str">
        <f t="shared" si="3"/>
        <v>OK</v>
      </c>
      <c r="J81" s="1">
        <f>VALUE(LEFT(RIGHT(pesel[[#This Row],[Rok]], 2), 1))</f>
        <v>5</v>
      </c>
    </row>
    <row r="82" spans="1:10" x14ac:dyDescent="0.35">
      <c r="A82" s="1" t="s">
        <v>80</v>
      </c>
      <c r="B82" s="1" t="str">
        <f>RIGHT(LEFT(pesel[[#This Row],[PESEL]], 4), 2)</f>
        <v>12</v>
      </c>
      <c r="C82" s="1" t="str">
        <f>LEFT(RIGHT(pesel[[#This Row],[PESEL]], 2), 1)</f>
        <v>6</v>
      </c>
      <c r="D82" s="1" t="str">
        <f>IF(MOD(pesel[[#This Row],[Plec]], 2) = 0, "K", "M")</f>
        <v>K</v>
      </c>
      <c r="E82" s="1" t="str">
        <f>_xlfn.CONCAT("19",LEFT(pesel[[#This Row],[PESEL]], 2))</f>
        <v>1961</v>
      </c>
      <c r="F82" s="1">
        <f>VALUE(RIGHT(pesel[[#This Row],[PESEL]], 1))</f>
        <v>9</v>
      </c>
      <c r="G82">
        <f t="shared" si="4"/>
        <v>9</v>
      </c>
      <c r="H8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71</v>
      </c>
      <c r="I82" s="1" t="str">
        <f t="shared" si="3"/>
        <v>OK</v>
      </c>
      <c r="J82" s="1">
        <f>VALUE(LEFT(RIGHT(pesel[[#This Row],[Rok]], 2), 1))</f>
        <v>6</v>
      </c>
    </row>
    <row r="83" spans="1:10" x14ac:dyDescent="0.35">
      <c r="A83" s="1" t="s">
        <v>81</v>
      </c>
      <c r="B83" s="1" t="str">
        <f>RIGHT(LEFT(pesel[[#This Row],[PESEL]], 4), 2)</f>
        <v>04</v>
      </c>
      <c r="C83" s="1" t="str">
        <f>LEFT(RIGHT(pesel[[#This Row],[PESEL]], 2), 1)</f>
        <v>4</v>
      </c>
      <c r="D83" s="1" t="str">
        <f>IF(MOD(pesel[[#This Row],[Plec]], 2) = 0, "K", "M")</f>
        <v>K</v>
      </c>
      <c r="E83" s="1" t="str">
        <f>_xlfn.CONCAT("19",LEFT(pesel[[#This Row],[PESEL]], 2))</f>
        <v>1989</v>
      </c>
      <c r="F83" s="1">
        <f>VALUE(RIGHT(pesel[[#This Row],[PESEL]], 1))</f>
        <v>1</v>
      </c>
      <c r="G83">
        <f t="shared" si="4"/>
        <v>1</v>
      </c>
      <c r="H8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189</v>
      </c>
      <c r="I83" s="1" t="str">
        <f t="shared" si="3"/>
        <v>OK</v>
      </c>
      <c r="J83" s="1">
        <f>VALUE(LEFT(RIGHT(pesel[[#This Row],[Rok]], 2), 1))</f>
        <v>8</v>
      </c>
    </row>
    <row r="84" spans="1:10" x14ac:dyDescent="0.35">
      <c r="A84" s="1" t="s">
        <v>82</v>
      </c>
      <c r="B84" s="1" t="str">
        <f>RIGHT(LEFT(pesel[[#This Row],[PESEL]], 4), 2)</f>
        <v>08</v>
      </c>
      <c r="C84" s="1" t="str">
        <f>LEFT(RIGHT(pesel[[#This Row],[PESEL]], 2), 1)</f>
        <v>5</v>
      </c>
      <c r="D84" s="1" t="str">
        <f>IF(MOD(pesel[[#This Row],[Plec]], 2) = 0, "K", "M")</f>
        <v>M</v>
      </c>
      <c r="E84" s="1" t="str">
        <f>_xlfn.CONCAT("19",LEFT(pesel[[#This Row],[PESEL]], 2))</f>
        <v>1988</v>
      </c>
      <c r="F84" s="1">
        <f>VALUE(RIGHT(pesel[[#This Row],[PESEL]], 1))</f>
        <v>6</v>
      </c>
      <c r="G84">
        <f t="shared" si="4"/>
        <v>6</v>
      </c>
      <c r="H8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194</v>
      </c>
      <c r="I84" s="1" t="str">
        <f t="shared" si="3"/>
        <v>OK</v>
      </c>
      <c r="J84" s="1">
        <f>VALUE(LEFT(RIGHT(pesel[[#This Row],[Rok]], 2), 1))</f>
        <v>8</v>
      </c>
    </row>
    <row r="85" spans="1:10" x14ac:dyDescent="0.35">
      <c r="A85" s="1" t="s">
        <v>83</v>
      </c>
      <c r="B85" s="1" t="str">
        <f>RIGHT(LEFT(pesel[[#This Row],[PESEL]], 4), 2)</f>
        <v>03</v>
      </c>
      <c r="C85" s="1" t="str">
        <f>LEFT(RIGHT(pesel[[#This Row],[PESEL]], 2), 1)</f>
        <v>1</v>
      </c>
      <c r="D85" s="1" t="str">
        <f>IF(MOD(pesel[[#This Row],[Plec]], 2) = 0, "K", "M")</f>
        <v>M</v>
      </c>
      <c r="E85" s="1" t="str">
        <f>_xlfn.CONCAT("19",LEFT(pesel[[#This Row],[PESEL]], 2))</f>
        <v>1961</v>
      </c>
      <c r="F85" s="1">
        <f>VALUE(RIGHT(pesel[[#This Row],[PESEL]], 1))</f>
        <v>6</v>
      </c>
      <c r="G85">
        <f t="shared" si="4"/>
        <v>6</v>
      </c>
      <c r="H8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184</v>
      </c>
      <c r="I85" s="1" t="str">
        <f t="shared" si="3"/>
        <v>OK</v>
      </c>
      <c r="J85" s="1">
        <f>VALUE(LEFT(RIGHT(pesel[[#This Row],[Rok]], 2), 1))</f>
        <v>6</v>
      </c>
    </row>
    <row r="86" spans="1:10" x14ac:dyDescent="0.35">
      <c r="A86" s="1" t="s">
        <v>84</v>
      </c>
      <c r="B86" s="1" t="str">
        <f>RIGHT(LEFT(pesel[[#This Row],[PESEL]], 4), 2)</f>
        <v>02</v>
      </c>
      <c r="C86" s="1" t="str">
        <f>LEFT(RIGHT(pesel[[#This Row],[PESEL]], 2), 1)</f>
        <v>3</v>
      </c>
      <c r="D86" s="1" t="str">
        <f>IF(MOD(pesel[[#This Row],[Plec]], 2) = 0, "K", "M")</f>
        <v>M</v>
      </c>
      <c r="E86" s="1" t="str">
        <f>_xlfn.CONCAT("19",LEFT(pesel[[#This Row],[PESEL]], 2))</f>
        <v>1954</v>
      </c>
      <c r="F86" s="1">
        <f>VALUE(RIGHT(pesel[[#This Row],[PESEL]], 1))</f>
        <v>7</v>
      </c>
      <c r="G86">
        <f t="shared" si="4"/>
        <v>7</v>
      </c>
      <c r="H8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153</v>
      </c>
      <c r="I86" s="1" t="str">
        <f t="shared" si="3"/>
        <v>OK</v>
      </c>
      <c r="J86" s="1">
        <f>VALUE(LEFT(RIGHT(pesel[[#This Row],[Rok]], 2), 1))</f>
        <v>5</v>
      </c>
    </row>
    <row r="87" spans="1:10" x14ac:dyDescent="0.35">
      <c r="A87" s="1" t="s">
        <v>85</v>
      </c>
      <c r="B87" s="1" t="str">
        <f>RIGHT(LEFT(pesel[[#This Row],[PESEL]], 4), 2)</f>
        <v>07</v>
      </c>
      <c r="C87" s="1" t="str">
        <f>LEFT(RIGHT(pesel[[#This Row],[PESEL]], 2), 1)</f>
        <v>8</v>
      </c>
      <c r="D87" s="1" t="str">
        <f>IF(MOD(pesel[[#This Row],[Plec]], 2) = 0, "K", "M")</f>
        <v>K</v>
      </c>
      <c r="E87" s="1" t="str">
        <f>_xlfn.CONCAT("19",LEFT(pesel[[#This Row],[PESEL]], 2))</f>
        <v>1987</v>
      </c>
      <c r="F87" s="1">
        <f>VALUE(RIGHT(pesel[[#This Row],[PESEL]], 1))</f>
        <v>9</v>
      </c>
      <c r="G87">
        <f t="shared" si="4"/>
        <v>9</v>
      </c>
      <c r="H8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191</v>
      </c>
      <c r="I87" s="1" t="str">
        <f t="shared" si="3"/>
        <v>OK</v>
      </c>
      <c r="J87" s="1">
        <f>VALUE(LEFT(RIGHT(pesel[[#This Row],[Rok]], 2), 1))</f>
        <v>8</v>
      </c>
    </row>
    <row r="88" spans="1:10" x14ac:dyDescent="0.35">
      <c r="A88" s="1" t="s">
        <v>86</v>
      </c>
      <c r="B88" s="1" t="str">
        <f>RIGHT(LEFT(pesel[[#This Row],[PESEL]], 4), 2)</f>
        <v>10</v>
      </c>
      <c r="C88" s="1" t="str">
        <f>LEFT(RIGHT(pesel[[#This Row],[PESEL]], 2), 1)</f>
        <v>3</v>
      </c>
      <c r="D88" s="1" t="str">
        <f>IF(MOD(pesel[[#This Row],[Plec]], 2) = 0, "K", "M")</f>
        <v>M</v>
      </c>
      <c r="E88" s="1" t="str">
        <f>_xlfn.CONCAT("19",LEFT(pesel[[#This Row],[PESEL]], 2))</f>
        <v>1988</v>
      </c>
      <c r="F88" s="1">
        <f>VALUE(RIGHT(pesel[[#This Row],[PESEL]], 1))</f>
        <v>1</v>
      </c>
      <c r="G88">
        <f t="shared" si="4"/>
        <v>1</v>
      </c>
      <c r="H8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99</v>
      </c>
      <c r="I88" s="1" t="str">
        <f t="shared" si="3"/>
        <v>OK</v>
      </c>
      <c r="J88" s="1">
        <f>VALUE(LEFT(RIGHT(pesel[[#This Row],[Rok]], 2), 1))</f>
        <v>8</v>
      </c>
    </row>
    <row r="89" spans="1:10" x14ac:dyDescent="0.35">
      <c r="A89" s="1" t="s">
        <v>87</v>
      </c>
      <c r="B89" s="1" t="str">
        <f>RIGHT(LEFT(pesel[[#This Row],[PESEL]], 4), 2)</f>
        <v>04</v>
      </c>
      <c r="C89" s="1" t="str">
        <f>LEFT(RIGHT(pesel[[#This Row],[PESEL]], 2), 1)</f>
        <v>8</v>
      </c>
      <c r="D89" s="1" t="str">
        <f>IF(MOD(pesel[[#This Row],[Plec]], 2) = 0, "K", "M")</f>
        <v>K</v>
      </c>
      <c r="E89" s="1" t="str">
        <f>_xlfn.CONCAT("19",LEFT(pesel[[#This Row],[PESEL]], 2))</f>
        <v>1959</v>
      </c>
      <c r="F89" s="1">
        <f>VALUE(RIGHT(pesel[[#This Row],[PESEL]], 1))</f>
        <v>6</v>
      </c>
      <c r="G89">
        <f t="shared" si="4"/>
        <v>6</v>
      </c>
      <c r="H8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264</v>
      </c>
      <c r="I89" s="1" t="str">
        <f t="shared" si="3"/>
        <v>OK</v>
      </c>
      <c r="J89" s="1">
        <f>VALUE(LEFT(RIGHT(pesel[[#This Row],[Rok]], 2), 1))</f>
        <v>5</v>
      </c>
    </row>
    <row r="90" spans="1:10" x14ac:dyDescent="0.35">
      <c r="A90" s="1" t="s">
        <v>88</v>
      </c>
      <c r="B90" s="1" t="str">
        <f>RIGHT(LEFT(pesel[[#This Row],[PESEL]], 4), 2)</f>
        <v>02</v>
      </c>
      <c r="C90" s="1" t="str">
        <f>LEFT(RIGHT(pesel[[#This Row],[PESEL]], 2), 1)</f>
        <v>3</v>
      </c>
      <c r="D90" s="1" t="str">
        <f>IF(MOD(pesel[[#This Row],[Plec]], 2) = 0, "K", "M")</f>
        <v>M</v>
      </c>
      <c r="E90" s="1" t="str">
        <f>_xlfn.CONCAT("19",LEFT(pesel[[#This Row],[PESEL]], 2))</f>
        <v>1991</v>
      </c>
      <c r="F90" s="1">
        <f>VALUE(RIGHT(pesel[[#This Row],[PESEL]], 1))</f>
        <v>0</v>
      </c>
      <c r="G90">
        <f t="shared" si="4"/>
        <v>0</v>
      </c>
      <c r="H9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120</v>
      </c>
      <c r="I90" s="1" t="str">
        <f t="shared" si="3"/>
        <v>OK</v>
      </c>
      <c r="J90" s="1">
        <f>VALUE(LEFT(RIGHT(pesel[[#This Row],[Rok]], 2), 1))</f>
        <v>9</v>
      </c>
    </row>
    <row r="91" spans="1:10" x14ac:dyDescent="0.35">
      <c r="A91" s="1" t="s">
        <v>89</v>
      </c>
      <c r="B91" s="1" t="str">
        <f>RIGHT(LEFT(pesel[[#This Row],[PESEL]], 4), 2)</f>
        <v>03</v>
      </c>
      <c r="C91" s="1" t="str">
        <f>LEFT(RIGHT(pesel[[#This Row],[PESEL]], 2), 1)</f>
        <v>5</v>
      </c>
      <c r="D91" s="1" t="str">
        <f>IF(MOD(pesel[[#This Row],[Plec]], 2) = 0, "K", "M")</f>
        <v>M</v>
      </c>
      <c r="E91" s="1" t="str">
        <f>_xlfn.CONCAT("19",LEFT(pesel[[#This Row],[PESEL]], 2))</f>
        <v>1959</v>
      </c>
      <c r="F91" s="1">
        <f>VALUE(RIGHT(pesel[[#This Row],[PESEL]], 1))</f>
        <v>9</v>
      </c>
      <c r="G91">
        <f t="shared" si="4"/>
        <v>9</v>
      </c>
      <c r="H9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131</v>
      </c>
      <c r="I91" s="1" t="str">
        <f t="shared" si="3"/>
        <v>OK</v>
      </c>
      <c r="J91" s="1">
        <f>VALUE(LEFT(RIGHT(pesel[[#This Row],[Rok]], 2), 1))</f>
        <v>5</v>
      </c>
    </row>
    <row r="92" spans="1:10" x14ac:dyDescent="0.35">
      <c r="A92" s="1" t="s">
        <v>90</v>
      </c>
      <c r="B92" s="1" t="str">
        <f>RIGHT(LEFT(pesel[[#This Row],[PESEL]], 4), 2)</f>
        <v>11</v>
      </c>
      <c r="C92" s="1" t="str">
        <f>LEFT(RIGHT(pesel[[#This Row],[PESEL]], 2), 1)</f>
        <v>4</v>
      </c>
      <c r="D92" s="1" t="str">
        <f>IF(MOD(pesel[[#This Row],[Plec]], 2) = 0, "K", "M")</f>
        <v>K</v>
      </c>
      <c r="E92" s="1" t="str">
        <f>_xlfn.CONCAT("19",LEFT(pesel[[#This Row],[PESEL]], 2))</f>
        <v>1984</v>
      </c>
      <c r="F92" s="1">
        <f>VALUE(RIGHT(pesel[[#This Row],[PESEL]], 1))</f>
        <v>5</v>
      </c>
      <c r="G92">
        <f t="shared" si="4"/>
        <v>5</v>
      </c>
      <c r="H9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155</v>
      </c>
      <c r="I92" s="1" t="str">
        <f t="shared" si="3"/>
        <v>OK</v>
      </c>
      <c r="J92" s="1">
        <f>VALUE(LEFT(RIGHT(pesel[[#This Row],[Rok]], 2), 1))</f>
        <v>8</v>
      </c>
    </row>
    <row r="93" spans="1:10" x14ac:dyDescent="0.35">
      <c r="A93" s="1" t="s">
        <v>91</v>
      </c>
      <c r="B93" s="1" t="str">
        <f>RIGHT(LEFT(pesel[[#This Row],[PESEL]], 4), 2)</f>
        <v>10</v>
      </c>
      <c r="C93" s="1" t="str">
        <f>LEFT(RIGHT(pesel[[#This Row],[PESEL]], 2), 1)</f>
        <v>0</v>
      </c>
      <c r="D93" s="1" t="str">
        <f>IF(MOD(pesel[[#This Row],[Plec]], 2) = 0, "K", "M")</f>
        <v>K</v>
      </c>
      <c r="E93" s="1" t="str">
        <f>_xlfn.CONCAT("19",LEFT(pesel[[#This Row],[PESEL]], 2))</f>
        <v>1960</v>
      </c>
      <c r="F93" s="1">
        <f>VALUE(RIGHT(pesel[[#This Row],[PESEL]], 1))</f>
        <v>7</v>
      </c>
      <c r="G93">
        <f t="shared" si="4"/>
        <v>7</v>
      </c>
      <c r="H9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103</v>
      </c>
      <c r="I93" s="1" t="str">
        <f t="shared" si="3"/>
        <v>OK</v>
      </c>
      <c r="J93" s="1">
        <f>VALUE(LEFT(RIGHT(pesel[[#This Row],[Rok]], 2), 1))</f>
        <v>6</v>
      </c>
    </row>
    <row r="94" spans="1:10" x14ac:dyDescent="0.35">
      <c r="A94" s="1" t="s">
        <v>92</v>
      </c>
      <c r="B94" s="1" t="str">
        <f>RIGHT(LEFT(pesel[[#This Row],[PESEL]], 4), 2)</f>
        <v>05</v>
      </c>
      <c r="C94" s="1" t="str">
        <f>LEFT(RIGHT(pesel[[#This Row],[PESEL]], 2), 1)</f>
        <v>6</v>
      </c>
      <c r="D94" s="1" t="str">
        <f>IF(MOD(pesel[[#This Row],[Plec]], 2) = 0, "K", "M")</f>
        <v>K</v>
      </c>
      <c r="E94" s="1" t="str">
        <f>_xlfn.CONCAT("19",LEFT(pesel[[#This Row],[PESEL]], 2))</f>
        <v>1984</v>
      </c>
      <c r="F94" s="1">
        <f>VALUE(RIGHT(pesel[[#This Row],[PESEL]], 1))</f>
        <v>7</v>
      </c>
      <c r="G94">
        <f t="shared" si="4"/>
        <v>7</v>
      </c>
      <c r="H9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203</v>
      </c>
      <c r="I94" s="1" t="str">
        <f t="shared" si="3"/>
        <v>OK</v>
      </c>
      <c r="J94" s="1">
        <f>VALUE(LEFT(RIGHT(pesel[[#This Row],[Rok]], 2), 1))</f>
        <v>8</v>
      </c>
    </row>
    <row r="95" spans="1:10" x14ac:dyDescent="0.35">
      <c r="A95" s="1" t="s">
        <v>93</v>
      </c>
      <c r="B95" s="1" t="str">
        <f>RIGHT(LEFT(pesel[[#This Row],[PESEL]], 4), 2)</f>
        <v>04</v>
      </c>
      <c r="C95" s="1" t="str">
        <f>LEFT(RIGHT(pesel[[#This Row],[PESEL]], 2), 1)</f>
        <v>7</v>
      </c>
      <c r="D95" s="1" t="str">
        <f>IF(MOD(pesel[[#This Row],[Plec]], 2) = 0, "K", "M")</f>
        <v>M</v>
      </c>
      <c r="E95" s="1" t="str">
        <f>_xlfn.CONCAT("19",LEFT(pesel[[#This Row],[PESEL]], 2))</f>
        <v>1989</v>
      </c>
      <c r="F95" s="1">
        <f>VALUE(RIGHT(pesel[[#This Row],[PESEL]], 1))</f>
        <v>2</v>
      </c>
      <c r="G95">
        <f t="shared" si="4"/>
        <v>2</v>
      </c>
      <c r="H9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148</v>
      </c>
      <c r="I95" s="1" t="str">
        <f t="shared" si="3"/>
        <v>OK</v>
      </c>
      <c r="J95" s="1">
        <f>VALUE(LEFT(RIGHT(pesel[[#This Row],[Rok]], 2), 1))</f>
        <v>8</v>
      </c>
    </row>
    <row r="96" spans="1:10" x14ac:dyDescent="0.35">
      <c r="A96" s="1" t="s">
        <v>94</v>
      </c>
      <c r="B96" s="1" t="str">
        <f>RIGHT(LEFT(pesel[[#This Row],[PESEL]], 4), 2)</f>
        <v>07</v>
      </c>
      <c r="C96" s="1" t="str">
        <f>LEFT(RIGHT(pesel[[#This Row],[PESEL]], 2), 1)</f>
        <v>6</v>
      </c>
      <c r="D96" s="1" t="str">
        <f>IF(MOD(pesel[[#This Row],[Plec]], 2) = 0, "K", "M")</f>
        <v>K</v>
      </c>
      <c r="E96" s="1" t="str">
        <f>_xlfn.CONCAT("19",LEFT(pesel[[#This Row],[PESEL]], 2))</f>
        <v>1982</v>
      </c>
      <c r="F96" s="1">
        <f>VALUE(RIGHT(pesel[[#This Row],[PESEL]], 1))</f>
        <v>7</v>
      </c>
      <c r="G96">
        <f t="shared" si="4"/>
        <v>7</v>
      </c>
      <c r="H9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193</v>
      </c>
      <c r="I96" s="1" t="str">
        <f t="shared" si="3"/>
        <v>OK</v>
      </c>
      <c r="J96" s="1">
        <f>VALUE(LEFT(RIGHT(pesel[[#This Row],[Rok]], 2), 1))</f>
        <v>8</v>
      </c>
    </row>
    <row r="97" spans="1:10" x14ac:dyDescent="0.35">
      <c r="A97" s="1" t="s">
        <v>95</v>
      </c>
      <c r="B97" s="1" t="str">
        <f>RIGHT(LEFT(pesel[[#This Row],[PESEL]], 4), 2)</f>
        <v>10</v>
      </c>
      <c r="C97" s="1" t="str">
        <f>LEFT(RIGHT(pesel[[#This Row],[PESEL]], 2), 1)</f>
        <v>1</v>
      </c>
      <c r="D97" s="1" t="str">
        <f>IF(MOD(pesel[[#This Row],[Plec]], 2) = 0, "K", "M")</f>
        <v>M</v>
      </c>
      <c r="E97" s="1" t="str">
        <f>_xlfn.CONCAT("19",LEFT(pesel[[#This Row],[PESEL]], 2))</f>
        <v>1957</v>
      </c>
      <c r="F97" s="1">
        <f>VALUE(RIGHT(pesel[[#This Row],[PESEL]], 1))</f>
        <v>4</v>
      </c>
      <c r="G97">
        <f t="shared" si="4"/>
        <v>4</v>
      </c>
      <c r="H9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66</v>
      </c>
      <c r="I97" s="1" t="str">
        <f t="shared" si="3"/>
        <v>OK</v>
      </c>
      <c r="J97" s="1">
        <f>VALUE(LEFT(RIGHT(pesel[[#This Row],[Rok]], 2), 1))</f>
        <v>5</v>
      </c>
    </row>
    <row r="98" spans="1:10" x14ac:dyDescent="0.35">
      <c r="A98" s="1" t="s">
        <v>96</v>
      </c>
      <c r="B98" s="1" t="str">
        <f>RIGHT(LEFT(pesel[[#This Row],[PESEL]], 4), 2)</f>
        <v>12</v>
      </c>
      <c r="C98" s="1" t="str">
        <f>LEFT(RIGHT(pesel[[#This Row],[PESEL]], 2), 1)</f>
        <v>7</v>
      </c>
      <c r="D98" s="1" t="str">
        <f>IF(MOD(pesel[[#This Row],[Plec]], 2) = 0, "K", "M")</f>
        <v>M</v>
      </c>
      <c r="E98" s="1" t="str">
        <f>_xlfn.CONCAT("19",LEFT(pesel[[#This Row],[PESEL]], 2))</f>
        <v>1955</v>
      </c>
      <c r="F98" s="1">
        <f>VALUE(RIGHT(pesel[[#This Row],[PESEL]], 1))</f>
        <v>3</v>
      </c>
      <c r="G98">
        <f t="shared" si="4"/>
        <v>3</v>
      </c>
      <c r="H9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167</v>
      </c>
      <c r="I98" s="1" t="str">
        <f t="shared" ref="I98:I129" si="5">IF(G98 &lt;&gt; F98, A98, "OK")</f>
        <v>OK</v>
      </c>
      <c r="J98" s="1">
        <f>VALUE(LEFT(RIGHT(pesel[[#This Row],[Rok]], 2), 1))</f>
        <v>5</v>
      </c>
    </row>
    <row r="99" spans="1:10" x14ac:dyDescent="0.35">
      <c r="A99" s="1" t="s">
        <v>97</v>
      </c>
      <c r="B99" s="1" t="str">
        <f>RIGHT(LEFT(pesel[[#This Row],[PESEL]], 4), 2)</f>
        <v>07</v>
      </c>
      <c r="C99" s="1" t="str">
        <f>LEFT(RIGHT(pesel[[#This Row],[PESEL]], 2), 1)</f>
        <v>8</v>
      </c>
      <c r="D99" s="1" t="str">
        <f>IF(MOD(pesel[[#This Row],[Plec]], 2) = 0, "K", "M")</f>
        <v>K</v>
      </c>
      <c r="E99" s="1" t="str">
        <f>_xlfn.CONCAT("19",LEFT(pesel[[#This Row],[PESEL]], 2))</f>
        <v>1986</v>
      </c>
      <c r="F99" s="1">
        <f>VALUE(RIGHT(pesel[[#This Row],[PESEL]], 1))</f>
        <v>5</v>
      </c>
      <c r="G99">
        <f t="shared" si="4"/>
        <v>5</v>
      </c>
      <c r="H9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145</v>
      </c>
      <c r="I99" s="1" t="str">
        <f t="shared" si="5"/>
        <v>OK</v>
      </c>
      <c r="J99" s="1">
        <f>VALUE(LEFT(RIGHT(pesel[[#This Row],[Rok]], 2), 1))</f>
        <v>8</v>
      </c>
    </row>
    <row r="100" spans="1:10" x14ac:dyDescent="0.35">
      <c r="A100" s="1" t="s">
        <v>98</v>
      </c>
      <c r="B100" s="1" t="str">
        <f>RIGHT(LEFT(pesel[[#This Row],[PESEL]], 4), 2)</f>
        <v>10</v>
      </c>
      <c r="C100" s="1" t="str">
        <f>LEFT(RIGHT(pesel[[#This Row],[PESEL]], 2), 1)</f>
        <v>7</v>
      </c>
      <c r="D100" s="1" t="str">
        <f>IF(MOD(pesel[[#This Row],[Plec]], 2) = 0, "K", "M")</f>
        <v>M</v>
      </c>
      <c r="E100" s="1" t="str">
        <f>_xlfn.CONCAT("19",LEFT(pesel[[#This Row],[PESEL]], 2))</f>
        <v>1981</v>
      </c>
      <c r="F100" s="1">
        <f>VALUE(RIGHT(pesel[[#This Row],[PESEL]], 1))</f>
        <v>0</v>
      </c>
      <c r="G100">
        <f t="shared" si="4"/>
        <v>0</v>
      </c>
      <c r="H10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150</v>
      </c>
      <c r="I100" s="1" t="str">
        <f t="shared" si="5"/>
        <v>OK</v>
      </c>
      <c r="J100" s="1">
        <f>VALUE(LEFT(RIGHT(pesel[[#This Row],[Rok]], 2), 1))</f>
        <v>8</v>
      </c>
    </row>
    <row r="101" spans="1:10" x14ac:dyDescent="0.35">
      <c r="A101" s="1" t="s">
        <v>99</v>
      </c>
      <c r="B101" s="1" t="str">
        <f>RIGHT(LEFT(pesel[[#This Row],[PESEL]], 4), 2)</f>
        <v>07</v>
      </c>
      <c r="C101" s="1" t="str">
        <f>LEFT(RIGHT(pesel[[#This Row],[PESEL]], 2), 1)</f>
        <v>6</v>
      </c>
      <c r="D101" s="1" t="str">
        <f>IF(MOD(pesel[[#This Row],[Plec]], 2) = 0, "K", "M")</f>
        <v>K</v>
      </c>
      <c r="E101" s="1" t="str">
        <f>_xlfn.CONCAT("19",LEFT(pesel[[#This Row],[PESEL]], 2))</f>
        <v>1987</v>
      </c>
      <c r="F101" s="1">
        <f>VALUE(RIGHT(pesel[[#This Row],[PESEL]], 1))</f>
        <v>2</v>
      </c>
      <c r="G101">
        <f t="shared" si="4"/>
        <v>2</v>
      </c>
      <c r="H10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198</v>
      </c>
      <c r="I101" s="1" t="str">
        <f t="shared" si="5"/>
        <v>OK</v>
      </c>
      <c r="J101" s="1">
        <f>VALUE(LEFT(RIGHT(pesel[[#This Row],[Rok]], 2), 1))</f>
        <v>8</v>
      </c>
    </row>
    <row r="102" spans="1:10" x14ac:dyDescent="0.35">
      <c r="A102" s="1" t="s">
        <v>100</v>
      </c>
      <c r="B102" s="1" t="str">
        <f>RIGHT(LEFT(pesel[[#This Row],[PESEL]], 4), 2)</f>
        <v>01</v>
      </c>
      <c r="C102" s="1" t="str">
        <f>LEFT(RIGHT(pesel[[#This Row],[PESEL]], 2), 1)</f>
        <v>1</v>
      </c>
      <c r="D102" s="1" t="str">
        <f>IF(MOD(pesel[[#This Row],[Plec]], 2) = 0, "K", "M")</f>
        <v>M</v>
      </c>
      <c r="E102" s="1" t="str">
        <f>_xlfn.CONCAT("19",LEFT(pesel[[#This Row],[PESEL]], 2))</f>
        <v>1951</v>
      </c>
      <c r="F102" s="1">
        <f>VALUE(RIGHT(pesel[[#This Row],[PESEL]], 1))</f>
        <v>1</v>
      </c>
      <c r="G102">
        <f t="shared" si="4"/>
        <v>1</v>
      </c>
      <c r="H10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89</v>
      </c>
      <c r="I102" s="1" t="str">
        <f t="shared" si="5"/>
        <v>OK</v>
      </c>
      <c r="J102" s="1">
        <f>VALUE(LEFT(RIGHT(pesel[[#This Row],[Rok]], 2), 1))</f>
        <v>5</v>
      </c>
    </row>
    <row r="103" spans="1:10" x14ac:dyDescent="0.35">
      <c r="A103" s="1" t="s">
        <v>101</v>
      </c>
      <c r="B103" s="1" t="str">
        <f>RIGHT(LEFT(pesel[[#This Row],[PESEL]], 4), 2)</f>
        <v>05</v>
      </c>
      <c r="C103" s="1" t="str">
        <f>LEFT(RIGHT(pesel[[#This Row],[PESEL]], 2), 1)</f>
        <v>6</v>
      </c>
      <c r="D103" s="1" t="str">
        <f>IF(MOD(pesel[[#This Row],[Plec]], 2) = 0, "K", "M")</f>
        <v>K</v>
      </c>
      <c r="E103" s="1" t="str">
        <f>_xlfn.CONCAT("19",LEFT(pesel[[#This Row],[PESEL]], 2))</f>
        <v>1989</v>
      </c>
      <c r="F103" s="1">
        <f>VALUE(RIGHT(pesel[[#This Row],[PESEL]], 1))</f>
        <v>9</v>
      </c>
      <c r="G103">
        <f t="shared" si="4"/>
        <v>9</v>
      </c>
      <c r="H10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201</v>
      </c>
      <c r="I103" s="1" t="str">
        <f t="shared" si="5"/>
        <v>OK</v>
      </c>
      <c r="J103" s="1">
        <f>VALUE(LEFT(RIGHT(pesel[[#This Row],[Rok]], 2), 1))</f>
        <v>8</v>
      </c>
    </row>
    <row r="104" spans="1:10" x14ac:dyDescent="0.35">
      <c r="A104" s="1" t="s">
        <v>102</v>
      </c>
      <c r="B104" s="1" t="str">
        <f>RIGHT(LEFT(pesel[[#This Row],[PESEL]], 4), 2)</f>
        <v>10</v>
      </c>
      <c r="C104" s="1" t="str">
        <f>LEFT(RIGHT(pesel[[#This Row],[PESEL]], 2), 1)</f>
        <v>5</v>
      </c>
      <c r="D104" s="1" t="str">
        <f>IF(MOD(pesel[[#This Row],[Plec]], 2) = 0, "K", "M")</f>
        <v>M</v>
      </c>
      <c r="E104" s="1" t="str">
        <f>_xlfn.CONCAT("19",LEFT(pesel[[#This Row],[PESEL]], 2))</f>
        <v>1950</v>
      </c>
      <c r="F104" s="1">
        <f>VALUE(RIGHT(pesel[[#This Row],[PESEL]], 1))</f>
        <v>5</v>
      </c>
      <c r="G104">
        <f t="shared" si="4"/>
        <v>5</v>
      </c>
      <c r="H10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125</v>
      </c>
      <c r="I104" s="1" t="str">
        <f t="shared" si="5"/>
        <v>OK</v>
      </c>
      <c r="J104" s="1">
        <f>VALUE(LEFT(RIGHT(pesel[[#This Row],[Rok]], 2), 1))</f>
        <v>5</v>
      </c>
    </row>
    <row r="105" spans="1:10" x14ac:dyDescent="0.35">
      <c r="A105" s="1" t="s">
        <v>103</v>
      </c>
      <c r="B105" s="1" t="str">
        <f>RIGHT(LEFT(pesel[[#This Row],[PESEL]], 4), 2)</f>
        <v>01</v>
      </c>
      <c r="C105" s="1" t="str">
        <f>LEFT(RIGHT(pesel[[#This Row],[PESEL]], 2), 1)</f>
        <v>1</v>
      </c>
      <c r="D105" s="1" t="str">
        <f>IF(MOD(pesel[[#This Row],[Plec]], 2) = 0, "K", "M")</f>
        <v>M</v>
      </c>
      <c r="E105" s="1" t="str">
        <f>_xlfn.CONCAT("19",LEFT(pesel[[#This Row],[PESEL]], 2))</f>
        <v>1989</v>
      </c>
      <c r="F105" s="1">
        <f>VALUE(RIGHT(pesel[[#This Row],[PESEL]], 1))</f>
        <v>9</v>
      </c>
      <c r="G105">
        <f t="shared" si="4"/>
        <v>9</v>
      </c>
      <c r="H10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131</v>
      </c>
      <c r="I105" s="1" t="str">
        <f t="shared" si="5"/>
        <v>OK</v>
      </c>
      <c r="J105" s="1">
        <f>VALUE(LEFT(RIGHT(pesel[[#This Row],[Rok]], 2), 1))</f>
        <v>8</v>
      </c>
    </row>
    <row r="106" spans="1:10" x14ac:dyDescent="0.35">
      <c r="A106" s="1" t="s">
        <v>104</v>
      </c>
      <c r="B106" s="1" t="str">
        <f>RIGHT(LEFT(pesel[[#This Row],[PESEL]], 4), 2)</f>
        <v>12</v>
      </c>
      <c r="C106" s="1" t="str">
        <f>LEFT(RIGHT(pesel[[#This Row],[PESEL]], 2), 1)</f>
        <v>2</v>
      </c>
      <c r="D106" s="1" t="str">
        <f>IF(MOD(pesel[[#This Row],[Plec]], 2) = 0, "K", "M")</f>
        <v>K</v>
      </c>
      <c r="E106" s="1" t="str">
        <f>_xlfn.CONCAT("19",LEFT(pesel[[#This Row],[PESEL]], 2))</f>
        <v>1953</v>
      </c>
      <c r="F106" s="1">
        <f>VALUE(RIGHT(pesel[[#This Row],[PESEL]], 1))</f>
        <v>2</v>
      </c>
      <c r="G106">
        <f t="shared" si="4"/>
        <v>2</v>
      </c>
      <c r="H10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198</v>
      </c>
      <c r="I106" s="1" t="str">
        <f t="shared" si="5"/>
        <v>OK</v>
      </c>
      <c r="J106" s="1">
        <f>VALUE(LEFT(RIGHT(pesel[[#This Row],[Rok]], 2), 1))</f>
        <v>5</v>
      </c>
    </row>
    <row r="107" spans="1:10" x14ac:dyDescent="0.35">
      <c r="A107" s="1" t="s">
        <v>105</v>
      </c>
      <c r="B107" s="1" t="str">
        <f>RIGHT(LEFT(pesel[[#This Row],[PESEL]], 4), 2)</f>
        <v>11</v>
      </c>
      <c r="C107" s="1" t="str">
        <f>LEFT(RIGHT(pesel[[#This Row],[PESEL]], 2), 1)</f>
        <v>4</v>
      </c>
      <c r="D107" s="1" t="str">
        <f>IF(MOD(pesel[[#This Row],[Plec]], 2) = 0, "K", "M")</f>
        <v>K</v>
      </c>
      <c r="E107" s="1" t="str">
        <f>_xlfn.CONCAT("19",LEFT(pesel[[#This Row],[PESEL]], 2))</f>
        <v>1975</v>
      </c>
      <c r="F107" s="1">
        <f>VALUE(RIGHT(pesel[[#This Row],[PESEL]], 1))</f>
        <v>7</v>
      </c>
      <c r="G107">
        <f t="shared" si="4"/>
        <v>7</v>
      </c>
      <c r="H10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123</v>
      </c>
      <c r="I107" s="1" t="str">
        <f t="shared" si="5"/>
        <v>OK</v>
      </c>
      <c r="J107" s="1">
        <f>VALUE(LEFT(RIGHT(pesel[[#This Row],[Rok]], 2), 1))</f>
        <v>7</v>
      </c>
    </row>
    <row r="108" spans="1:10" x14ac:dyDescent="0.35">
      <c r="A108" s="1" t="s">
        <v>106</v>
      </c>
      <c r="B108" s="1" t="str">
        <f>RIGHT(LEFT(pesel[[#This Row],[PESEL]], 4), 2)</f>
        <v>10</v>
      </c>
      <c r="C108" s="1" t="str">
        <f>LEFT(RIGHT(pesel[[#This Row],[PESEL]], 2), 1)</f>
        <v>7</v>
      </c>
      <c r="D108" s="1" t="str">
        <f>IF(MOD(pesel[[#This Row],[Plec]], 2) = 0, "K", "M")</f>
        <v>M</v>
      </c>
      <c r="E108" s="1" t="str">
        <f>_xlfn.CONCAT("19",LEFT(pesel[[#This Row],[PESEL]], 2))</f>
        <v>1989</v>
      </c>
      <c r="F108" s="1">
        <f>VALUE(RIGHT(pesel[[#This Row],[PESEL]], 1))</f>
        <v>1</v>
      </c>
      <c r="G108">
        <f t="shared" si="4"/>
        <v>1</v>
      </c>
      <c r="H10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209</v>
      </c>
      <c r="I108" s="1" t="str">
        <f t="shared" si="5"/>
        <v>OK</v>
      </c>
      <c r="J108" s="1">
        <f>VALUE(LEFT(RIGHT(pesel[[#This Row],[Rok]], 2), 1))</f>
        <v>8</v>
      </c>
    </row>
    <row r="109" spans="1:10" x14ac:dyDescent="0.35">
      <c r="A109" s="1" t="s">
        <v>107</v>
      </c>
      <c r="B109" s="1" t="str">
        <f>RIGHT(LEFT(pesel[[#This Row],[PESEL]], 4), 2)</f>
        <v>02</v>
      </c>
      <c r="C109" s="1" t="str">
        <f>LEFT(RIGHT(pesel[[#This Row],[PESEL]], 2), 1)</f>
        <v>1</v>
      </c>
      <c r="D109" s="1" t="str">
        <f>IF(MOD(pesel[[#This Row],[Plec]], 2) = 0, "K", "M")</f>
        <v>M</v>
      </c>
      <c r="E109" s="1" t="str">
        <f>_xlfn.CONCAT("19",LEFT(pesel[[#This Row],[PESEL]], 2))</f>
        <v>1989</v>
      </c>
      <c r="F109" s="1">
        <f>VALUE(RIGHT(pesel[[#This Row],[PESEL]], 1))</f>
        <v>4</v>
      </c>
      <c r="G109">
        <f t="shared" si="4"/>
        <v>4</v>
      </c>
      <c r="H10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206</v>
      </c>
      <c r="I109" s="1" t="str">
        <f t="shared" si="5"/>
        <v>OK</v>
      </c>
      <c r="J109" s="1">
        <f>VALUE(LEFT(RIGHT(pesel[[#This Row],[Rok]], 2), 1))</f>
        <v>8</v>
      </c>
    </row>
    <row r="110" spans="1:10" x14ac:dyDescent="0.35">
      <c r="A110" s="1" t="s">
        <v>108</v>
      </c>
      <c r="B110" s="1" t="str">
        <f>RIGHT(LEFT(pesel[[#This Row],[PESEL]], 4), 2)</f>
        <v>08</v>
      </c>
      <c r="C110" s="1" t="str">
        <f>LEFT(RIGHT(pesel[[#This Row],[PESEL]], 2), 1)</f>
        <v>5</v>
      </c>
      <c r="D110" s="1" t="str">
        <f>IF(MOD(pesel[[#This Row],[Plec]], 2) = 0, "K", "M")</f>
        <v>M</v>
      </c>
      <c r="E110" s="1" t="str">
        <f>_xlfn.CONCAT("19",LEFT(pesel[[#This Row],[PESEL]], 2))</f>
        <v>1992</v>
      </c>
      <c r="F110" s="1">
        <f>VALUE(RIGHT(pesel[[#This Row],[PESEL]], 1))</f>
        <v>3</v>
      </c>
      <c r="G110">
        <f t="shared" si="4"/>
        <v>3</v>
      </c>
      <c r="H11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207</v>
      </c>
      <c r="I110" s="1" t="str">
        <f t="shared" si="5"/>
        <v>OK</v>
      </c>
      <c r="J110" s="1">
        <f>VALUE(LEFT(RIGHT(pesel[[#This Row],[Rok]], 2), 1))</f>
        <v>9</v>
      </c>
    </row>
    <row r="111" spans="1:10" x14ac:dyDescent="0.35">
      <c r="A111" s="1" t="s">
        <v>109</v>
      </c>
      <c r="B111" s="1" t="str">
        <f>RIGHT(LEFT(pesel[[#This Row],[PESEL]], 4), 2)</f>
        <v>10</v>
      </c>
      <c r="C111" s="1" t="str">
        <f>LEFT(RIGHT(pesel[[#This Row],[PESEL]], 2), 1)</f>
        <v>0</v>
      </c>
      <c r="D111" s="1" t="str">
        <f>IF(MOD(pesel[[#This Row],[Plec]], 2) = 0, "K", "M")</f>
        <v>K</v>
      </c>
      <c r="E111" s="1" t="str">
        <f>_xlfn.CONCAT("19",LEFT(pesel[[#This Row],[PESEL]], 2))</f>
        <v>1950</v>
      </c>
      <c r="F111" s="1">
        <f>VALUE(RIGHT(pesel[[#This Row],[PESEL]], 1))</f>
        <v>5</v>
      </c>
      <c r="G111">
        <f t="shared" si="4"/>
        <v>5</v>
      </c>
      <c r="H11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35</v>
      </c>
      <c r="I111" s="1" t="str">
        <f t="shared" si="5"/>
        <v>OK</v>
      </c>
      <c r="J111" s="1">
        <f>VALUE(LEFT(RIGHT(pesel[[#This Row],[Rok]], 2), 1))</f>
        <v>5</v>
      </c>
    </row>
    <row r="112" spans="1:10" x14ac:dyDescent="0.35">
      <c r="A112" s="1" t="s">
        <v>110</v>
      </c>
      <c r="B112" s="1" t="str">
        <f>RIGHT(LEFT(pesel[[#This Row],[PESEL]], 4), 2)</f>
        <v>04</v>
      </c>
      <c r="C112" s="1" t="str">
        <f>LEFT(RIGHT(pesel[[#This Row],[PESEL]], 2), 1)</f>
        <v>9</v>
      </c>
      <c r="D112" s="1" t="str">
        <f>IF(MOD(pesel[[#This Row],[Plec]], 2) = 0, "K", "M")</f>
        <v>M</v>
      </c>
      <c r="E112" s="1" t="str">
        <f>_xlfn.CONCAT("19",LEFT(pesel[[#This Row],[PESEL]], 2))</f>
        <v>1989</v>
      </c>
      <c r="F112" s="1">
        <f>VALUE(RIGHT(pesel[[#This Row],[PESEL]], 1))</f>
        <v>4</v>
      </c>
      <c r="G112">
        <f t="shared" si="4"/>
        <v>4</v>
      </c>
      <c r="H11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136</v>
      </c>
      <c r="I112" s="1" t="str">
        <f t="shared" si="5"/>
        <v>OK</v>
      </c>
      <c r="J112" s="1">
        <f>VALUE(LEFT(RIGHT(pesel[[#This Row],[Rok]], 2), 1))</f>
        <v>8</v>
      </c>
    </row>
    <row r="113" spans="1:10" x14ac:dyDescent="0.35">
      <c r="A113" s="1" t="s">
        <v>111</v>
      </c>
      <c r="B113" s="1" t="str">
        <f>RIGHT(LEFT(pesel[[#This Row],[PESEL]], 4), 2)</f>
        <v>10</v>
      </c>
      <c r="C113" s="1" t="str">
        <f>LEFT(RIGHT(pesel[[#This Row],[PESEL]], 2), 1)</f>
        <v>4</v>
      </c>
      <c r="D113" s="1" t="str">
        <f>IF(MOD(pesel[[#This Row],[Plec]], 2) = 0, "K", "M")</f>
        <v>K</v>
      </c>
      <c r="E113" s="1" t="str">
        <f>_xlfn.CONCAT("19",LEFT(pesel[[#This Row],[PESEL]], 2))</f>
        <v>1951</v>
      </c>
      <c r="F113" s="1">
        <f>VALUE(RIGHT(pesel[[#This Row],[PESEL]], 1))</f>
        <v>2</v>
      </c>
      <c r="G113">
        <f t="shared" si="4"/>
        <v>2</v>
      </c>
      <c r="H11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128</v>
      </c>
      <c r="I113" s="1" t="str">
        <f t="shared" si="5"/>
        <v>OK</v>
      </c>
      <c r="J113" s="1">
        <f>VALUE(LEFT(RIGHT(pesel[[#This Row],[Rok]], 2), 1))</f>
        <v>5</v>
      </c>
    </row>
    <row r="114" spans="1:10" x14ac:dyDescent="0.35">
      <c r="A114" s="1" t="s">
        <v>112</v>
      </c>
      <c r="B114" s="1" t="str">
        <f>RIGHT(LEFT(pesel[[#This Row],[PESEL]], 4), 2)</f>
        <v>02</v>
      </c>
      <c r="C114" s="1" t="str">
        <f>LEFT(RIGHT(pesel[[#This Row],[PESEL]], 2), 1)</f>
        <v>3</v>
      </c>
      <c r="D114" s="1" t="str">
        <f>IF(MOD(pesel[[#This Row],[Plec]], 2) = 0, "K", "M")</f>
        <v>M</v>
      </c>
      <c r="E114" s="1" t="str">
        <f>_xlfn.CONCAT("19",LEFT(pesel[[#This Row],[PESEL]], 2))</f>
        <v>1989</v>
      </c>
      <c r="F114" s="1">
        <f>VALUE(RIGHT(pesel[[#This Row],[PESEL]], 1))</f>
        <v>7</v>
      </c>
      <c r="G114">
        <f t="shared" si="4"/>
        <v>7</v>
      </c>
      <c r="H11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213</v>
      </c>
      <c r="I114" s="1" t="str">
        <f t="shared" si="5"/>
        <v>OK</v>
      </c>
      <c r="J114" s="1">
        <f>VALUE(LEFT(RIGHT(pesel[[#This Row],[Rok]], 2), 1))</f>
        <v>8</v>
      </c>
    </row>
    <row r="115" spans="1:10" x14ac:dyDescent="0.35">
      <c r="A115" s="1" t="s">
        <v>113</v>
      </c>
      <c r="B115" s="1" t="str">
        <f>RIGHT(LEFT(pesel[[#This Row],[PESEL]], 4), 2)</f>
        <v>09</v>
      </c>
      <c r="C115" s="1" t="str">
        <f>LEFT(RIGHT(pesel[[#This Row],[PESEL]], 2), 1)</f>
        <v>4</v>
      </c>
      <c r="D115" s="1" t="str">
        <f>IF(MOD(pesel[[#This Row],[Plec]], 2) = 0, "K", "M")</f>
        <v>K</v>
      </c>
      <c r="E115" s="1" t="str">
        <f>_xlfn.CONCAT("19",LEFT(pesel[[#This Row],[PESEL]], 2))</f>
        <v>1963</v>
      </c>
      <c r="F115" s="1">
        <f>VALUE(RIGHT(pesel[[#This Row],[PESEL]], 1))</f>
        <v>4</v>
      </c>
      <c r="G115">
        <f t="shared" si="4"/>
        <v>4</v>
      </c>
      <c r="H11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206</v>
      </c>
      <c r="I115" s="1" t="str">
        <f t="shared" si="5"/>
        <v>OK</v>
      </c>
      <c r="J115" s="1">
        <f>VALUE(LEFT(RIGHT(pesel[[#This Row],[Rok]], 2), 1))</f>
        <v>6</v>
      </c>
    </row>
    <row r="116" spans="1:10" x14ac:dyDescent="0.35">
      <c r="A116" s="1" t="s">
        <v>114</v>
      </c>
      <c r="B116" s="1" t="str">
        <f>RIGHT(LEFT(pesel[[#This Row],[PESEL]], 4), 2)</f>
        <v>10</v>
      </c>
      <c r="C116" s="1" t="str">
        <f>LEFT(RIGHT(pesel[[#This Row],[PESEL]], 2), 1)</f>
        <v>6</v>
      </c>
      <c r="D116" s="1" t="str">
        <f>IF(MOD(pesel[[#This Row],[Plec]], 2) = 0, "K", "M")</f>
        <v>K</v>
      </c>
      <c r="E116" s="1" t="str">
        <f>_xlfn.CONCAT("19",LEFT(pesel[[#This Row],[PESEL]], 2))</f>
        <v>1978</v>
      </c>
      <c r="F116" s="1">
        <f>VALUE(RIGHT(pesel[[#This Row],[PESEL]], 1))</f>
        <v>3</v>
      </c>
      <c r="G116">
        <f t="shared" si="4"/>
        <v>3</v>
      </c>
      <c r="H11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167</v>
      </c>
      <c r="I116" s="1" t="str">
        <f t="shared" si="5"/>
        <v>OK</v>
      </c>
      <c r="J116" s="1">
        <f>VALUE(LEFT(RIGHT(pesel[[#This Row],[Rok]], 2), 1))</f>
        <v>7</v>
      </c>
    </row>
    <row r="117" spans="1:10" x14ac:dyDescent="0.35">
      <c r="A117" s="1" t="s">
        <v>115</v>
      </c>
      <c r="B117" s="1" t="str">
        <f>RIGHT(LEFT(pesel[[#This Row],[PESEL]], 4), 2)</f>
        <v>06</v>
      </c>
      <c r="C117" s="1" t="str">
        <f>LEFT(RIGHT(pesel[[#This Row],[PESEL]], 2), 1)</f>
        <v>2</v>
      </c>
      <c r="D117" s="1" t="str">
        <f>IF(MOD(pesel[[#This Row],[Plec]], 2) = 0, "K", "M")</f>
        <v>K</v>
      </c>
      <c r="E117" s="1" t="str">
        <f>_xlfn.CONCAT("19",LEFT(pesel[[#This Row],[PESEL]], 2))</f>
        <v>1986</v>
      </c>
      <c r="F117" s="1">
        <f>VALUE(RIGHT(pesel[[#This Row],[PESEL]], 1))</f>
        <v>5</v>
      </c>
      <c r="G117">
        <f t="shared" si="4"/>
        <v>5</v>
      </c>
      <c r="H11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225</v>
      </c>
      <c r="I117" s="1" t="str">
        <f t="shared" si="5"/>
        <v>OK</v>
      </c>
      <c r="J117" s="1">
        <f>VALUE(LEFT(RIGHT(pesel[[#This Row],[Rok]], 2), 1))</f>
        <v>8</v>
      </c>
    </row>
    <row r="118" spans="1:10" x14ac:dyDescent="0.35">
      <c r="A118" s="1" t="s">
        <v>116</v>
      </c>
      <c r="B118" s="1" t="str">
        <f>RIGHT(LEFT(pesel[[#This Row],[PESEL]], 4), 2)</f>
        <v>01</v>
      </c>
      <c r="C118" s="1" t="str">
        <f>LEFT(RIGHT(pesel[[#This Row],[PESEL]], 2), 1)</f>
        <v>2</v>
      </c>
      <c r="D118" s="1" t="str">
        <f>IF(MOD(pesel[[#This Row],[Plec]], 2) = 0, "K", "M")</f>
        <v>K</v>
      </c>
      <c r="E118" s="1" t="str">
        <f>_xlfn.CONCAT("19",LEFT(pesel[[#This Row],[PESEL]], 2))</f>
        <v>1978</v>
      </c>
      <c r="F118" s="1">
        <f>VALUE(RIGHT(pesel[[#This Row],[PESEL]], 1))</f>
        <v>8</v>
      </c>
      <c r="G118">
        <f t="shared" si="4"/>
        <v>8</v>
      </c>
      <c r="H11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102</v>
      </c>
      <c r="I118" s="1" t="str">
        <f t="shared" si="5"/>
        <v>OK</v>
      </c>
      <c r="J118" s="1">
        <f>VALUE(LEFT(RIGHT(pesel[[#This Row],[Rok]], 2), 1))</f>
        <v>7</v>
      </c>
    </row>
    <row r="119" spans="1:10" x14ac:dyDescent="0.35">
      <c r="A119" s="1" t="s">
        <v>117</v>
      </c>
      <c r="B119" s="1" t="str">
        <f>RIGHT(LEFT(pesel[[#This Row],[PESEL]], 4), 2)</f>
        <v>04</v>
      </c>
      <c r="C119" s="1" t="str">
        <f>LEFT(RIGHT(pesel[[#This Row],[PESEL]], 2), 1)</f>
        <v>3</v>
      </c>
      <c r="D119" s="1" t="str">
        <f>IF(MOD(pesel[[#This Row],[Plec]], 2) = 0, "K", "M")</f>
        <v>M</v>
      </c>
      <c r="E119" s="1" t="str">
        <f>_xlfn.CONCAT("19",LEFT(pesel[[#This Row],[PESEL]], 2))</f>
        <v>1989</v>
      </c>
      <c r="F119" s="1">
        <f>VALUE(RIGHT(pesel[[#This Row],[PESEL]], 1))</f>
        <v>3</v>
      </c>
      <c r="G119">
        <f t="shared" si="4"/>
        <v>3</v>
      </c>
      <c r="H11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147</v>
      </c>
      <c r="I119" s="1" t="str">
        <f t="shared" si="5"/>
        <v>OK</v>
      </c>
      <c r="J119" s="1">
        <f>VALUE(LEFT(RIGHT(pesel[[#This Row],[Rok]], 2), 1))</f>
        <v>8</v>
      </c>
    </row>
    <row r="120" spans="1:10" x14ac:dyDescent="0.35">
      <c r="A120" s="1" t="s">
        <v>118</v>
      </c>
      <c r="B120" s="1" t="str">
        <f>RIGHT(LEFT(pesel[[#This Row],[PESEL]], 4), 2)</f>
        <v>11</v>
      </c>
      <c r="C120" s="1" t="str">
        <f>LEFT(RIGHT(pesel[[#This Row],[PESEL]], 2), 1)</f>
        <v>2</v>
      </c>
      <c r="D120" s="1" t="str">
        <f>IF(MOD(pesel[[#This Row],[Plec]], 2) = 0, "K", "M")</f>
        <v>K</v>
      </c>
      <c r="E120" s="1" t="str">
        <f>_xlfn.CONCAT("19",LEFT(pesel[[#This Row],[PESEL]], 2))</f>
        <v>1989</v>
      </c>
      <c r="F120" s="1">
        <f>VALUE(RIGHT(pesel[[#This Row],[PESEL]], 1))</f>
        <v>5</v>
      </c>
      <c r="G120">
        <f t="shared" si="4"/>
        <v>5</v>
      </c>
      <c r="H12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175</v>
      </c>
      <c r="I120" s="1" t="str">
        <f t="shared" si="5"/>
        <v>OK</v>
      </c>
      <c r="J120" s="1">
        <f>VALUE(LEFT(RIGHT(pesel[[#This Row],[Rok]], 2), 1))</f>
        <v>8</v>
      </c>
    </row>
    <row r="121" spans="1:10" x14ac:dyDescent="0.35">
      <c r="A121" s="1" t="s">
        <v>119</v>
      </c>
      <c r="B121" s="1" t="str">
        <f>RIGHT(LEFT(pesel[[#This Row],[PESEL]], 4), 2)</f>
        <v>02</v>
      </c>
      <c r="C121" s="1" t="str">
        <f>LEFT(RIGHT(pesel[[#This Row],[PESEL]], 2), 1)</f>
        <v>9</v>
      </c>
      <c r="D121" s="1" t="str">
        <f>IF(MOD(pesel[[#This Row],[Plec]], 2) = 0, "K", "M")</f>
        <v>M</v>
      </c>
      <c r="E121" s="1" t="str">
        <f>_xlfn.CONCAT("19",LEFT(pesel[[#This Row],[PESEL]], 2))</f>
        <v>1989</v>
      </c>
      <c r="F121" s="1">
        <f>VALUE(RIGHT(pesel[[#This Row],[PESEL]], 1))</f>
        <v>4</v>
      </c>
      <c r="G121">
        <f t="shared" si="4"/>
        <v>4</v>
      </c>
      <c r="H12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176</v>
      </c>
      <c r="I121" s="1" t="str">
        <f t="shared" si="5"/>
        <v>OK</v>
      </c>
      <c r="J121" s="1">
        <f>VALUE(LEFT(RIGHT(pesel[[#This Row],[Rok]], 2), 1))</f>
        <v>8</v>
      </c>
    </row>
    <row r="122" spans="1:10" x14ac:dyDescent="0.35">
      <c r="A122" s="1" t="s">
        <v>120</v>
      </c>
      <c r="B122" s="1" t="str">
        <f>RIGHT(LEFT(pesel[[#This Row],[PESEL]], 4), 2)</f>
        <v>10</v>
      </c>
      <c r="C122" s="1" t="str">
        <f>LEFT(RIGHT(pesel[[#This Row],[PESEL]], 2), 1)</f>
        <v>6</v>
      </c>
      <c r="D122" s="1" t="str">
        <f>IF(MOD(pesel[[#This Row],[Plec]], 2) = 0, "K", "M")</f>
        <v>K</v>
      </c>
      <c r="E122" s="1" t="str">
        <f>_xlfn.CONCAT("19",LEFT(pesel[[#This Row],[PESEL]], 2))</f>
        <v>1966</v>
      </c>
      <c r="F122" s="1">
        <f>VALUE(RIGHT(pesel[[#This Row],[PESEL]], 1))</f>
        <v>3</v>
      </c>
      <c r="G122">
        <f t="shared" si="4"/>
        <v>3</v>
      </c>
      <c r="H12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117</v>
      </c>
      <c r="I122" s="1" t="str">
        <f t="shared" si="5"/>
        <v>OK</v>
      </c>
      <c r="J122" s="1">
        <f>VALUE(LEFT(RIGHT(pesel[[#This Row],[Rok]], 2), 1))</f>
        <v>6</v>
      </c>
    </row>
    <row r="123" spans="1:10" x14ac:dyDescent="0.35">
      <c r="A123" s="1" t="s">
        <v>121</v>
      </c>
      <c r="B123" s="1" t="str">
        <f>RIGHT(LEFT(pesel[[#This Row],[PESEL]], 4), 2)</f>
        <v>06</v>
      </c>
      <c r="C123" s="1" t="str">
        <f>LEFT(RIGHT(pesel[[#This Row],[PESEL]], 2), 1)</f>
        <v>8</v>
      </c>
      <c r="D123" s="1" t="str">
        <f>IF(MOD(pesel[[#This Row],[Plec]], 2) = 0, "K", "M")</f>
        <v>K</v>
      </c>
      <c r="E123" s="1" t="str">
        <f>_xlfn.CONCAT("19",LEFT(pesel[[#This Row],[PESEL]], 2))</f>
        <v>1965</v>
      </c>
      <c r="F123" s="1">
        <f>VALUE(RIGHT(pesel[[#This Row],[PESEL]], 1))</f>
        <v>1</v>
      </c>
      <c r="G123">
        <f t="shared" si="4"/>
        <v>1</v>
      </c>
      <c r="H12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209</v>
      </c>
      <c r="I123" s="1" t="str">
        <f t="shared" si="5"/>
        <v>OK</v>
      </c>
      <c r="J123" s="1">
        <f>VALUE(LEFT(RIGHT(pesel[[#This Row],[Rok]], 2), 1))</f>
        <v>6</v>
      </c>
    </row>
    <row r="124" spans="1:10" x14ac:dyDescent="0.35">
      <c r="A124" s="1" t="s">
        <v>122</v>
      </c>
      <c r="B124" s="1" t="str">
        <f>RIGHT(LEFT(pesel[[#This Row],[PESEL]], 4), 2)</f>
        <v>03</v>
      </c>
      <c r="C124" s="1" t="str">
        <f>LEFT(RIGHT(pesel[[#This Row],[PESEL]], 2), 1)</f>
        <v>3</v>
      </c>
      <c r="D124" s="1" t="str">
        <f>IF(MOD(pesel[[#This Row],[Plec]], 2) = 0, "K", "M")</f>
        <v>M</v>
      </c>
      <c r="E124" s="1" t="str">
        <f>_xlfn.CONCAT("19",LEFT(pesel[[#This Row],[PESEL]], 2))</f>
        <v>1969</v>
      </c>
      <c r="F124" s="1">
        <f>VALUE(RIGHT(pesel[[#This Row],[PESEL]], 1))</f>
        <v>4</v>
      </c>
      <c r="G124">
        <f t="shared" si="4"/>
        <v>4</v>
      </c>
      <c r="H12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156</v>
      </c>
      <c r="I124" s="1" t="str">
        <f t="shared" si="5"/>
        <v>OK</v>
      </c>
      <c r="J124" s="1">
        <f>VALUE(LEFT(RIGHT(pesel[[#This Row],[Rok]], 2), 1))</f>
        <v>6</v>
      </c>
    </row>
    <row r="125" spans="1:10" x14ac:dyDescent="0.35">
      <c r="A125" s="1" t="s">
        <v>123</v>
      </c>
      <c r="B125" s="1" t="str">
        <f>RIGHT(LEFT(pesel[[#This Row],[PESEL]], 4), 2)</f>
        <v>11</v>
      </c>
      <c r="C125" s="1" t="str">
        <f>LEFT(RIGHT(pesel[[#This Row],[PESEL]], 2), 1)</f>
        <v>9</v>
      </c>
      <c r="D125" s="1" t="str">
        <f>IF(MOD(pesel[[#This Row],[Plec]], 2) = 0, "K", "M")</f>
        <v>M</v>
      </c>
      <c r="E125" s="1" t="str">
        <f>_xlfn.CONCAT("19",LEFT(pesel[[#This Row],[PESEL]], 2))</f>
        <v>1967</v>
      </c>
      <c r="F125" s="1">
        <f>VALUE(RIGHT(pesel[[#This Row],[PESEL]], 1))</f>
        <v>0</v>
      </c>
      <c r="G125">
        <f t="shared" si="4"/>
        <v>0</v>
      </c>
      <c r="H12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180</v>
      </c>
      <c r="I125" s="1" t="str">
        <f t="shared" si="5"/>
        <v>OK</v>
      </c>
      <c r="J125" s="1">
        <f>VALUE(LEFT(RIGHT(pesel[[#This Row],[Rok]], 2), 1))</f>
        <v>6</v>
      </c>
    </row>
    <row r="126" spans="1:10" x14ac:dyDescent="0.35">
      <c r="A126" s="1" t="s">
        <v>124</v>
      </c>
      <c r="B126" s="1" t="str">
        <f>RIGHT(LEFT(pesel[[#This Row],[PESEL]], 4), 2)</f>
        <v>05</v>
      </c>
      <c r="C126" s="1" t="str">
        <f>LEFT(RIGHT(pesel[[#This Row],[PESEL]], 2), 1)</f>
        <v>4</v>
      </c>
      <c r="D126" s="1" t="str">
        <f>IF(MOD(pesel[[#This Row],[Plec]], 2) = 0, "K", "M")</f>
        <v>K</v>
      </c>
      <c r="E126" s="1" t="str">
        <f>_xlfn.CONCAT("19",LEFT(pesel[[#This Row],[PESEL]], 2))</f>
        <v>1984</v>
      </c>
      <c r="F126" s="1">
        <f>VALUE(RIGHT(pesel[[#This Row],[PESEL]], 1))</f>
        <v>9</v>
      </c>
      <c r="G126">
        <f t="shared" si="4"/>
        <v>9</v>
      </c>
      <c r="H12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131</v>
      </c>
      <c r="I126" s="1" t="str">
        <f t="shared" si="5"/>
        <v>OK</v>
      </c>
      <c r="J126" s="1">
        <f>VALUE(LEFT(RIGHT(pesel[[#This Row],[Rok]], 2), 1))</f>
        <v>8</v>
      </c>
    </row>
    <row r="127" spans="1:10" x14ac:dyDescent="0.35">
      <c r="A127" s="1" t="s">
        <v>125</v>
      </c>
      <c r="B127" s="1" t="str">
        <f>RIGHT(LEFT(pesel[[#This Row],[PESEL]], 4), 2)</f>
        <v>07</v>
      </c>
      <c r="C127" s="1" t="str">
        <f>LEFT(RIGHT(pesel[[#This Row],[PESEL]], 2), 1)</f>
        <v>5</v>
      </c>
      <c r="D127" s="1" t="str">
        <f>IF(MOD(pesel[[#This Row],[Plec]], 2) = 0, "K", "M")</f>
        <v>M</v>
      </c>
      <c r="E127" s="1" t="str">
        <f>_xlfn.CONCAT("19",LEFT(pesel[[#This Row],[PESEL]], 2))</f>
        <v>1957</v>
      </c>
      <c r="F127" s="1">
        <f>VALUE(RIGHT(pesel[[#This Row],[PESEL]], 1))</f>
        <v>1</v>
      </c>
      <c r="G127">
        <f t="shared" si="4"/>
        <v>1</v>
      </c>
      <c r="H12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179</v>
      </c>
      <c r="I127" s="1" t="str">
        <f t="shared" si="5"/>
        <v>OK</v>
      </c>
      <c r="J127" s="1">
        <f>VALUE(LEFT(RIGHT(pesel[[#This Row],[Rok]], 2), 1))</f>
        <v>5</v>
      </c>
    </row>
    <row r="128" spans="1:10" x14ac:dyDescent="0.35">
      <c r="A128" s="1" t="s">
        <v>126</v>
      </c>
      <c r="B128" s="1" t="str">
        <f>RIGHT(LEFT(pesel[[#This Row],[PESEL]], 4), 2)</f>
        <v>08</v>
      </c>
      <c r="C128" s="1" t="str">
        <f>LEFT(RIGHT(pesel[[#This Row],[PESEL]], 2), 1)</f>
        <v>6</v>
      </c>
      <c r="D128" s="1" t="str">
        <f>IF(MOD(pesel[[#This Row],[Plec]], 2) = 0, "K", "M")</f>
        <v>K</v>
      </c>
      <c r="E128" s="1" t="str">
        <f>_xlfn.CONCAT("19",LEFT(pesel[[#This Row],[PESEL]], 2))</f>
        <v>1981</v>
      </c>
      <c r="F128" s="1">
        <f>VALUE(RIGHT(pesel[[#This Row],[PESEL]], 1))</f>
        <v>3</v>
      </c>
      <c r="G128">
        <f t="shared" si="4"/>
        <v>3</v>
      </c>
      <c r="H12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117</v>
      </c>
      <c r="I128" s="1" t="str">
        <f t="shared" si="5"/>
        <v>OK</v>
      </c>
      <c r="J128" s="1">
        <f>VALUE(LEFT(RIGHT(pesel[[#This Row],[Rok]], 2), 1))</f>
        <v>8</v>
      </c>
    </row>
    <row r="129" spans="1:10" x14ac:dyDescent="0.35">
      <c r="A129" s="1" t="s">
        <v>127</v>
      </c>
      <c r="B129" s="1" t="str">
        <f>RIGHT(LEFT(pesel[[#This Row],[PESEL]], 4), 2)</f>
        <v>06</v>
      </c>
      <c r="C129" s="1" t="str">
        <f>LEFT(RIGHT(pesel[[#This Row],[PESEL]], 2), 1)</f>
        <v>2</v>
      </c>
      <c r="D129" s="1" t="str">
        <f>IF(MOD(pesel[[#This Row],[Plec]], 2) = 0, "K", "M")</f>
        <v>K</v>
      </c>
      <c r="E129" s="1" t="str">
        <f>_xlfn.CONCAT("19",LEFT(pesel[[#This Row],[PESEL]], 2))</f>
        <v>1989</v>
      </c>
      <c r="F129" s="1">
        <f>VALUE(RIGHT(pesel[[#This Row],[PESEL]], 1))</f>
        <v>3</v>
      </c>
      <c r="G129">
        <f t="shared" si="4"/>
        <v>3</v>
      </c>
      <c r="H12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187</v>
      </c>
      <c r="I129" s="1" t="str">
        <f t="shared" si="5"/>
        <v>OK</v>
      </c>
      <c r="J129" s="1">
        <f>VALUE(LEFT(RIGHT(pesel[[#This Row],[Rok]], 2), 1))</f>
        <v>8</v>
      </c>
    </row>
    <row r="130" spans="1:10" x14ac:dyDescent="0.35">
      <c r="A130" s="1" t="s">
        <v>128</v>
      </c>
      <c r="B130" s="1" t="str">
        <f>RIGHT(LEFT(pesel[[#This Row],[PESEL]], 4), 2)</f>
        <v>11</v>
      </c>
      <c r="C130" s="1" t="str">
        <f>LEFT(RIGHT(pesel[[#This Row],[PESEL]], 2), 1)</f>
        <v>3</v>
      </c>
      <c r="D130" s="1" t="str">
        <f>IF(MOD(pesel[[#This Row],[Plec]], 2) = 0, "K", "M")</f>
        <v>M</v>
      </c>
      <c r="E130" s="1" t="str">
        <f>_xlfn.CONCAT("19",LEFT(pesel[[#This Row],[PESEL]], 2))</f>
        <v>1952</v>
      </c>
      <c r="F130" s="1">
        <f>VALUE(RIGHT(pesel[[#This Row],[PESEL]], 1))</f>
        <v>9</v>
      </c>
      <c r="G130">
        <f t="shared" si="4"/>
        <v>9</v>
      </c>
      <c r="H13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131</v>
      </c>
      <c r="I130" s="1" t="str">
        <f t="shared" ref="I130:I151" si="6">IF(G130 &lt;&gt; F130, A130, "OK")</f>
        <v>OK</v>
      </c>
      <c r="J130" s="1">
        <f>VALUE(LEFT(RIGHT(pesel[[#This Row],[Rok]], 2), 1))</f>
        <v>5</v>
      </c>
    </row>
    <row r="131" spans="1:10" x14ac:dyDescent="0.35">
      <c r="A131" s="1" t="s">
        <v>129</v>
      </c>
      <c r="B131" s="1" t="str">
        <f>RIGHT(LEFT(pesel[[#This Row],[PESEL]], 4), 2)</f>
        <v>02</v>
      </c>
      <c r="C131" s="1" t="str">
        <f>LEFT(RIGHT(pesel[[#This Row],[PESEL]], 2), 1)</f>
        <v>5</v>
      </c>
      <c r="D131" s="1" t="str">
        <f>IF(MOD(pesel[[#This Row],[Plec]], 2) = 0, "K", "M")</f>
        <v>M</v>
      </c>
      <c r="E131" s="1" t="str">
        <f>_xlfn.CONCAT("19",LEFT(pesel[[#This Row],[PESEL]], 2))</f>
        <v>1950</v>
      </c>
      <c r="F131" s="1">
        <f>VALUE(RIGHT(pesel[[#This Row],[PESEL]], 1))</f>
        <v>2</v>
      </c>
      <c r="G131">
        <f t="shared" ref="G131:G151" si="7">IF(MOD(H131, 10) &lt;&gt; 0, 10 - MOD(H131, 10), 0)</f>
        <v>2</v>
      </c>
      <c r="H13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58</v>
      </c>
      <c r="I131" s="1" t="str">
        <f t="shared" si="6"/>
        <v>OK</v>
      </c>
      <c r="J131" s="1">
        <f>VALUE(LEFT(RIGHT(pesel[[#This Row],[Rok]], 2), 1))</f>
        <v>5</v>
      </c>
    </row>
    <row r="132" spans="1:10" x14ac:dyDescent="0.35">
      <c r="A132" s="1" t="s">
        <v>130</v>
      </c>
      <c r="B132" s="1" t="str">
        <f>RIGHT(LEFT(pesel[[#This Row],[PESEL]], 4), 2)</f>
        <v>09</v>
      </c>
      <c r="C132" s="1" t="str">
        <f>LEFT(RIGHT(pesel[[#This Row],[PESEL]], 2), 1)</f>
        <v>9</v>
      </c>
      <c r="D132" s="1" t="str">
        <f>IF(MOD(pesel[[#This Row],[Plec]], 2) = 0, "K", "M")</f>
        <v>M</v>
      </c>
      <c r="E132" s="1" t="str">
        <f>_xlfn.CONCAT("19",LEFT(pesel[[#This Row],[PESEL]], 2))</f>
        <v>1965</v>
      </c>
      <c r="F132" s="1">
        <f>VALUE(RIGHT(pesel[[#This Row],[PESEL]], 1))</f>
        <v>2</v>
      </c>
      <c r="G132">
        <f t="shared" si="7"/>
        <v>2</v>
      </c>
      <c r="H13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228</v>
      </c>
      <c r="I132" s="1" t="str">
        <f t="shared" si="6"/>
        <v>OK</v>
      </c>
      <c r="J132" s="1">
        <f>VALUE(LEFT(RIGHT(pesel[[#This Row],[Rok]], 2), 1))</f>
        <v>6</v>
      </c>
    </row>
    <row r="133" spans="1:10" x14ac:dyDescent="0.35">
      <c r="A133" s="1" t="s">
        <v>131</v>
      </c>
      <c r="B133" s="1" t="str">
        <f>RIGHT(LEFT(pesel[[#This Row],[PESEL]], 4), 2)</f>
        <v>05</v>
      </c>
      <c r="C133" s="1" t="str">
        <f>LEFT(RIGHT(pesel[[#This Row],[PESEL]], 2), 1)</f>
        <v>7</v>
      </c>
      <c r="D133" s="1" t="str">
        <f>IF(MOD(pesel[[#This Row],[Plec]], 2) = 0, "K", "M")</f>
        <v>M</v>
      </c>
      <c r="E133" s="1" t="str">
        <f>_xlfn.CONCAT("19",LEFT(pesel[[#This Row],[PESEL]], 2))</f>
        <v>1985</v>
      </c>
      <c r="F133" s="1">
        <f>VALUE(RIGHT(pesel[[#This Row],[PESEL]], 1))</f>
        <v>5</v>
      </c>
      <c r="G133">
        <f t="shared" si="7"/>
        <v>5</v>
      </c>
      <c r="H13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155</v>
      </c>
      <c r="I133" s="1" t="str">
        <f t="shared" si="6"/>
        <v>OK</v>
      </c>
      <c r="J133" s="1">
        <f>VALUE(LEFT(RIGHT(pesel[[#This Row],[Rok]], 2), 1))</f>
        <v>8</v>
      </c>
    </row>
    <row r="134" spans="1:10" x14ac:dyDescent="0.35">
      <c r="A134" s="1" t="s">
        <v>132</v>
      </c>
      <c r="B134" s="1" t="str">
        <f>RIGHT(LEFT(pesel[[#This Row],[PESEL]], 4), 2)</f>
        <v>03</v>
      </c>
      <c r="C134" s="1" t="str">
        <f>LEFT(RIGHT(pesel[[#This Row],[PESEL]], 2), 1)</f>
        <v>5</v>
      </c>
      <c r="D134" s="1" t="str">
        <f>IF(MOD(pesel[[#This Row],[Plec]], 2) = 0, "K", "M")</f>
        <v>M</v>
      </c>
      <c r="E134" s="1" t="str">
        <f>_xlfn.CONCAT("19",LEFT(pesel[[#This Row],[PESEL]], 2))</f>
        <v>1989</v>
      </c>
      <c r="F134" s="1">
        <f>VALUE(RIGHT(pesel[[#This Row],[PESEL]], 1))</f>
        <v>0</v>
      </c>
      <c r="G134">
        <f t="shared" si="7"/>
        <v>0</v>
      </c>
      <c r="H13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140</v>
      </c>
      <c r="I134" s="1" t="str">
        <f t="shared" si="6"/>
        <v>OK</v>
      </c>
      <c r="J134" s="1">
        <f>VALUE(LEFT(RIGHT(pesel[[#This Row],[Rok]], 2), 1))</f>
        <v>8</v>
      </c>
    </row>
    <row r="135" spans="1:10" x14ac:dyDescent="0.35">
      <c r="A135" s="1" t="s">
        <v>133</v>
      </c>
      <c r="B135" s="1" t="str">
        <f>RIGHT(LEFT(pesel[[#This Row],[PESEL]], 4), 2)</f>
        <v>12</v>
      </c>
      <c r="C135" s="1" t="str">
        <f>LEFT(RIGHT(pesel[[#This Row],[PESEL]], 2), 1)</f>
        <v>4</v>
      </c>
      <c r="D135" s="1" t="str">
        <f>IF(MOD(pesel[[#This Row],[Plec]], 2) = 0, "K", "M")</f>
        <v>K</v>
      </c>
      <c r="E135" s="1" t="str">
        <f>_xlfn.CONCAT("19",LEFT(pesel[[#This Row],[PESEL]], 2))</f>
        <v>1971</v>
      </c>
      <c r="F135" s="1">
        <f>VALUE(RIGHT(pesel[[#This Row],[PESEL]], 1))</f>
        <v>3</v>
      </c>
      <c r="G135">
        <f t="shared" si="7"/>
        <v>3</v>
      </c>
      <c r="H13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107</v>
      </c>
      <c r="I135" s="1" t="str">
        <f t="shared" si="6"/>
        <v>OK</v>
      </c>
      <c r="J135" s="1">
        <f>VALUE(LEFT(RIGHT(pesel[[#This Row],[Rok]], 2), 1))</f>
        <v>7</v>
      </c>
    </row>
    <row r="136" spans="1:10" x14ac:dyDescent="0.35">
      <c r="A136" s="1" t="s">
        <v>134</v>
      </c>
      <c r="B136" s="1" t="str">
        <f>RIGHT(LEFT(pesel[[#This Row],[PESEL]], 4), 2)</f>
        <v>10</v>
      </c>
      <c r="C136" s="1" t="str">
        <f>LEFT(RIGHT(pesel[[#This Row],[PESEL]], 2), 1)</f>
        <v>4</v>
      </c>
      <c r="D136" s="1" t="str">
        <f>IF(MOD(pesel[[#This Row],[Plec]], 2) = 0, "K", "M")</f>
        <v>K</v>
      </c>
      <c r="E136" s="1" t="str">
        <f>_xlfn.CONCAT("19",LEFT(pesel[[#This Row],[PESEL]], 2))</f>
        <v>1973</v>
      </c>
      <c r="F136" s="1">
        <f>VALUE(RIGHT(pesel[[#This Row],[PESEL]], 1))</f>
        <v>4</v>
      </c>
      <c r="G136">
        <f t="shared" si="7"/>
        <v>4</v>
      </c>
      <c r="H13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46</v>
      </c>
      <c r="I136" s="1" t="str">
        <f t="shared" si="6"/>
        <v>OK</v>
      </c>
      <c r="J136" s="1">
        <f>VALUE(LEFT(RIGHT(pesel[[#This Row],[Rok]], 2), 1))</f>
        <v>7</v>
      </c>
    </row>
    <row r="137" spans="1:10" x14ac:dyDescent="0.35">
      <c r="A137" s="1" t="s">
        <v>135</v>
      </c>
      <c r="B137" s="1" t="str">
        <f>RIGHT(LEFT(pesel[[#This Row],[PESEL]], 4), 2)</f>
        <v>01</v>
      </c>
      <c r="C137" s="1" t="str">
        <f>LEFT(RIGHT(pesel[[#This Row],[PESEL]], 2), 1)</f>
        <v>5</v>
      </c>
      <c r="D137" s="1" t="str">
        <f>IF(MOD(pesel[[#This Row],[Plec]], 2) = 0, "K", "M")</f>
        <v>M</v>
      </c>
      <c r="E137" s="1" t="str">
        <f>_xlfn.CONCAT("19",LEFT(pesel[[#This Row],[PESEL]], 2))</f>
        <v>1989</v>
      </c>
      <c r="F137" s="1">
        <f>VALUE(RIGHT(pesel[[#This Row],[PESEL]], 1))</f>
        <v>7</v>
      </c>
      <c r="G137">
        <f t="shared" si="7"/>
        <v>7</v>
      </c>
      <c r="H13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103</v>
      </c>
      <c r="I137" s="1" t="str">
        <f t="shared" si="6"/>
        <v>OK</v>
      </c>
      <c r="J137" s="1">
        <f>VALUE(LEFT(RIGHT(pesel[[#This Row],[Rok]], 2), 1))</f>
        <v>8</v>
      </c>
    </row>
    <row r="138" spans="1:10" x14ac:dyDescent="0.35">
      <c r="A138" s="1" t="s">
        <v>136</v>
      </c>
      <c r="B138" s="1" t="str">
        <f>RIGHT(LEFT(pesel[[#This Row],[PESEL]], 4), 2)</f>
        <v>01</v>
      </c>
      <c r="C138" s="1" t="str">
        <f>LEFT(RIGHT(pesel[[#This Row],[PESEL]], 2), 1)</f>
        <v>7</v>
      </c>
      <c r="D138" s="1" t="str">
        <f>IF(MOD(pesel[[#This Row],[Plec]], 2) = 0, "K", "M")</f>
        <v>M</v>
      </c>
      <c r="E138" s="1" t="str">
        <f>_xlfn.CONCAT("19",LEFT(pesel[[#This Row],[PESEL]], 2))</f>
        <v>1973</v>
      </c>
      <c r="F138" s="1">
        <f>VALUE(RIGHT(pesel[[#This Row],[PESEL]], 1))</f>
        <v>6</v>
      </c>
      <c r="G138">
        <f t="shared" si="7"/>
        <v>6</v>
      </c>
      <c r="H13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204</v>
      </c>
      <c r="I138" s="1" t="str">
        <f t="shared" si="6"/>
        <v>OK</v>
      </c>
      <c r="J138" s="1">
        <f>VALUE(LEFT(RIGHT(pesel[[#This Row],[Rok]], 2), 1))</f>
        <v>7</v>
      </c>
    </row>
    <row r="139" spans="1:10" x14ac:dyDescent="0.35">
      <c r="A139" s="1" t="s">
        <v>137</v>
      </c>
      <c r="B139" s="1" t="str">
        <f>RIGHT(LEFT(pesel[[#This Row],[PESEL]], 4), 2)</f>
        <v>07</v>
      </c>
      <c r="C139" s="1" t="str">
        <f>LEFT(RIGHT(pesel[[#This Row],[PESEL]], 2), 1)</f>
        <v>7</v>
      </c>
      <c r="D139" s="1" t="str">
        <f>IF(MOD(pesel[[#This Row],[Plec]], 2) = 0, "K", "M")</f>
        <v>M</v>
      </c>
      <c r="E139" s="1" t="str">
        <f>_xlfn.CONCAT("19",LEFT(pesel[[#This Row],[PESEL]], 2))</f>
        <v>1987</v>
      </c>
      <c r="F139" s="1">
        <f>VALUE(RIGHT(pesel[[#This Row],[PESEL]], 1))</f>
        <v>2</v>
      </c>
      <c r="G139">
        <f t="shared" si="7"/>
        <v>2</v>
      </c>
      <c r="H13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248</v>
      </c>
      <c r="I139" s="1" t="str">
        <f t="shared" si="6"/>
        <v>OK</v>
      </c>
      <c r="J139" s="1">
        <f>VALUE(LEFT(RIGHT(pesel[[#This Row],[Rok]], 2), 1))</f>
        <v>8</v>
      </c>
    </row>
    <row r="140" spans="1:10" x14ac:dyDescent="0.35">
      <c r="A140" s="1" t="s">
        <v>138</v>
      </c>
      <c r="B140" s="1" t="str">
        <f>RIGHT(LEFT(pesel[[#This Row],[PESEL]], 4), 2)</f>
        <v>06</v>
      </c>
      <c r="C140" s="1" t="str">
        <f>LEFT(RIGHT(pesel[[#This Row],[PESEL]], 2), 1)</f>
        <v>6</v>
      </c>
      <c r="D140" s="1" t="str">
        <f>IF(MOD(pesel[[#This Row],[Plec]], 2) = 0, "K", "M")</f>
        <v>K</v>
      </c>
      <c r="E140" s="1" t="str">
        <f>_xlfn.CONCAT("19",LEFT(pesel[[#This Row],[PESEL]], 2))</f>
        <v>1960</v>
      </c>
      <c r="F140" s="1">
        <f>VALUE(RIGHT(pesel[[#This Row],[PESEL]], 1))</f>
        <v>9</v>
      </c>
      <c r="G140">
        <f t="shared" si="7"/>
        <v>0</v>
      </c>
      <c r="H14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150</v>
      </c>
      <c r="I140" s="1" t="str">
        <f t="shared" si="6"/>
        <v>60061144469</v>
      </c>
      <c r="J140" s="1">
        <f>VALUE(LEFT(RIGHT(pesel[[#This Row],[Rok]], 2), 1))</f>
        <v>6</v>
      </c>
    </row>
    <row r="141" spans="1:10" x14ac:dyDescent="0.35">
      <c r="A141" s="1" t="s">
        <v>139</v>
      </c>
      <c r="B141" s="1" t="str">
        <f>RIGHT(LEFT(pesel[[#This Row],[PESEL]], 4), 2)</f>
        <v>04</v>
      </c>
      <c r="C141" s="1" t="str">
        <f>LEFT(RIGHT(pesel[[#This Row],[PESEL]], 2), 1)</f>
        <v>4</v>
      </c>
      <c r="D141" s="1" t="str">
        <f>IF(MOD(pesel[[#This Row],[Plec]], 2) = 0, "K", "M")</f>
        <v>K</v>
      </c>
      <c r="E141" s="1" t="str">
        <f>_xlfn.CONCAT("19",LEFT(pesel[[#This Row],[PESEL]], 2))</f>
        <v>1976</v>
      </c>
      <c r="F141" s="1">
        <f>VALUE(RIGHT(pesel[[#This Row],[PESEL]], 1))</f>
        <v>9</v>
      </c>
      <c r="G141">
        <f t="shared" si="7"/>
        <v>9</v>
      </c>
      <c r="H14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211</v>
      </c>
      <c r="I141" s="1" t="str">
        <f t="shared" si="6"/>
        <v>OK</v>
      </c>
      <c r="J141" s="1">
        <f>VALUE(LEFT(RIGHT(pesel[[#This Row],[Rok]], 2), 1))</f>
        <v>7</v>
      </c>
    </row>
    <row r="142" spans="1:10" x14ac:dyDescent="0.35">
      <c r="A142" s="1" t="s">
        <v>140</v>
      </c>
      <c r="B142" s="1" t="str">
        <f>RIGHT(LEFT(pesel[[#This Row],[PESEL]], 4), 2)</f>
        <v>10</v>
      </c>
      <c r="C142" s="1" t="str">
        <f>LEFT(RIGHT(pesel[[#This Row],[PESEL]], 2), 1)</f>
        <v>3</v>
      </c>
      <c r="D142" s="1" t="str">
        <f>IF(MOD(pesel[[#This Row],[Plec]], 2) = 0, "K", "M")</f>
        <v>M</v>
      </c>
      <c r="E142" s="1" t="str">
        <f>_xlfn.CONCAT("19",LEFT(pesel[[#This Row],[PESEL]], 2))</f>
        <v>1979</v>
      </c>
      <c r="F142" s="1">
        <f>VALUE(RIGHT(pesel[[#This Row],[PESEL]], 1))</f>
        <v>7</v>
      </c>
      <c r="G142">
        <f t="shared" si="7"/>
        <v>7</v>
      </c>
      <c r="H142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143</v>
      </c>
      <c r="I142" s="1" t="str">
        <f t="shared" si="6"/>
        <v>OK</v>
      </c>
      <c r="J142" s="1">
        <f>VALUE(LEFT(RIGHT(pesel[[#This Row],[Rok]], 2), 1))</f>
        <v>7</v>
      </c>
    </row>
    <row r="143" spans="1:10" x14ac:dyDescent="0.35">
      <c r="A143" s="1" t="s">
        <v>141</v>
      </c>
      <c r="B143" s="1" t="str">
        <f>RIGHT(LEFT(pesel[[#This Row],[PESEL]], 4), 2)</f>
        <v>04</v>
      </c>
      <c r="C143" s="1" t="str">
        <f>LEFT(RIGHT(pesel[[#This Row],[PESEL]], 2), 1)</f>
        <v>5</v>
      </c>
      <c r="D143" s="1" t="str">
        <f>IF(MOD(pesel[[#This Row],[Plec]], 2) = 0, "K", "M")</f>
        <v>M</v>
      </c>
      <c r="E143" s="1" t="str">
        <f>_xlfn.CONCAT("19",LEFT(pesel[[#This Row],[PESEL]], 2))</f>
        <v>1976</v>
      </c>
      <c r="F143" s="1">
        <f>VALUE(RIGHT(pesel[[#This Row],[PESEL]], 1))</f>
        <v>5</v>
      </c>
      <c r="G143">
        <f t="shared" si="7"/>
        <v>5</v>
      </c>
      <c r="H143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155</v>
      </c>
      <c r="I143" s="1" t="str">
        <f t="shared" si="6"/>
        <v>OK</v>
      </c>
      <c r="J143" s="1">
        <f>VALUE(LEFT(RIGHT(pesel[[#This Row],[Rok]], 2), 1))</f>
        <v>7</v>
      </c>
    </row>
    <row r="144" spans="1:10" x14ac:dyDescent="0.35">
      <c r="A144" s="1" t="s">
        <v>142</v>
      </c>
      <c r="B144" s="1" t="str">
        <f>RIGHT(LEFT(pesel[[#This Row],[PESEL]], 4), 2)</f>
        <v>08</v>
      </c>
      <c r="C144" s="1" t="str">
        <f>LEFT(RIGHT(pesel[[#This Row],[PESEL]], 2), 1)</f>
        <v>9</v>
      </c>
      <c r="D144" s="1" t="str">
        <f>IF(MOD(pesel[[#This Row],[Plec]], 2) = 0, "K", "M")</f>
        <v>M</v>
      </c>
      <c r="E144" s="1" t="str">
        <f>_xlfn.CONCAT("19",LEFT(pesel[[#This Row],[PESEL]], 2))</f>
        <v>1989</v>
      </c>
      <c r="F144" s="1">
        <f>VALUE(RIGHT(pesel[[#This Row],[PESEL]], 1))</f>
        <v>9</v>
      </c>
      <c r="G144">
        <f t="shared" si="7"/>
        <v>9</v>
      </c>
      <c r="H144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231</v>
      </c>
      <c r="I144" s="1" t="str">
        <f t="shared" si="6"/>
        <v>OK</v>
      </c>
      <c r="J144" s="1">
        <f>VALUE(LEFT(RIGHT(pesel[[#This Row],[Rok]], 2), 1))</f>
        <v>8</v>
      </c>
    </row>
    <row r="145" spans="1:10" x14ac:dyDescent="0.35">
      <c r="A145" s="1" t="s">
        <v>143</v>
      </c>
      <c r="B145" s="1" t="str">
        <f>RIGHT(LEFT(pesel[[#This Row],[PESEL]], 4), 2)</f>
        <v>12</v>
      </c>
      <c r="C145" s="1" t="str">
        <f>LEFT(RIGHT(pesel[[#This Row],[PESEL]], 2), 1)</f>
        <v>2</v>
      </c>
      <c r="D145" s="1" t="str">
        <f>IF(MOD(pesel[[#This Row],[Plec]], 2) = 0, "K", "M")</f>
        <v>K</v>
      </c>
      <c r="E145" s="1" t="str">
        <f>_xlfn.CONCAT("19",LEFT(pesel[[#This Row],[PESEL]], 2))</f>
        <v>1976</v>
      </c>
      <c r="F145" s="1">
        <f>VALUE(RIGHT(pesel[[#This Row],[PESEL]], 1))</f>
        <v>8</v>
      </c>
      <c r="G145">
        <f t="shared" si="7"/>
        <v>8</v>
      </c>
      <c r="H145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132</v>
      </c>
      <c r="I145" s="1" t="str">
        <f t="shared" si="6"/>
        <v>OK</v>
      </c>
      <c r="J145" s="1">
        <f>VALUE(LEFT(RIGHT(pesel[[#This Row],[Rok]], 2), 1))</f>
        <v>7</v>
      </c>
    </row>
    <row r="146" spans="1:10" x14ac:dyDescent="0.35">
      <c r="A146" s="1" t="s">
        <v>144</v>
      </c>
      <c r="B146" s="1" t="str">
        <f>RIGHT(LEFT(pesel[[#This Row],[PESEL]], 4), 2)</f>
        <v>12</v>
      </c>
      <c r="C146" s="1" t="str">
        <f>LEFT(RIGHT(pesel[[#This Row],[PESEL]], 2), 1)</f>
        <v>7</v>
      </c>
      <c r="D146" s="1" t="str">
        <f>IF(MOD(pesel[[#This Row],[Plec]], 2) = 0, "K", "M")</f>
        <v>M</v>
      </c>
      <c r="E146" s="1" t="str">
        <f>_xlfn.CONCAT("19",LEFT(pesel[[#This Row],[PESEL]], 2))</f>
        <v>1977</v>
      </c>
      <c r="F146" s="1">
        <f>VALUE(RIGHT(pesel[[#This Row],[PESEL]], 1))</f>
        <v>1</v>
      </c>
      <c r="G146">
        <f t="shared" si="7"/>
        <v>8</v>
      </c>
      <c r="H146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172</v>
      </c>
      <c r="I146" s="1" t="str">
        <f t="shared" si="6"/>
        <v>77120835871</v>
      </c>
      <c r="J146" s="1">
        <f>VALUE(LEFT(RIGHT(pesel[[#This Row],[Rok]], 2), 1))</f>
        <v>7</v>
      </c>
    </row>
    <row r="147" spans="1:10" x14ac:dyDescent="0.35">
      <c r="A147" s="1" t="s">
        <v>145</v>
      </c>
      <c r="B147" s="1" t="str">
        <f>RIGHT(LEFT(pesel[[#This Row],[PESEL]], 4), 2)</f>
        <v>01</v>
      </c>
      <c r="C147" s="1" t="str">
        <f>LEFT(RIGHT(pesel[[#This Row],[PESEL]], 2), 1)</f>
        <v>0</v>
      </c>
      <c r="D147" s="1" t="str">
        <f>IF(MOD(pesel[[#This Row],[Plec]], 2) = 0, "K", "M")</f>
        <v>K</v>
      </c>
      <c r="E147" s="1" t="str">
        <f>_xlfn.CONCAT("19",LEFT(pesel[[#This Row],[PESEL]], 2))</f>
        <v>1989</v>
      </c>
      <c r="F147" s="1">
        <f>VALUE(RIGHT(pesel[[#This Row],[PESEL]], 1))</f>
        <v>4</v>
      </c>
      <c r="G147">
        <f t="shared" si="7"/>
        <v>4</v>
      </c>
      <c r="H147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146</v>
      </c>
      <c r="I147" s="1" t="str">
        <f t="shared" si="6"/>
        <v>OK</v>
      </c>
      <c r="J147" s="1">
        <f>VALUE(LEFT(RIGHT(pesel[[#This Row],[Rok]], 2), 1))</f>
        <v>8</v>
      </c>
    </row>
    <row r="148" spans="1:10" x14ac:dyDescent="0.35">
      <c r="A148" s="1" t="s">
        <v>146</v>
      </c>
      <c r="B148" s="1" t="str">
        <f>RIGHT(LEFT(pesel[[#This Row],[PESEL]], 4), 2)</f>
        <v>09</v>
      </c>
      <c r="C148" s="1" t="str">
        <f>LEFT(RIGHT(pesel[[#This Row],[PESEL]], 2), 1)</f>
        <v>5</v>
      </c>
      <c r="D148" s="1" t="str">
        <f>IF(MOD(pesel[[#This Row],[Plec]], 2) = 0, "K", "M")</f>
        <v>M</v>
      </c>
      <c r="E148" s="1" t="str">
        <f>_xlfn.CONCAT("19",LEFT(pesel[[#This Row],[PESEL]], 2))</f>
        <v>1989</v>
      </c>
      <c r="F148" s="1">
        <f>VALUE(RIGHT(pesel[[#This Row],[PESEL]], 1))</f>
        <v>0</v>
      </c>
      <c r="G148">
        <f t="shared" si="7"/>
        <v>0</v>
      </c>
      <c r="H148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220</v>
      </c>
      <c r="I148" s="1" t="str">
        <f t="shared" si="6"/>
        <v>OK</v>
      </c>
      <c r="J148" s="1">
        <f>VALUE(LEFT(RIGHT(pesel[[#This Row],[Rok]], 2), 1))</f>
        <v>8</v>
      </c>
    </row>
    <row r="149" spans="1:10" x14ac:dyDescent="0.35">
      <c r="A149" s="1" t="s">
        <v>147</v>
      </c>
      <c r="B149" s="1" t="str">
        <f>RIGHT(LEFT(pesel[[#This Row],[PESEL]], 4), 2)</f>
        <v>12</v>
      </c>
      <c r="C149" s="1" t="str">
        <f>LEFT(RIGHT(pesel[[#This Row],[PESEL]], 2), 1)</f>
        <v>2</v>
      </c>
      <c r="D149" s="1" t="str">
        <f>IF(MOD(pesel[[#This Row],[Plec]], 2) = 0, "K", "M")</f>
        <v>K</v>
      </c>
      <c r="E149" s="1" t="str">
        <f>_xlfn.CONCAT("19",LEFT(pesel[[#This Row],[PESEL]], 2))</f>
        <v>1958</v>
      </c>
      <c r="F149" s="1">
        <f>VALUE(RIGHT(pesel[[#This Row],[PESEL]], 1))</f>
        <v>7</v>
      </c>
      <c r="G149">
        <f t="shared" si="7"/>
        <v>7</v>
      </c>
      <c r="H149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193</v>
      </c>
      <c r="I149" s="1" t="str">
        <f t="shared" si="6"/>
        <v>OK</v>
      </c>
      <c r="J149" s="1">
        <f>VALUE(LEFT(RIGHT(pesel[[#This Row],[Rok]], 2), 1))</f>
        <v>5</v>
      </c>
    </row>
    <row r="150" spans="1:10" x14ac:dyDescent="0.35">
      <c r="A150" s="1" t="s">
        <v>148</v>
      </c>
      <c r="B150" s="1" t="str">
        <f>RIGHT(LEFT(pesel[[#This Row],[PESEL]], 4), 2)</f>
        <v>05</v>
      </c>
      <c r="C150" s="1" t="str">
        <f>LEFT(RIGHT(pesel[[#This Row],[PESEL]], 2), 1)</f>
        <v>7</v>
      </c>
      <c r="D150" s="1" t="str">
        <f>IF(MOD(pesel[[#This Row],[Plec]], 2) = 0, "K", "M")</f>
        <v>M</v>
      </c>
      <c r="E150" s="1" t="str">
        <f>_xlfn.CONCAT("19",LEFT(pesel[[#This Row],[PESEL]], 2))</f>
        <v>1989</v>
      </c>
      <c r="F150" s="1">
        <f>VALUE(RIGHT(pesel[[#This Row],[PESEL]], 1))</f>
        <v>2</v>
      </c>
      <c r="G150">
        <f t="shared" si="7"/>
        <v>2</v>
      </c>
      <c r="H150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218</v>
      </c>
      <c r="I150" s="1" t="str">
        <f t="shared" si="6"/>
        <v>OK</v>
      </c>
      <c r="J150" s="1">
        <f>VALUE(LEFT(RIGHT(pesel[[#This Row],[Rok]], 2), 1))</f>
        <v>8</v>
      </c>
    </row>
    <row r="151" spans="1:10" x14ac:dyDescent="0.35">
      <c r="A151" s="1" t="s">
        <v>149</v>
      </c>
      <c r="B151" s="1" t="str">
        <f>RIGHT(LEFT(pesel[[#This Row],[PESEL]], 4), 2)</f>
        <v>07</v>
      </c>
      <c r="C151" s="1" t="str">
        <f>LEFT(RIGHT(pesel[[#This Row],[PESEL]], 2), 1)</f>
        <v>3</v>
      </c>
      <c r="D151" s="1" t="str">
        <f>IF(MOD(pesel[[#This Row],[Plec]], 2) = 0, "K", "M")</f>
        <v>M</v>
      </c>
      <c r="E151" s="1" t="str">
        <f>_xlfn.CONCAT("19",LEFT(pesel[[#This Row],[PESEL]], 2))</f>
        <v>1979</v>
      </c>
      <c r="F151" s="1">
        <f>VALUE(RIGHT(pesel[[#This Row],[PESEL]], 1))</f>
        <v>1</v>
      </c>
      <c r="G151">
        <f t="shared" si="7"/>
        <v>1</v>
      </c>
      <c r="H151" s="1">
        <f>MOD(VALUE(LEFT(pesel[[#This Row],[PESEL]], 10)), 10) * 3 + MOD(VALUE(LEFT(pesel[[#This Row],[PESEL]], 9)), 10) + MOD(VALUE(LEFT(pesel[[#This Row],[PESEL]], 8)), 10) * 9 + MOD(VALUE(LEFT(pesel[[#This Row],[PESEL]], 7)), 10) * 7 + MOD(VALUE(LEFT(pesel[[#This Row],[PESEL]], 6)), 10)  * 3 + MOD(VALUE(LEFT(pesel[[#This Row],[PESEL]], 5)), 10) * 1 + MOD(VALUE(LEFT(pesel[[#This Row],[PESEL]], 4)), 10) * 9 + MOD(VALUE(LEFT(pesel[[#This Row],[PESEL]], 3)), 10) * 7 + MOD(VALUE(LEFT(pesel[[#This Row],[PESEL]], 2)), 10) * 3 + MOD(VALUE(LEFT(pesel[[#This Row],[PESEL]], 1)), 10) * 1</f>
        <v>209</v>
      </c>
      <c r="I151" s="1" t="str">
        <f t="shared" si="6"/>
        <v>OK</v>
      </c>
      <c r="J151" s="1">
        <f>VALUE(LEFT(RIGHT(pesel[[#This Row],[Rok]], 2), 1))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CEB1-C4A0-49E5-A816-664555D950D0}">
  <dimension ref="A1"/>
  <sheetViews>
    <sheetView workbookViewId="0">
      <selection activeCell="C10" sqref="C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E9C-228E-4CE0-98E6-32918DDB6C1E}">
  <dimension ref="A3:A13"/>
  <sheetViews>
    <sheetView workbookViewId="0">
      <selection activeCell="A12" activeCellId="1" sqref="A4:A10 A12"/>
    </sheetView>
  </sheetViews>
  <sheetFormatPr defaultRowHeight="14.5" x14ac:dyDescent="0.35"/>
  <cols>
    <col min="1" max="1" width="12.36328125" bestFit="1" customWidth="1"/>
    <col min="2" max="9" width="15.26953125" bestFit="1" customWidth="1"/>
    <col min="10" max="10" width="10.7265625" bestFit="1" customWidth="1"/>
  </cols>
  <sheetData>
    <row r="3" spans="1:1" x14ac:dyDescent="0.35">
      <c r="A3" s="3" t="s">
        <v>200</v>
      </c>
    </row>
    <row r="4" spans="1:1" x14ac:dyDescent="0.35">
      <c r="A4" s="4" t="s">
        <v>53</v>
      </c>
    </row>
    <row r="5" spans="1:1" x14ac:dyDescent="0.35">
      <c r="A5" s="4" t="s">
        <v>138</v>
      </c>
    </row>
    <row r="6" spans="1:1" x14ac:dyDescent="0.35">
      <c r="A6" s="4" t="s">
        <v>18</v>
      </c>
    </row>
    <row r="7" spans="1:1" x14ac:dyDescent="0.35">
      <c r="A7" s="4" t="s">
        <v>144</v>
      </c>
    </row>
    <row r="8" spans="1:1" x14ac:dyDescent="0.35">
      <c r="A8" s="4" t="s">
        <v>20</v>
      </c>
    </row>
    <row r="9" spans="1:1" x14ac:dyDescent="0.35">
      <c r="A9" s="4" t="s">
        <v>35</v>
      </c>
    </row>
    <row r="10" spans="1:1" x14ac:dyDescent="0.35">
      <c r="A10" s="4" t="s">
        <v>14</v>
      </c>
    </row>
    <row r="11" spans="1:1" x14ac:dyDescent="0.35">
      <c r="A11" s="4" t="s">
        <v>207</v>
      </c>
    </row>
    <row r="12" spans="1:1" x14ac:dyDescent="0.35">
      <c r="A12" s="4" t="s">
        <v>19</v>
      </c>
    </row>
    <row r="13" spans="1:1" x14ac:dyDescent="0.35">
      <c r="A13" s="4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8FC8-0B27-43D9-97F5-5AC6A06066FD}">
  <dimension ref="A2:A115"/>
  <sheetViews>
    <sheetView workbookViewId="0">
      <selection activeCell="A2" sqref="A2:A9"/>
    </sheetView>
  </sheetViews>
  <sheetFormatPr defaultRowHeight="14.5" x14ac:dyDescent="0.35"/>
  <cols>
    <col min="1" max="1" width="11.81640625" bestFit="1" customWidth="1"/>
  </cols>
  <sheetData>
    <row r="2" spans="1:1" x14ac:dyDescent="0.35">
      <c r="A2" s="1">
        <v>54043010088</v>
      </c>
    </row>
    <row r="3" spans="1:1" x14ac:dyDescent="0.35">
      <c r="A3" s="1">
        <v>60061144469</v>
      </c>
    </row>
    <row r="4" spans="1:1" x14ac:dyDescent="0.35">
      <c r="A4" s="1">
        <v>77072919805</v>
      </c>
    </row>
    <row r="5" spans="1:1" x14ac:dyDescent="0.35">
      <c r="A5" s="1">
        <v>77120835871</v>
      </c>
    </row>
    <row r="6" spans="1:1" x14ac:dyDescent="0.35">
      <c r="A6" s="1">
        <v>83041812338</v>
      </c>
    </row>
    <row r="7" spans="1:1" x14ac:dyDescent="0.35">
      <c r="A7" s="1">
        <v>89081421445</v>
      </c>
    </row>
    <row r="8" spans="1:1" x14ac:dyDescent="0.35">
      <c r="A8" s="1">
        <v>91032272651</v>
      </c>
    </row>
    <row r="9" spans="1:1" x14ac:dyDescent="0.35">
      <c r="A9" s="1">
        <v>92022716243</v>
      </c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765-5637-4E89-A732-6EFDF2DA0A71}">
  <dimension ref="A1:B44"/>
  <sheetViews>
    <sheetView workbookViewId="0">
      <selection activeCell="B40" sqref="B40"/>
    </sheetView>
  </sheetViews>
  <sheetFormatPr defaultRowHeight="14.5" x14ac:dyDescent="0.35"/>
  <cols>
    <col min="1" max="1" width="12.36328125" bestFit="1" customWidth="1"/>
    <col min="2" max="2" width="11.7265625" bestFit="1" customWidth="1"/>
    <col min="3" max="43" width="4.81640625" bestFit="1" customWidth="1"/>
    <col min="44" max="44" width="10.7265625" bestFit="1" customWidth="1"/>
  </cols>
  <sheetData>
    <row r="1" spans="1:2" x14ac:dyDescent="0.35">
      <c r="A1" s="3" t="s">
        <v>200</v>
      </c>
      <c r="B1" t="s">
        <v>201</v>
      </c>
    </row>
    <row r="2" spans="1:2" x14ac:dyDescent="0.35">
      <c r="A2" s="4" t="s">
        <v>157</v>
      </c>
      <c r="B2" s="1">
        <v>3</v>
      </c>
    </row>
    <row r="3" spans="1:2" x14ac:dyDescent="0.35">
      <c r="A3" s="4" t="s">
        <v>158</v>
      </c>
      <c r="B3" s="1">
        <v>2</v>
      </c>
    </row>
    <row r="4" spans="1:2" x14ac:dyDescent="0.35">
      <c r="A4" s="4" t="s">
        <v>159</v>
      </c>
      <c r="B4" s="1">
        <v>2</v>
      </c>
    </row>
    <row r="5" spans="1:2" x14ac:dyDescent="0.35">
      <c r="A5" s="4" t="s">
        <v>160</v>
      </c>
      <c r="B5" s="1">
        <v>2</v>
      </c>
    </row>
    <row r="6" spans="1:2" x14ac:dyDescent="0.35">
      <c r="A6" s="4" t="s">
        <v>161</v>
      </c>
      <c r="B6" s="1">
        <v>2</v>
      </c>
    </row>
    <row r="7" spans="1:2" x14ac:dyDescent="0.35">
      <c r="A7" s="4" t="s">
        <v>162</v>
      </c>
      <c r="B7" s="1">
        <v>3</v>
      </c>
    </row>
    <row r="8" spans="1:2" x14ac:dyDescent="0.35">
      <c r="A8" s="4" t="s">
        <v>163</v>
      </c>
      <c r="B8" s="1">
        <v>1</v>
      </c>
    </row>
    <row r="9" spans="1:2" x14ac:dyDescent="0.35">
      <c r="A9" s="4" t="s">
        <v>164</v>
      </c>
      <c r="B9" s="1">
        <v>2</v>
      </c>
    </row>
    <row r="10" spans="1:2" x14ac:dyDescent="0.35">
      <c r="A10" s="4" t="s">
        <v>165</v>
      </c>
      <c r="B10" s="1">
        <v>1</v>
      </c>
    </row>
    <row r="11" spans="1:2" x14ac:dyDescent="0.35">
      <c r="A11" s="4" t="s">
        <v>166</v>
      </c>
      <c r="B11" s="1">
        <v>4</v>
      </c>
    </row>
    <row r="12" spans="1:2" x14ac:dyDescent="0.35">
      <c r="A12" s="4" t="s">
        <v>167</v>
      </c>
      <c r="B12" s="1">
        <v>2</v>
      </c>
    </row>
    <row r="13" spans="1:2" x14ac:dyDescent="0.35">
      <c r="A13" s="4" t="s">
        <v>168</v>
      </c>
      <c r="B13" s="1">
        <v>3</v>
      </c>
    </row>
    <row r="14" spans="1:2" x14ac:dyDescent="0.35">
      <c r="A14" s="4" t="s">
        <v>169</v>
      </c>
      <c r="B14" s="1">
        <v>2</v>
      </c>
    </row>
    <row r="15" spans="1:2" x14ac:dyDescent="0.35">
      <c r="A15" s="4" t="s">
        <v>170</v>
      </c>
      <c r="B15" s="1">
        <v>3</v>
      </c>
    </row>
    <row r="16" spans="1:2" x14ac:dyDescent="0.35">
      <c r="A16" s="4" t="s">
        <v>171</v>
      </c>
      <c r="B16" s="1">
        <v>3</v>
      </c>
    </row>
    <row r="17" spans="1:2" x14ac:dyDescent="0.35">
      <c r="A17" s="4" t="s">
        <v>172</v>
      </c>
      <c r="B17" s="1">
        <v>3</v>
      </c>
    </row>
    <row r="18" spans="1:2" x14ac:dyDescent="0.35">
      <c r="A18" s="4" t="s">
        <v>173</v>
      </c>
      <c r="B18" s="1">
        <v>5</v>
      </c>
    </row>
    <row r="19" spans="1:2" x14ac:dyDescent="0.35">
      <c r="A19" s="4" t="s">
        <v>174</v>
      </c>
      <c r="B19" s="1">
        <v>4</v>
      </c>
    </row>
    <row r="20" spans="1:2" x14ac:dyDescent="0.35">
      <c r="A20" s="4" t="s">
        <v>175</v>
      </c>
      <c r="B20" s="1">
        <v>1</v>
      </c>
    </row>
    <row r="21" spans="1:2" x14ac:dyDescent="0.35">
      <c r="A21" s="4" t="s">
        <v>176</v>
      </c>
      <c r="B21" s="1">
        <v>2</v>
      </c>
    </row>
    <row r="22" spans="1:2" x14ac:dyDescent="0.35">
      <c r="A22" s="4" t="s">
        <v>177</v>
      </c>
      <c r="B22" s="1">
        <v>4</v>
      </c>
    </row>
    <row r="23" spans="1:2" x14ac:dyDescent="0.35">
      <c r="A23" s="4" t="s">
        <v>178</v>
      </c>
      <c r="B23" s="1">
        <v>4</v>
      </c>
    </row>
    <row r="24" spans="1:2" x14ac:dyDescent="0.35">
      <c r="A24" s="4" t="s">
        <v>179</v>
      </c>
      <c r="B24" s="1">
        <v>1</v>
      </c>
    </row>
    <row r="25" spans="1:2" x14ac:dyDescent="0.35">
      <c r="A25" s="4" t="s">
        <v>180</v>
      </c>
      <c r="B25" s="1">
        <v>4</v>
      </c>
    </row>
    <row r="26" spans="1:2" x14ac:dyDescent="0.35">
      <c r="A26" s="4" t="s">
        <v>181</v>
      </c>
      <c r="B26" s="1">
        <v>4</v>
      </c>
    </row>
    <row r="27" spans="1:2" x14ac:dyDescent="0.35">
      <c r="A27" s="4" t="s">
        <v>182</v>
      </c>
      <c r="B27" s="1">
        <v>4</v>
      </c>
    </row>
    <row r="28" spans="1:2" x14ac:dyDescent="0.35">
      <c r="A28" s="4" t="s">
        <v>183</v>
      </c>
      <c r="B28" s="1">
        <v>4</v>
      </c>
    </row>
    <row r="29" spans="1:2" x14ac:dyDescent="0.35">
      <c r="A29" s="4" t="s">
        <v>184</v>
      </c>
      <c r="B29" s="1">
        <v>3</v>
      </c>
    </row>
    <row r="30" spans="1:2" x14ac:dyDescent="0.35">
      <c r="A30" s="4" t="s">
        <v>185</v>
      </c>
      <c r="B30" s="1">
        <v>4</v>
      </c>
    </row>
    <row r="31" spans="1:2" x14ac:dyDescent="0.35">
      <c r="A31" s="4" t="s">
        <v>186</v>
      </c>
      <c r="B31" s="1">
        <v>4</v>
      </c>
    </row>
    <row r="32" spans="1:2" x14ac:dyDescent="0.35">
      <c r="A32" s="4" t="s">
        <v>187</v>
      </c>
      <c r="B32" s="1">
        <v>2</v>
      </c>
    </row>
    <row r="33" spans="1:2" x14ac:dyDescent="0.35">
      <c r="A33" s="4" t="s">
        <v>188</v>
      </c>
      <c r="B33" s="1">
        <v>1</v>
      </c>
    </row>
    <row r="34" spans="1:2" x14ac:dyDescent="0.35">
      <c r="A34" s="4" t="s">
        <v>189</v>
      </c>
      <c r="B34" s="1">
        <v>2</v>
      </c>
    </row>
    <row r="35" spans="1:2" x14ac:dyDescent="0.35">
      <c r="A35" s="4" t="s">
        <v>190</v>
      </c>
      <c r="B35" s="1">
        <v>4</v>
      </c>
    </row>
    <row r="36" spans="1:2" x14ac:dyDescent="0.35">
      <c r="A36" s="4" t="s">
        <v>191</v>
      </c>
      <c r="B36" s="1">
        <v>5</v>
      </c>
    </row>
    <row r="37" spans="1:2" x14ac:dyDescent="0.35">
      <c r="A37" s="4" t="s">
        <v>192</v>
      </c>
      <c r="B37" s="1">
        <v>6</v>
      </c>
    </row>
    <row r="38" spans="1:2" x14ac:dyDescent="0.35">
      <c r="A38" s="4" t="s">
        <v>193</v>
      </c>
      <c r="B38" s="1">
        <v>3</v>
      </c>
    </row>
    <row r="39" spans="1:2" x14ac:dyDescent="0.35">
      <c r="A39" s="4" t="s">
        <v>194</v>
      </c>
      <c r="B39" s="1">
        <v>6</v>
      </c>
    </row>
    <row r="40" spans="1:2" x14ac:dyDescent="0.35">
      <c r="A40" s="4" t="s">
        <v>195</v>
      </c>
      <c r="B40" s="1">
        <v>29</v>
      </c>
    </row>
    <row r="41" spans="1:2" x14ac:dyDescent="0.35">
      <c r="A41" s="4" t="s">
        <v>196</v>
      </c>
      <c r="B41" s="1">
        <v>2</v>
      </c>
    </row>
    <row r="42" spans="1:2" x14ac:dyDescent="0.35">
      <c r="A42" s="4" t="s">
        <v>197</v>
      </c>
      <c r="B42" s="1">
        <v>2</v>
      </c>
    </row>
    <row r="43" spans="1:2" x14ac:dyDescent="0.35">
      <c r="A43" s="4" t="s">
        <v>198</v>
      </c>
      <c r="B43" s="1">
        <v>2</v>
      </c>
    </row>
    <row r="44" spans="1:2" x14ac:dyDescent="0.35">
      <c r="A44" s="4" t="s">
        <v>199</v>
      </c>
      <c r="B44" s="1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86AE-7A9D-497C-AF57-9E1DFC4CCDFB}">
  <dimension ref="B3:E3"/>
  <sheetViews>
    <sheetView workbookViewId="0">
      <selection activeCell="D7" sqref="D7"/>
    </sheetView>
  </sheetViews>
  <sheetFormatPr defaultRowHeight="14.5" x14ac:dyDescent="0.35"/>
  <sheetData>
    <row r="3" spans="2:5" x14ac:dyDescent="0.35">
      <c r="B3" t="s">
        <v>202</v>
      </c>
      <c r="E3">
        <v>1989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A60-1CD6-4B4B-A36D-D99EDD592C9A}">
  <dimension ref="B2:E3"/>
  <sheetViews>
    <sheetView workbookViewId="0">
      <selection activeCell="B5" sqref="B5"/>
    </sheetView>
  </sheetViews>
  <sheetFormatPr defaultRowHeight="14.5" x14ac:dyDescent="0.35"/>
  <sheetData>
    <row r="2" spans="2:5" x14ac:dyDescent="0.35">
      <c r="B2" s="2" t="s">
        <v>152</v>
      </c>
      <c r="C2" s="2"/>
      <c r="D2" s="2"/>
      <c r="E2" s="2"/>
    </row>
    <row r="3" spans="2:5" x14ac:dyDescent="0.35">
      <c r="B3">
        <f>COUNTIF(pesel[Miesiac],12)</f>
        <v>20</v>
      </c>
    </row>
  </sheetData>
  <mergeCells count="1"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8E7B-03D4-45B7-9DCA-F424E72E528F}">
  <dimension ref="B2:C3"/>
  <sheetViews>
    <sheetView workbookViewId="0">
      <selection activeCell="B3" sqref="B3"/>
    </sheetView>
  </sheetViews>
  <sheetFormatPr defaultRowHeight="14.5" x14ac:dyDescent="0.35"/>
  <sheetData>
    <row r="2" spans="2:3" x14ac:dyDescent="0.35">
      <c r="B2" s="2" t="s">
        <v>154</v>
      </c>
      <c r="C2" s="2"/>
    </row>
    <row r="3" spans="2:3" x14ac:dyDescent="0.35">
      <c r="B3">
        <f>COUNTIF(pesel[Plec litera],"K")</f>
        <v>74</v>
      </c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D A A B Q S w M E F A A C A A g A w W g i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M F o I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a C J U z w 7 C e 8 0 A A A A K A Q A A E w A c A E Z v c m 1 1 b G F z L 1 N l Y 3 R p b 2 4 x L m 0 g o h g A K K A U A A A A A A A A A A A A A A A A A A A A A A A A A A A A T Y 9 B a 8 M w D I X v g f w H 0 1 M C S 2 k C u 6 z s s p S e 2 l O 3 m y + a p z K v t l Q k G x a P / f c l H Y M J n h 5 8 k k B P 0 S X P Z E 6 / 3 m / r q q 7 0 H Q T f z B U V g 3 k 0 A V N d m b l O n M X h T J 7 h N e B 6 L x x H D j m S N l 8 H T 6 g 3 9 O Q J Z G r 2 f l 4 Z m R J S 0 m Y 1 P t g X R V E r k x a w O 3 Y 5 L h N 7 h J Q F T G c c x 2 t O K E a d R 3 J o h 0 2 / s Z 7 O L B H S d I F u A V 2 E j 1 n L T S d c t K A U J u g K B H C F / M X b H R D a 2 / P r 9 J l W 7 Z 2 h H M J f 7 4 f 7 o f 1 u 6 8 r T / 1 T b H 1 B L A Q I t A B Q A A g A I A M F o I l S c i p R f o g A A A P U A A A A S A A A A A A A A A A A A A A A A A A A A A A B D b 2 5 m a W c v U G F j a 2 F n Z S 5 4 b W x Q S w E C L Q A U A A I A C A D B a C J U D 8 r p q 6 Q A A A D p A A A A E w A A A A A A A A A A A A A A A A D u A A A A W 0 N v b n R l b n R f V H l w Z X N d L n h t b F B L A Q I t A B Q A A g A I A M F o I l T P D s J 7 z Q A A A A o B A A A T A A A A A A A A A A A A A A A A A N 8 B A A B G b 3 J t d W x h c y 9 T Z W N 0 a W 9 u M S 5 t U E s F B g A A A A A D A A M A w g A A A P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H A A A A A A A A 5 Q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M l Q x M j o w N j o w M y 4 1 N D U w N z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D s L V H 7 T w T Y i 3 + U F l t a L n A A A A A A I A A A A A A B B m A A A A A Q A A I A A A A J 7 x 2 Y E 3 e Q 7 5 d X b w o L 6 b p i 2 W t c w Q K 2 0 b d V Y a j Z r U U y h / A A A A A A 6 A A A A A A g A A I A A A A J b p P 6 D 6 + c 4 t 3 n S z N l F O 8 9 I u w c W n 6 2 S O J F F C e 1 e F m R r T U A A A A A s A r w f w 5 2 N D G Z D p V a 2 W D m v v / 0 1 8 3 + M 1 n 3 b Y 0 S 7 9 c Q + Z S y F J h k O N R A P K 4 + U u D / C v Y U 7 5 v m L H C h v 7 9 G u D R I u O n F Z 4 X T s 4 P u V T d + 0 P e P T c b o V l Q A A A A N H e g 4 X Z 8 A e b y O K 6 p 7 z j + C 3 H Q n U L S / a C l G W i i S E D 8 S h L a a Z k 8 u a i X m / 4 M U u L d y y H n h w q G B C h q Q O l u Q + x D m 9 e U L 0 = < / D a t a M a s h u p > 
</file>

<file path=customXml/itemProps1.xml><?xml version="1.0" encoding="utf-8"?>
<ds:datastoreItem xmlns:ds="http://schemas.openxmlformats.org/officeDocument/2006/customXml" ds:itemID="{179ED157-C67C-4542-92CD-43068AF8B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pesel</vt:lpstr>
      <vt:lpstr>e</vt:lpstr>
      <vt:lpstr>tab_przest_d</vt:lpstr>
      <vt:lpstr>d</vt:lpstr>
      <vt:lpstr>tab_przest_c</vt:lpstr>
      <vt:lpstr>c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Zmija</dc:creator>
  <cp:lastModifiedBy>Ryszard Zmija</cp:lastModifiedBy>
  <dcterms:created xsi:type="dcterms:W3CDTF">2022-01-02T12:02:56Z</dcterms:created>
  <dcterms:modified xsi:type="dcterms:W3CDTF">2022-01-02T13:42:24Z</dcterms:modified>
</cp:coreProperties>
</file>