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Уник\4 сем\Спец мат МиФ\2 лаба\"/>
    </mc:Choice>
  </mc:AlternateContent>
  <xr:revisionPtr revIDLastSave="0" documentId="13_ncr:1_{B1F70D92-F912-4E82-A6F4-35270BDA0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k">Лист1!$G$7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M22" i="1" l="1"/>
  <c r="I22" i="1"/>
  <c r="R22" i="1" s="1"/>
  <c r="H21" i="1"/>
  <c r="R21" i="1" s="1"/>
  <c r="N21" i="1"/>
  <c r="L21" i="1"/>
  <c r="M20" i="1"/>
  <c r="K20" i="1"/>
  <c r="G20" i="1"/>
  <c r="L19" i="1"/>
  <c r="J19" i="1"/>
  <c r="F19" i="1"/>
  <c r="K18" i="1"/>
  <c r="E18" i="1"/>
  <c r="R18" i="1" s="1"/>
  <c r="N17" i="1"/>
  <c r="H17" i="1"/>
  <c r="R17" i="1" s="1"/>
  <c r="M16" i="1"/>
  <c r="I16" i="1"/>
  <c r="G16" i="1"/>
  <c r="D16" i="1"/>
  <c r="R16" i="1" s="1"/>
  <c r="L15" i="1"/>
  <c r="H15" i="1"/>
  <c r="F15" i="1"/>
  <c r="C15" i="1"/>
  <c r="K14" i="1"/>
  <c r="G14" i="1"/>
  <c r="E14" i="1"/>
  <c r="B14" i="1"/>
  <c r="J13" i="1"/>
  <c r="B13" i="1"/>
  <c r="A13" i="1"/>
  <c r="R13" i="1" s="1"/>
  <c r="H12" i="1"/>
  <c r="R12" i="1" s="1"/>
  <c r="C12" i="1"/>
  <c r="G11" i="1"/>
  <c r="D11" i="1"/>
  <c r="B11" i="1"/>
  <c r="R11" i="1" s="1"/>
  <c r="F10" i="1"/>
  <c r="A10" i="1"/>
  <c r="C10" i="1"/>
  <c r="E9" i="1"/>
  <c r="B9" i="1"/>
  <c r="C4" i="1"/>
  <c r="C5" i="1" s="1"/>
  <c r="D4" i="1"/>
  <c r="D5" i="1" s="1"/>
  <c r="E4" i="1"/>
  <c r="E5" i="1" s="1"/>
  <c r="I41" i="1" s="1"/>
  <c r="F4" i="1"/>
  <c r="F5" i="1" s="1"/>
  <c r="J42" i="1" s="1"/>
  <c r="G4" i="1"/>
  <c r="G5" i="1" s="1"/>
  <c r="H4" i="1"/>
  <c r="H5" i="1" s="1"/>
  <c r="B4" i="1"/>
  <c r="B5" i="1" s="1"/>
  <c r="A25" i="1" l="1" a="1"/>
  <c r="F41" i="1"/>
  <c r="P9" i="1"/>
  <c r="K44" i="1"/>
  <c r="P22" i="1"/>
  <c r="P17" i="1"/>
  <c r="K43" i="1"/>
  <c r="H41" i="1"/>
  <c r="P12" i="1"/>
  <c r="P11" i="1"/>
  <c r="G41" i="1"/>
  <c r="P10" i="1"/>
  <c r="R19" i="1"/>
  <c r="R14" i="1"/>
  <c r="R10" i="1"/>
  <c r="R9" i="1"/>
  <c r="T7" i="1" s="1"/>
  <c r="R15" i="1"/>
  <c r="R20" i="1"/>
  <c r="D27" i="1" l="1"/>
  <c r="M35" i="1"/>
  <c r="K38" i="1"/>
  <c r="L26" i="1"/>
  <c r="F31" i="1"/>
  <c r="N35" i="1"/>
  <c r="E26" i="1"/>
  <c r="M30" i="1"/>
  <c r="G35" i="1"/>
  <c r="L25" i="1"/>
  <c r="F30" i="1"/>
  <c r="N34" i="1"/>
  <c r="H30" i="1"/>
  <c r="I30" i="1"/>
  <c r="K28" i="1"/>
  <c r="E33" i="1"/>
  <c r="M37" i="1"/>
  <c r="K27" i="1"/>
  <c r="B27" i="1"/>
  <c r="N33" i="1"/>
  <c r="I34" i="1"/>
  <c r="I38" i="1"/>
  <c r="M36" i="1"/>
  <c r="K34" i="1"/>
  <c r="G32" i="1"/>
  <c r="B30" i="1"/>
  <c r="C31" i="1"/>
  <c r="A37" i="1"/>
  <c r="A33" i="1"/>
  <c r="R33" i="1" s="1"/>
  <c r="M27" i="1"/>
  <c r="G37" i="1"/>
  <c r="H28" i="1"/>
  <c r="R28" i="1" s="1"/>
  <c r="J37" i="1"/>
  <c r="I32" i="1"/>
  <c r="H27" i="1"/>
  <c r="J36" i="1"/>
  <c r="M25" i="1"/>
  <c r="A35" i="1"/>
  <c r="G33" i="1"/>
  <c r="I26" i="1"/>
  <c r="H33" i="1"/>
  <c r="I25" i="1"/>
  <c r="F35" i="1"/>
  <c r="F34" i="1"/>
  <c r="K32" i="1"/>
  <c r="K26" i="1"/>
  <c r="M31" i="1"/>
  <c r="L35" i="1"/>
  <c r="F27" i="1"/>
  <c r="N31" i="1"/>
  <c r="H36" i="1"/>
  <c r="M26" i="1"/>
  <c r="G31" i="1"/>
  <c r="A36" i="1"/>
  <c r="F26" i="1"/>
  <c r="N30" i="1"/>
  <c r="H35" i="1"/>
  <c r="L32" i="1"/>
  <c r="E32" i="1"/>
  <c r="E29" i="1"/>
  <c r="M33" i="1"/>
  <c r="G38" i="1"/>
  <c r="G29" i="1"/>
  <c r="J27" i="1"/>
  <c r="J35" i="1"/>
  <c r="J38" i="1"/>
  <c r="N36" i="1"/>
  <c r="D35" i="1"/>
  <c r="N32" i="1"/>
  <c r="C30" i="1"/>
  <c r="L27" i="1"/>
  <c r="M29" i="1"/>
  <c r="G34" i="1"/>
  <c r="J31" i="1"/>
  <c r="D28" i="1"/>
  <c r="F37" i="1"/>
  <c r="E35" i="1"/>
  <c r="J30" i="1"/>
  <c r="H25" i="1"/>
  <c r="L31" i="1"/>
  <c r="R31" i="1" s="1"/>
  <c r="B33" i="1"/>
  <c r="A28" i="1"/>
  <c r="C37" i="1"/>
  <c r="B32" i="1"/>
  <c r="D36" i="1"/>
  <c r="G30" i="1"/>
  <c r="F33" i="1"/>
  <c r="L28" i="1"/>
  <c r="K35" i="1"/>
  <c r="F28" i="1"/>
  <c r="L30" i="1"/>
  <c r="M34" i="1"/>
  <c r="M28" i="1"/>
  <c r="E37" i="1"/>
  <c r="M32" i="1"/>
  <c r="F32" i="1"/>
  <c r="E27" i="1"/>
  <c r="A34" i="1"/>
  <c r="N27" i="1"/>
  <c r="H32" i="1"/>
  <c r="B37" i="1"/>
  <c r="G27" i="1"/>
  <c r="A32" i="1"/>
  <c r="I36" i="1"/>
  <c r="N26" i="1"/>
  <c r="H31" i="1"/>
  <c r="B36" i="1"/>
  <c r="H34" i="1"/>
  <c r="E25" i="1"/>
  <c r="K30" i="1"/>
  <c r="A26" i="1"/>
  <c r="R26" i="1" s="1"/>
  <c r="G36" i="1"/>
  <c r="H37" i="1"/>
  <c r="H29" i="1"/>
  <c r="B29" i="1"/>
  <c r="J33" i="1"/>
  <c r="D38" i="1"/>
  <c r="I28" i="1"/>
  <c r="C33" i="1"/>
  <c r="K37" i="1"/>
  <c r="B28" i="1"/>
  <c r="J32" i="1"/>
  <c r="D37" i="1"/>
  <c r="N37" i="1"/>
  <c r="G26" i="1"/>
  <c r="A31" i="1"/>
  <c r="I35" i="1"/>
  <c r="B35" i="1"/>
  <c r="C35" i="1"/>
  <c r="F29" i="1"/>
  <c r="E28" i="1"/>
  <c r="I33" i="1"/>
  <c r="D31" i="1"/>
  <c r="G28" i="1"/>
  <c r="B26" i="1"/>
  <c r="I37" i="1"/>
  <c r="R37" i="1" s="1"/>
  <c r="L37" i="1"/>
  <c r="I31" i="1"/>
  <c r="L36" i="1"/>
  <c r="N29" i="1"/>
  <c r="E31" i="1"/>
  <c r="C26" i="1"/>
  <c r="E36" i="1"/>
  <c r="C27" i="1"/>
  <c r="C32" i="1"/>
  <c r="H38" i="1"/>
  <c r="K31" i="1"/>
  <c r="J26" i="1"/>
  <c r="F36" i="1"/>
  <c r="A25" i="1"/>
  <c r="K25" i="1"/>
  <c r="D25" i="1"/>
  <c r="R25" i="1" s="1"/>
  <c r="N38" i="1"/>
  <c r="H26" i="1"/>
  <c r="J34" i="1"/>
  <c r="B34" i="1"/>
  <c r="B25" i="1"/>
  <c r="J29" i="1"/>
  <c r="D34" i="1"/>
  <c r="L38" i="1"/>
  <c r="C29" i="1"/>
  <c r="K33" i="1"/>
  <c r="E38" i="1"/>
  <c r="J28" i="1"/>
  <c r="D33" i="1"/>
  <c r="G25" i="1"/>
  <c r="A27" i="1"/>
  <c r="R27" i="1" s="1"/>
  <c r="C36" i="1"/>
  <c r="R36" i="1" s="1"/>
  <c r="F25" i="1"/>
  <c r="A30" i="1"/>
  <c r="N28" i="1"/>
  <c r="A38" i="1"/>
  <c r="I27" i="1"/>
  <c r="K36" i="1"/>
  <c r="B31" i="1"/>
  <c r="B38" i="1"/>
  <c r="R38" i="1" s="1"/>
  <c r="I29" i="1"/>
  <c r="J25" i="1"/>
  <c r="D30" i="1"/>
  <c r="L34" i="1"/>
  <c r="C25" i="1"/>
  <c r="K29" i="1"/>
  <c r="E34" i="1"/>
  <c r="M38" i="1"/>
  <c r="D29" i="1"/>
  <c r="L33" i="1"/>
  <c r="F38" i="1"/>
  <c r="N25" i="1"/>
  <c r="A29" i="1"/>
  <c r="R29" i="1" s="1"/>
  <c r="C34" i="1"/>
  <c r="D26" i="1"/>
  <c r="E30" i="1"/>
  <c r="R30" i="1" s="1"/>
  <c r="L29" i="1"/>
  <c r="C28" i="1"/>
  <c r="D32" i="1"/>
  <c r="C38" i="1"/>
  <c r="R35" i="1"/>
  <c r="R34" i="1"/>
  <c r="P25" i="1" l="1" a="1"/>
  <c r="P26" i="1" s="1"/>
  <c r="G42" i="1" s="1"/>
  <c r="R32" i="1"/>
  <c r="T24" i="1" s="1"/>
  <c r="S41" i="1" s="1"/>
  <c r="P34" i="1" l="1"/>
  <c r="F44" i="1" s="1"/>
  <c r="P37" i="1"/>
  <c r="I44" i="1" s="1"/>
  <c r="P28" i="1"/>
  <c r="I42" i="1" s="1"/>
  <c r="P35" i="1"/>
  <c r="G44" i="1" s="1"/>
  <c r="P31" i="1"/>
  <c r="H43" i="1" s="1"/>
  <c r="P38" i="1"/>
  <c r="J44" i="1" s="1"/>
  <c r="P25" i="1"/>
  <c r="F42" i="1" s="1"/>
  <c r="P33" i="1"/>
  <c r="J43" i="1" s="1"/>
  <c r="P30" i="1"/>
  <c r="G43" i="1" s="1"/>
  <c r="P29" i="1"/>
  <c r="F43" i="1" s="1"/>
  <c r="P36" i="1"/>
  <c r="H44" i="1" s="1"/>
  <c r="P32" i="1"/>
  <c r="I43" i="1" s="1"/>
  <c r="P27" i="1"/>
  <c r="H42" i="1" s="1"/>
</calcChain>
</file>

<file path=xl/sharedStrings.xml><?xml version="1.0" encoding="utf-8"?>
<sst xmlns="http://schemas.openxmlformats.org/spreadsheetml/2006/main" count="51" uniqueCount="36">
  <si>
    <t xml:space="preserve">Граничные условия </t>
  </si>
  <si>
    <t>x</t>
  </si>
  <si>
    <t>y</t>
  </si>
  <si>
    <t>A</t>
  </si>
  <si>
    <t>B</t>
  </si>
  <si>
    <t>C</t>
  </si>
  <si>
    <t>F</t>
  </si>
  <si>
    <t>D</t>
  </si>
  <si>
    <t>E</t>
  </si>
  <si>
    <t>K</t>
  </si>
  <si>
    <t>Точки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</si>
  <si>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</si>
  <si>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</si>
  <si>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</si>
  <si>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</si>
  <si>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</si>
  <si>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</si>
  <si>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</si>
  <si>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</si>
  <si>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</si>
  <si>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</si>
  <si>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</si>
  <si>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</si>
  <si>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</si>
  <si>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</si>
  <si>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</si>
  <si>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Коэф</t>
  </si>
  <si>
    <t>Св. члены</t>
  </si>
  <si>
    <t>Решение</t>
  </si>
  <si>
    <t>Приближенное решение задачи</t>
  </si>
  <si>
    <t xml:space="preserve">Xс </t>
  </si>
  <si>
    <t>макс =</t>
  </si>
  <si>
    <t>X1</t>
  </si>
  <si>
    <t xml:space="preserve">Число обусловленности матрицы </t>
  </si>
  <si>
    <t>Следовательно система плохо обусловлена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</si>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</sst>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198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15887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3771"/>
          <a:ext cx="609600" cy="21183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152398</xdr:colOff>
      <xdr:row>1</xdr:row>
      <xdr:rowOff>13101</xdr:rowOff>
    </xdr:from>
    <xdr:to>
      <xdr:col>26</xdr:col>
      <xdr:colOff>161363</xdr:colOff>
      <xdr:row>23</xdr:row>
      <xdr:rowOff>86386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AA4E9BF-9A09-473D-D1FC-AD1BF5BE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8516" y="210325"/>
          <a:ext cx="3666565" cy="4412202"/>
        </a:xfrm>
        <a:prstGeom prst="rect">
          <a:avLst/>
        </a:prstGeom>
      </xdr:spPr>
    </xdr:pic>
    <xdr:clientData/>
  </xdr:twoCellAnchor>
  <xdr:twoCellAnchor editAs="oneCell">
    <xdr:from>
      <xdr:col>18</xdr:col>
      <xdr:colOff>590058</xdr:colOff>
      <xdr:row>29</xdr:row>
      <xdr:rowOff>89649</xdr:rowOff>
    </xdr:from>
    <xdr:to>
      <xdr:col>25</xdr:col>
      <xdr:colOff>330974</xdr:colOff>
      <xdr:row>31</xdr:row>
      <xdr:rowOff>188259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EBD774F-23E0-0317-67EF-17BD07E21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6976" y="5809131"/>
          <a:ext cx="4008116" cy="493057"/>
        </a:xfrm>
        <a:prstGeom prst="rect">
          <a:avLst/>
        </a:prstGeom>
      </xdr:spPr>
    </xdr:pic>
    <xdr:clientData/>
  </xdr:twoCellAnchor>
  <xdr:twoCellAnchor editAs="oneCell">
    <xdr:from>
      <xdr:col>20</xdr:col>
      <xdr:colOff>385481</xdr:colOff>
      <xdr:row>22</xdr:row>
      <xdr:rowOff>13101</xdr:rowOff>
    </xdr:from>
    <xdr:to>
      <xdr:col>24</xdr:col>
      <xdr:colOff>404224</xdr:colOff>
      <xdr:row>28</xdr:row>
      <xdr:rowOff>134522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6C3D7F5-FCA2-E6DA-2246-1D325A5D7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599" y="4352019"/>
          <a:ext cx="2457143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A14" zoomScale="85" zoomScaleNormal="85" workbookViewId="0">
      <selection activeCell="O15" sqref="O15"/>
    </sheetView>
  </sheetViews>
  <sheetFormatPr defaultColWidth="8.88671875" defaultRowHeight="15.6" x14ac:dyDescent="0.3"/>
  <cols>
    <col min="1" max="15" width="8.88671875" style="1"/>
    <col min="16" max="16" width="12.109375" style="1" bestFit="1" customWidth="1"/>
    <col min="17" max="16384" width="8.88671875" style="1"/>
  </cols>
  <sheetData>
    <row r="1" spans="1:20" x14ac:dyDescent="0.3">
      <c r="A1" s="11" t="s">
        <v>0</v>
      </c>
      <c r="B1" s="11"/>
      <c r="C1" s="11"/>
      <c r="D1" s="11"/>
    </row>
    <row r="2" spans="1:20" x14ac:dyDescent="0.3">
      <c r="A2" s="5" t="s">
        <v>10</v>
      </c>
      <c r="B2" s="6" t="s">
        <v>3</v>
      </c>
      <c r="C2" s="6" t="s">
        <v>4</v>
      </c>
      <c r="D2" s="6" t="s">
        <v>5</v>
      </c>
      <c r="E2" s="6" t="s">
        <v>7</v>
      </c>
      <c r="F2" s="6" t="s">
        <v>8</v>
      </c>
      <c r="G2" s="6" t="s">
        <v>6</v>
      </c>
      <c r="H2" s="6" t="s">
        <v>9</v>
      </c>
    </row>
    <row r="3" spans="1:20" x14ac:dyDescent="0.3">
      <c r="A3" s="6" t="s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4.7140000000000004</v>
      </c>
      <c r="H3" s="3">
        <v>5</v>
      </c>
    </row>
    <row r="4" spans="1:20" x14ac:dyDescent="0.3">
      <c r="A4" s="6" t="s">
        <v>2</v>
      </c>
      <c r="B4" s="3">
        <f>3*SQRT(1-B3*B3/25)</f>
        <v>3</v>
      </c>
      <c r="C4" s="3">
        <f t="shared" ref="C4:H4" si="0">3*SQRT(1-C3*C3/25)</f>
        <v>2.9393876913398138</v>
      </c>
      <c r="D4" s="3">
        <f t="shared" si="0"/>
        <v>2.7495454169735041</v>
      </c>
      <c r="E4" s="3">
        <f t="shared" si="0"/>
        <v>2.4000000000000004</v>
      </c>
      <c r="F4" s="3">
        <f t="shared" si="0"/>
        <v>1.7999999999999998</v>
      </c>
      <c r="G4" s="3">
        <f t="shared" si="0"/>
        <v>1.0000767170572455</v>
      </c>
      <c r="H4" s="3">
        <f t="shared" si="0"/>
        <v>0</v>
      </c>
    </row>
    <row r="5" spans="1:20" x14ac:dyDescent="0.3">
      <c r="A5" s="6"/>
      <c r="B5" s="3">
        <f>ABS(B3)*ABS(B4)</f>
        <v>0</v>
      </c>
      <c r="C5" s="3">
        <f t="shared" ref="C5:H5" si="1">ABS(C3)*ABS(C4)</f>
        <v>2.9393876913398138</v>
      </c>
      <c r="D5" s="3">
        <f t="shared" si="1"/>
        <v>5.4990908339470082</v>
      </c>
      <c r="E5" s="3">
        <f t="shared" si="1"/>
        <v>7.2000000000000011</v>
      </c>
      <c r="F5" s="3">
        <f t="shared" si="1"/>
        <v>7.1999999999999993</v>
      </c>
      <c r="G5" s="3">
        <f t="shared" si="1"/>
        <v>4.7143616442078562</v>
      </c>
      <c r="H5" s="3">
        <f t="shared" si="1"/>
        <v>0</v>
      </c>
    </row>
    <row r="7" spans="1:20" x14ac:dyDescent="0.3">
      <c r="A7" s="11" t="s">
        <v>11</v>
      </c>
      <c r="B7" s="11"/>
      <c r="C7" s="11"/>
      <c r="D7" s="11"/>
      <c r="E7" s="11"/>
      <c r="F7" s="7" t="s">
        <v>26</v>
      </c>
      <c r="G7" s="7">
        <f>1/4</f>
        <v>0.25</v>
      </c>
      <c r="P7" s="12" t="s">
        <v>27</v>
      </c>
      <c r="Q7" s="12"/>
      <c r="R7" s="1" t="s">
        <v>30</v>
      </c>
      <c r="S7" s="1" t="s">
        <v>31</v>
      </c>
      <c r="T7" s="1">
        <f>MAX(R9:R22)</f>
        <v>0.5</v>
      </c>
    </row>
    <row r="8" spans="1:20" x14ac:dyDescent="0.3">
      <c r="A8" s="13" t="s">
        <v>12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 t="s">
        <v>23</v>
      </c>
      <c r="M8" s="13" t="s">
        <v>24</v>
      </c>
      <c r="N8" s="13" t="s">
        <v>25</v>
      </c>
      <c r="O8" s="2"/>
    </row>
    <row r="9" spans="1:20" x14ac:dyDescent="0.3">
      <c r="A9" s="8">
        <v>1</v>
      </c>
      <c r="B9" s="4">
        <f>-2*k</f>
        <v>-0.5</v>
      </c>
      <c r="C9" s="3">
        <v>0</v>
      </c>
      <c r="D9" s="3">
        <v>0</v>
      </c>
      <c r="E9" s="4">
        <f>-1*k</f>
        <v>-0.25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s="2">
        <f>k*B5</f>
        <v>0</v>
      </c>
      <c r="R9" s="1">
        <f>ABS(SUM(A9:N9))</f>
        <v>0.25</v>
      </c>
    </row>
    <row r="10" spans="1:20" x14ac:dyDescent="0.3">
      <c r="A10" s="2">
        <f>-1*k</f>
        <v>-0.25</v>
      </c>
      <c r="B10" s="8">
        <v>1</v>
      </c>
      <c r="C10" s="4">
        <f>-1*k</f>
        <v>-0.25</v>
      </c>
      <c r="D10" s="3">
        <v>0</v>
      </c>
      <c r="E10" s="3">
        <v>0</v>
      </c>
      <c r="F10" s="4">
        <f>-1*k</f>
        <v>-0.25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P10" s="2">
        <f>k*C5</f>
        <v>0.73484692283495345</v>
      </c>
      <c r="R10" s="1">
        <f t="shared" ref="R10:R22" si="2">ABS(SUM(A10:N10))</f>
        <v>0.25</v>
      </c>
    </row>
    <row r="11" spans="1:20" x14ac:dyDescent="0.3">
      <c r="A11" s="3">
        <v>0</v>
      </c>
      <c r="B11" s="4">
        <f>-1*k</f>
        <v>-0.25</v>
      </c>
      <c r="C11" s="8">
        <v>1</v>
      </c>
      <c r="D11" s="4">
        <f>-1*k</f>
        <v>-0.25</v>
      </c>
      <c r="E11" s="3">
        <v>0</v>
      </c>
      <c r="F11" s="3">
        <v>0</v>
      </c>
      <c r="G11" s="4">
        <f>-1*k</f>
        <v>-0.25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P11" s="2">
        <f>k*D5</f>
        <v>1.374772708486752</v>
      </c>
      <c r="R11" s="1">
        <f t="shared" si="2"/>
        <v>0.25</v>
      </c>
    </row>
    <row r="12" spans="1:20" x14ac:dyDescent="0.3">
      <c r="A12" s="3">
        <v>0</v>
      </c>
      <c r="B12" s="3">
        <v>0</v>
      </c>
      <c r="C12" s="4">
        <f>-1*k</f>
        <v>-0.25</v>
      </c>
      <c r="D12" s="8">
        <v>1</v>
      </c>
      <c r="E12" s="3">
        <v>0</v>
      </c>
      <c r="F12" s="3">
        <v>0</v>
      </c>
      <c r="G12" s="3">
        <v>0</v>
      </c>
      <c r="H12" s="4">
        <f>-1*k</f>
        <v>-0.25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P12" s="2">
        <f>k*(D5+E5)</f>
        <v>3.1747727084867523</v>
      </c>
      <c r="R12" s="1">
        <f t="shared" si="2"/>
        <v>0.5</v>
      </c>
    </row>
    <row r="13" spans="1:20" x14ac:dyDescent="0.3">
      <c r="A13" s="4">
        <f>-1*k</f>
        <v>-0.25</v>
      </c>
      <c r="B13" s="4">
        <f>-2*k</f>
        <v>-0.5</v>
      </c>
      <c r="C13" s="3">
        <v>0</v>
      </c>
      <c r="D13" s="3">
        <v>0</v>
      </c>
      <c r="E13" s="8">
        <v>1</v>
      </c>
      <c r="F13" s="3">
        <v>0</v>
      </c>
      <c r="G13" s="3">
        <v>0</v>
      </c>
      <c r="H13" s="3">
        <v>0</v>
      </c>
      <c r="I13" s="3">
        <v>0</v>
      </c>
      <c r="J13" s="4">
        <f>-1*k</f>
        <v>-0.25</v>
      </c>
      <c r="K13" s="3">
        <v>0</v>
      </c>
      <c r="L13" s="3">
        <v>0</v>
      </c>
      <c r="M13" s="3">
        <v>0</v>
      </c>
      <c r="N13" s="3">
        <v>0</v>
      </c>
      <c r="P13" s="1">
        <v>0</v>
      </c>
      <c r="R13" s="1">
        <f t="shared" si="2"/>
        <v>0</v>
      </c>
    </row>
    <row r="14" spans="1:20" x14ac:dyDescent="0.3">
      <c r="A14" s="3">
        <v>0</v>
      </c>
      <c r="B14" s="4">
        <f>-1*k</f>
        <v>-0.25</v>
      </c>
      <c r="C14" s="3">
        <v>0</v>
      </c>
      <c r="D14" s="3">
        <v>0</v>
      </c>
      <c r="E14" s="4">
        <f>-1*k</f>
        <v>-0.25</v>
      </c>
      <c r="F14" s="8">
        <v>1</v>
      </c>
      <c r="G14" s="4">
        <f>-1*k</f>
        <v>-0.25</v>
      </c>
      <c r="H14" s="3">
        <v>0</v>
      </c>
      <c r="I14" s="3">
        <v>0</v>
      </c>
      <c r="J14" s="3">
        <v>0</v>
      </c>
      <c r="K14" s="4">
        <f>-1*k</f>
        <v>-0.25</v>
      </c>
      <c r="L14" s="3">
        <v>0</v>
      </c>
      <c r="M14" s="3">
        <v>0</v>
      </c>
      <c r="N14" s="3">
        <v>0</v>
      </c>
      <c r="P14" s="1">
        <v>0</v>
      </c>
      <c r="R14" s="1">
        <f t="shared" si="2"/>
        <v>0</v>
      </c>
    </row>
    <row r="15" spans="1:20" x14ac:dyDescent="0.3">
      <c r="A15" s="3">
        <v>0</v>
      </c>
      <c r="B15" s="3">
        <v>0</v>
      </c>
      <c r="C15" s="4">
        <f>-1*k</f>
        <v>-0.25</v>
      </c>
      <c r="D15" s="3">
        <v>0</v>
      </c>
      <c r="E15" s="3">
        <v>0</v>
      </c>
      <c r="F15" s="4">
        <f>-1*k</f>
        <v>-0.25</v>
      </c>
      <c r="G15" s="8">
        <v>1</v>
      </c>
      <c r="H15" s="4">
        <f>-1*k</f>
        <v>-0.25</v>
      </c>
      <c r="I15" s="3">
        <v>0</v>
      </c>
      <c r="J15" s="3">
        <v>0</v>
      </c>
      <c r="K15" s="3">
        <v>0</v>
      </c>
      <c r="L15" s="4">
        <f>-1*k</f>
        <v>-0.25</v>
      </c>
      <c r="M15" s="3">
        <v>0</v>
      </c>
      <c r="N15" s="3">
        <v>0</v>
      </c>
      <c r="P15" s="1">
        <v>0</v>
      </c>
      <c r="R15" s="1">
        <f t="shared" si="2"/>
        <v>0</v>
      </c>
    </row>
    <row r="16" spans="1:20" x14ac:dyDescent="0.3">
      <c r="A16" s="3">
        <v>0</v>
      </c>
      <c r="B16" s="3">
        <v>0</v>
      </c>
      <c r="C16" s="3">
        <v>0</v>
      </c>
      <c r="D16" s="4">
        <f>-1*k</f>
        <v>-0.25</v>
      </c>
      <c r="E16" s="3">
        <v>0</v>
      </c>
      <c r="F16" s="3">
        <v>0</v>
      </c>
      <c r="G16" s="4">
        <f>-1*k</f>
        <v>-0.25</v>
      </c>
      <c r="H16" s="8">
        <v>1</v>
      </c>
      <c r="I16" s="4">
        <f>-1*k</f>
        <v>-0.25</v>
      </c>
      <c r="J16" s="3">
        <v>0</v>
      </c>
      <c r="K16" s="3">
        <v>0</v>
      </c>
      <c r="L16" s="3">
        <v>0</v>
      </c>
      <c r="M16" s="4">
        <f>-1*k</f>
        <v>-0.25</v>
      </c>
      <c r="N16" s="3">
        <v>0</v>
      </c>
      <c r="P16" s="1">
        <v>0</v>
      </c>
      <c r="R16" s="1">
        <f t="shared" si="2"/>
        <v>0</v>
      </c>
    </row>
    <row r="17" spans="1:20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f>-1*k</f>
        <v>-0.25</v>
      </c>
      <c r="I17" s="8">
        <v>1</v>
      </c>
      <c r="J17" s="3">
        <v>0</v>
      </c>
      <c r="K17" s="3">
        <v>0</v>
      </c>
      <c r="L17" s="3">
        <v>0</v>
      </c>
      <c r="M17" s="3">
        <v>0</v>
      </c>
      <c r="N17" s="4">
        <f>-1*k</f>
        <v>-0.25</v>
      </c>
      <c r="P17" s="2">
        <f>k*(G5+F5)</f>
        <v>2.9785904110519636</v>
      </c>
      <c r="R17" s="1">
        <f t="shared" si="2"/>
        <v>0.5</v>
      </c>
    </row>
    <row r="18" spans="1:20" x14ac:dyDescent="0.3">
      <c r="A18" s="3">
        <v>0</v>
      </c>
      <c r="B18" s="3">
        <v>0</v>
      </c>
      <c r="C18" s="3">
        <v>0</v>
      </c>
      <c r="D18" s="3">
        <v>0</v>
      </c>
      <c r="E18" s="4">
        <f>-2*k</f>
        <v>-0.5</v>
      </c>
      <c r="F18" s="3">
        <v>0</v>
      </c>
      <c r="G18" s="3">
        <v>0</v>
      </c>
      <c r="H18" s="3">
        <v>0</v>
      </c>
      <c r="I18" s="3">
        <v>0</v>
      </c>
      <c r="J18" s="8">
        <v>1</v>
      </c>
      <c r="K18" s="4">
        <f>-2*k</f>
        <v>-0.5</v>
      </c>
      <c r="L18" s="3">
        <v>0</v>
      </c>
      <c r="M18" s="3">
        <v>0</v>
      </c>
      <c r="N18" s="3">
        <v>0</v>
      </c>
      <c r="P18" s="1">
        <v>0</v>
      </c>
      <c r="R18" s="1">
        <f t="shared" si="2"/>
        <v>0</v>
      </c>
    </row>
    <row r="19" spans="1:20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4">
        <f>-2*k</f>
        <v>-0.5</v>
      </c>
      <c r="G19" s="3">
        <v>0</v>
      </c>
      <c r="H19" s="3">
        <v>0</v>
      </c>
      <c r="I19" s="3">
        <v>0</v>
      </c>
      <c r="J19" s="4">
        <f>-1*k</f>
        <v>-0.25</v>
      </c>
      <c r="K19" s="8">
        <v>1</v>
      </c>
      <c r="L19" s="4">
        <f>-1*k</f>
        <v>-0.25</v>
      </c>
      <c r="M19" s="3">
        <v>0</v>
      </c>
      <c r="N19" s="3">
        <v>0</v>
      </c>
      <c r="P19" s="1">
        <v>0</v>
      </c>
      <c r="R19" s="1">
        <f t="shared" si="2"/>
        <v>0</v>
      </c>
    </row>
    <row r="20" spans="1:20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f>-2*k</f>
        <v>-0.5</v>
      </c>
      <c r="H20" s="3">
        <v>0</v>
      </c>
      <c r="I20" s="3">
        <v>0</v>
      </c>
      <c r="J20" s="3">
        <v>0</v>
      </c>
      <c r="K20" s="4">
        <f>-1*k</f>
        <v>-0.25</v>
      </c>
      <c r="L20" s="8">
        <v>1</v>
      </c>
      <c r="M20" s="4">
        <f>-1*k</f>
        <v>-0.25</v>
      </c>
      <c r="N20" s="3">
        <v>0</v>
      </c>
      <c r="P20" s="1">
        <v>0</v>
      </c>
      <c r="R20" s="1">
        <f t="shared" si="2"/>
        <v>0</v>
      </c>
    </row>
    <row r="21" spans="1:20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f>-2*k</f>
        <v>-0.5</v>
      </c>
      <c r="I21" s="3">
        <v>0</v>
      </c>
      <c r="J21" s="3">
        <v>0</v>
      </c>
      <c r="K21" s="3">
        <v>0</v>
      </c>
      <c r="L21" s="4">
        <f>-1*k</f>
        <v>-0.25</v>
      </c>
      <c r="M21" s="8">
        <v>1</v>
      </c>
      <c r="N21" s="4">
        <f>-1*k</f>
        <v>-0.25</v>
      </c>
      <c r="P21" s="1">
        <v>0</v>
      </c>
      <c r="R21" s="1">
        <f t="shared" si="2"/>
        <v>0</v>
      </c>
    </row>
    <row r="22" spans="1:20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f>-2*k</f>
        <v>-0.5</v>
      </c>
      <c r="J22" s="3">
        <v>0</v>
      </c>
      <c r="K22" s="3">
        <v>0</v>
      </c>
      <c r="L22" s="3">
        <v>0</v>
      </c>
      <c r="M22" s="4">
        <f>-1*k</f>
        <v>-0.25</v>
      </c>
      <c r="N22" s="8">
        <v>1</v>
      </c>
      <c r="P22" s="2">
        <f>k*H5</f>
        <v>0</v>
      </c>
      <c r="R22" s="1">
        <f t="shared" si="2"/>
        <v>0.25</v>
      </c>
    </row>
    <row r="24" spans="1:20" x14ac:dyDescent="0.3">
      <c r="A24" s="1" t="s">
        <v>35</v>
      </c>
      <c r="P24" s="12" t="s">
        <v>28</v>
      </c>
      <c r="Q24" s="12"/>
      <c r="R24" s="1" t="s">
        <v>32</v>
      </c>
      <c r="S24" s="1" t="s">
        <v>31</v>
      </c>
      <c r="T24" s="1">
        <f>MAX(R25:R38)</f>
        <v>11.929112501117732</v>
      </c>
    </row>
    <row r="25" spans="1:20" x14ac:dyDescent="0.3">
      <c r="A25" s="3">
        <f t="array" ref="A25:N38">MINVERSE(A9:N22)</f>
        <v>1.5060101936972805</v>
      </c>
      <c r="B25" s="3">
        <v>1.3655807299096021</v>
      </c>
      <c r="C25" s="3">
        <v>0.50523949227382459</v>
      </c>
      <c r="D25" s="3">
        <v>0.19021422093156931</v>
      </c>
      <c r="E25" s="3">
        <v>0.65846004487951926</v>
      </c>
      <c r="F25" s="3">
        <v>0.62814295021098465</v>
      </c>
      <c r="G25" s="3">
        <v>0.46516301825412709</v>
      </c>
      <c r="H25" s="3">
        <v>0.25561739145245288</v>
      </c>
      <c r="I25" s="3">
        <v>9.263745949559507E-2</v>
      </c>
      <c r="J25" s="3">
        <v>0.2498435178049061</v>
      </c>
      <c r="K25" s="3">
        <v>0.34091402634010504</v>
      </c>
      <c r="L25" s="3">
        <v>0.23582611953962304</v>
      </c>
      <c r="M25" s="3">
        <v>0.1372274335642599</v>
      </c>
      <c r="N25" s="3">
        <v>5.7466223264963728E-2</v>
      </c>
      <c r="P25" s="1">
        <f t="array" ref="P25:P38">MMULT(A25:N38,P9:P22)</f>
        <v>2.5778982284219478</v>
      </c>
      <c r="Q25" s="1" t="s">
        <v>12</v>
      </c>
      <c r="R25" s="1">
        <f>ABS(SUM(A25:N25))</f>
        <v>6.6883428216188143</v>
      </c>
    </row>
    <row r="26" spans="1:20" x14ac:dyDescent="0.3">
      <c r="A26" s="3">
        <v>0.58865408280143583</v>
      </c>
      <c r="B26" s="3">
        <v>1.8987414715429498</v>
      </c>
      <c r="C26" s="3">
        <v>0.68957764710390834</v>
      </c>
      <c r="D26" s="3">
        <v>0.25529945937353177</v>
      </c>
      <c r="E26" s="3">
        <v>0.45587485966279323</v>
      </c>
      <c r="F26" s="3">
        <v>0.81633035413943289</v>
      </c>
      <c r="G26" s="3">
        <v>0.60426965749915185</v>
      </c>
      <c r="H26" s="3">
        <v>0.33162019039021906</v>
      </c>
      <c r="I26" s="3">
        <v>0.11955949374993789</v>
      </c>
      <c r="J26" s="3">
        <v>0.20925750085515213</v>
      </c>
      <c r="K26" s="3">
        <v>0.38115514375781523</v>
      </c>
      <c r="L26" s="3">
        <v>0.28977521918152366</v>
      </c>
      <c r="M26" s="3">
        <v>0.17367607546912725</v>
      </c>
      <c r="N26" s="3">
        <v>7.3308892304766268E-2</v>
      </c>
      <c r="P26" s="1">
        <v>3.5099333749877131</v>
      </c>
      <c r="Q26" s="1" t="s">
        <v>13</v>
      </c>
      <c r="R26" s="1">
        <f t="shared" ref="R26:R38" si="3">ABS(SUM(A26:N26))</f>
        <v>6.8871000478317432</v>
      </c>
    </row>
    <row r="27" spans="1:20" x14ac:dyDescent="0.3">
      <c r="A27" s="3">
        <v>0.26231099718544959</v>
      </c>
      <c r="B27" s="3">
        <v>0.77998552679094801</v>
      </c>
      <c r="C27" s="3">
        <v>1.5194995976172125</v>
      </c>
      <c r="D27" s="3">
        <v>0.4999441388471027</v>
      </c>
      <c r="E27" s="3">
        <v>0.26925846195084985</v>
      </c>
      <c r="F27" s="3">
        <v>0.53730359127398097</v>
      </c>
      <c r="G27" s="3">
        <v>0.79806872483079938</v>
      </c>
      <c r="H27" s="3">
        <v>0.48027695777119883</v>
      </c>
      <c r="I27" s="3">
        <v>0.16961351989944584</v>
      </c>
      <c r="J27" s="3">
        <v>0.13870962967198455</v>
      </c>
      <c r="K27" s="3">
        <v>0.28558005673708825</v>
      </c>
      <c r="L27" s="3">
        <v>0.32759737633040287</v>
      </c>
      <c r="M27" s="3">
        <v>0.22674072375372348</v>
      </c>
      <c r="N27" s="3">
        <v>9.9088560913292351E-2</v>
      </c>
      <c r="P27" s="1">
        <v>4.7545547533158272</v>
      </c>
      <c r="Q27" s="1" t="s">
        <v>14</v>
      </c>
      <c r="R27" s="1">
        <f t="shared" si="3"/>
        <v>6.3939778635734799</v>
      </c>
    </row>
    <row r="28" spans="1:20" x14ac:dyDescent="0.3">
      <c r="A28" s="3">
        <v>0.11128758233944078</v>
      </c>
      <c r="B28" s="3">
        <v>0.3149360557078642</v>
      </c>
      <c r="C28" s="3">
        <v>0.50934422250703626</v>
      </c>
      <c r="D28" s="3">
        <v>1.276056085003034</v>
      </c>
      <c r="E28" s="3">
        <v>0.13021427364989879</v>
      </c>
      <c r="F28" s="3">
        <v>0.26739628834574142</v>
      </c>
      <c r="G28" s="3">
        <v>0.44638474931724687</v>
      </c>
      <c r="H28" s="3">
        <v>0.59488011750510106</v>
      </c>
      <c r="I28" s="3">
        <v>0.20244000704803511</v>
      </c>
      <c r="J28" s="3">
        <v>7.108661195720653E-2</v>
      </c>
      <c r="K28" s="3">
        <v>0.15413217417892724</v>
      </c>
      <c r="L28" s="3">
        <v>0.2069591844555545</v>
      </c>
      <c r="M28" s="3">
        <v>0.22731981432604378</v>
      </c>
      <c r="N28" s="3">
        <v>0.10743995534351973</v>
      </c>
      <c r="P28" s="1">
        <v>5.5858362247274318</v>
      </c>
      <c r="Q28" s="1" t="s">
        <v>15</v>
      </c>
      <c r="R28" s="1">
        <f t="shared" si="3"/>
        <v>4.6198771216846506</v>
      </c>
    </row>
    <row r="29" spans="1:20" x14ac:dyDescent="0.3">
      <c r="A29" s="3">
        <v>0.84673260918625004</v>
      </c>
      <c r="B29" s="3">
        <v>1.6648399765525093</v>
      </c>
      <c r="C29" s="3">
        <v>0.64180267488748166</v>
      </c>
      <c r="D29" s="3">
        <v>0.25025796497921377</v>
      </c>
      <c r="E29" s="3">
        <v>1.7220904601924905</v>
      </c>
      <c r="F29" s="3">
        <v>0.87991109256507294</v>
      </c>
      <c r="G29" s="3">
        <v>0.65211275801820456</v>
      </c>
      <c r="H29" s="3">
        <v>0.35922918502937329</v>
      </c>
      <c r="I29" s="3">
        <v>0.1314308504825045</v>
      </c>
      <c r="J29" s="3">
        <v>0.58085906950932009</v>
      </c>
      <c r="K29" s="3">
        <v>0.60134581784478958</v>
      </c>
      <c r="L29" s="3">
        <v>0.36375403979544485</v>
      </c>
      <c r="M29" s="3">
        <v>0.20155758331878512</v>
      </c>
      <c r="N29" s="3">
        <v>8.3247108450322391E-2</v>
      </c>
      <c r="P29" s="1">
        <v>3.2917261637123669</v>
      </c>
      <c r="Q29" s="1" t="s">
        <v>16</v>
      </c>
      <c r="R29" s="1">
        <f t="shared" si="3"/>
        <v>8.9791711908117637</v>
      </c>
    </row>
    <row r="30" spans="1:20" x14ac:dyDescent="0.3">
      <c r="A30" s="3">
        <v>0.58629514032301344</v>
      </c>
      <c r="B30" s="3">
        <v>1.4493996294712492</v>
      </c>
      <c r="C30" s="3">
        <v>0.73357149852459624</v>
      </c>
      <c r="D30" s="3">
        <v>0.33103947771545517</v>
      </c>
      <c r="E30" s="3">
        <v>0.89578093182080387</v>
      </c>
      <c r="F30" s="3">
        <v>2.099874875072766</v>
      </c>
      <c r="G30" s="3">
        <v>1.1538468869116811</v>
      </c>
      <c r="H30" s="3">
        <v>0.59058641233722453</v>
      </c>
      <c r="I30" s="3">
        <v>0.21598699560471066</v>
      </c>
      <c r="J30" s="3">
        <v>0.44847685594371789</v>
      </c>
      <c r="K30" s="3">
        <v>0.8981264919540678</v>
      </c>
      <c r="L30" s="3">
        <v>0.59567738085606881</v>
      </c>
      <c r="M30" s="3">
        <v>0.33073614455852557</v>
      </c>
      <c r="N30" s="3">
        <v>0.13668078504080902</v>
      </c>
      <c r="P30" s="1">
        <v>3.767892826873263</v>
      </c>
      <c r="Q30" s="1" t="s">
        <v>17</v>
      </c>
      <c r="R30" s="1">
        <f t="shared" si="3"/>
        <v>10.466079506134689</v>
      </c>
    </row>
    <row r="31" spans="1:20" x14ac:dyDescent="0.3">
      <c r="A31" s="3">
        <v>0.34930232360092156</v>
      </c>
      <c r="B31" s="3">
        <v>0.90626457991297826</v>
      </c>
      <c r="C31" s="3">
        <v>0.87907652085790555</v>
      </c>
      <c r="D31" s="3">
        <v>0.46842101101184508</v>
      </c>
      <c r="E31" s="3">
        <v>0.49094471449070748</v>
      </c>
      <c r="F31" s="3">
        <v>1.0654877226107495</v>
      </c>
      <c r="G31" s="3">
        <v>2.141620492506799</v>
      </c>
      <c r="H31" s="3">
        <v>0.99460752318947532</v>
      </c>
      <c r="I31" s="3">
        <v>0.35645457879981046</v>
      </c>
      <c r="J31" s="3">
        <v>0.27449440587557955</v>
      </c>
      <c r="K31" s="3">
        <v>0.60703290901161044</v>
      </c>
      <c r="L31" s="3">
        <v>0.81365510168453326</v>
      </c>
      <c r="M31" s="3">
        <v>0.50596700521972293</v>
      </c>
      <c r="N31" s="3">
        <v>0.21560539600488335</v>
      </c>
      <c r="P31" s="1">
        <v>4.4233585796011576</v>
      </c>
      <c r="Q31" s="1" t="s">
        <v>18</v>
      </c>
      <c r="R31" s="1">
        <f t="shared" si="3"/>
        <v>10.068934284777523</v>
      </c>
    </row>
    <row r="32" spans="1:20" x14ac:dyDescent="0.3">
      <c r="A32" s="3">
        <v>0.18283933217231355</v>
      </c>
      <c r="B32" s="3">
        <v>0.47975869604050869</v>
      </c>
      <c r="C32" s="3">
        <v>0.51787729241093272</v>
      </c>
      <c r="D32" s="3">
        <v>0.60428020116503434</v>
      </c>
      <c r="E32" s="3">
        <v>0.25159863264874527</v>
      </c>
      <c r="F32" s="3">
        <v>0.53228156210898459</v>
      </c>
      <c r="G32" s="3">
        <v>0.98747027243818819</v>
      </c>
      <c r="H32" s="3">
        <v>1.8992435122492053</v>
      </c>
      <c r="I32" s="3">
        <v>0.64014650829269459</v>
      </c>
      <c r="J32" s="3">
        <v>0.14563681815684154</v>
      </c>
      <c r="K32" s="3">
        <v>0.33094863997862073</v>
      </c>
      <c r="L32" s="3">
        <v>0.50023936149181525</v>
      </c>
      <c r="M32" s="3">
        <v>0.68253853355045169</v>
      </c>
      <c r="N32" s="3">
        <v>0.3306712604607866</v>
      </c>
      <c r="P32" s="1">
        <v>4.8896993116468934</v>
      </c>
      <c r="Q32" s="1" t="s">
        <v>19</v>
      </c>
      <c r="R32" s="1">
        <f t="shared" si="3"/>
        <v>8.0855306231651234</v>
      </c>
    </row>
    <row r="33" spans="1:19" x14ac:dyDescent="0.3">
      <c r="A33" s="3">
        <v>6.6808316762543063E-2</v>
      </c>
      <c r="B33" s="3">
        <v>0.17445792884688183</v>
      </c>
      <c r="C33" s="3">
        <v>0.18363983972816805</v>
      </c>
      <c r="D33" s="3">
        <v>0.20598430088702641</v>
      </c>
      <c r="E33" s="3">
        <v>9.2775338203290397E-2</v>
      </c>
      <c r="F33" s="3">
        <v>0.19502456572769236</v>
      </c>
      <c r="G33" s="3">
        <v>0.35411712917876403</v>
      </c>
      <c r="H33" s="3">
        <v>0.64029736381993774</v>
      </c>
      <c r="I33" s="3">
        <v>1.3708184986995811</v>
      </c>
      <c r="J33" s="3">
        <v>5.4634235161463075E-2</v>
      </c>
      <c r="K33" s="3">
        <v>0.1257616024425619</v>
      </c>
      <c r="L33" s="3">
        <v>0.19875337371962898</v>
      </c>
      <c r="M33" s="3">
        <v>0.31513476325718986</v>
      </c>
      <c r="N33" s="3">
        <v>0.42148831548919263</v>
      </c>
      <c r="P33" s="1">
        <v>5.1177230843785324</v>
      </c>
      <c r="Q33" s="1" t="s">
        <v>20</v>
      </c>
      <c r="R33" s="1">
        <f t="shared" si="3"/>
        <v>4.399695571923921</v>
      </c>
    </row>
    <row r="34" spans="1:19" x14ac:dyDescent="0.3">
      <c r="A34" s="3">
        <v>0.70361207744484822</v>
      </c>
      <c r="B34" s="3">
        <v>1.4962962332145346</v>
      </c>
      <c r="C34" s="3">
        <v>0.68281591306828582</v>
      </c>
      <c r="D34" s="3">
        <v>0.30021872023822205</v>
      </c>
      <c r="E34" s="3">
        <v>1.3181520765648573</v>
      </c>
      <c r="F34" s="3">
        <v>1.2588407117704417</v>
      </c>
      <c r="G34" s="3">
        <v>0.93474869882038725</v>
      </c>
      <c r="H34" s="3">
        <v>0.51805896788460215</v>
      </c>
      <c r="I34" s="3">
        <v>0.19396695493454716</v>
      </c>
      <c r="J34" s="3">
        <v>1.6550777585220702</v>
      </c>
      <c r="K34" s="3">
        <v>1.3021589575234227</v>
      </c>
      <c r="L34" s="3">
        <v>0.63963960127910924</v>
      </c>
      <c r="M34" s="3">
        <v>0.32165074877262617</v>
      </c>
      <c r="N34" s="3">
        <v>0.1289044259267933</v>
      </c>
      <c r="P34" s="1">
        <v>3.569139676452092</v>
      </c>
      <c r="Q34" s="1" t="s">
        <v>21</v>
      </c>
      <c r="R34" s="1">
        <f t="shared" si="3"/>
        <v>11.454141845964747</v>
      </c>
    </row>
    <row r="35" spans="1:19" x14ac:dyDescent="0.3">
      <c r="A35" s="3">
        <v>0.56049154570344606</v>
      </c>
      <c r="B35" s="3">
        <v>1.32775248987656</v>
      </c>
      <c r="C35" s="3">
        <v>0.72382915124908964</v>
      </c>
      <c r="D35" s="3">
        <v>0.35017947549723022</v>
      </c>
      <c r="E35" s="3">
        <v>0.9142136929372241</v>
      </c>
      <c r="F35" s="3">
        <v>1.63777033097581</v>
      </c>
      <c r="G35" s="3">
        <v>1.2173846396225694</v>
      </c>
      <c r="H35" s="3">
        <v>0.67688875073983079</v>
      </c>
      <c r="I35" s="3">
        <v>0.25650305938658979</v>
      </c>
      <c r="J35" s="3">
        <v>0.72929644753482004</v>
      </c>
      <c r="K35" s="3">
        <v>2.0029720972020559</v>
      </c>
      <c r="L35" s="3">
        <v>0.91552516276277329</v>
      </c>
      <c r="M35" s="3">
        <v>0.44174391422646708</v>
      </c>
      <c r="N35" s="3">
        <v>0.17456174340326419</v>
      </c>
      <c r="P35" s="1">
        <v>3.8465531891918165</v>
      </c>
      <c r="Q35" s="1" t="s">
        <v>22</v>
      </c>
      <c r="R35" s="1">
        <f t="shared" si="3"/>
        <v>11.929112501117732</v>
      </c>
    </row>
    <row r="36" spans="1:19" x14ac:dyDescent="0.3">
      <c r="A36" s="3">
        <v>0.36576382472290958</v>
      </c>
      <c r="B36" s="3">
        <v>0.91591446734920701</v>
      </c>
      <c r="C36" s="3">
        <v>0.74535769487888071</v>
      </c>
      <c r="D36" s="3">
        <v>0.43842022631978822</v>
      </c>
      <c r="E36" s="3">
        <v>0.54714083154243098</v>
      </c>
      <c r="F36" s="3">
        <v>1.0924908619872664</v>
      </c>
      <c r="G36" s="3">
        <v>1.6270960858465282</v>
      </c>
      <c r="H36" s="3">
        <v>1.0083232104002722</v>
      </c>
      <c r="I36" s="3">
        <v>0.40007129140239078</v>
      </c>
      <c r="J36" s="3">
        <v>0.36515431972977413</v>
      </c>
      <c r="K36" s="3">
        <v>0.91347644737666522</v>
      </c>
      <c r="L36" s="3">
        <v>1.8311062880598463</v>
      </c>
      <c r="M36" s="3">
        <v>0.78385261901619119</v>
      </c>
      <c r="N36" s="3">
        <v>0.29598097760464548</v>
      </c>
      <c r="P36" s="1">
        <v>4.2812874265686469</v>
      </c>
      <c r="Q36" s="1" t="s">
        <v>23</v>
      </c>
      <c r="R36" s="1">
        <f t="shared" si="3"/>
        <v>11.330149146236796</v>
      </c>
    </row>
    <row r="37" spans="1:19" x14ac:dyDescent="0.3">
      <c r="A37" s="3">
        <v>0.20395910598634889</v>
      </c>
      <c r="B37" s="3">
        <v>0.52337621969431081</v>
      </c>
      <c r="C37" s="3">
        <v>0.49944858655062147</v>
      </c>
      <c r="D37" s="3">
        <v>0.46665940775823217</v>
      </c>
      <c r="E37" s="3">
        <v>0.29246020425108454</v>
      </c>
      <c r="F37" s="3">
        <v>0.60121767175175522</v>
      </c>
      <c r="G37" s="3">
        <v>1.0077587187499433</v>
      </c>
      <c r="H37" s="3">
        <v>1.3671890444823072</v>
      </c>
      <c r="I37" s="3">
        <v>0.63087294862335219</v>
      </c>
      <c r="J37" s="3">
        <v>0.18233201963311704</v>
      </c>
      <c r="K37" s="3">
        <v>0.43686787428138346</v>
      </c>
      <c r="L37" s="3">
        <v>0.78158978610754448</v>
      </c>
      <c r="M37" s="3">
        <v>1.6817325513988508</v>
      </c>
      <c r="N37" s="3">
        <v>0.57815137500555069</v>
      </c>
      <c r="P37" s="1">
        <v>4.4318793578804545</v>
      </c>
      <c r="Q37" s="1" t="s">
        <v>24</v>
      </c>
      <c r="R37" s="1">
        <f t="shared" si="3"/>
        <v>9.2536155142744025</v>
      </c>
    </row>
    <row r="38" spans="1:19" x14ac:dyDescent="0.3">
      <c r="A38" s="3">
        <v>8.4393934877858748E-2</v>
      </c>
      <c r="B38" s="3">
        <v>0.21807301934701859</v>
      </c>
      <c r="C38" s="3">
        <v>0.21668206650173938</v>
      </c>
      <c r="D38" s="3">
        <v>0.21965700238307123</v>
      </c>
      <c r="E38" s="3">
        <v>0.11950272016441632</v>
      </c>
      <c r="F38" s="3">
        <v>0.24781670080178494</v>
      </c>
      <c r="G38" s="3">
        <v>0.42899824427686778</v>
      </c>
      <c r="H38" s="3">
        <v>0.66194594303054555</v>
      </c>
      <c r="I38" s="3">
        <v>0.84312748650562841</v>
      </c>
      <c r="J38" s="3">
        <v>7.2900122489010788E-2</v>
      </c>
      <c r="K38" s="3">
        <v>0.1720977697916268</v>
      </c>
      <c r="L38" s="3">
        <v>0.29477413338670061</v>
      </c>
      <c r="M38" s="3">
        <v>0.57800051947830766</v>
      </c>
      <c r="N38" s="3">
        <v>1.3552820014959839</v>
      </c>
      <c r="P38" s="1">
        <v>3.6668313816593794</v>
      </c>
      <c r="Q38" s="1" t="s">
        <v>25</v>
      </c>
      <c r="R38" s="1">
        <f t="shared" si="3"/>
        <v>5.5132516645305598</v>
      </c>
    </row>
    <row r="40" spans="1:19" x14ac:dyDescent="0.3">
      <c r="F40" s="11" t="s">
        <v>29</v>
      </c>
      <c r="G40" s="11"/>
      <c r="H40" s="11"/>
      <c r="I40" s="11"/>
    </row>
    <row r="41" spans="1:19" x14ac:dyDescent="0.3">
      <c r="F41" s="13">
        <f>B5</f>
        <v>0</v>
      </c>
      <c r="G41" s="13">
        <f>C5</f>
        <v>2.9393876913398138</v>
      </c>
      <c r="H41" s="13">
        <f>D5</f>
        <v>5.4990908339470082</v>
      </c>
      <c r="I41" s="13">
        <f>E5</f>
        <v>7.2000000000000011</v>
      </c>
      <c r="O41" s="10" t="s">
        <v>33</v>
      </c>
      <c r="P41" s="10"/>
      <c r="Q41" s="10"/>
      <c r="R41" s="10"/>
      <c r="S41" s="9">
        <f>T24</f>
        <v>11.929112501117732</v>
      </c>
    </row>
    <row r="42" spans="1:19" x14ac:dyDescent="0.3">
      <c r="F42" s="3">
        <f>P25</f>
        <v>2.5778982284219478</v>
      </c>
      <c r="G42" s="3">
        <f>P26</f>
        <v>3.5099333749877131</v>
      </c>
      <c r="H42" s="3">
        <f>P27</f>
        <v>4.7545547533158272</v>
      </c>
      <c r="I42" s="3">
        <f>P28</f>
        <v>5.5858362247274318</v>
      </c>
      <c r="J42" s="14">
        <f>F5</f>
        <v>7.1999999999999993</v>
      </c>
    </row>
    <row r="43" spans="1:19" x14ac:dyDescent="0.3">
      <c r="F43" s="3">
        <f>P29</f>
        <v>3.2917261637123669</v>
      </c>
      <c r="G43" s="3">
        <f>P30</f>
        <v>3.767892826873263</v>
      </c>
      <c r="H43" s="3">
        <f>P31</f>
        <v>4.4233585796011576</v>
      </c>
      <c r="I43" s="3">
        <f>P32</f>
        <v>4.8896993116468934</v>
      </c>
      <c r="J43" s="3">
        <f>P33</f>
        <v>5.1177230843785324</v>
      </c>
      <c r="K43" s="13">
        <f>G5</f>
        <v>4.7143616442078562</v>
      </c>
      <c r="O43" s="10" t="s">
        <v>34</v>
      </c>
      <c r="P43" s="10"/>
      <c r="Q43" s="10"/>
      <c r="R43" s="10"/>
      <c r="S43" s="10"/>
    </row>
    <row r="44" spans="1:19" x14ac:dyDescent="0.3">
      <c r="F44" s="3">
        <f>P34</f>
        <v>3.569139676452092</v>
      </c>
      <c r="G44" s="3">
        <f>P35</f>
        <v>3.8465531891918165</v>
      </c>
      <c r="H44" s="3">
        <f>P36</f>
        <v>4.2812874265686469</v>
      </c>
      <c r="I44" s="3">
        <f>P37</f>
        <v>4.4318793578804545</v>
      </c>
      <c r="J44" s="3">
        <f>P38</f>
        <v>3.6668313816593794</v>
      </c>
      <c r="K44" s="13">
        <f>H5</f>
        <v>0</v>
      </c>
    </row>
  </sheetData>
  <mergeCells count="7">
    <mergeCell ref="O41:R41"/>
    <mergeCell ref="O43:S43"/>
    <mergeCell ref="A1:D1"/>
    <mergeCell ref="A7:E7"/>
    <mergeCell ref="P7:Q7"/>
    <mergeCell ref="P24:Q24"/>
    <mergeCell ref="F40:I4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</dc:creator>
  <cp:lastModifiedBy>home</cp:lastModifiedBy>
  <dcterms:created xsi:type="dcterms:W3CDTF">2023-05-11T13:29:47Z</dcterms:created>
  <dcterms:modified xsi:type="dcterms:W3CDTF">2023-05-23T00:01:57Z</dcterms:modified>
</cp:coreProperties>
</file>