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B927681A-0CD2-40B9-B40B-B18278D85CD3}" xr6:coauthVersionLast="45" xr6:coauthVersionMax="45" xr10:uidLastSave="{00000000-0000-0000-0000-000000000000}"/>
  <bookViews>
    <workbookView xWindow="-120" yWindow="-120" windowWidth="29040" windowHeight="15840" xr2:uid="{C05D2391-F815-45BA-8638-1A3E3D346A57}"/>
  </bookViews>
  <sheets>
    <sheet name="Главный лист" sheetId="16" r:id="rId1"/>
    <sheet name="Технологии" sheetId="9" r:id="rId2"/>
    <sheet name="Структуры" sheetId="21" r:id="rId3"/>
    <sheet name="Экономика Силикоидов" sheetId="23" r:id="rId4"/>
    <sheet name="Лист1" sheetId="1" r:id="rId5"/>
    <sheet name="Лист3" sheetId="22" r:id="rId6"/>
    <sheet name="Ф-ии" sheetId="15" r:id="rId7"/>
    <sheet name="Лист5" sheetId="7" r:id="rId8"/>
    <sheet name="Лист2" sheetId="2" r:id="rId9"/>
    <sheet name="Все Читы" sheetId="3" r:id="rId10"/>
    <sheet name="Снаряды" sheetId="11" r:id="rId11"/>
    <sheet name="Explosion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2" i="9" l="1"/>
  <c r="P59" i="9"/>
  <c r="M20" i="9" l="1"/>
  <c r="T47" i="9"/>
  <c r="F38" i="9"/>
  <c r="N16" i="23" l="1"/>
  <c r="N7" i="23"/>
  <c r="Z32" i="23" l="1"/>
  <c r="Y32" i="23"/>
  <c r="R32" i="23"/>
  <c r="Q32" i="23"/>
  <c r="R15" i="23"/>
  <c r="Q15" i="23"/>
  <c r="AD15" i="23"/>
  <c r="AC15" i="23"/>
  <c r="Z15" i="23"/>
  <c r="Y15" i="23"/>
  <c r="V15" i="23"/>
  <c r="U15" i="23"/>
  <c r="K15" i="23"/>
  <c r="R59" i="9" l="1"/>
  <c r="Q59" i="9" s="1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8" i="9"/>
  <c r="T49" i="9"/>
  <c r="T50" i="9"/>
  <c r="T51" i="9"/>
  <c r="T52" i="9"/>
  <c r="T53" i="9"/>
  <c r="T54" i="9"/>
  <c r="T55" i="9"/>
  <c r="T57" i="9"/>
  <c r="T58" i="9"/>
  <c r="T2" i="9"/>
  <c r="M3" i="9"/>
  <c r="M4" i="9"/>
  <c r="M5" i="9"/>
  <c r="M72" i="9" s="1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9" i="9"/>
  <c r="F40" i="9"/>
  <c r="F41" i="9"/>
  <c r="F42" i="9"/>
  <c r="F43" i="9"/>
  <c r="F44" i="9"/>
  <c r="F45" i="9"/>
  <c r="F46" i="9"/>
  <c r="F47" i="9"/>
  <c r="F48" i="9"/>
  <c r="F49" i="9"/>
  <c r="F51" i="9"/>
  <c r="F52" i="9"/>
  <c r="F2" i="9"/>
  <c r="S59" i="9"/>
  <c r="L72" i="9"/>
  <c r="K72" i="9"/>
  <c r="J72" i="9" s="1"/>
  <c r="E53" i="9"/>
  <c r="D53" i="9"/>
  <c r="C53" i="9" s="1"/>
  <c r="B53" i="9" s="1"/>
  <c r="T59" i="9" l="1"/>
  <c r="F53" i="9"/>
  <c r="D3" i="23"/>
  <c r="C3" i="23"/>
  <c r="A109" i="16" l="1"/>
</calcChain>
</file>

<file path=xl/sharedStrings.xml><?xml version="1.0" encoding="utf-8"?>
<sst xmlns="http://schemas.openxmlformats.org/spreadsheetml/2006/main" count="2255" uniqueCount="1730">
  <si>
    <t>Выделение</t>
  </si>
  <si>
    <t>sub_4FF380+439</t>
  </si>
  <si>
    <t>sub_401C44</t>
  </si>
  <si>
    <t>sub_4FF110+7D</t>
  </si>
  <si>
    <t>sub_4FF110+B7 x2</t>
  </si>
  <si>
    <t>sub_4FF110+B7</t>
  </si>
  <si>
    <t>sub_504210+104</t>
  </si>
  <si>
    <t>sub_4023B5</t>
  </si>
  <si>
    <t>sub_4F1D20+3F</t>
  </si>
  <si>
    <t>sub_403607</t>
  </si>
  <si>
    <t>sub_526100</t>
  </si>
  <si>
    <t>sub_4FB060</t>
  </si>
  <si>
    <t>sub_4FB060+29F</t>
  </si>
  <si>
    <t>sub_40415B</t>
  </si>
  <si>
    <t>sub_4046BA</t>
  </si>
  <si>
    <t>off_79AC18</t>
  </si>
  <si>
    <t>aTvSentinel</t>
  </si>
  <si>
    <t>sub_4FB060+275</t>
  </si>
  <si>
    <t>sub_40206D</t>
  </si>
  <si>
    <t>sub_4044A3</t>
  </si>
  <si>
    <t>sub_502330</t>
  </si>
  <si>
    <t>sub_401019</t>
  </si>
  <si>
    <t>sub_501FF0</t>
  </si>
  <si>
    <t>case 3</t>
  </si>
  <si>
    <t>case 1</t>
  </si>
  <si>
    <t>sub_401889</t>
  </si>
  <si>
    <t xml:space="preserve">case 0 </t>
  </si>
  <si>
    <t>Изменение количества юнитов выбранного отряда</t>
  </si>
  <si>
    <t>Старт/загрузка матча</t>
  </si>
  <si>
    <t>sub_4014A1</t>
  </si>
  <si>
    <t>sub_4F5690</t>
  </si>
  <si>
    <t>sub_6F1CE0(1, aBkBoatSi, 0, 1)</t>
  </si>
  <si>
    <t>sub_4F1D20 x2</t>
  </si>
  <si>
    <t>sub_4023B5 x11</t>
  </si>
  <si>
    <t>sub_4FB060+27E</t>
  </si>
  <si>
    <t>case 0</t>
  </si>
  <si>
    <t>case 14</t>
  </si>
  <si>
    <t>dword_858DF8 = v8</t>
  </si>
  <si>
    <t>sub_709AF0</t>
  </si>
  <si>
    <t>sub_6B3640</t>
  </si>
  <si>
    <t>aTvSwitch</t>
  </si>
  <si>
    <t>aTvTransport1</t>
  </si>
  <si>
    <t>Обновление окон отрядов</t>
  </si>
  <si>
    <t>Изменения окон отрядов</t>
  </si>
  <si>
    <t>case 4u</t>
  </si>
  <si>
    <t>case 4:</t>
  </si>
  <si>
    <t>sub_4025CC</t>
  </si>
  <si>
    <t>sub_6F1CE0</t>
  </si>
  <si>
    <t>sub_6A5E40(-4, dword_7ED77C, (int)aEOurlibMf32int, 475)</t>
  </si>
  <si>
    <t>Отображение текста под курсором</t>
  </si>
  <si>
    <t>__cdecl xtoa</t>
  </si>
  <si>
    <t>sub_44EE30</t>
  </si>
  <si>
    <t>aven,….</t>
  </si>
  <si>
    <t>read boat.dkd</t>
  </si>
  <si>
    <t>aETitansWladToB</t>
  </si>
  <si>
    <t>To_boat.cpp</t>
  </si>
  <si>
    <t>sub_44E980</t>
  </si>
  <si>
    <t>sub_5540E0</t>
  </si>
  <si>
    <t>FILE *__stdcall sub_555600</t>
  </si>
  <si>
    <t>sub_41E530 ???</t>
  </si>
  <si>
    <t>sub_6AAC70 ???</t>
  </si>
  <si>
    <t>sub_402B21</t>
  </si>
  <si>
    <t>sub_6A3BE0</t>
  </si>
  <si>
    <t>sub_405998</t>
  </si>
  <si>
    <t>sub_6A3C80</t>
  </si>
  <si>
    <t>sub_405777</t>
  </si>
  <si>
    <t>sub_6A3D40</t>
  </si>
  <si>
    <t>sub_404CA5</t>
  </si>
  <si>
    <t>sub_6AB060</t>
  </si>
  <si>
    <t>sub_40551F</t>
  </si>
  <si>
    <t>sub_40333C</t>
  </si>
  <si>
    <t>sub_401325</t>
  </si>
  <si>
    <t>sub_4024EB</t>
  </si>
  <si>
    <t>off_7905A0</t>
  </si>
  <si>
    <t>.rdata:007901E0</t>
  </si>
  <si>
    <t>Запуск игры, запуск матча, изменение текста интерфейса</t>
  </si>
  <si>
    <t>0x19 - ?, aCll</t>
  </si>
  <si>
    <t>sub_6AFE40</t>
  </si>
  <si>
    <t>sub_43BEB0</t>
  </si>
  <si>
    <t>0x1F - бой с кораблями БО, aDre</t>
  </si>
  <si>
    <t>sentinel, transport, dockyard</t>
  </si>
  <si>
    <r>
      <t>case 0x12 - ?</t>
    </r>
    <r>
      <rPr>
        <b/>
        <sz val="11"/>
        <color theme="1"/>
        <rFont val="Calibri"/>
        <family val="2"/>
        <charset val="204"/>
        <scheme val="minor"/>
      </rPr>
      <t xml:space="preserve"> aRai2</t>
    </r>
  </si>
  <si>
    <t xml:space="preserve">движение </t>
  </si>
  <si>
    <r>
      <t xml:space="preserve">case 0x20 - нажал на миникарту, двинул камеру, </t>
    </r>
    <r>
      <rPr>
        <b/>
        <sz val="11"/>
        <color theme="1"/>
        <rFont val="Calibri"/>
        <family val="2"/>
        <charset val="204"/>
        <scheme val="minor"/>
      </rPr>
      <t>aEsc</t>
    </r>
  </si>
  <si>
    <t>sub_6B55F0</t>
  </si>
  <si>
    <t>RECT структура</t>
  </si>
  <si>
    <t>Выдать кориум</t>
  </si>
  <si>
    <t>sub_404412</t>
  </si>
  <si>
    <t>sub_404336</t>
  </si>
  <si>
    <t>Выдать золото</t>
  </si>
  <si>
    <t>Выдать металл</t>
  </si>
  <si>
    <t>sub_4055E7</t>
  </si>
  <si>
    <t>sub_405E6B</t>
  </si>
  <si>
    <t>Выдать кремний</t>
  </si>
  <si>
    <t>byte_80874E == 3</t>
  </si>
  <si>
    <t>Условие что игрок силикоид</t>
  </si>
  <si>
    <t>byte_80874D</t>
  </si>
  <si>
    <t>Номер игрока</t>
  </si>
  <si>
    <t>Расса игрока</t>
  </si>
  <si>
    <t>byte_80874E</t>
  </si>
  <si>
    <t>sub_404106</t>
  </si>
  <si>
    <t>Выдать воздух</t>
  </si>
  <si>
    <t>Выдать энергию</t>
  </si>
  <si>
    <t>sub_4053F3</t>
  </si>
  <si>
    <t>((unsigned __int8)byte_80874D, 100)</t>
  </si>
  <si>
    <t>sub_404EC6((unsigned __int8)byte_80874D);</t>
  </si>
  <si>
    <t>Открыть все технологии</t>
  </si>
  <si>
    <t>/ALL</t>
  </si>
  <si>
    <t>/EALL</t>
  </si>
  <si>
    <t>/WAITING</t>
  </si>
  <si>
    <t>/NETGUARANTEE</t>
  </si>
  <si>
    <t>/FIXNETERRORS</t>
  </si>
  <si>
    <t>fow</t>
  </si>
  <si>
    <t>/AALL</t>
  </si>
  <si>
    <t>(sub_56ADC0)</t>
  </si>
  <si>
    <t>sub_56CBD0</t>
  </si>
  <si>
    <t>Обновление окна игры</t>
  </si>
  <si>
    <t>sub_6AD4D0</t>
  </si>
  <si>
    <t>- Делает всё</t>
  </si>
  <si>
    <t>bmp, wav, gif</t>
  </si>
  <si>
    <t>sub_6F1CE0((int *)dword_806754, 0, aDescriptor, &amp;v47, 0)</t>
  </si>
  <si>
    <t>sub_403873</t>
  </si>
  <si>
    <t>sub_4052F9</t>
  </si>
  <si>
    <t>загружаются игровые объекты</t>
  </si>
  <si>
    <t>загрузка ландшафта</t>
  </si>
  <si>
    <t>(sub_54C740)</t>
  </si>
  <si>
    <t>sub_401230</t>
  </si>
  <si>
    <t>"завершено х было загружено"</t>
  </si>
  <si>
    <t>sub_403350(10, 1)</t>
  </si>
  <si>
    <t>потемнение экрана</t>
  </si>
  <si>
    <t>Построился сентинел</t>
  </si>
  <si>
    <t>case 1 aSent = v60</t>
  </si>
  <si>
    <t>sub_56DB80 -&gt;</t>
  </si>
  <si>
    <t>sub_750970</t>
  </si>
  <si>
    <t>Расшифровка файлов</t>
  </si>
  <si>
    <t>sub_753AE0</t>
  </si>
  <si>
    <t>sub_753920</t>
  </si>
  <si>
    <t>sub_755180</t>
  </si>
  <si>
    <t>sub_6D4380</t>
  </si>
  <si>
    <t>sub_7550C0</t>
  </si>
  <si>
    <t>sub_753300</t>
  </si>
  <si>
    <t>sub_6F0EC0</t>
  </si>
  <si>
    <t>while ( 1 )</t>
  </si>
  <si>
    <t>sub_6BFB70</t>
  </si>
  <si>
    <t>sub_56D370</t>
  </si>
  <si>
    <t>sub_753170</t>
  </si>
  <si>
    <t>sub_7097C0</t>
  </si>
  <si>
    <t>sub_6AAC10(8u)</t>
  </si>
  <si>
    <t>sub_6AE290</t>
  </si>
  <si>
    <t>sub_6A5E40</t>
  </si>
  <si>
    <t>v19 = (char *)sub_6AAC10(a1)</t>
  </si>
  <si>
    <t>_splitpath(FullPath, Drive, Dir, Filename, String1)</t>
  </si>
  <si>
    <t>strcpy(v19 + 561, FullPath);</t>
  </si>
  <si>
    <t>strcat(v19 + 561, aDkd_0);</t>
  </si>
  <si>
    <t>*((_DWORD *)v19 + 1) = 255;</t>
  </si>
  <si>
    <t xml:space="preserve">    *((_DWORD *)v19 + 2) = sub_6F0E30;</t>
  </si>
  <si>
    <t xml:space="preserve">    *((_DWORD *)v19 + 3) = sub_6F0EA0;</t>
  </si>
  <si>
    <t xml:space="preserve">    *((_DWORD *)v19 + 4) = 0;</t>
  </si>
  <si>
    <t xml:space="preserve">    *((_DWORD *)v19 + 5) = a4;</t>
  </si>
  <si>
    <t xml:space="preserve">    v6 = CreateFileA(v19 + 561, 0x80000000, 0, 0, 3u, 0, 0);</t>
  </si>
  <si>
    <t xml:space="preserve">    v7 = v6;</t>
  </si>
  <si>
    <t>v14 = dword_858DF8 (19F314h)</t>
  </si>
  <si>
    <t>sub_6AAC10</t>
  </si>
  <si>
    <t>sub_6F0EC0 (формирование полного пути до файла)</t>
  </si>
  <si>
    <t>sub_755180((int)result, lpFileName, a2, a3, a4)</t>
  </si>
  <si>
    <t>sub_6AAC10(0x28u)</t>
  </si>
  <si>
    <t>sub_6AAC10 - выделяет память под размер?</t>
  </si>
  <si>
    <r>
      <t xml:space="preserve">case 0x20 - подлодка завершила приказ и заметила цель, </t>
    </r>
    <r>
      <rPr>
        <b/>
        <sz val="11"/>
        <color theme="1"/>
        <rFont val="Calibri"/>
        <family val="2"/>
        <charset val="204"/>
        <scheme val="minor"/>
      </rPr>
      <t>aEsc</t>
    </r>
  </si>
  <si>
    <t>Изменение музыки</t>
  </si>
  <si>
    <t>sub_4FF380</t>
  </si>
  <si>
    <t>множественные вызовы</t>
  </si>
  <si>
    <t>sub_6B04D0(0x54u)</t>
  </si>
  <si>
    <t>sub_6BFB70(strlen(lpFileName) + 1)</t>
  </si>
  <si>
    <t>sub_6B04D0(0x80u)</t>
  </si>
  <si>
    <t>sub_6D49F0</t>
  </si>
  <si>
    <t>sub_750F20</t>
  </si>
  <si>
    <t>sub_6AAC10(0x4Cu)</t>
  </si>
  <si>
    <t>sub_566600@&lt;eax&gt;</t>
  </si>
  <si>
    <t>sub_6F0EC0@&lt;eax&gt;</t>
  </si>
  <si>
    <t>sub_522810</t>
  </si>
  <si>
    <t>Читы</t>
  </si>
  <si>
    <t>sub_404EC6</t>
  </si>
  <si>
    <t>Открытие всех технологий</t>
  </si>
  <si>
    <t>51 исследование (акулы)</t>
  </si>
  <si>
    <t>70 исследований (силик)</t>
  </si>
  <si>
    <t>57 исследований (осьм)</t>
  </si>
  <si>
    <t>v13 (&lt;5 , 13, 14) - ?</t>
  </si>
  <si>
    <t>return sub_6E5FD0(a4)</t>
  </si>
  <si>
    <t>0-20</t>
  </si>
  <si>
    <t>Отрисовка кадра (тик игры) (изменение картинки не обязательно)</t>
  </si>
  <si>
    <t>Приказ двигаться 5 лодкам</t>
  </si>
  <si>
    <t>движение</t>
  </si>
  <si>
    <t>Добыча металла</t>
  </si>
  <si>
    <t>Выделил 1 турель</t>
  </si>
  <si>
    <t>sub_4044A3((void *)var__a1)</t>
  </si>
  <si>
    <t>sub_40206D (sub_4ff380)</t>
  </si>
  <si>
    <t>case 4</t>
  </si>
  <si>
    <t>Повторил действующий приказ подлодке</t>
  </si>
  <si>
    <t>Нажал кнопку строительства</t>
  </si>
  <si>
    <t>Приказ на установку турели</t>
  </si>
  <si>
    <t>Обновление интерфейса при строительстве</t>
  </si>
  <si>
    <t>Обновление панели интерфейса подлодки</t>
  </si>
  <si>
    <t>Oбновление панели левых изображений</t>
  </si>
  <si>
    <t>sub_4045F2 (Окно игры)</t>
  </si>
  <si>
    <t>Выделение юнита ранее не выделявшегося</t>
  </si>
  <si>
    <t>Выделил текущий или др. тип подлодки</t>
  </si>
  <si>
    <t>Выделил другой подлодку при активном здании</t>
  </si>
  <si>
    <t>Выделил исследов. Центр при активной подлодке</t>
  </si>
  <si>
    <t>Приказ атаки для турели (без атаки)</t>
  </si>
  <si>
    <t>Обновление панели интерфейса здания</t>
  </si>
  <si>
    <t>Приказ атаки для турели (с указанием на объект)</t>
  </si>
  <si>
    <t>задержка</t>
  </si>
  <si>
    <t>Попадание по выделенной турели</t>
  </si>
  <si>
    <t>Oбновление панели правых изображений</t>
  </si>
  <si>
    <t>sub_6B55F0(*(_DWORD *)(v__arg + 412), 0, 1, 0, *(_DWORD *)(v__arg + 2887), 0, 1, 0, 78, 32)</t>
  </si>
  <si>
    <t>Стоп получает урон от гидропушки</t>
  </si>
  <si>
    <t>(var__a1 = 0x16CB0020)</t>
  </si>
  <si>
    <t>Выбор другого юнита</t>
  </si>
  <si>
    <t>sub_4FA870</t>
  </si>
  <si>
    <t>case 1u</t>
  </si>
  <si>
    <t>case 2u</t>
  </si>
  <si>
    <t>case 5u</t>
  </si>
  <si>
    <t>case 0xFu</t>
  </si>
  <si>
    <t>Ремонт здания</t>
  </si>
  <si>
    <t>делей</t>
  </si>
  <si>
    <t>5, 4, 1, 2, 2, 1, 2, 2, 5, 4</t>
  </si>
  <si>
    <t>(sub_4FFE90)</t>
  </si>
  <si>
    <t>…</t>
  </si>
  <si>
    <t>sub_4035BC(5, v_arg_shifted_2)</t>
  </si>
  <si>
    <t>sub_43BEB0(void *this, int a2, int k)</t>
  </si>
  <si>
    <t>switch ( (_BYTE)a2 )</t>
  </si>
  <si>
    <t>case 5</t>
  </si>
  <si>
    <t>switch ( v3 )</t>
  </si>
  <si>
    <t>case 410:</t>
  </si>
  <si>
    <t xml:space="preserve">            {</t>
  </si>
  <si>
    <t xml:space="preserve">              sub_6ACC70(v71, v72, &amp;v171);</t>
  </si>
  <si>
    <t xml:space="preserve">              v9 = v171;</t>
  </si>
  <si>
    <t xml:space="preserve">              if ( (_WORD)v171 != 0xFFFF )</t>
  </si>
  <si>
    <t xml:space="preserve">                break;</t>
  </si>
  <si>
    <t xml:space="preserve">              LOBYTE(v3) = v169;</t>
  </si>
  <si>
    <t xml:space="preserve">              if ( (int)++v72 &gt;= v169 )</t>
  </si>
  <si>
    <t xml:space="preserve">                return v3;</t>
  </si>
  <si>
    <t xml:space="preserve">            }</t>
  </si>
  <si>
    <t>8, 0, 5</t>
  </si>
  <si>
    <t>1E464180</t>
  </si>
  <si>
    <t>sub_6B55F0(*(_DWORD *)(v__arg + 412), 0, 1, 31, *(_DWORD *)(v__arg + 2887), 0, 1, 31, 78, 17)</t>
  </si>
  <si>
    <t>sub_6B4FA0(a_right_for_1)</t>
  </si>
  <si>
    <t>sub_6CEA60((_BYTE *)(a2 + v28), v21, (char *)(a6 + v27), v33, a_widthb * v12 / 8, dst_height)</t>
  </si>
  <si>
    <t>internal error</t>
  </si>
  <si>
    <t>4FFEE2: The instruction at 0x4FFEE2 referenced memory at 0xC51. The memory could not be read -&gt; 00000C51 (exc.code c0000005, tid 19120)</t>
  </si>
  <si>
    <t>sub_710FB0</t>
  </si>
  <si>
    <t>112 урон от пушки?</t>
  </si>
  <si>
    <t>функции при получении урона выбранным зданием</t>
  </si>
  <si>
    <t>sub_711110(int this, char *Str)</t>
  </si>
  <si>
    <t>после выхода из case</t>
  </si>
  <si>
    <t>- огромная</t>
  </si>
  <si>
    <t>sub_6E5C70</t>
  </si>
  <si>
    <t>Главная функция игры</t>
  </si>
  <si>
    <t>sub_430A90</t>
  </si>
  <si>
    <t>Возможные функции тика</t>
  </si>
  <si>
    <t>sub_6E3DD0</t>
  </si>
  <si>
    <t>sub_5424A0</t>
  </si>
  <si>
    <t>sub_72B780</t>
  </si>
  <si>
    <t>timegettime</t>
  </si>
  <si>
    <t>похожие ф-и</t>
  </si>
  <si>
    <t>int __userpurge sub_6E3BF0@&lt;eax&gt;(int a1@&lt;ecx&gt;, int a2@&lt;ebx&gt;, int a3@&lt;edi&gt;, int a4@&lt;esi&gt;, _DWORD *a5, int a6)</t>
  </si>
  <si>
    <t>int __userpurge sub_71CFD0@&lt;eax&gt;(int a1@&lt;ecx&gt;, int a2@&lt;ebx&gt;, int a3@&lt;edi&gt;, int a4@&lt;esi&gt;, int a5)</t>
  </si>
  <si>
    <t>int __userpurge sub_6E5580@&lt;eax&gt;(int a1@&lt;ecx&gt;, int a2@&lt;ebx&gt;, int a3@&lt;edi&gt;, int a4@&lt;esi&gt;, int ArgList, int a6, int a7, int a8, int a9)</t>
  </si>
  <si>
    <t>int __userpurge sub_72B780@&lt;eax&gt;(int a1@&lt;ecx&gt;, int a2@&lt;edi&gt;, int a3@&lt;esi&gt;, int a4)</t>
  </si>
  <si>
    <t>unsigned __int8 __usercall sub_4FFE90@&lt;al&gt;(int a1@&lt;ecx&gt;, int a2@&lt;ebx&gt;, int a3@&lt;edi&gt;, int a4@&lt;esi&gt;)</t>
  </si>
  <si>
    <t>int __usercall sub_56D370@&lt;eax&gt;(char *this@&lt;ecx&gt;, int a2@&lt;ebx&gt;, int a3@&lt;edi&gt;, int a4@&lt;esi&gt;)</t>
  </si>
  <si>
    <t>int __usercall sub_5424A0@&lt;eax&gt;(int a1@&lt;ecx&gt;, int a2@&lt;edi&gt;, int a3@&lt;esi&gt;)</t>
  </si>
  <si>
    <t>arr_95</t>
  </si>
  <si>
    <t xml:space="preserve">Вызывается из </t>
  </si>
  <si>
    <t>sub_6BFE70</t>
  </si>
  <si>
    <t>6E3DD0</t>
  </si>
  <si>
    <t>6C38F0</t>
  </si>
  <si>
    <t>56FA60</t>
  </si>
  <si>
    <t>6E5150</t>
  </si>
  <si>
    <t>6E4290</t>
  </si>
  <si>
    <t>6E41D0</t>
  </si>
  <si>
    <t>6AE1C0</t>
  </si>
  <si>
    <t>6E4370</t>
  </si>
  <si>
    <t>56CBD0</t>
  </si>
  <si>
    <t>6DC300</t>
  </si>
  <si>
    <t>6E3A70</t>
  </si>
  <si>
    <t>6E3A50</t>
  </si>
  <si>
    <t>6E4D40</t>
  </si>
  <si>
    <t>71CA50</t>
  </si>
  <si>
    <t>5449B0</t>
  </si>
  <si>
    <t>71B9C0</t>
  </si>
  <si>
    <t>71B760</t>
  </si>
  <si>
    <t>цикл игры</t>
  </si>
  <si>
    <t>sub_72B780+27</t>
  </si>
  <si>
    <t>sub_72B780+A2A</t>
  </si>
  <si>
    <t>выход</t>
  </si>
  <si>
    <t>в</t>
  </si>
  <si>
    <t>sub_71CFD0</t>
  </si>
  <si>
    <t>sub_71CFD0+E49</t>
  </si>
  <si>
    <t>sub_71CFD0+19</t>
  </si>
  <si>
    <t>sub_6E5C70+72</t>
  </si>
  <si>
    <t>sub_6E5C70+70</t>
  </si>
  <si>
    <t>вход</t>
  </si>
  <si>
    <t>sub_71CFD0+2A</t>
  </si>
  <si>
    <t>setjmp</t>
  </si>
  <si>
    <t>sub_71CFD0+E14</t>
  </si>
  <si>
    <t>вызывается любой кнопкой, наведением на что-то с изменением подсказки на курсоре</t>
  </si>
  <si>
    <t>sub_6E3DB0</t>
  </si>
  <si>
    <t>=</t>
  </si>
  <si>
    <t>sub_6406D0</t>
  </si>
  <si>
    <t>Определение снаряда при выстреле</t>
  </si>
  <si>
    <t>(sub_404CAF)</t>
  </si>
  <si>
    <t>aHFh</t>
  </si>
  <si>
    <t>Тяжелый гидроснаряд</t>
  </si>
  <si>
    <t>v8=2</t>
  </si>
  <si>
    <t>*(a5+16)</t>
  </si>
  <si>
    <t>a1=1.35839 e-20</t>
  </si>
  <si>
    <t>case 191</t>
  </si>
  <si>
    <t>v142 = sub_4025AE(v14);</t>
  </si>
  <si>
    <t xml:space="preserve">                sub_405C90(v142)</t>
  </si>
  <si>
    <t>v14=A0</t>
  </si>
  <si>
    <t>v142='</t>
  </si>
  <si>
    <t>if ( sub_404183(0, dword_806774, v186, 29) )</t>
  </si>
  <si>
    <t xml:space="preserve">            sub_6A5E40(-1, dword_7ED77C, (int)aETitansNickToT_0, 225);</t>
  </si>
  <si>
    <t>Снаряды</t>
  </si>
  <si>
    <t>sub_7098A0</t>
  </si>
  <si>
    <t>sub_71AD00</t>
  </si>
  <si>
    <t>sub_4AB880</t>
  </si>
  <si>
    <t>sub_404183</t>
  </si>
  <si>
    <t>case 0xBF:</t>
  </si>
  <si>
    <t xml:space="preserve">              sub_401EBA(0, 0, 9, 0);</t>
  </si>
  <si>
    <t>sub_401EBA(0, dword_7D2138[v36], dword_7D2138[v36], 0);</t>
  </si>
  <si>
    <t>case 0xA0:</t>
  </si>
  <si>
    <t>v195 = 1127;</t>
  </si>
  <si>
    <t>sub_4ABCE0</t>
  </si>
  <si>
    <t>func_create_shells</t>
  </si>
  <si>
    <t>sub_54CF00</t>
  </si>
  <si>
    <t>sub_6E6170</t>
  </si>
  <si>
    <t>sub_462180</t>
  </si>
  <si>
    <t>switch ( shell_type )</t>
  </si>
  <si>
    <t xml:space="preserve">            case 150:</t>
  </si>
  <si>
    <t xml:space="preserve">            case 180:</t>
  </si>
  <si>
    <t xml:space="preserve">              shell_name = aAtorsm;             // torpedo small</t>
  </si>
  <si>
    <t xml:space="preserve">            case 151:</t>
  </si>
  <si>
    <t xml:space="preserve">              shell_name = aAtorme;             // medium torpedo</t>
  </si>
  <si>
    <t xml:space="preserve">            case 152:</t>
  </si>
  <si>
    <t xml:space="preserve">              shell_name = aAtorla;             // large torpedo</t>
  </si>
  <si>
    <t xml:space="preserve">            case 153:</t>
  </si>
  <si>
    <t xml:space="preserve">              shell_name = aAcas0;              // cassete shells</t>
  </si>
  <si>
    <t xml:space="preserve">            case 154:</t>
  </si>
  <si>
    <t xml:space="preserve">              shell_name = aAemtor;             // e/m torpedo</t>
  </si>
  <si>
    <t xml:space="preserve">            case 155:</t>
  </si>
  <si>
    <t xml:space="preserve">            case 157:</t>
  </si>
  <si>
    <t xml:space="preserve">              shell_name = aAlray1;             // ruby laser</t>
  </si>
  <si>
    <t xml:space="preserve">            case 156:</t>
  </si>
  <si>
    <t xml:space="preserve">              shell_name = aAlray0;             // легкий лазер</t>
  </si>
  <si>
    <t xml:space="preserve">            case 158:</t>
  </si>
  <si>
    <t xml:space="preserve">              shell_name = aAlray2;             // gas laser</t>
  </si>
  <si>
    <t xml:space="preserve">            case 159:</t>
  </si>
  <si>
    <t xml:space="preserve">            case 163:</t>
  </si>
  <si>
    <t xml:space="preserve">            case 164:</t>
  </si>
  <si>
    <t xml:space="preserve">              shell_name = aAhfl;               // light HF</t>
  </si>
  <si>
    <t xml:space="preserve">            case 160:</t>
  </si>
  <si>
    <t xml:space="preserve">            case 191:</t>
  </si>
  <si>
    <t xml:space="preserve">              shell_name = aAhfh;</t>
  </si>
  <si>
    <t xml:space="preserve">            case 161:</t>
  </si>
  <si>
    <t xml:space="preserve">              shell_name = aPrTorp;</t>
  </si>
  <si>
    <t xml:space="preserve">            case 165:</t>
  </si>
  <si>
    <t xml:space="preserve">              shell_name = aSatlas;</t>
  </si>
  <si>
    <t xml:space="preserve">            case 172:</t>
  </si>
  <si>
    <t xml:space="preserve">              shell_name = aAspltor;</t>
  </si>
  <si>
    <t xml:space="preserve">            case 173:</t>
  </si>
  <si>
    <t xml:space="preserve">              shell_name = aNeuro;</t>
  </si>
  <si>
    <t xml:space="preserve">            case 174:</t>
  </si>
  <si>
    <t xml:space="preserve">              shell_name = aAgcan;</t>
  </si>
  <si>
    <t xml:space="preserve">            case 182:</t>
  </si>
  <si>
    <t xml:space="preserve">            case 186:</t>
  </si>
  <si>
    <t xml:space="preserve">              shell_name = aEshell;</t>
  </si>
  <si>
    <t xml:space="preserve">            case 183:</t>
  </si>
  <si>
    <t xml:space="preserve">              shell_name = aIonbomb_0;</t>
  </si>
  <si>
    <t xml:space="preserve">            case 184:</t>
  </si>
  <si>
    <t xml:space="preserve">              shell_name = aBiaacc;</t>
  </si>
  <si>
    <t xml:space="preserve">            case 185:</t>
  </si>
  <si>
    <t xml:space="preserve">              shell_name = aIonCs;</t>
  </si>
  <si>
    <t>sat laser</t>
  </si>
  <si>
    <t>neuro</t>
  </si>
  <si>
    <t>WPARAM __usercall func_game_window_start@&lt;eax&gt;(int a1@&lt;ecx&gt;, int a2@&lt;ebx&gt;, int a3@&lt;edi&gt;, int a4@&lt;esi&gt;)</t>
  </si>
  <si>
    <t>func_game_window_start</t>
  </si>
  <si>
    <t>sub_41E530</t>
  </si>
  <si>
    <t>case</t>
  </si>
  <si>
    <t>v208</t>
  </si>
  <si>
    <t>-</t>
  </si>
  <si>
    <t>v200</t>
  </si>
  <si>
    <t>v203</t>
  </si>
  <si>
    <t>aExpmask3_4</t>
  </si>
  <si>
    <t>aExpb23_0</t>
  </si>
  <si>
    <t>v99</t>
  </si>
  <si>
    <t>v101</t>
  </si>
  <si>
    <t>shell_type_3</t>
  </si>
  <si>
    <t>aExptsm</t>
  </si>
  <si>
    <t>aExpb26</t>
  </si>
  <si>
    <t>aExptla</t>
  </si>
  <si>
    <t>v102</t>
  </si>
  <si>
    <t>aExpcshl</t>
  </si>
  <si>
    <t>aExprlas</t>
  </si>
  <si>
    <t>aExpmask1</t>
  </si>
  <si>
    <t>aExpllas</t>
  </si>
  <si>
    <t>aExphfs</t>
  </si>
  <si>
    <t>LABEL_243</t>
  </si>
  <si>
    <t>LABEL_246</t>
  </si>
  <si>
    <t>v103</t>
  </si>
  <si>
    <t>v104</t>
  </si>
  <si>
    <t>large number</t>
  </si>
  <si>
    <t>aExpb07</t>
  </si>
  <si>
    <t>aExpb08</t>
  </si>
  <si>
    <t>aExpb09</t>
  </si>
  <si>
    <t>goto</t>
  </si>
  <si>
    <t>aExpemag</t>
  </si>
  <si>
    <t>aExphlas</t>
  </si>
  <si>
    <t>aExplprl</t>
  </si>
  <si>
    <t>aExpgcan</t>
  </si>
  <si>
    <t>aExplS0_3</t>
  </si>
  <si>
    <t>aExpll01</t>
  </si>
  <si>
    <t>v106</t>
  </si>
  <si>
    <t>LABEL_245</t>
  </si>
  <si>
    <t>aExplioc</t>
  </si>
  <si>
    <t>&amp;v203[strlen(v203) + 1]</t>
  </si>
  <si>
    <t>aExpll02</t>
  </si>
  <si>
    <t>&amp;v197[strlen(v197) + 1];</t>
  </si>
  <si>
    <t>aExppar</t>
  </si>
  <si>
    <t>aExpmask2_4</t>
  </si>
  <si>
    <t>v107</t>
  </si>
  <si>
    <t>v101 - 1</t>
  </si>
  <si>
    <t>qmemcpy(v107, v99, 4 * (v_str_len &gt;&gt; 2))</t>
  </si>
  <si>
    <t>v108</t>
  </si>
  <si>
    <t>&amp;v99[4 * (v_str_len &gt;&gt; 2)]</t>
  </si>
  <si>
    <t>v109</t>
  </si>
  <si>
    <t>v_str_len &amp; 3</t>
  </si>
  <si>
    <t>&amp;v107[4 * (v_str_len &gt;&gt; 2)], v108, v109</t>
  </si>
  <si>
    <t>v72</t>
  </si>
  <si>
    <t>(int)&amp;v108[v109]</t>
  </si>
  <si>
    <t>break</t>
  </si>
  <si>
    <t>aExplS0_3=expl_s0</t>
  </si>
  <si>
    <t>hints</t>
  </si>
  <si>
    <t>light torp</t>
  </si>
  <si>
    <t>medium torp</t>
  </si>
  <si>
    <t>heavy torp</t>
  </si>
  <si>
    <t>(energy shell)</t>
  </si>
  <si>
    <t>e/m torp</t>
  </si>
  <si>
    <t>Lasers</t>
  </si>
  <si>
    <t>aExptme_2</t>
  </si>
  <si>
    <t>v197=expl_s0</t>
  </si>
  <si>
    <t>gas laser</t>
  </si>
  <si>
    <t>light laser</t>
  </si>
  <si>
    <t>ruby laser</t>
  </si>
  <si>
    <t>aExpmask1=expmask1</t>
  </si>
  <si>
    <t>aExpmask3_4=expmask3</t>
  </si>
  <si>
    <t>aExpmask2_4=expmask2</t>
  </si>
  <si>
    <t>if(…)==2</t>
  </si>
  <si>
    <t>HF light (sentinel)</t>
  </si>
  <si>
    <t>HF heavy (HF canon)</t>
  </si>
  <si>
    <t>Orbital laser</t>
  </si>
  <si>
    <t>splinter torpedo</t>
  </si>
  <si>
    <t>Neuro shell</t>
  </si>
  <si>
    <t>Gas Shell</t>
  </si>
  <si>
    <t>Energy shell</t>
  </si>
  <si>
    <t>Ion subshell</t>
  </si>
  <si>
    <t>Bio-Acid shell</t>
  </si>
  <si>
    <t>aBulbN5</t>
  </si>
  <si>
    <t>aBulbN4</t>
  </si>
  <si>
    <t>aBulbN3</t>
  </si>
  <si>
    <t>else</t>
  </si>
  <si>
    <t>label_212</t>
  </si>
  <si>
    <t>Выстрел стража т1</t>
  </si>
  <si>
    <t>выстрел хищника т1,т2</t>
  </si>
  <si>
    <t>выстрел крейсера т2</t>
  </si>
  <si>
    <t>aExphfl</t>
  </si>
  <si>
    <t>ф-я уменьшения урона бронёй?</t>
  </si>
  <si>
    <t>-&gt;sub_709AF0</t>
  </si>
  <si>
    <t>если v203, то sub_405AA6(1)</t>
  </si>
  <si>
    <t>sub_6E8660</t>
  </si>
  <si>
    <t xml:space="preserve">функции с уроном торпеды при создании </t>
  </si>
  <si>
    <t>sub_4AD1F0+40</t>
  </si>
  <si>
    <t>sub_7098A0+3D</t>
  </si>
  <si>
    <t>sub_40537B(dword_8073CC, 90, 69, v5, 180, 140, 17) )// параметры тяжёлой торпеды</t>
  </si>
  <si>
    <t>Выстрел гидропушки</t>
  </si>
  <si>
    <t>Гидропушка</t>
  </si>
  <si>
    <t>sub_4E2C30</t>
  </si>
  <si>
    <t>sub_4C94B0</t>
  </si>
  <si>
    <t>sub_4B9FA0</t>
  </si>
  <si>
    <t>Тяжелые торпеды</t>
  </si>
  <si>
    <t>Ключ к шифру систем пр.</t>
  </si>
  <si>
    <t>Усиление торпед ур.2</t>
  </si>
  <si>
    <t>dword_7F5147[edi+ebx*4] = cur_research_cnt_4</t>
  </si>
  <si>
    <t>4</t>
  </si>
  <si>
    <t>Трансп. ремонтник</t>
  </si>
  <si>
    <t>dword_7F511F меняется в sub_4E51B0</t>
  </si>
  <si>
    <t>Мобильный локатор</t>
  </si>
  <si>
    <t>Глубинные мины</t>
  </si>
  <si>
    <t>Увелич. Скор. Гидроп.</t>
  </si>
  <si>
    <t>EBP=19F384</t>
  </si>
  <si>
    <t>C</t>
  </si>
  <si>
    <t>Плав. Платф</t>
  </si>
  <si>
    <t>проход по 155 исследованиям</t>
  </si>
  <si>
    <t>sub_4E6E10</t>
  </si>
  <si>
    <t>исследования, изучить while I &lt; 66</t>
  </si>
  <si>
    <t>sub_4C90C0</t>
  </si>
  <si>
    <t>sub_480600</t>
  </si>
  <si>
    <t>Оборудование для мародёра</t>
  </si>
  <si>
    <t>Ультразвуковой генератор</t>
  </si>
  <si>
    <t>Увеличение скорости торпед</t>
  </si>
  <si>
    <t>1</t>
  </si>
  <si>
    <t>Глубинные бомбы</t>
  </si>
  <si>
    <t>Улучшенная методика взлома</t>
  </si>
  <si>
    <t>Ускорение ремонта</t>
  </si>
  <si>
    <t>Обнаружение телепортации</t>
  </si>
  <si>
    <t>Усиление брони ур. 3</t>
  </si>
  <si>
    <t>2</t>
  </si>
  <si>
    <t>Пси-центр</t>
  </si>
  <si>
    <t>Усиление торпед ур.4</t>
  </si>
  <si>
    <t>3</t>
  </si>
  <si>
    <t>Усиление ген. Ультразв.</t>
  </si>
  <si>
    <t>Ускорение созд. Вооруж</t>
  </si>
  <si>
    <t>Модернизация пси-центра</t>
  </si>
  <si>
    <t>Рассеивающий экран</t>
  </si>
  <si>
    <t>Обнаружение лазерных лов.</t>
  </si>
  <si>
    <t>Кибер-технология</t>
  </si>
  <si>
    <t>Усиление гидроснарядов</t>
  </si>
  <si>
    <t>Минный обнаружитель</t>
  </si>
  <si>
    <t>Спецоборуд для мародера</t>
  </si>
  <si>
    <t>Повышение сетевой безопасн</t>
  </si>
  <si>
    <t>Телепортация</t>
  </si>
  <si>
    <t>Увеличение дистанции обзора</t>
  </si>
  <si>
    <t>Увеличение добычи шахт</t>
  </si>
  <si>
    <t>Увеличение скорости ур. 4</t>
  </si>
  <si>
    <t>Телещит</t>
  </si>
  <si>
    <t>Пси-генератор</t>
  </si>
  <si>
    <t>Обнаружение невидимок</t>
  </si>
  <si>
    <t>Плазменный генератор</t>
  </si>
  <si>
    <t>Ускорение перезарядки телепорта</t>
  </si>
  <si>
    <t>Противолазерный экран</t>
  </si>
  <si>
    <t>Система защиты от смп</t>
  </si>
  <si>
    <t>Плазмопушка</t>
  </si>
  <si>
    <t>Усиление брони ур. 4</t>
  </si>
  <si>
    <t>Кориум 296</t>
  </si>
  <si>
    <t>Термоядерные боеголовки</t>
  </si>
  <si>
    <t>Расширение обзора локатора</t>
  </si>
  <si>
    <t>Средние торпеды</t>
  </si>
  <si>
    <t>Плавучие платформы</t>
  </si>
  <si>
    <t>Осьминоги</t>
  </si>
  <si>
    <t>sub_6EABF0</t>
  </si>
  <si>
    <t>func_load_obj_properties</t>
  </si>
  <si>
    <t>func_obj_str(int a1)</t>
  </si>
  <si>
    <t>детектирование проведения исследования</t>
  </si>
  <si>
    <t>откл</t>
  </si>
  <si>
    <t>Непонятное событие при срабатывании остановки</t>
  </si>
  <si>
    <t>dword_7FA174</t>
  </si>
  <si>
    <t>func_game_setup</t>
  </si>
  <si>
    <t xml:space="preserve">начало с 0 </t>
  </si>
  <si>
    <t>dword_858DF8</t>
  </si>
  <si>
    <t>19E240</t>
  </si>
  <si>
    <t xml:space="preserve">прочитать </t>
  </si>
  <si>
    <t>dword_807348</t>
  </si>
  <si>
    <t>303DCA0h</t>
  </si>
  <si>
    <t xml:space="preserve">dword_806790 = </t>
  </si>
  <si>
    <t>Font setup ( sub_70CEB0(0, 1, 0x19Du, (int *)dword_806790, aTimeFont, 0);)</t>
  </si>
  <si>
    <t>Отрисовка объектов</t>
  </si>
  <si>
    <t>dword_806794</t>
  </si>
  <si>
    <t>Передаётся всегда в func_obj_info всегда</t>
  </si>
  <si>
    <t>byte_8067A1</t>
  </si>
  <si>
    <t>Триггерится выделением подлодки</t>
  </si>
  <si>
    <t>изменение интерфейса, возможно номер иконки, которую надо обновить</t>
  </si>
  <si>
    <t>3039030h</t>
  </si>
  <si>
    <t>Возможно настройки игры</t>
  </si>
  <si>
    <t>dword_806798</t>
  </si>
  <si>
    <t>3014CA0h</t>
  </si>
  <si>
    <t>dword_80679C</t>
  </si>
  <si>
    <t>1485EC08h</t>
  </si>
  <si>
    <t>что это? 30FBF90 305BF90 '- начало 314BF90 3122770</t>
  </si>
  <si>
    <t>выполняется 1 раз, устанавливает глобальные переменные</t>
  </si>
  <si>
    <t>включая исследования</t>
  </si>
  <si>
    <t>off_79B034 dd offset aDkd_0</t>
  </si>
  <si>
    <t xml:space="preserve">Возможно настройки игры, заполняется при запуске игры, </t>
  </si>
  <si>
    <t>dword_807568 - dword_807594</t>
  </si>
  <si>
    <t>инициализация в func_file_path</t>
  </si>
  <si>
    <t>unk_79FD88</t>
  </si>
  <si>
    <t>устанавливается в func_set_draw_pointer</t>
  </si>
  <si>
    <t>sounds.DKX:08530000</t>
  </si>
  <si>
    <t>кол-во циклов</t>
  </si>
  <si>
    <t>A6</t>
  </si>
  <si>
    <t>hex</t>
  </si>
  <si>
    <t>decimal</t>
  </si>
  <si>
    <t>func_change_obj_properties</t>
  </si>
  <si>
    <t>func_building_events</t>
  </si>
  <si>
    <t>136-142</t>
  </si>
  <si>
    <t>построился страж</t>
  </si>
  <si>
    <t>func_life_to_all</t>
  </si>
  <si>
    <t>sub_6E4EE0 (while 1)</t>
  </si>
  <si>
    <t>func_building_events case 1</t>
  </si>
  <si>
    <t>.data:007E420C</t>
  </si>
  <si>
    <t>ХП всех гидропушек</t>
  </si>
  <si>
    <t>byte_7A9342[246]</t>
  </si>
  <si>
    <t>названия подлодок для файла boat.dkd</t>
  </si>
  <si>
    <t>640-38</t>
  </si>
  <si>
    <t>[esi+23Dh]</t>
  </si>
  <si>
    <t>-&gt; cl (ecx)</t>
  </si>
  <si>
    <t>-&gt; edi</t>
  </si>
  <si>
    <t>= 600</t>
  </si>
  <si>
    <t>push ecx</t>
  </si>
  <si>
    <t>30CA0E0</t>
  </si>
  <si>
    <t>-&gt; ecx</t>
  </si>
  <si>
    <t>eax = 1</t>
  </si>
  <si>
    <t>call sub_4049B7</t>
  </si>
  <si>
    <t>al</t>
  </si>
  <si>
    <t>-&gt; cl</t>
  </si>
  <si>
    <t>ecx=1</t>
  </si>
  <si>
    <t>[esi+235h]</t>
  </si>
  <si>
    <t>-&gt; eax</t>
  </si>
  <si>
    <t>eax+eax*2</t>
  </si>
  <si>
    <t>-&gt; edx</t>
  </si>
  <si>
    <t>edi+edi*4</t>
  </si>
  <si>
    <t>-&gt;eax</t>
  </si>
  <si>
    <t>eax = 1E28</t>
  </si>
  <si>
    <t>edx</t>
  </si>
  <si>
    <t>+ ecx</t>
  </si>
  <si>
    <t>eax+eax*4</t>
  </si>
  <si>
    <t>96C8</t>
  </si>
  <si>
    <t>eax = 96C8</t>
  </si>
  <si>
    <t>shl eax, 2</t>
  </si>
  <si>
    <t>eax = 25B20</t>
  </si>
  <si>
    <t>idiv    dword_7E4178[ecx*4]</t>
  </si>
  <si>
    <t>640h</t>
  </si>
  <si>
    <t>edx =320</t>
  </si>
  <si>
    <t>eax = 60h</t>
  </si>
  <si>
    <t>-&gt;[esi+5D7h]</t>
  </si>
  <si>
    <t>eax</t>
  </si>
  <si>
    <t>1E28</t>
  </si>
  <si>
    <t>edi=608</t>
  </si>
  <si>
    <t>eax=C</t>
  </si>
  <si>
    <t>edx=24</t>
  </si>
  <si>
    <t>свойство пушки</t>
  </si>
  <si>
    <t>игрок</t>
  </si>
  <si>
    <t>ecx=25</t>
  </si>
  <si>
    <t>dword_7E4178[ecx*4]</t>
  </si>
  <si>
    <t>указывает на хп типа объекта</t>
  </si>
  <si>
    <t xml:space="preserve">dw_lib_buildings_hp </t>
  </si>
  <si>
    <t>Акулы</t>
  </si>
  <si>
    <t>Тяжелый крейсер</t>
  </si>
  <si>
    <t>Плазма</t>
  </si>
  <si>
    <t>Рубиновый лазер</t>
  </si>
  <si>
    <t>Лёгкий лазер</t>
  </si>
  <si>
    <t>Силикоиды</t>
  </si>
  <si>
    <t>Биокислотные снаряды</t>
  </si>
  <si>
    <t>Газовый лазер</t>
  </si>
  <si>
    <t>Скорострельность</t>
  </si>
  <si>
    <t>???</t>
  </si>
  <si>
    <t>sub_4D8A30</t>
  </si>
  <si>
    <t>007E055C</t>
  </si>
  <si>
    <t>кориум</t>
  </si>
  <si>
    <t>007E07A0</t>
  </si>
  <si>
    <t>Парализатор</t>
  </si>
  <si>
    <t>007E04A0</t>
  </si>
  <si>
    <t>007E417C</t>
  </si>
  <si>
    <t>007E6468</t>
  </si>
  <si>
    <t>007DFBAC</t>
  </si>
  <si>
    <t>Здание</t>
  </si>
  <si>
    <t>Подлодка</t>
  </si>
  <si>
    <t>007DFC70</t>
  </si>
  <si>
    <t>007E24FC</t>
  </si>
  <si>
    <t>007E1C50</t>
  </si>
  <si>
    <t>007A8D98</t>
  </si>
  <si>
    <t>Технологические уровни</t>
  </si>
  <si>
    <t>Мобильная ремонтная платформа</t>
  </si>
  <si>
    <t>Генератор помех</t>
  </si>
  <si>
    <t>Кассетные снаряды</t>
  </si>
  <si>
    <t>Противоторп манёвр</t>
  </si>
  <si>
    <t>Связки исследований</t>
  </si>
  <si>
    <t>Увеличение скор. Ур. 2</t>
  </si>
  <si>
    <t>Энергосбережение Ур. 2</t>
  </si>
  <si>
    <t>Пульсар</t>
  </si>
  <si>
    <t>Ионные снаряды</t>
  </si>
  <si>
    <t xml:space="preserve">Преобразование кориума в энергию </t>
  </si>
  <si>
    <t>Биолокатор</t>
  </si>
  <si>
    <t>Биоминомёт</t>
  </si>
  <si>
    <t>Усиление брони ур. 2</t>
  </si>
  <si>
    <t>Локальная телепортация</t>
  </si>
  <si>
    <t>Энергопередатчик</t>
  </si>
  <si>
    <t>Увеличение скор. Ур. 3</t>
  </si>
  <si>
    <t>Ключ к шифру систем противника</t>
  </si>
  <si>
    <t>Сдвоенное плазменное оружие</t>
  </si>
  <si>
    <t>Осколочные снаряды</t>
  </si>
  <si>
    <t>Газовая лазерная пушка</t>
  </si>
  <si>
    <t>Информационное вторжение</t>
  </si>
  <si>
    <t>Энергосбережение Ур. 3</t>
  </si>
  <si>
    <t>Ионная защитная обшивка 30%</t>
  </si>
  <si>
    <t>Портал</t>
  </si>
  <si>
    <t>Защитное поле</t>
  </si>
  <si>
    <t>Модификация биосонара</t>
  </si>
  <si>
    <t>Информационная безопасность</t>
  </si>
  <si>
    <t>Минная установка</t>
  </si>
  <si>
    <t>Энергоснаряд ур. 2</t>
  </si>
  <si>
    <t>Квантовый парализатор</t>
  </si>
  <si>
    <t>Энергосбережение ур. 4</t>
  </si>
  <si>
    <t>Увеличение скорости регенерации</t>
  </si>
  <si>
    <t>Повышение скорости пульсара</t>
  </si>
  <si>
    <t>Антилокационный рассеиватель</t>
  </si>
  <si>
    <t>Акустические мины</t>
  </si>
  <si>
    <t>Повыш. Скор. Газовой пушки</t>
  </si>
  <si>
    <t>Увеличение скорости ур.4</t>
  </si>
  <si>
    <t>Переработка</t>
  </si>
  <si>
    <t>Защитный код порталов</t>
  </si>
  <si>
    <t>Лазерная защитная обшивка</t>
  </si>
  <si>
    <t>Рассеиватель сверхзвука</t>
  </si>
  <si>
    <t>Захват сооружений</t>
  </si>
  <si>
    <t>Пси-щит</t>
  </si>
  <si>
    <t>Ускоренный сбор кремния</t>
  </si>
  <si>
    <t>Создание резидента</t>
  </si>
  <si>
    <t>Ионный отражатель</t>
  </si>
  <si>
    <t>Энергоснаряд ур. 3</t>
  </si>
  <si>
    <t>Газовый лазер (спутник)</t>
  </si>
  <si>
    <t>Ускоренная погрузка кориума</t>
  </si>
  <si>
    <t>Усиленные осколочные снаряды</t>
  </si>
  <si>
    <t>Система защиты от СМП</t>
  </si>
  <si>
    <t>Молекулярный восстановитель</t>
  </si>
  <si>
    <t>Усиление ионного рефлектора</t>
  </si>
  <si>
    <t>Обнаружитель невидимок</t>
  </si>
  <si>
    <t>Вакуумная бомба</t>
  </si>
  <si>
    <t>Энерготурель</t>
  </si>
  <si>
    <t>Генератор ионного поля</t>
  </si>
  <si>
    <t>Обнаружение лазерных ловушек</t>
  </si>
  <si>
    <t>Нейропаралитические снаряды</t>
  </si>
  <si>
    <t>Парализация уровень 3</t>
  </si>
  <si>
    <t>Парализация уровень 2</t>
  </si>
  <si>
    <t>Нейтрализатор энергощита</t>
  </si>
  <si>
    <t>00857F0F</t>
  </si>
  <si>
    <t>текст Загрузка ландшафта</t>
  </si>
  <si>
    <t>007BFC10</t>
  </si>
  <si>
    <t>Невидимка</t>
  </si>
  <si>
    <t>Усиление торпед ур.3</t>
  </si>
  <si>
    <t>Увеличение скорости ур. 3</t>
  </si>
  <si>
    <t>Дистанционная подзарядка</t>
  </si>
  <si>
    <t>Оборудование для фантома</t>
  </si>
  <si>
    <t>Магнитная мина</t>
  </si>
  <si>
    <t>Ускорение создания вооруж</t>
  </si>
  <si>
    <t>Повышение дальности тяж лазера</t>
  </si>
  <si>
    <t>Энергетический щит</t>
  </si>
  <si>
    <t>Кибертехнология</t>
  </si>
  <si>
    <t>Спецоборудование захватчика</t>
  </si>
  <si>
    <t>Генератор защитного поля</t>
  </si>
  <si>
    <t>Усиление мощности локатора</t>
  </si>
  <si>
    <t>Увеличение темпа стрельбы</t>
  </si>
  <si>
    <t>Ускорение перезарядки фантома</t>
  </si>
  <si>
    <t>Повышение скорости тяж лазера</t>
  </si>
  <si>
    <t>Усиленные ЭМ торпеды</t>
  </si>
  <si>
    <t>Усиленная осколочная торпеда</t>
  </si>
  <si>
    <t>Сверхзвуковой рассеиватель</t>
  </si>
  <si>
    <t>Лазерная бомба</t>
  </si>
  <si>
    <t>Легкий лазер</t>
  </si>
  <si>
    <t xml:space="preserve">Увеличение дистанции обзора </t>
  </si>
  <si>
    <t>Осколочная торпеда</t>
  </si>
  <si>
    <t>Увеличение скорости ур. 2</t>
  </si>
  <si>
    <t>Лазерная ловушка</t>
  </si>
  <si>
    <t>Повыш дальн лёгкого лазера</t>
  </si>
  <si>
    <t>Усиление торпед ур. 2</t>
  </si>
  <si>
    <t>Оборудование рейдера</t>
  </si>
  <si>
    <t>Повышение выработки энергии</t>
  </si>
  <si>
    <t>Электромагнитные торпеды</t>
  </si>
  <si>
    <t>Повышение скорости легкого лазера</t>
  </si>
  <si>
    <t>Повышение сетевой безопасности</t>
  </si>
  <si>
    <t>Ускоренный захват сооружений</t>
  </si>
  <si>
    <t>Усиленные биокислотные снаряды</t>
  </si>
  <si>
    <t>Зависмиости для:</t>
  </si>
  <si>
    <t>Броня т4</t>
  </si>
  <si>
    <t>007BFDF0</t>
  </si>
  <si>
    <t>старое</t>
  </si>
  <si>
    <t>новое</t>
  </si>
  <si>
    <t>007BFDF4</t>
  </si>
  <si>
    <t>007BFDD7</t>
  </si>
  <si>
    <t>007BFDDB</t>
  </si>
  <si>
    <t>Скорость т4</t>
  </si>
  <si>
    <t>007C0048</t>
  </si>
  <si>
    <t>007C00F7</t>
  </si>
  <si>
    <t>007C00FB</t>
  </si>
  <si>
    <t>007C01DC</t>
  </si>
  <si>
    <t>007C01E0</t>
  </si>
  <si>
    <t>007C028B</t>
  </si>
  <si>
    <t>Усиленные  ЭМ торпеды</t>
  </si>
  <si>
    <t>007C02A9</t>
  </si>
  <si>
    <t>007C02AD</t>
  </si>
  <si>
    <t>007C02A4</t>
  </si>
  <si>
    <t>007C0402</t>
  </si>
  <si>
    <t>Локационный щит</t>
  </si>
  <si>
    <t>007C052E</t>
  </si>
  <si>
    <t>Неведимка</t>
  </si>
  <si>
    <t>007C04B1</t>
  </si>
  <si>
    <t>007C0515</t>
  </si>
  <si>
    <t>Спецоборудование рейдера</t>
  </si>
  <si>
    <t>007C04E3</t>
  </si>
  <si>
    <t>007C04CA</t>
  </si>
  <si>
    <t>Увеличение скорости ур 4</t>
  </si>
  <si>
    <t>007C06A5</t>
  </si>
  <si>
    <t>адрес</t>
  </si>
  <si>
    <t>Энергосбережение ур.3</t>
  </si>
  <si>
    <t>007C0903</t>
  </si>
  <si>
    <t>Скорость уровень 3</t>
  </si>
  <si>
    <t>007C08B8</t>
  </si>
  <si>
    <t>007C08BC</t>
  </si>
  <si>
    <t>Энергосбережение ур.4</t>
  </si>
  <si>
    <t>007C094E</t>
  </si>
  <si>
    <t>007C0967</t>
  </si>
  <si>
    <t>Скорость уровень 4</t>
  </si>
  <si>
    <t>007C096B</t>
  </si>
  <si>
    <t>007C096C</t>
  </si>
  <si>
    <t>007C0970</t>
  </si>
  <si>
    <t>Противоторп. Манёвр</t>
  </si>
  <si>
    <t>007C08A3</t>
  </si>
  <si>
    <t>Повышение выраб. Энерг.</t>
  </si>
  <si>
    <t>007C0999</t>
  </si>
  <si>
    <t>007C091C</t>
  </si>
  <si>
    <t>007C0A7A</t>
  </si>
  <si>
    <t>007C0A7F</t>
  </si>
  <si>
    <t>007C0A83</t>
  </si>
  <si>
    <t>007C0A98</t>
  </si>
  <si>
    <t>007C0A2F</t>
  </si>
  <si>
    <t>007C0B10</t>
  </si>
  <si>
    <t>Ионная защ. Обш. ур. 2</t>
  </si>
  <si>
    <t>Усиление брони ур.4</t>
  </si>
  <si>
    <t>007C0ADE</t>
  </si>
  <si>
    <t>007C0B14</t>
  </si>
  <si>
    <t>Ионная защ. Обш. ур. 3</t>
  </si>
  <si>
    <t>007C0B29</t>
  </si>
  <si>
    <t>007C0B2D</t>
  </si>
  <si>
    <t>007C0B2E</t>
  </si>
  <si>
    <t>007C0B32</t>
  </si>
  <si>
    <t>007C0D9A</t>
  </si>
  <si>
    <t>Нейтрализатор энергощ</t>
  </si>
  <si>
    <t>007C0D9E</t>
  </si>
  <si>
    <t>Усиленные оск. Снаряды</t>
  </si>
  <si>
    <t>007C0D4F</t>
  </si>
  <si>
    <t>007BFCAB</t>
  </si>
  <si>
    <t>Усиление брони уровень 3</t>
  </si>
  <si>
    <t>007BFDAA</t>
  </si>
  <si>
    <t>007BFDAE</t>
  </si>
  <si>
    <t>007BFD73</t>
  </si>
  <si>
    <t>Исследования, открывающие здания</t>
  </si>
  <si>
    <t>Исследования, открывающие подлодки</t>
  </si>
  <si>
    <t>007A8C58</t>
  </si>
  <si>
    <t>007A8B1C</t>
  </si>
  <si>
    <t xml:space="preserve">id </t>
  </si>
  <si>
    <t>Боеприпас</t>
  </si>
  <si>
    <t>Лёгкая торпеда</t>
  </si>
  <si>
    <t>Средняя топреда</t>
  </si>
  <si>
    <t>Тяжелая торпеда</t>
  </si>
  <si>
    <t>Глубинная мина</t>
  </si>
  <si>
    <t>Электромагнитная торпеда</t>
  </si>
  <si>
    <t>Кассетная торпеда</t>
  </si>
  <si>
    <t>Глубинная бомба</t>
  </si>
  <si>
    <t>Нейроснаряд</t>
  </si>
  <si>
    <t>Газовый снаряд</t>
  </si>
  <si>
    <t>Прыгающая мина</t>
  </si>
  <si>
    <t>Осколочный снаряд (дредноут)</t>
  </si>
  <si>
    <t>Биокислотный снаряд</t>
  </si>
  <si>
    <t>Акустическая мина</t>
  </si>
  <si>
    <t>Биомина</t>
  </si>
  <si>
    <t>id</t>
  </si>
  <si>
    <t>Установка дальности атаки</t>
  </si>
  <si>
    <t>0044F73F</t>
  </si>
  <si>
    <t>sub_4C4550</t>
  </si>
  <si>
    <t>Вызов выстрела</t>
  </si>
  <si>
    <t>Дальности атаки турелей</t>
  </si>
  <si>
    <t>+257</t>
  </si>
  <si>
    <t>+93</t>
  </si>
  <si>
    <t>+91</t>
  </si>
  <si>
    <t>+95</t>
  </si>
  <si>
    <t>+8</t>
  </si>
  <si>
    <t>+1499</t>
  </si>
  <si>
    <t>+1495</t>
  </si>
  <si>
    <t>% ХП ? (100)</t>
  </si>
  <si>
    <t>ХП здания</t>
  </si>
  <si>
    <t>+577</t>
  </si>
  <si>
    <t>+1040</t>
  </si>
  <si>
    <t>+1068</t>
  </si>
  <si>
    <t>+1184</t>
  </si>
  <si>
    <t>+1216</t>
  </si>
  <si>
    <t>007C0908</t>
  </si>
  <si>
    <t>007C090C</t>
  </si>
  <si>
    <t>+1783</t>
  </si>
  <si>
    <t>ID подлодки</t>
  </si>
  <si>
    <t>X координата</t>
  </si>
  <si>
    <t>Y координата</t>
  </si>
  <si>
    <t>Игрок</t>
  </si>
  <si>
    <t>Z координата</t>
  </si>
  <si>
    <t>+1802</t>
  </si>
  <si>
    <t>Радиус обзора</t>
  </si>
  <si>
    <t>Тип объекта, 20 - лёгк лазер, истребитель</t>
  </si>
  <si>
    <t>+565</t>
  </si>
  <si>
    <t>ID объекта, 20 - лёгк лазер</t>
  </si>
  <si>
    <t>+1779</t>
  </si>
  <si>
    <t>???, истребитель</t>
  </si>
  <si>
    <t>+1456</t>
  </si>
  <si>
    <t>Производство снарядов</t>
  </si>
  <si>
    <t>sub_4D8A80</t>
  </si>
  <si>
    <t>вычесть металл</t>
  </si>
  <si>
    <t>+313</t>
  </si>
  <si>
    <t>Макс хп</t>
  </si>
  <si>
    <t>Текущее хп</t>
  </si>
  <si>
    <t>+312</t>
  </si>
  <si>
    <t>00642A99</t>
  </si>
  <si>
    <t>чтение урона снаряда при нанесении урона</t>
  </si>
  <si>
    <t>+1810</t>
  </si>
  <si>
    <t>+1814</t>
  </si>
  <si>
    <t>+36</t>
  </si>
  <si>
    <t>*(_DWORD *)(this + 1244) = resource_type</t>
  </si>
  <si>
    <t>a1 + 2010</t>
  </si>
  <si>
    <t>Разгрузить один сегмент металла</t>
  </si>
  <si>
    <t>sub_46D450</t>
  </si>
  <si>
    <t>sub_465C60</t>
  </si>
  <si>
    <t>this + 1232</t>
  </si>
  <si>
    <t>gold to give</t>
  </si>
  <si>
    <t>транспорт полный</t>
  </si>
  <si>
    <t>транспорт недогружен</t>
  </si>
  <si>
    <t>+187</t>
  </si>
  <si>
    <t>+191</t>
  </si>
  <si>
    <t>Запись параметров подлодок</t>
  </si>
  <si>
    <t>Ядерная ракета</t>
  </si>
  <si>
    <t>00793E2C</t>
  </si>
  <si>
    <t>Бесконечность боезапаса турелей</t>
  </si>
  <si>
    <t>00798F8C</t>
  </si>
  <si>
    <t>Коэффициенты зарядки подстанции</t>
  </si>
  <si>
    <t>func_charge_station</t>
  </si>
  <si>
    <t>зарядка станции</t>
  </si>
  <si>
    <t>ID здания</t>
  </si>
  <si>
    <t>004BAE88</t>
  </si>
  <si>
    <t>Функции обновления зданий</t>
  </si>
  <si>
    <t>+392</t>
  </si>
  <si>
    <t>Скорость</t>
  </si>
  <si>
    <t>Скорость/2</t>
  </si>
  <si>
    <t>+388</t>
  </si>
  <si>
    <t>+1946</t>
  </si>
  <si>
    <t>Тип оружия</t>
  </si>
  <si>
    <t>+1950</t>
  </si>
  <si>
    <t>Боезапас</t>
  </si>
  <si>
    <t>Макс боезапас</t>
  </si>
  <si>
    <t>+1954</t>
  </si>
  <si>
    <t>+1958</t>
  </si>
  <si>
    <t>+1962</t>
  </si>
  <si>
    <t>+1966</t>
  </si>
  <si>
    <t>+1970</t>
  </si>
  <si>
    <t>Скорострельность*2</t>
  </si>
  <si>
    <t>+1974</t>
  </si>
  <si>
    <t>Тип доп. оружия</t>
  </si>
  <si>
    <t>+1978</t>
  </si>
  <si>
    <t>Боезапас доп. Оружия</t>
  </si>
  <si>
    <t>+1982</t>
  </si>
  <si>
    <t>+118</t>
  </si>
  <si>
    <t>Является плав. Платф.</t>
  </si>
  <si>
    <t>Снаряд ионного отражателя</t>
  </si>
  <si>
    <t>Заряд мстителя</t>
  </si>
  <si>
    <t>+1834</t>
  </si>
  <si>
    <t>Заряд оружия мстителя (или всех?)</t>
  </si>
  <si>
    <t>Сдвиг</t>
  </si>
  <si>
    <t>0045088F</t>
  </si>
  <si>
    <t>+1838</t>
  </si>
  <si>
    <t>Пси-зонд заряжен</t>
  </si>
  <si>
    <t>bool</t>
  </si>
  <si>
    <t>+1826</t>
  </si>
  <si>
    <t>Заряд Пси-зонда</t>
  </si>
  <si>
    <t>+1842</t>
  </si>
  <si>
    <t>+1830</t>
  </si>
  <si>
    <t>Невидимость активна</t>
  </si>
  <si>
    <t>+1, если исследовано Увеличение темпа стрельбы</t>
  </si>
  <si>
    <t>+1914</t>
  </si>
  <si>
    <t>+1918</t>
  </si>
  <si>
    <t>Делитель для генератора помех</t>
  </si>
  <si>
    <t>+ к тику игры</t>
  </si>
  <si>
    <t>007C0547</t>
  </si>
  <si>
    <t>Накопленный ресурс</t>
  </si>
  <si>
    <t xml:space="preserve">для акумулятора </t>
  </si>
  <si>
    <t>[327]</t>
  </si>
  <si>
    <t>[326]</t>
  </si>
  <si>
    <t>Добыто за всё время</t>
  </si>
  <si>
    <t>[329]</t>
  </si>
  <si>
    <t>+138</t>
  </si>
  <si>
    <t>Текущая энергия</t>
  </si>
  <si>
    <t>[330]</t>
  </si>
  <si>
    <t>Тик, когда ресурс выдан (было обновление добычей)</t>
  </si>
  <si>
    <t>Частота добычи ресурса</t>
  </si>
  <si>
    <t>+1464</t>
  </si>
  <si>
    <t>+1460</t>
  </si>
  <si>
    <t>Текущий запас месторождения</t>
  </si>
  <si>
    <t>007C028F</t>
  </si>
  <si>
    <t>Уроны снарядов</t>
  </si>
  <si>
    <t>lvl</t>
  </si>
  <si>
    <t>0079B024</t>
  </si>
  <si>
    <t>строковые переменные</t>
  </si>
  <si>
    <t>sub_6051B0</t>
  </si>
  <si>
    <t>Положение при выпуске торпед</t>
  </si>
  <si>
    <t>X координата назначения</t>
  </si>
  <si>
    <t>Y координата назначения</t>
  </si>
  <si>
    <t>Z координата назначения</t>
  </si>
  <si>
    <t>+195</t>
  </si>
  <si>
    <t xml:space="preserve">Y координата </t>
  </si>
  <si>
    <t xml:space="preserve">Z координата </t>
  </si>
  <si>
    <t>+71</t>
  </si>
  <si>
    <t>+73</t>
  </si>
  <si>
    <t>+75</t>
  </si>
  <si>
    <t>+183</t>
  </si>
  <si>
    <t>+159</t>
  </si>
  <si>
    <t>+1221</t>
  </si>
  <si>
    <t>+1223</t>
  </si>
  <si>
    <t>+1225</t>
  </si>
  <si>
    <t>Y, склад освободился</t>
  </si>
  <si>
    <t>Z, склад освободился</t>
  </si>
  <si>
    <t>+1217</t>
  </si>
  <si>
    <t>112</t>
  </si>
  <si>
    <t>WS склад</t>
  </si>
  <si>
    <t>BO склад</t>
  </si>
  <si>
    <t>108</t>
  </si>
  <si>
    <t>SI склад</t>
  </si>
  <si>
    <t>560</t>
  </si>
  <si>
    <t>Экзепляры</t>
  </si>
  <si>
    <t>+1237</t>
  </si>
  <si>
    <t>+1189</t>
  </si>
  <si>
    <t>+1191</t>
  </si>
  <si>
    <t>+1193</t>
  </si>
  <si>
    <t>X склада</t>
  </si>
  <si>
    <t>Y склада</t>
  </si>
  <si>
    <t>Z склада</t>
  </si>
  <si>
    <t>00798F98</t>
  </si>
  <si>
    <t>Радиусы сонаров</t>
  </si>
  <si>
    <t>007BF558</t>
  </si>
  <si>
    <t>Настройки ресурсов</t>
  </si>
  <si>
    <t>007995BC</t>
  </si>
  <si>
    <t>007BF594</t>
  </si>
  <si>
    <t>Уровни золота</t>
  </si>
  <si>
    <t>007E481C</t>
  </si>
  <si>
    <t>Стоимости исследований</t>
  </si>
  <si>
    <t>007E5478</t>
  </si>
  <si>
    <t>Продолжительность исследований</t>
  </si>
  <si>
    <t>Снаряд</t>
  </si>
  <si>
    <t>+251</t>
  </si>
  <si>
    <t>Тик разделения снарядя</t>
  </si>
  <si>
    <t>+213</t>
  </si>
  <si>
    <t>Высота снаряда</t>
  </si>
  <si>
    <t>+227</t>
  </si>
  <si>
    <t>Место или время разрыва</t>
  </si>
  <si>
    <t>+265</t>
  </si>
  <si>
    <t>Количество точек</t>
  </si>
  <si>
    <t>+269</t>
  </si>
  <si>
    <t>Количество кругов</t>
  </si>
  <si>
    <t>+293</t>
  </si>
  <si>
    <t>Расширение кругов</t>
  </si>
  <si>
    <t>+285</t>
  </si>
  <si>
    <t>Базовый кругов</t>
  </si>
  <si>
    <t>Лёгкий гидроснаряд</t>
  </si>
  <si>
    <t>Орбитальный лазер</t>
  </si>
  <si>
    <t>Ионный осколок</t>
  </si>
  <si>
    <t>Энергетический снаряд</t>
  </si>
  <si>
    <t>Количество выпускаемых снарядов</t>
  </si>
  <si>
    <t>007F5147</t>
  </si>
  <si>
    <t>Текущие исследования</t>
  </si>
  <si>
    <t>+2048</t>
  </si>
  <si>
    <t>X координата цели для атаки</t>
  </si>
  <si>
    <t>Y координата цели для атаки</t>
  </si>
  <si>
    <t>+2050</t>
  </si>
  <si>
    <t>+2052</t>
  </si>
  <si>
    <t>Z координата цели для атаки</t>
  </si>
  <si>
    <t>+253</t>
  </si>
  <si>
    <t>Оборонительный режим (0=выкл)</t>
  </si>
  <si>
    <t>Макс скорострельность???</t>
  </si>
  <si>
    <t>Подлодка совершила выстрел - надо вычесть торпеду</t>
  </si>
  <si>
    <t>[1159]</t>
  </si>
  <si>
    <t>Атакуемый игрок</t>
  </si>
  <si>
    <t>Номер атакуемого объекта игрока</t>
  </si>
  <si>
    <t>[1163]</t>
  </si>
  <si>
    <t>+50</t>
  </si>
  <si>
    <t>Порядковый номер производства</t>
  </si>
  <si>
    <t>+1151</t>
  </si>
  <si>
    <t>Счётчик тика поиска цели (20/40)</t>
  </si>
  <si>
    <t>00489B47</t>
  </si>
  <si>
    <t>Дистанция обнаружения целей</t>
  </si>
  <si>
    <t>007C15C4</t>
  </si>
  <si>
    <t>007BF680</t>
  </si>
  <si>
    <t>007AD5B0</t>
  </si>
  <si>
    <t>007DFD30</t>
  </si>
  <si>
    <t>+601</t>
  </si>
  <si>
    <t>ID типа снаряда</t>
  </si>
  <si>
    <t>func_turret_attack</t>
  </si>
  <si>
    <t>007C0E4D</t>
  </si>
  <si>
    <t>007C0DD5</t>
  </si>
  <si>
    <t>007E5E28</t>
  </si>
  <si>
    <t>00792CAC</t>
  </si>
  <si>
    <t xml:space="preserve">Тип оружия </t>
  </si>
  <si>
    <t xml:space="preserve">Время производства </t>
  </si>
  <si>
    <t xml:space="preserve">кориум </t>
  </si>
  <si>
    <t xml:space="preserve">металл </t>
  </si>
  <si>
    <t>Хп</t>
  </si>
  <si>
    <t>Обзор</t>
  </si>
  <si>
    <t>Подлодки</t>
  </si>
  <si>
    <t>Здания</t>
  </si>
  <si>
    <t>Тип оружия турелей</t>
  </si>
  <si>
    <t>Время строительства</t>
  </si>
  <si>
    <t>Функции и ключевые места</t>
  </si>
  <si>
    <t>Другое</t>
  </si>
  <si>
    <t>Исследования</t>
  </si>
  <si>
    <t>00459DED</t>
  </si>
  <si>
    <t>Рассчёт урона от брони</t>
  </si>
  <si>
    <t>007E3DC4</t>
  </si>
  <si>
    <t>+539</t>
  </si>
  <si>
    <t>Урон</t>
  </si>
  <si>
    <t>+524</t>
  </si>
  <si>
    <t>?? 6 для parcher</t>
  </si>
  <si>
    <t>Урон отражателя</t>
  </si>
  <si>
    <t>Прогресс строительства, %</t>
  </si>
  <si>
    <t>Потрачено металла на строительство</t>
  </si>
  <si>
    <t>+[181]</t>
  </si>
  <si>
    <t>+[180]</t>
  </si>
  <si>
    <t>Потрачено кориума на строительство</t>
  </si>
  <si>
    <t>Потрачено кремния на строительство</t>
  </si>
  <si>
    <t>Потрачено ??? на строительство</t>
  </si>
  <si>
    <t>5 клеток</t>
  </si>
  <si>
    <t>апгрейд</t>
  </si>
  <si>
    <t>9 клеток</t>
  </si>
  <si>
    <t>Дредноут снаряд</t>
  </si>
  <si>
    <t>Ионный снаряд</t>
  </si>
  <si>
    <t>+605</t>
  </si>
  <si>
    <t>13 клеток</t>
  </si>
  <si>
    <t>3 клетки</t>
  </si>
  <si>
    <t>[310]</t>
  </si>
  <si>
    <t>[315]</t>
  </si>
  <si>
    <t>Заряд</t>
  </si>
  <si>
    <t>Тик последнего обновления</t>
  </si>
  <si>
    <t>Спутник на орбите</t>
  </si>
  <si>
    <t>генератор поля</t>
  </si>
  <si>
    <t>0 - макс заряд</t>
  </si>
  <si>
    <t>1 - работа</t>
  </si>
  <si>
    <t>2 - зарядка</t>
  </si>
  <si>
    <t>Индикатор доступности кнопки включения</t>
  </si>
  <si>
    <t>заряд</t>
  </si>
  <si>
    <t>тик последнего изменения заряда</t>
  </si>
  <si>
    <t>007E09DC</t>
  </si>
  <si>
    <t>Кремний</t>
  </si>
  <si>
    <t>заряд телепорта</t>
  </si>
  <si>
    <t>+1822</t>
  </si>
  <si>
    <t>макс 20</t>
  </si>
  <si>
    <t>макс 40</t>
  </si>
  <si>
    <t>с прокачкой заряжается в 2 раза быстрее</t>
  </si>
  <si>
    <t>фантом невидимость 48 сек</t>
  </si>
  <si>
    <t>Последнее ХП, с которым она чинилась</t>
  </si>
  <si>
    <t>Урон кибердельфина</t>
  </si>
  <si>
    <t>+1910</t>
  </si>
  <si>
    <t>Процент получения урона в сек</t>
  </si>
  <si>
    <t>+690</t>
  </si>
  <si>
    <t>Парализующий снаряд</t>
  </si>
  <si>
    <t>-9510</t>
  </si>
  <si>
    <t>-5877</t>
  </si>
  <si>
    <t>-8090</t>
  </si>
  <si>
    <t>+624</t>
  </si>
  <si>
    <t>movsx eax,word ptr [ebx+3E]</t>
  </si>
  <si>
    <t>push eax</t>
  </si>
  <si>
    <t>movsx ecx,word ptr [ebx+3C]</t>
  </si>
  <si>
    <t>movsx edx,word ptr [ebx+3A]</t>
  </si>
  <si>
    <t>push edx</t>
  </si>
  <si>
    <t>movsx eax,word ptr [ebx+38]</t>
  </si>
  <si>
    <t>movsx ecx,word ptr [ebx+36]</t>
  </si>
  <si>
    <t>movsx edx,word ptr [ebx+34]</t>
  </si>
  <si>
    <t>call 006ACF0D</t>
  </si>
  <si>
    <t>mov esi,eax</t>
  </si>
  <si>
    <t>[308]</t>
  </si>
  <si>
    <t>Заряд телепорта</t>
  </si>
  <si>
    <t>[267]</t>
  </si>
  <si>
    <t>Точка назначения телепорта (да/нет)</t>
  </si>
  <si>
    <t>[311]</t>
  </si>
  <si>
    <t>ID телепортируемого объекта</t>
  </si>
  <si>
    <t>[313]</t>
  </si>
  <si>
    <t>[314]</t>
  </si>
  <si>
    <t>X телепорта</t>
  </si>
  <si>
    <t>Y телепорта</t>
  </si>
  <si>
    <t>Z телепорта</t>
  </si>
  <si>
    <t>[312]</t>
  </si>
  <si>
    <t>Идёт анимация телепорта (да/нет)</t>
  </si>
  <si>
    <t>+1635</t>
  </si>
  <si>
    <t>Сразу при телепорте = 2</t>
  </si>
  <si>
    <t>[61]</t>
  </si>
  <si>
    <t>При телепорте = 0</t>
  </si>
  <si>
    <t>mov ecx,[ebx+000006F7]</t>
  </si>
  <si>
    <t>cmp ecx,09</t>
  </si>
  <si>
    <t>je cyber</t>
  </si>
  <si>
    <t>cmp ecx,15</t>
  </si>
  <si>
    <t>jmp originalcode</t>
  </si>
  <si>
    <t>cyber:</t>
  </si>
  <si>
    <t>xor eax, eax</t>
  </si>
  <si>
    <t>originalcode:</t>
  </si>
  <si>
    <t>mov [ebp-08],eax</t>
  </si>
  <si>
    <t>mov eax,[ebp-08]</t>
  </si>
  <si>
    <t>pop ecx</t>
  </si>
  <si>
    <t>[1]</t>
  </si>
  <si>
    <t>id снаряда</t>
  </si>
  <si>
    <t>[2]</t>
  </si>
  <si>
    <t>+1926</t>
  </si>
  <si>
    <t>Процент блока урона защ. Полем</t>
  </si>
  <si>
    <t>Ультразвук</t>
  </si>
  <si>
    <t>Шахта кремния</t>
  </si>
  <si>
    <t>004AE8DA</t>
  </si>
  <si>
    <t>Определить id здания</t>
  </si>
  <si>
    <t>Шахта золота ВО</t>
  </si>
  <si>
    <t>Силовое поле</t>
  </si>
  <si>
    <t>+65</t>
  </si>
  <si>
    <t>+67</t>
  </si>
  <si>
    <t>+69</t>
  </si>
  <si>
    <t>X координата * 200</t>
  </si>
  <si>
    <t>Y координата * 200</t>
  </si>
  <si>
    <t>Z координата * 200</t>
  </si>
  <si>
    <t>+648</t>
  </si>
  <si>
    <t>+637</t>
  </si>
  <si>
    <t>&lt;2 = нет столкновения</t>
  </si>
  <si>
    <t>+2094</t>
  </si>
  <si>
    <t>+1858</t>
  </si>
  <si>
    <t>Неуязвимость</t>
  </si>
  <si>
    <t>уровень прокачки</t>
  </si>
  <si>
    <t>17E5A220</t>
  </si>
  <si>
    <t>Биосонар</t>
  </si>
  <si>
    <t>Локатор (ВО)</t>
  </si>
  <si>
    <t>Локатор (WS)</t>
  </si>
  <si>
    <t>Стройцентр WS</t>
  </si>
  <si>
    <t>+569</t>
  </si>
  <si>
    <t>Раса игрока - 1</t>
  </si>
  <si>
    <t>007A8BB8</t>
  </si>
  <si>
    <t>+281</t>
  </si>
  <si>
    <t>Тик последней регенерации</t>
  </si>
  <si>
    <t>Текущий заряд энергии</t>
  </si>
  <si>
    <t>+1818</t>
  </si>
  <si>
    <t>0048B988</t>
  </si>
  <si>
    <t>Параметры выстрела</t>
  </si>
  <si>
    <t>Смещение выстрела от центра</t>
  </si>
  <si>
    <t>+680</t>
  </si>
  <si>
    <t>+1850</t>
  </si>
  <si>
    <t>Состояние парализации</t>
  </si>
  <si>
    <t>Дальность атаки</t>
  </si>
  <si>
    <t>+2068</t>
  </si>
  <si>
    <t>Дальность атаки * 201</t>
  </si>
  <si>
    <t>+2070</t>
  </si>
  <si>
    <t>007A8CFC</t>
  </si>
  <si>
    <t>Тип побочного оружия</t>
  </si>
  <si>
    <t>Побочный боезапас</t>
  </si>
  <si>
    <t>0079A3FC</t>
  </si>
  <si>
    <t>Модули силикоидов</t>
  </si>
  <si>
    <t>00798FD8</t>
  </si>
  <si>
    <t>Уровни исследований (доступность)</t>
  </si>
  <si>
    <t>Рассовые наборы технологий????</t>
  </si>
  <si>
    <t>Вкл/выкл урон снаряда</t>
  </si>
  <si>
    <t>=1 аое взрыв при уничножении</t>
  </si>
  <si>
    <t>=2 мгновенный взрыв АоЕ</t>
  </si>
  <si>
    <t>Плазменный заряд</t>
  </si>
  <si>
    <t>192\66</t>
  </si>
  <si>
    <t>+725</t>
  </si>
  <si>
    <t>X координата цели</t>
  </si>
  <si>
    <t>+729</t>
  </si>
  <si>
    <t>+733</t>
  </si>
  <si>
    <t>Y координата цели</t>
  </si>
  <si>
    <t>Z координата цели</t>
  </si>
  <si>
    <t>+587</t>
  </si>
  <si>
    <t>+589</t>
  </si>
  <si>
    <t>+591</t>
  </si>
  <si>
    <t>X</t>
  </si>
  <si>
    <t>Y</t>
  </si>
  <si>
    <t>Z</t>
  </si>
  <si>
    <t>X цели</t>
  </si>
  <si>
    <t>+593</t>
  </si>
  <si>
    <t>Y цели</t>
  </si>
  <si>
    <t>Z цели</t>
  </si>
  <si>
    <t>+595</t>
  </si>
  <si>
    <t>+597</t>
  </si>
  <si>
    <t>+108</t>
  </si>
  <si>
    <t>Угол поворота турели</t>
  </si>
  <si>
    <t>+610</t>
  </si>
  <si>
    <t>Номер объекта игрока</t>
  </si>
  <si>
    <t>+677</t>
  </si>
  <si>
    <t>Объект атаки</t>
  </si>
  <si>
    <t>+657</t>
  </si>
  <si>
    <t>точка перед шахтой</t>
  </si>
  <si>
    <t>Упреждение</t>
  </si>
  <si>
    <t>Текущие координаты</t>
  </si>
  <si>
    <t>Координаты назначения</t>
  </si>
  <si>
    <t>Если +65 != +187 И +67 != +191, то цель движется</t>
  </si>
  <si>
    <t>Y2&lt;Y1</t>
  </si>
  <si>
    <t>Y1-201</t>
  </si>
  <si>
    <t>Y2&lt;Y1 &amp; X2&gt;X1</t>
  </si>
  <si>
    <t>Y1-100, X1+100</t>
  </si>
  <si>
    <t>X2&gt;X1</t>
  </si>
  <si>
    <t>X1+201</t>
  </si>
  <si>
    <t>Y2&gt;Y1 &amp; X2&gt;X1</t>
  </si>
  <si>
    <t>Y1+100, X1+100</t>
  </si>
  <si>
    <t>Y2&gt;Y1</t>
  </si>
  <si>
    <t>Y1+201</t>
  </si>
  <si>
    <t>Y2&gt;Y1 &amp; X2&lt;X1</t>
  </si>
  <si>
    <t>Y1+100, X1-100</t>
  </si>
  <si>
    <t>X2&lt;X1</t>
  </si>
  <si>
    <t>X1-201</t>
  </si>
  <si>
    <t>Y2&lt;Y1 &amp; X2&lt;X1</t>
  </si>
  <si>
    <t>Y1-100, X1-100</t>
  </si>
  <si>
    <t>Дальность обзора</t>
  </si>
  <si>
    <t>+232</t>
  </si>
  <si>
    <t>1, когда вращается</t>
  </si>
  <si>
    <t>+244</t>
  </si>
  <si>
    <t>Меняется на 0 и обратно после каждой клетки</t>
  </si>
  <si>
    <t>+199</t>
  </si>
  <si>
    <t>+203</t>
  </si>
  <si>
    <t>+207</t>
  </si>
  <si>
    <t>Приказ</t>
  </si>
  <si>
    <t>+0</t>
  </si>
  <si>
    <t>+2</t>
  </si>
  <si>
    <t>+4</t>
  </si>
  <si>
    <t>Дистанция</t>
  </si>
  <si>
    <t>+6</t>
  </si>
  <si>
    <t>+72</t>
  </si>
  <si>
    <t>+74</t>
  </si>
  <si>
    <t>+76</t>
  </si>
  <si>
    <t>+175</t>
  </si>
  <si>
    <t>+1806</t>
  </si>
  <si>
    <t>+97</t>
  </si>
  <si>
    <t>Реальная скорость</t>
  </si>
  <si>
    <t>Поляризованный плазменный заряд (пульсар)</t>
  </si>
  <si>
    <t>2. Проверка приказа</t>
  </si>
  <si>
    <t>1. Проверка типа объекта: здание/подлодка</t>
  </si>
  <si>
    <t>cmp [eax], 790AA0</t>
  </si>
  <si>
    <t>cmp [eax+159], 0</t>
  </si>
  <si>
    <t>3. Расстояние</t>
  </si>
  <si>
    <t>4. Скорость сняряда</t>
  </si>
  <si>
    <t>5. Скорость цели</t>
  </si>
  <si>
    <t>func_distance</t>
  </si>
  <si>
    <t>[eax+97]</t>
  </si>
  <si>
    <t>+100</t>
  </si>
  <si>
    <t>Время движения (дистанция/скорость)</t>
  </si>
  <si>
    <t>+1183</t>
  </si>
  <si>
    <t>+1181</t>
  </si>
  <si>
    <t>+1179</t>
  </si>
  <si>
    <t>X шахты</t>
  </si>
  <si>
    <t>Y шахты</t>
  </si>
  <si>
    <t>Z шахты</t>
  </si>
  <si>
    <t>Кол-во железа</t>
  </si>
  <si>
    <t>Кол-во кориума</t>
  </si>
  <si>
    <t>+2002</t>
  </si>
  <si>
    <t>+2006</t>
  </si>
  <si>
    <t>+2010</t>
  </si>
  <si>
    <t>+163</t>
  </si>
  <si>
    <t>+167</t>
  </si>
  <si>
    <t>+171</t>
  </si>
  <si>
    <t>Проделанный путь приказа</t>
  </si>
  <si>
    <t>+561</t>
  </si>
  <si>
    <t>3, когда здание достроено</t>
  </si>
  <si>
    <t>Есть новый приказ</t>
  </si>
  <si>
    <t>+25</t>
  </si>
  <si>
    <t>Номер объекта у игрока</t>
  </si>
  <si>
    <t>+48</t>
  </si>
  <si>
    <t>Приказ защищать объект</t>
  </si>
  <si>
    <t>Приказ строительства</t>
  </si>
  <si>
    <t>Приказ остановки</t>
  </si>
  <si>
    <t>Приказ патрулировать</t>
  </si>
  <si>
    <t>Приказ двигаться</t>
  </si>
  <si>
    <t>Приказ ремонта</t>
  </si>
  <si>
    <t>Приказ сброса ресурсов</t>
  </si>
  <si>
    <t>Приказ сбора ресурсов</t>
  </si>
  <si>
    <t>Приказ ремонта платформой</t>
  </si>
  <si>
    <t>Приказ погрузить объект</t>
  </si>
  <si>
    <t>Приказ выгрузить объект</t>
  </si>
  <si>
    <t>Приказ атаковать</t>
  </si>
  <si>
    <t>+216</t>
  </si>
  <si>
    <t>Поворот в градусах</t>
  </si>
  <si>
    <t>+1113</t>
  </si>
  <si>
    <t>+716</t>
  </si>
  <si>
    <t>+155</t>
  </si>
  <si>
    <t>Дистанция ожидания перед точкой назначения</t>
  </si>
  <si>
    <t>+1124</t>
  </si>
  <si>
    <t>Игрок, захватывающий здание</t>
  </si>
  <si>
    <t>Курсор</t>
  </si>
  <si>
    <t>+1186</t>
  </si>
  <si>
    <t>Режим (приказ)</t>
  </si>
  <si>
    <t>X склада при подходе</t>
  </si>
  <si>
    <t>+861</t>
  </si>
  <si>
    <t>+863</t>
  </si>
  <si>
    <t>+865</t>
  </si>
  <si>
    <t>+708</t>
  </si>
  <si>
    <t>0, когда в середине клетки, тип приказа</t>
  </si>
  <si>
    <t>+835 тик</t>
  </si>
  <si>
    <t>+1276</t>
  </si>
  <si>
    <t>+1278</t>
  </si>
  <si>
    <t>+1280</t>
  </si>
  <si>
    <t>X для записи в назначение</t>
  </si>
  <si>
    <t>Y для записи в назначение</t>
  </si>
  <si>
    <t>Z для записи в назначение</t>
  </si>
  <si>
    <t>+1245</t>
  </si>
  <si>
    <t>+1249</t>
  </si>
  <si>
    <t>+1247</t>
  </si>
  <si>
    <t>+883</t>
  </si>
  <si>
    <t>+885</t>
  </si>
  <si>
    <t>+887</t>
  </si>
  <si>
    <t xml:space="preserve">В func_orders перенос в </t>
  </si>
  <si>
    <t xml:space="preserve">func_build_movement перенос в </t>
  </si>
  <si>
    <t xml:space="preserve">func_make_build_gps_from_pointed перенос в </t>
  </si>
  <si>
    <t>(+1)</t>
  </si>
  <si>
    <t>j_func_set_submarine_intermediate_destination для переноса в</t>
  </si>
  <si>
    <t>чтение в func_build_movement и отправка в</t>
  </si>
  <si>
    <t>Из буфера</t>
  </si>
  <si>
    <t>Func with radio clutter</t>
  </si>
  <si>
    <t>Путь до клетки приказа</t>
  </si>
  <si>
    <t>+1288</t>
  </si>
  <si>
    <t>Статус строительства</t>
  </si>
  <si>
    <t>0 - в пути</t>
  </si>
  <si>
    <t>5 - пора ставить</t>
  </si>
  <si>
    <t>7-завершено</t>
  </si>
  <si>
    <t>0040AE61</t>
  </si>
  <si>
    <t>0040B7A1</t>
  </si>
  <si>
    <t>00452FC5</t>
  </si>
  <si>
    <t>Приказ 1</t>
  </si>
  <si>
    <t>Приказ 2</t>
  </si>
  <si>
    <t>Приказ 3</t>
  </si>
  <si>
    <t>Х</t>
  </si>
  <si>
    <t>X_order</t>
  </si>
  <si>
    <t>Y_order</t>
  </si>
  <si>
    <t>Z_order</t>
  </si>
  <si>
    <t>?</t>
  </si>
  <si>
    <t>+1286</t>
  </si>
  <si>
    <t>Градусы поворота к точке постройки</t>
  </si>
  <si>
    <t>Проблема 1</t>
  </si>
  <si>
    <t>Заполняется ид приказа до момента завершения хода в клетке</t>
  </si>
  <si>
    <t>Статусы приказа строительства:</t>
  </si>
  <si>
    <t>6 - выплывание</t>
  </si>
  <si>
    <t>2 - вплытие</t>
  </si>
  <si>
    <t>0 - движение к месту</t>
  </si>
  <si>
    <t>5 - на месте, готов ставить</t>
  </si>
  <si>
    <t>7 - поставил</t>
  </si>
  <si>
    <t>Строитель поставил здание и выплывает из между клеток - сброс цепочки</t>
  </si>
  <si>
    <t>Проблема 2</t>
  </si>
  <si>
    <t>Переключение на новый приказ при подходе к месту в момент задания</t>
  </si>
  <si>
    <t>старт</t>
  </si>
  <si>
    <t>У</t>
  </si>
  <si>
    <t>конец</t>
  </si>
  <si>
    <t>Место строительства</t>
  </si>
  <si>
    <t>Добыча</t>
  </si>
  <si>
    <t>10 в сек</t>
  </si>
  <si>
    <t>Обмен</t>
  </si>
  <si>
    <t>1 энергия = 2 кремния</t>
  </si>
  <si>
    <t>80 * площадь карты</t>
  </si>
  <si>
    <t>Всего на карте</t>
  </si>
  <si>
    <t>Энергия</t>
  </si>
  <si>
    <t>007BE8C4</t>
  </si>
  <si>
    <t>Аккумулятор буфер</t>
  </si>
  <si>
    <t>50-150к в шахте</t>
  </si>
  <si>
    <t>Люди</t>
  </si>
  <si>
    <t>Металл</t>
  </si>
  <si>
    <t>007E3160</t>
  </si>
  <si>
    <t>+842</t>
  </si>
  <si>
    <t>Кол-во ресурса</t>
  </si>
  <si>
    <t>Контейнер</t>
  </si>
  <si>
    <t>Тип ресурса</t>
  </si>
  <si>
    <t>+838</t>
  </si>
  <si>
    <t>Заряд невидимости (40)</t>
  </si>
  <si>
    <t>dw_game_state_values</t>
  </si>
  <si>
    <t>+240</t>
  </si>
  <si>
    <t>флаг режима включения паузы (/waiting)</t>
  </si>
  <si>
    <t>00521DBB</t>
  </si>
  <si>
    <t>00521E4B</t>
  </si>
  <si>
    <t>1E101D00</t>
  </si>
  <si>
    <t xml:space="preserve"> </t>
  </si>
  <si>
    <t>+573</t>
  </si>
  <si>
    <t>Раса игрока, ведущего захват</t>
  </si>
  <si>
    <t>Исследовано Усовершенствование сооружений</t>
  </si>
  <si>
    <t>Ускорение перезарядки</t>
  </si>
  <si>
    <t>Парализующее излучение</t>
  </si>
  <si>
    <t>4 - ПРЕСЛЕДОВАТЬ ЦЕЛЬ</t>
  </si>
  <si>
    <t>1EAB1C38</t>
  </si>
  <si>
    <t>+1129</t>
  </si>
  <si>
    <t>добавить Z для уворота</t>
  </si>
  <si>
    <t>1E983C78</t>
  </si>
  <si>
    <t>+1452</t>
  </si>
  <si>
    <t>+1117</t>
  </si>
  <si>
    <t>Золото</t>
  </si>
  <si>
    <t>Время</t>
  </si>
  <si>
    <t>Усиление брони ур 2</t>
  </si>
  <si>
    <t>Усиление торпед ур.5</t>
  </si>
  <si>
    <t>Расход</t>
  </si>
  <si>
    <t>+681</t>
  </si>
  <si>
    <t>+685</t>
  </si>
  <si>
    <t>X цели турели</t>
  </si>
  <si>
    <t>Z цели турели</t>
  </si>
  <si>
    <t>Y цели турели</t>
  </si>
  <si>
    <t>31 - плазмопушка</t>
  </si>
  <si>
    <t>20 - лёгкий лазер</t>
  </si>
  <si>
    <t>13 - стоп</t>
  </si>
  <si>
    <t>Снаряд энерготурели</t>
  </si>
  <si>
    <t>+489</t>
  </si>
  <si>
    <t>+491</t>
  </si>
  <si>
    <t>+493</t>
  </si>
  <si>
    <t>+533</t>
  </si>
  <si>
    <t>+535</t>
  </si>
  <si>
    <t>+537</t>
  </si>
  <si>
    <t>+38</t>
  </si>
  <si>
    <t>Угол поворота турели/15</t>
  </si>
  <si>
    <t>+501</t>
  </si>
  <si>
    <t>X координата цели * 200</t>
  </si>
  <si>
    <t>Y координата цели * 200</t>
  </si>
  <si>
    <t>Z координата цели * 200</t>
  </si>
  <si>
    <t>+495</t>
  </si>
  <si>
    <t>+497</t>
  </si>
  <si>
    <t>+499</t>
  </si>
  <si>
    <t>+711</t>
  </si>
  <si>
    <t>+713</t>
  </si>
  <si>
    <t>+715</t>
  </si>
  <si>
    <t>+717</t>
  </si>
  <si>
    <t>+719</t>
  </si>
  <si>
    <t>+721</t>
  </si>
  <si>
    <t>turret+67 (example 421)</t>
  </si>
  <si>
    <t>+473</t>
  </si>
  <si>
    <t>+503</t>
  </si>
  <si>
    <t>1, если ионный отраж</t>
  </si>
  <si>
    <t>+526</t>
  </si>
  <si>
    <t>+507</t>
  </si>
  <si>
    <t>turret+45</t>
  </si>
  <si>
    <t>+511</t>
  </si>
  <si>
    <t>turret+49</t>
  </si>
  <si>
    <t>+519</t>
  </si>
  <si>
    <t>Ядро</t>
  </si>
  <si>
    <t>Завод</t>
  </si>
  <si>
    <t>Пробка</t>
  </si>
  <si>
    <t>Транспорт</t>
  </si>
  <si>
    <t>Скат</t>
  </si>
  <si>
    <t>Научный центр</t>
  </si>
  <si>
    <t>Страж</t>
  </si>
  <si>
    <t>Склад</t>
  </si>
  <si>
    <t>Кислород</t>
  </si>
  <si>
    <t>Кориум</t>
  </si>
  <si>
    <t>Модуль</t>
  </si>
  <si>
    <t>Шахта металл</t>
  </si>
  <si>
    <t>Шахта кориум</t>
  </si>
  <si>
    <t>Шахта кремний</t>
  </si>
  <si>
    <t>Классический</t>
  </si>
  <si>
    <t>Раш производства</t>
  </si>
  <si>
    <t>Антираш</t>
  </si>
  <si>
    <t>Раш</t>
  </si>
  <si>
    <t>Производство</t>
  </si>
  <si>
    <t>Кол-во золота внутри</t>
  </si>
  <si>
    <t>+1229</t>
  </si>
  <si>
    <t>Тик загрузки</t>
  </si>
  <si>
    <t>1E9CAAB8</t>
  </si>
  <si>
    <t>007E06DC</t>
  </si>
  <si>
    <t>Скорость регенерации</t>
  </si>
  <si>
    <t>007E0C04</t>
  </si>
  <si>
    <t>Величина регенерации</t>
  </si>
  <si>
    <t>Усиление брони 2</t>
  </si>
  <si>
    <t>Усиление брони 3</t>
  </si>
  <si>
    <t>Усиление брони 4</t>
  </si>
  <si>
    <t>Увеличение скорости 2</t>
  </si>
  <si>
    <t>Увеличение скорости 3</t>
  </si>
  <si>
    <t>Увеличение скорости 4</t>
  </si>
  <si>
    <t>Усиление торпед 2</t>
  </si>
  <si>
    <t>Усиление торпед 3</t>
  </si>
  <si>
    <t>Усиление торпед 4</t>
  </si>
  <si>
    <t>Усиление торпед 5</t>
  </si>
  <si>
    <t>1EE25888</t>
  </si>
  <si>
    <t>+728</t>
  </si>
  <si>
    <t>1, когда двигается, 2 - начало движения</t>
  </si>
  <si>
    <t>Состояние автоуворота, 2 - наверх, 1 - вниз</t>
  </si>
  <si>
    <t>X координата * 200 (реальное положение)</t>
  </si>
  <si>
    <t>1ED25618</t>
  </si>
  <si>
    <t>push ebx //ecx free, edi = target ptr</t>
  </si>
  <si>
    <t>//push edi</t>
  </si>
  <si>
    <t>//move check</t>
  </si>
  <si>
    <t>mov eax,[edi+E3] //move flag (1, 2)</t>
  </si>
  <si>
    <t>test eax,eax</t>
  </si>
  <si>
    <t>jz exit</t>
  </si>
  <si>
    <t>//target has order check</t>
  </si>
  <si>
    <t>mov eax,[edi+9F]</t>
  </si>
  <si>
    <t>//moving</t>
  </si>
  <si>
    <t>mov eax,[edi+9F] //order</t>
  </si>
  <si>
    <t>movsx eax, word ptr [eax+48] //X target in order</t>
  </si>
  <si>
    <t>movsx ebx, word ptr [edi+47] //X current</t>
  </si>
  <si>
    <t>cmp eax,ebx</t>
  </si>
  <si>
    <t>jne main</t>
  </si>
  <si>
    <t>movsx eax, word ptr [eax+4A] //Y target in order</t>
  </si>
  <si>
    <t>movsx ebx, word ptr [edi+49] //Y current</t>
  </si>
  <si>
    <t>jmp exit</t>
  </si>
  <si>
    <t>main:// define direction</t>
  </si>
  <si>
    <t>mov eax,[edi+AF]</t>
  </si>
  <si>
    <t>jne non_zero</t>
  </si>
  <si>
    <t>mov edi,1</t>
  </si>
  <si>
    <t>mov ebx,0</t>
  </si>
  <si>
    <t>jmp calc//0</t>
  </si>
  <si>
    <t>non_zero:</t>
  </si>
  <si>
    <t>cmp eax,#180</t>
  </si>
  <si>
    <t>je degree_180</t>
  </si>
  <si>
    <t>jb under_180</t>
  </si>
  <si>
    <t>mov ebx,1</t>
  </si>
  <si>
    <t>cmp eax,#270</t>
  </si>
  <si>
    <t>je degree_270</t>
  </si>
  <si>
    <t>jb degree_225</t>
  </si>
  <si>
    <t>cmp eax,#360</t>
  </si>
  <si>
    <t>ja idle</t>
  </si>
  <si>
    <t>mov edi,1//315</t>
  </si>
  <si>
    <t>jmp calc</t>
  </si>
  <si>
    <t>degree_180:</t>
  </si>
  <si>
    <t>mov edi,-1</t>
  </si>
  <si>
    <t>mov ebx,0//180</t>
  </si>
  <si>
    <t>under_180:</t>
  </si>
  <si>
    <t>mov ebx,-1</t>
  </si>
  <si>
    <t>dimension_2:</t>
  </si>
  <si>
    <t>cmp eax,#90</t>
  </si>
  <si>
    <t>jne not_90</t>
  </si>
  <si>
    <t>mov edi,0//90</t>
  </si>
  <si>
    <t>not_90:</t>
  </si>
  <si>
    <t>cmp eax,#45</t>
  </si>
  <si>
    <t>je degree_45</t>
  </si>
  <si>
    <t>mov edi,-1//135</t>
  </si>
  <si>
    <t>degree_45:</t>
  </si>
  <si>
    <t>mov edi,1//45</t>
  </si>
  <si>
    <t>degree_270:</t>
  </si>
  <si>
    <t>mov edi,0//270</t>
  </si>
  <si>
    <t>degree_225:</t>
  </si>
  <si>
    <t>mov edi,-1//225</t>
  </si>
  <si>
    <t>calc:</t>
  </si>
  <si>
    <t>add ax,[edi+41]</t>
  </si>
  <si>
    <t>imul edi,#201</t>
  </si>
  <si>
    <t>//speed</t>
  </si>
  <si>
    <t>xor ecx,ecx</t>
  </si>
  <si>
    <t>mov cl,[edx+61]//реальная скорость</t>
  </si>
  <si>
    <t>sub ecx,#17</t>
  </si>
  <si>
    <t>imul ecx,10</t>
  </si>
  <si>
    <t>test edi,edi</t>
  </si>
  <si>
    <t>je set_change_x</t>
  </si>
  <si>
    <t>jns increasing_x//jump when positive</t>
  </si>
  <si>
    <t>sub edi,ecx</t>
  </si>
  <si>
    <t>jmp set_change_x</t>
  </si>
  <si>
    <t>increasing_x:</t>
  </si>
  <si>
    <t>add edi,ecx</t>
  </si>
  <si>
    <t>set_change_x:</t>
  </si>
  <si>
    <t>//ecx, edx, push eax</t>
  </si>
  <si>
    <t>//get distance</t>
  </si>
  <si>
    <t>//mov ecx,[esi+0C]</t>
  </si>
  <si>
    <t>//mov</t>
  </si>
  <si>
    <t>add eax,edi</t>
  </si>
  <si>
    <t>mov [esi+20],eax</t>
  </si>
  <si>
    <t>mov ecx,[esi+0C]</t>
  </si>
  <si>
    <t>movsx edx,word ptr [ecx+43]</t>
  </si>
  <si>
    <t>imul ebx,#201</t>
  </si>
  <si>
    <t>xor eax,eax</t>
  </si>
  <si>
    <t>mov al,[ecx+61]</t>
  </si>
  <si>
    <t>sub eax,#17</t>
  </si>
  <si>
    <t>imul eax,10</t>
  </si>
  <si>
    <t>test ebx,ebx</t>
  </si>
  <si>
    <t>je set_change_y</t>
  </si>
  <si>
    <t>jns increasing_y</t>
  </si>
  <si>
    <t>sub ebx,eax</t>
  </si>
  <si>
    <t>jmp set_change_y</t>
  </si>
  <si>
    <t>increasing_y:</t>
  </si>
  <si>
    <t>add ebx,eax</t>
  </si>
  <si>
    <t>set_change_y:</t>
  </si>
  <si>
    <t>add edx,ebx</t>
  </si>
  <si>
    <t>mov [esi+24],edx</t>
  </si>
  <si>
    <t>mov eax,[esi+0C]</t>
  </si>
  <si>
    <t>movsx ecx,word ptr [eax+45]</t>
  </si>
  <si>
    <t>mov [esi+28],ecx</t>
  </si>
  <si>
    <t>exit:</t>
  </si>
  <si>
    <t>pop eax</t>
  </si>
  <si>
    <t>pop ebx</t>
  </si>
  <si>
    <t>jmp returnhere</t>
  </si>
  <si>
    <t>Ориентация движения</t>
  </si>
  <si>
    <t>+130</t>
  </si>
  <si>
    <t>Ориентация</t>
  </si>
  <si>
    <t>+134</t>
  </si>
  <si>
    <t>Дельта угла поворота</t>
  </si>
  <si>
    <t>Нанесение АОЕ урона</t>
  </si>
  <si>
    <t>% ХП (100)</t>
  </si>
  <si>
    <t>ERRORS:</t>
  </si>
  <si>
    <t>7286db</t>
  </si>
  <si>
    <t>Увеличение дальности СПО</t>
  </si>
  <si>
    <t>ща</t>
  </si>
  <si>
    <t>исправление координат *201</t>
  </si>
  <si>
    <t>sub_579350</t>
  </si>
  <si>
    <t>func_move_sub</t>
  </si>
  <si>
    <t>=1</t>
  </si>
  <si>
    <t>move_object_from_to</t>
  </si>
  <si>
    <t>+77</t>
  </si>
  <si>
    <t>+78</t>
  </si>
  <si>
    <t>+80</t>
  </si>
  <si>
    <t>+82</t>
  </si>
  <si>
    <t>+84</t>
  </si>
  <si>
    <t>+86</t>
  </si>
  <si>
    <t>+88</t>
  </si>
  <si>
    <t>+90</t>
  </si>
  <si>
    <t>?Флаг?</t>
  </si>
  <si>
    <t>Будущий ?Флаг?</t>
  </si>
  <si>
    <t>+64</t>
  </si>
  <si>
    <t>Новый ?Флаг?</t>
  </si>
  <si>
    <t>Новая Y координата * 200</t>
  </si>
  <si>
    <t>Новая X координата * 200</t>
  </si>
  <si>
    <t>Новая Z координата * 200</t>
  </si>
  <si>
    <t>Новая X координата</t>
  </si>
  <si>
    <t>Новая Y координата</t>
  </si>
  <si>
    <t>Новая Z координата</t>
  </si>
  <si>
    <t>+104</t>
  </si>
  <si>
    <t>Счётчик прошедших тиков до центра клетки</t>
  </si>
  <si>
    <t>+151</t>
  </si>
  <si>
    <t>Приказ движения на 1 клетку</t>
  </si>
  <si>
    <t>Ионная защитная обшивка 40%</t>
  </si>
  <si>
    <t>Ионная защитная обшивка 20%</t>
  </si>
  <si>
    <t>1F858030</t>
  </si>
  <si>
    <t>+1623</t>
  </si>
  <si>
    <t>+1625</t>
  </si>
  <si>
    <t>+1627</t>
  </si>
  <si>
    <t>+720</t>
  </si>
  <si>
    <t>+724</t>
  </si>
  <si>
    <t>+732</t>
  </si>
  <si>
    <t>+736</t>
  </si>
  <si>
    <t>+760</t>
  </si>
  <si>
    <t>+764</t>
  </si>
  <si>
    <t>+768</t>
  </si>
  <si>
    <t>+772</t>
  </si>
  <si>
    <t>+776</t>
  </si>
  <si>
    <t>+784</t>
  </si>
  <si>
    <t>Количество тиков с последнего выстрела (Скорострельность)</t>
  </si>
  <si>
    <t>Флаг прекратить вращение</t>
  </si>
  <si>
    <t>+228</t>
  </si>
  <si>
    <t>??? Флаг</t>
  </si>
  <si>
    <t>00435C35</t>
  </si>
  <si>
    <t>+740</t>
  </si>
  <si>
    <t>Приказ установить мину</t>
  </si>
  <si>
    <t>Макс боезапас доп. Оружия</t>
  </si>
  <si>
    <t>+672</t>
  </si>
  <si>
    <t>Флаг уничтожения во время строительства</t>
  </si>
  <si>
    <t>Процент эффекта ионного поля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</si>
</sst>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left" vertical="center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left" vertical="center"/>
    </xf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center" vertical="center" wrapText="1"/>
    </xf>
    <xf numFmtId="0" fontId="0" fillId="12" borderId="0" xfId="0" applyFill="1"/>
    <xf numFmtId="0" fontId="0" fillId="0" borderId="0" xfId="0" quotePrefix="1"/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1" xfId="0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5" xfId="0" applyFont="1" applyBorder="1"/>
    <xf numFmtId="0" fontId="2" fillId="0" borderId="2" xfId="0" applyFont="1" applyBorder="1"/>
    <xf numFmtId="0" fontId="2" fillId="0" borderId="5" xfId="0" applyFont="1" applyBorder="1"/>
    <xf numFmtId="0" fontId="0" fillId="0" borderId="12" xfId="0" applyBorder="1"/>
    <xf numFmtId="0" fontId="1" fillId="0" borderId="2" xfId="0" applyFont="1" applyBorder="1" applyAlignment="1"/>
    <xf numFmtId="0" fontId="2" fillId="0" borderId="0" xfId="0" applyFont="1" applyBorder="1"/>
    <xf numFmtId="0" fontId="1" fillId="9" borderId="0" xfId="0" applyFont="1" applyFill="1"/>
    <xf numFmtId="0" fontId="0" fillId="0" borderId="2" xfId="0" applyFont="1" applyBorder="1" applyAlignment="1"/>
    <xf numFmtId="0" fontId="1" fillId="0" borderId="0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13" xfId="0" applyBorder="1"/>
    <xf numFmtId="0" fontId="0" fillId="14" borderId="0" xfId="0" applyFill="1"/>
    <xf numFmtId="0" fontId="0" fillId="14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5" borderId="0" xfId="0" applyFill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15" borderId="0" xfId="0" applyFill="1" applyBorder="1"/>
    <xf numFmtId="0" fontId="0" fillId="0" borderId="0" xfId="0" applyAlignment="1">
      <alignment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11" fontId="1" fillId="0" borderId="13" xfId="0" applyNumberFormat="1" applyFont="1" applyBorder="1" applyAlignment="1">
      <alignment horizontal="center" vertical="center"/>
    </xf>
    <xf numFmtId="0" fontId="0" fillId="0" borderId="0" xfId="0" applyAlignment="1"/>
    <xf numFmtId="0" fontId="4" fillId="0" borderId="0" xfId="0" applyFont="1"/>
    <xf numFmtId="0" fontId="0" fillId="0" borderId="0" xfId="0" quotePrefix="1" applyAlignment="1">
      <alignment horizontal="left"/>
    </xf>
    <xf numFmtId="0" fontId="4" fillId="0" borderId="7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/>
    <xf numFmtId="0" fontId="0" fillId="0" borderId="7" xfId="0" applyBorder="1" applyAlignment="1"/>
    <xf numFmtId="0" fontId="0" fillId="0" borderId="0" xfId="0" quotePrefix="1" applyNumberFormat="1" applyAlignment="1">
      <alignment horizontal="right"/>
    </xf>
    <xf numFmtId="0" fontId="2" fillId="0" borderId="0" xfId="0" applyFont="1" applyAlignment="1"/>
    <xf numFmtId="0" fontId="0" fillId="14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0" fontId="0" fillId="19" borderId="0" xfId="0" applyFill="1" applyAlignment="1">
      <alignment horizontal="right" vertical="center"/>
    </xf>
    <xf numFmtId="0" fontId="0" fillId="13" borderId="0" xfId="0" applyFill="1" applyAlignment="1">
      <alignment horizontal="right"/>
    </xf>
    <xf numFmtId="0" fontId="0" fillId="20" borderId="0" xfId="0" quotePrefix="1" applyFill="1" applyAlignment="1">
      <alignment horizontal="right"/>
    </xf>
    <xf numFmtId="0" fontId="0" fillId="13" borderId="0" xfId="0" applyFill="1" applyAlignment="1">
      <alignment vertical="center"/>
    </xf>
    <xf numFmtId="0" fontId="0" fillId="17" borderId="0" xfId="0" applyFill="1" applyAlignment="1">
      <alignment horizontal="right" vertical="center"/>
    </xf>
    <xf numFmtId="0" fontId="0" fillId="13" borderId="0" xfId="0" applyFill="1" applyAlignment="1">
      <alignment horizontal="right" vertical="center"/>
    </xf>
    <xf numFmtId="0" fontId="0" fillId="5" borderId="0" xfId="0" quotePrefix="1" applyFill="1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Border="1" applyAlignment="1">
      <alignment horizontal="center"/>
    </xf>
    <xf numFmtId="0" fontId="1" fillId="0" borderId="13" xfId="0" applyFont="1" applyBorder="1"/>
    <xf numFmtId="49" fontId="0" fillId="0" borderId="0" xfId="0" applyNumberFormat="1" applyAlignment="1">
      <alignment horizontal="center"/>
    </xf>
    <xf numFmtId="0" fontId="1" fillId="0" borderId="0" xfId="0" applyNumberFormat="1" applyFont="1"/>
    <xf numFmtId="0" fontId="0" fillId="0" borderId="13" xfId="0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13" borderId="13" xfId="0" applyFill="1" applyBorder="1"/>
    <xf numFmtId="0" fontId="0" fillId="15" borderId="8" xfId="0" applyFill="1" applyBorder="1"/>
    <xf numFmtId="0" fontId="0" fillId="15" borderId="9" xfId="0" applyFill="1" applyBorder="1" applyAlignment="1">
      <alignment horizontal="left"/>
    </xf>
    <xf numFmtId="0" fontId="0" fillId="16" borderId="8" xfId="0" applyFill="1" applyBorder="1" applyAlignment="1">
      <alignment horizontal="right"/>
    </xf>
    <xf numFmtId="0" fontId="0" fillId="16" borderId="9" xfId="0" applyFill="1" applyBorder="1" applyAlignment="1">
      <alignment horizontal="left"/>
    </xf>
    <xf numFmtId="0" fontId="2" fillId="0" borderId="8" xfId="0" applyFont="1" applyBorder="1"/>
    <xf numFmtId="0" fontId="1" fillId="0" borderId="9" xfId="0" applyFont="1" applyBorder="1"/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49" fontId="0" fillId="0" borderId="0" xfId="0" applyNumberFormat="1"/>
    <xf numFmtId="0" fontId="1" fillId="0" borderId="0" xfId="0" applyFont="1" applyFill="1" applyBorder="1"/>
    <xf numFmtId="0" fontId="1" fillId="0" borderId="7" xfId="0" applyFont="1" applyBorder="1"/>
    <xf numFmtId="49" fontId="0" fillId="0" borderId="7" xfId="0" applyNumberFormat="1" applyBorder="1"/>
    <xf numFmtId="0" fontId="6" fillId="5" borderId="0" xfId="0" applyFont="1" applyFill="1"/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0" applyNumberFormat="1"/>
    <xf numFmtId="49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1" fillId="15" borderId="0" xfId="0" applyFont="1" applyFill="1"/>
    <xf numFmtId="0" fontId="5" fillId="0" borderId="0" xfId="0" applyFont="1"/>
    <xf numFmtId="0" fontId="5" fillId="0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7" fillId="0" borderId="13" xfId="0" applyFont="1" applyBorder="1"/>
    <xf numFmtId="0" fontId="5" fillId="0" borderId="13" xfId="0" applyFont="1" applyFill="1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NumberFormat="1" applyFont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3" xfId="0" applyNumberFormat="1" applyFont="1" applyBorder="1"/>
    <xf numFmtId="0" fontId="1" fillId="0" borderId="13" xfId="0" applyNumberFormat="1" applyFont="1" applyFill="1" applyBorder="1" applyAlignment="1">
      <alignment horizontal="left"/>
    </xf>
    <xf numFmtId="0" fontId="0" fillId="0" borderId="13" xfId="0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horizontal="center"/>
    </xf>
    <xf numFmtId="0" fontId="1" fillId="0" borderId="13" xfId="0" applyFont="1" applyFill="1" applyBorder="1"/>
    <xf numFmtId="0" fontId="0" fillId="0" borderId="13" xfId="0" applyFont="1" applyBorder="1" applyAlignment="1">
      <alignment horizontal="left"/>
    </xf>
    <xf numFmtId="0" fontId="0" fillId="0" borderId="13" xfId="0" applyFont="1" applyBorder="1"/>
    <xf numFmtId="0" fontId="5" fillId="0" borderId="0" xfId="0" quotePrefix="1" applyFont="1" applyFill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8" xfId="0" applyBorder="1"/>
    <xf numFmtId="0" fontId="6" fillId="0" borderId="1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3" xfId="0" applyFill="1" applyBorder="1"/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Fill="1" applyBorder="1"/>
    <xf numFmtId="0" fontId="0" fillId="0" borderId="15" xfId="0" applyFill="1" applyBorder="1"/>
    <xf numFmtId="0" fontId="0" fillId="0" borderId="0" xfId="0" applyFont="1" applyBorder="1"/>
    <xf numFmtId="0" fontId="7" fillId="0" borderId="0" xfId="0" applyFont="1" applyBorder="1"/>
    <xf numFmtId="0" fontId="1" fillId="0" borderId="0" xfId="0" applyFont="1" applyBorder="1" applyAlignment="1">
      <alignment horizontal="right"/>
    </xf>
    <xf numFmtId="0" fontId="8" fillId="0" borderId="14" xfId="0" applyFont="1" applyBorder="1" applyAlignment="1">
      <alignment horizontal="center"/>
    </xf>
    <xf numFmtId="0" fontId="0" fillId="0" borderId="2" xfId="0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/>
    <xf numFmtId="0" fontId="0" fillId="0" borderId="2" xfId="0" applyFont="1" applyFill="1" applyBorder="1" applyAlignment="1">
      <alignment horizontal="left"/>
    </xf>
    <xf numFmtId="11" fontId="0" fillId="0" borderId="2" xfId="0" applyNumberFormat="1" applyFont="1" applyFill="1" applyBorder="1"/>
    <xf numFmtId="0" fontId="0" fillId="0" borderId="5" xfId="0" applyFont="1" applyFill="1" applyBorder="1" applyAlignment="1">
      <alignment horizontal="left"/>
    </xf>
    <xf numFmtId="11" fontId="0" fillId="0" borderId="12" xfId="0" applyNumberFormat="1" applyFont="1" applyFill="1" applyBorder="1"/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9" fillId="0" borderId="2" xfId="0" applyFont="1" applyFill="1" applyBorder="1"/>
    <xf numFmtId="0" fontId="8" fillId="22" borderId="0" xfId="0" applyFont="1" applyFill="1" applyAlignment="1">
      <alignment horizontal="center"/>
    </xf>
    <xf numFmtId="0" fontId="7" fillId="22" borderId="0" xfId="0" applyFont="1" applyFill="1"/>
    <xf numFmtId="0" fontId="0" fillId="22" borderId="0" xfId="0" applyFill="1"/>
    <xf numFmtId="0" fontId="0" fillId="22" borderId="0" xfId="0" applyFill="1" applyBorder="1"/>
    <xf numFmtId="0" fontId="0" fillId="22" borderId="0" xfId="0" applyFill="1" applyAlignment="1">
      <alignment vertical="center"/>
    </xf>
    <xf numFmtId="0" fontId="0" fillId="22" borderId="0" xfId="0" applyFill="1" applyAlignment="1">
      <alignment horizontal="left" vertical="center"/>
    </xf>
    <xf numFmtId="0" fontId="0" fillId="22" borderId="0" xfId="0" applyFont="1" applyFill="1" applyAlignment="1">
      <alignment horizontal="left" vertical="center"/>
    </xf>
    <xf numFmtId="0" fontId="8" fillId="22" borderId="0" xfId="0" applyFont="1" applyFill="1" applyAlignment="1"/>
    <xf numFmtId="49" fontId="5" fillId="22" borderId="0" xfId="0" applyNumberFormat="1" applyFont="1" applyFill="1"/>
    <xf numFmtId="0" fontId="1" fillId="22" borderId="0" xfId="0" applyFont="1" applyFill="1" applyBorder="1"/>
    <xf numFmtId="0" fontId="1" fillId="22" borderId="0" xfId="0" applyFont="1" applyFill="1"/>
    <xf numFmtId="0" fontId="8" fillId="0" borderId="0" xfId="0" applyFont="1" applyBorder="1" applyAlignment="1">
      <alignment horizontal="center"/>
    </xf>
    <xf numFmtId="0" fontId="0" fillId="0" borderId="11" xfId="0" applyFill="1" applyBorder="1"/>
    <xf numFmtId="0" fontId="1" fillId="0" borderId="0" xfId="0" applyFont="1" applyAlignment="1">
      <alignment horizontal="center" vertical="center"/>
    </xf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Fill="1" applyBorder="1"/>
    <xf numFmtId="0" fontId="11" fillId="0" borderId="0" xfId="0" applyFont="1" applyBorder="1"/>
    <xf numFmtId="0" fontId="1" fillId="0" borderId="0" xfId="0" quotePrefix="1" applyFont="1"/>
    <xf numFmtId="0" fontId="7" fillId="0" borderId="0" xfId="0" applyFont="1" applyFill="1" applyBorder="1"/>
    <xf numFmtId="0" fontId="11" fillId="0" borderId="0" xfId="0" applyFont="1" applyFill="1" applyBorder="1"/>
    <xf numFmtId="0" fontId="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Fill="1" applyBorder="1"/>
    <xf numFmtId="0" fontId="1" fillId="0" borderId="0" xfId="0" applyFont="1" applyAlignment="1">
      <alignment horizontal="center" vertical="center"/>
    </xf>
    <xf numFmtId="0" fontId="1" fillId="16" borderId="0" xfId="0" applyFont="1" applyFill="1"/>
    <xf numFmtId="0" fontId="5" fillId="16" borderId="0" xfId="0" quotePrefix="1" applyFont="1" applyFill="1" applyBorder="1" applyAlignment="1">
      <alignment vertical="center"/>
    </xf>
    <xf numFmtId="49" fontId="1" fillId="0" borderId="0" xfId="0" applyNumberFormat="1" applyFont="1"/>
    <xf numFmtId="49" fontId="0" fillId="0" borderId="13" xfId="0" applyNumberFormat="1" applyBorder="1"/>
    <xf numFmtId="0" fontId="1" fillId="0" borderId="0" xfId="0" applyFont="1" applyAlignment="1">
      <alignment horizontal="center" vertical="center"/>
    </xf>
    <xf numFmtId="0" fontId="0" fillId="22" borderId="0" xfId="0" applyFill="1" applyAlignment="1">
      <alignment horizontal="left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5" fillId="23" borderId="0" xfId="0" applyFont="1" applyFill="1" applyAlignment="1">
      <alignment vertical="center"/>
    </xf>
    <xf numFmtId="0" fontId="5" fillId="23" borderId="0" xfId="0" quotePrefix="1" applyFont="1" applyFill="1" applyAlignment="1">
      <alignment vertical="center"/>
    </xf>
    <xf numFmtId="0" fontId="1" fillId="24" borderId="0" xfId="0" applyFont="1" applyFill="1" applyBorder="1"/>
    <xf numFmtId="0" fontId="0" fillId="24" borderId="11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0" fillId="0" borderId="0" xfId="0" quotePrefix="1" applyFont="1" applyAlignment="1">
      <alignment horizontal="left"/>
    </xf>
    <xf numFmtId="0" fontId="1" fillId="0" borderId="11" xfId="0" applyFont="1" applyBorder="1" applyAlignment="1">
      <alignment wrapText="1"/>
    </xf>
    <xf numFmtId="0" fontId="7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/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3" fillId="0" borderId="0" xfId="0" applyFont="1"/>
    <xf numFmtId="0" fontId="0" fillId="0" borderId="0" xfId="0" applyFont="1" applyAlignment="1">
      <alignment horizontal="left" vertical="top"/>
    </xf>
    <xf numFmtId="0" fontId="13" fillId="0" borderId="2" xfId="0" applyFont="1" applyBorder="1"/>
    <xf numFmtId="0" fontId="13" fillId="0" borderId="5" xfId="0" applyFont="1" applyBorder="1"/>
    <xf numFmtId="0" fontId="13" fillId="0" borderId="0" xfId="0" applyFont="1" applyBorder="1" applyAlignment="1"/>
    <xf numFmtId="0" fontId="8" fillId="0" borderId="2" xfId="0" applyFont="1" applyBorder="1"/>
    <xf numFmtId="0" fontId="8" fillId="0" borderId="8" xfId="0" applyFont="1" applyBorder="1"/>
    <xf numFmtId="0" fontId="8" fillId="0" borderId="0" xfId="0" applyFont="1"/>
    <xf numFmtId="0" fontId="13" fillId="0" borderId="15" xfId="0" applyFont="1" applyBorder="1"/>
    <xf numFmtId="0" fontId="13" fillId="0" borderId="1" xfId="0" applyFont="1" applyBorder="1" applyAlignment="1"/>
    <xf numFmtId="0" fontId="8" fillId="0" borderId="15" xfId="0" applyFont="1" applyBorder="1" applyAlignment="1">
      <alignment horizontal="center"/>
    </xf>
    <xf numFmtId="11" fontId="0" fillId="0" borderId="2" xfId="0" applyNumberFormat="1" applyFont="1" applyBorder="1" applyAlignment="1">
      <alignment horizontal="left" vertical="center"/>
    </xf>
    <xf numFmtId="0" fontId="0" fillId="0" borderId="12" xfId="0" applyFont="1" applyFill="1" applyBorder="1"/>
    <xf numFmtId="0" fontId="0" fillId="0" borderId="2" xfId="0" applyFill="1" applyBorder="1"/>
    <xf numFmtId="0" fontId="1" fillId="0" borderId="0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2" fontId="0" fillId="0" borderId="0" xfId="0" applyNumberFormat="1" applyBorder="1"/>
    <xf numFmtId="2" fontId="0" fillId="0" borderId="0" xfId="0" applyNumberFormat="1" applyFill="1" applyBorder="1"/>
    <xf numFmtId="2" fontId="0" fillId="0" borderId="0" xfId="0" applyNumberFormat="1"/>
    <xf numFmtId="0" fontId="5" fillId="0" borderId="0" xfId="0" quotePrefix="1" applyFont="1"/>
    <xf numFmtId="0" fontId="14" fillId="0" borderId="0" xfId="0" applyFont="1"/>
    <xf numFmtId="0" fontId="8" fillId="0" borderId="0" xfId="0" applyFont="1" applyBorder="1" applyAlignment="1"/>
    <xf numFmtId="0" fontId="8" fillId="0" borderId="0" xfId="0" applyFont="1" applyBorder="1"/>
    <xf numFmtId="0" fontId="16" fillId="0" borderId="0" xfId="0" applyFont="1"/>
    <xf numFmtId="0" fontId="1" fillId="24" borderId="7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/>
    <xf numFmtId="0" fontId="1" fillId="0" borderId="0" xfId="0" applyFont="1" applyFill="1"/>
    <xf numFmtId="11" fontId="0" fillId="0" borderId="0" xfId="0" quotePrefix="1" applyNumberFormat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0" xfId="0" applyBorder="1" applyAlignment="1">
      <alignment horizontal="right"/>
    </xf>
    <xf numFmtId="0" fontId="5" fillId="0" borderId="0" xfId="0" applyFont="1" applyFill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0" fillId="14" borderId="0" xfId="0" applyFill="1" applyAlignment="1">
      <alignment horizontal="right" vertical="center"/>
    </xf>
    <xf numFmtId="0" fontId="0" fillId="18" borderId="0" xfId="0" applyFill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25</xdr:row>
      <xdr:rowOff>161925</xdr:rowOff>
    </xdr:from>
    <xdr:to>
      <xdr:col>5</xdr:col>
      <xdr:colOff>485775</xdr:colOff>
      <xdr:row>27</xdr:row>
      <xdr:rowOff>47625</xdr:rowOff>
    </xdr:to>
    <xdr:pic>
      <xdr:nvPicPr>
        <xdr:cNvPr id="6" name="Рисунок 5" descr="Курсор">
          <a:extLst>
            <a:ext uri="{FF2B5EF4-FFF2-40B4-BE49-F238E27FC236}">
              <a16:creationId xmlns:a16="http://schemas.microsoft.com/office/drawing/2014/main" id="{AC3DECB7-9147-4145-9242-CC8C7677F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696325" y="51149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27</xdr:row>
      <xdr:rowOff>152400</xdr:rowOff>
    </xdr:from>
    <xdr:to>
      <xdr:col>5</xdr:col>
      <xdr:colOff>457200</xdr:colOff>
      <xdr:row>29</xdr:row>
      <xdr:rowOff>47625</xdr:rowOff>
    </xdr:to>
    <xdr:pic>
      <xdr:nvPicPr>
        <xdr:cNvPr id="7" name="Рисунок 6" descr="Курсор">
          <a:extLst>
            <a:ext uri="{FF2B5EF4-FFF2-40B4-BE49-F238E27FC236}">
              <a16:creationId xmlns:a16="http://schemas.microsoft.com/office/drawing/2014/main" id="{AE80A2D1-8AE1-49A0-9487-AA10A1C37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8667750" y="55054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29</xdr:row>
      <xdr:rowOff>171450</xdr:rowOff>
    </xdr:from>
    <xdr:to>
      <xdr:col>5</xdr:col>
      <xdr:colOff>447675</xdr:colOff>
      <xdr:row>31</xdr:row>
      <xdr:rowOff>57150</xdr:rowOff>
    </xdr:to>
    <xdr:pic>
      <xdr:nvPicPr>
        <xdr:cNvPr id="8" name="Рисунок 7" descr="Курсор">
          <a:extLst>
            <a:ext uri="{FF2B5EF4-FFF2-40B4-BE49-F238E27FC236}">
              <a16:creationId xmlns:a16="http://schemas.microsoft.com/office/drawing/2014/main" id="{0023E0FC-5C78-48CB-AF61-41995E1E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8658225" y="59150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31</xdr:row>
      <xdr:rowOff>152400</xdr:rowOff>
    </xdr:from>
    <xdr:to>
      <xdr:col>5</xdr:col>
      <xdr:colOff>438150</xdr:colOff>
      <xdr:row>33</xdr:row>
      <xdr:rowOff>47625</xdr:rowOff>
    </xdr:to>
    <xdr:pic>
      <xdr:nvPicPr>
        <xdr:cNvPr id="9" name="Рисунок 8" descr="Курсор">
          <a:extLst>
            <a:ext uri="{FF2B5EF4-FFF2-40B4-BE49-F238E27FC236}">
              <a16:creationId xmlns:a16="http://schemas.microsoft.com/office/drawing/2014/main" id="{F2ED7E03-7BB9-417E-A794-4807731C9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648700" y="62960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142876</xdr:colOff>
      <xdr:row>30</xdr:row>
      <xdr:rowOff>161925</xdr:rowOff>
    </xdr:from>
    <xdr:to>
      <xdr:col>5</xdr:col>
      <xdr:colOff>438150</xdr:colOff>
      <xdr:row>32</xdr:row>
      <xdr:rowOff>57149</xdr:rowOff>
    </xdr:to>
    <xdr:pic>
      <xdr:nvPicPr>
        <xdr:cNvPr id="11" name="Рисунок 10" descr="Прямая стрелка">
          <a:extLst>
            <a:ext uri="{FF2B5EF4-FFF2-40B4-BE49-F238E27FC236}">
              <a16:creationId xmlns:a16="http://schemas.microsoft.com/office/drawing/2014/main" id="{1D76747C-356A-4D2C-92A1-C9DC4D04C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639176" y="6105525"/>
          <a:ext cx="295274" cy="295274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152401</xdr:colOff>
      <xdr:row>33</xdr:row>
      <xdr:rowOff>9524</xdr:rowOff>
    </xdr:from>
    <xdr:to>
      <xdr:col>5</xdr:col>
      <xdr:colOff>438150</xdr:colOff>
      <xdr:row>34</xdr:row>
      <xdr:rowOff>104773</xdr:rowOff>
    </xdr:to>
    <xdr:pic>
      <xdr:nvPicPr>
        <xdr:cNvPr id="12" name="Рисунок 11" descr="Прямая стрелка">
          <a:extLst>
            <a:ext uri="{FF2B5EF4-FFF2-40B4-BE49-F238E27FC236}">
              <a16:creationId xmlns:a16="http://schemas.microsoft.com/office/drawing/2014/main" id="{33156351-4378-40F2-9ED8-69F74C946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8648701" y="6543674"/>
          <a:ext cx="285749" cy="28574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104776</xdr:colOff>
      <xdr:row>28</xdr:row>
      <xdr:rowOff>133349</xdr:rowOff>
    </xdr:from>
    <xdr:to>
      <xdr:col>5</xdr:col>
      <xdr:colOff>390525</xdr:colOff>
      <xdr:row>30</xdr:row>
      <xdr:rowOff>28573</xdr:rowOff>
    </xdr:to>
    <xdr:pic>
      <xdr:nvPicPr>
        <xdr:cNvPr id="13" name="Рисунок 12" descr="Прямая стрелка">
          <a:extLst>
            <a:ext uri="{FF2B5EF4-FFF2-40B4-BE49-F238E27FC236}">
              <a16:creationId xmlns:a16="http://schemas.microsoft.com/office/drawing/2014/main" id="{3E848E9F-4BC5-47A3-B5E9-7D41B30CC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16200000">
          <a:off x="8601076" y="5686424"/>
          <a:ext cx="285749" cy="285749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26</xdr:row>
      <xdr:rowOff>171450</xdr:rowOff>
    </xdr:from>
    <xdr:to>
      <xdr:col>5</xdr:col>
      <xdr:colOff>457199</xdr:colOff>
      <xdr:row>28</xdr:row>
      <xdr:rowOff>57149</xdr:rowOff>
    </xdr:to>
    <xdr:pic>
      <xdr:nvPicPr>
        <xdr:cNvPr id="14" name="Рисунок 13" descr="Прямая стрелка">
          <a:extLst>
            <a:ext uri="{FF2B5EF4-FFF2-40B4-BE49-F238E27FC236}">
              <a16:creationId xmlns:a16="http://schemas.microsoft.com/office/drawing/2014/main" id="{1AAE2C5F-4BBA-447B-A700-8F4D30DB4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10800000">
          <a:off x="8667750" y="5324475"/>
          <a:ext cx="285749" cy="285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0B02-7634-4A43-B4F2-4C25D2E824B0}">
  <sheetPr codeName="Лист1"/>
  <dimension ref="A1:AE120"/>
  <sheetViews>
    <sheetView tabSelected="1" zoomScaleNormal="100" workbookViewId="0">
      <selection activeCell="B111" sqref="B111"/>
    </sheetView>
  </sheetViews>
  <sheetFormatPr defaultRowHeight="15" x14ac:dyDescent="0.25"/>
  <cols>
    <col min="1" max="1" width="18.5703125" style="134" customWidth="1"/>
    <col min="2" max="2" width="42.140625" style="134" bestFit="1" customWidth="1"/>
    <col min="3" max="3" width="6" style="199" customWidth="1"/>
    <col min="4" max="4" width="86" customWidth="1"/>
    <col min="5" max="5" width="6.42578125" style="199" customWidth="1"/>
    <col min="6" max="6" width="59.28515625" bestFit="1" customWidth="1"/>
    <col min="7" max="7" width="10.28515625" customWidth="1"/>
    <col min="8" max="8" width="27.85546875" bestFit="1" customWidth="1"/>
    <col min="9" max="9" width="10.5703125" customWidth="1"/>
    <col min="10" max="10" width="9" bestFit="1" customWidth="1"/>
  </cols>
  <sheetData>
    <row r="1" spans="1:6" s="132" customFormat="1" ht="21" x14ac:dyDescent="0.35">
      <c r="A1" s="289" t="s">
        <v>1098</v>
      </c>
      <c r="B1" s="290"/>
      <c r="C1" s="197"/>
      <c r="D1" s="208"/>
      <c r="E1" s="204"/>
      <c r="F1" s="185"/>
    </row>
    <row r="2" spans="1:6" s="131" customFormat="1" ht="15.75" x14ac:dyDescent="0.25">
      <c r="A2" s="186" t="s">
        <v>661</v>
      </c>
      <c r="B2" s="187" t="s">
        <v>1093</v>
      </c>
      <c r="C2" s="198"/>
      <c r="D2" s="32"/>
      <c r="E2" s="198"/>
      <c r="F2" s="181"/>
    </row>
    <row r="3" spans="1:6" ht="15.75" x14ac:dyDescent="0.25">
      <c r="A3" s="186" t="s">
        <v>659</v>
      </c>
      <c r="B3" s="187" t="s">
        <v>1095</v>
      </c>
      <c r="D3" s="182"/>
      <c r="E3" s="205"/>
      <c r="F3" s="183"/>
    </row>
    <row r="4" spans="1:6" ht="15.75" customHeight="1" x14ac:dyDescent="0.25">
      <c r="A4" s="186" t="s">
        <v>657</v>
      </c>
      <c r="B4" s="187" t="s">
        <v>1094</v>
      </c>
      <c r="F4" s="180"/>
    </row>
    <row r="5" spans="1:6" x14ac:dyDescent="0.25">
      <c r="A5" s="186" t="s">
        <v>1140</v>
      </c>
      <c r="B5" s="187" t="s">
        <v>1141</v>
      </c>
      <c r="E5" s="200"/>
      <c r="F5" s="213"/>
    </row>
    <row r="6" spans="1:6" x14ac:dyDescent="0.25">
      <c r="A6" s="186" t="s">
        <v>1545</v>
      </c>
      <c r="B6" s="187" t="s">
        <v>1546</v>
      </c>
      <c r="D6" s="182"/>
      <c r="E6" s="200"/>
      <c r="F6" s="213"/>
    </row>
    <row r="7" spans="1:6" x14ac:dyDescent="0.25">
      <c r="A7" s="186" t="s">
        <v>1547</v>
      </c>
      <c r="B7" s="187" t="s">
        <v>1548</v>
      </c>
      <c r="D7" s="180"/>
      <c r="E7" s="200"/>
      <c r="F7" s="213"/>
    </row>
    <row r="8" spans="1:6" x14ac:dyDescent="0.25">
      <c r="A8" s="186" t="s">
        <v>847</v>
      </c>
      <c r="B8" s="187" t="s">
        <v>1092</v>
      </c>
      <c r="D8" s="186"/>
      <c r="E8" s="200"/>
      <c r="F8" s="180"/>
    </row>
    <row r="9" spans="1:6" x14ac:dyDescent="0.25">
      <c r="A9" s="180" t="s">
        <v>1227</v>
      </c>
      <c r="B9" s="188" t="s">
        <v>941</v>
      </c>
      <c r="D9" s="127"/>
      <c r="E9" s="200"/>
      <c r="F9" s="180"/>
    </row>
    <row r="10" spans="1:6" x14ac:dyDescent="0.25">
      <c r="A10" s="186" t="s">
        <v>846</v>
      </c>
      <c r="B10" s="187" t="s">
        <v>654</v>
      </c>
      <c r="D10" s="277"/>
      <c r="F10" s="56"/>
    </row>
    <row r="11" spans="1:6" x14ac:dyDescent="0.25">
      <c r="A11" s="186" t="s">
        <v>664</v>
      </c>
      <c r="B11" s="187" t="s">
        <v>1096</v>
      </c>
      <c r="D11" s="235"/>
      <c r="F11" s="36"/>
    </row>
    <row r="12" spans="1:6" x14ac:dyDescent="0.25">
      <c r="A12" s="186" t="s">
        <v>1242</v>
      </c>
      <c r="B12" s="188" t="s">
        <v>1243</v>
      </c>
      <c r="D12" s="236"/>
      <c r="F12" s="215"/>
    </row>
    <row r="13" spans="1:6" x14ac:dyDescent="0.25">
      <c r="A13" s="186" t="s">
        <v>670</v>
      </c>
      <c r="B13" s="188" t="s">
        <v>1244</v>
      </c>
      <c r="D13" s="180"/>
      <c r="F13" s="56"/>
    </row>
    <row r="14" spans="1:6" x14ac:dyDescent="0.25">
      <c r="A14" s="180" t="s">
        <v>866</v>
      </c>
      <c r="B14" s="187" t="s">
        <v>1097</v>
      </c>
      <c r="D14" s="36"/>
      <c r="F14" s="215"/>
    </row>
    <row r="15" spans="1:6" x14ac:dyDescent="0.25">
      <c r="A15" s="186" t="s">
        <v>667</v>
      </c>
      <c r="B15" s="187" t="s">
        <v>935</v>
      </c>
      <c r="D15" s="56"/>
      <c r="F15" s="215"/>
    </row>
    <row r="16" spans="1:6" ht="15.75" x14ac:dyDescent="0.25">
      <c r="A16" s="180" t="s">
        <v>1232</v>
      </c>
      <c r="B16" s="188" t="s">
        <v>1233</v>
      </c>
      <c r="D16" s="182"/>
      <c r="F16" s="131"/>
    </row>
    <row r="17" spans="1:21" x14ac:dyDescent="0.25">
      <c r="A17" s="210"/>
      <c r="B17" s="210"/>
      <c r="D17" s="32"/>
      <c r="F17" s="180"/>
    </row>
    <row r="18" spans="1:21" ht="18.75" x14ac:dyDescent="0.25">
      <c r="A18" s="287" t="s">
        <v>1099</v>
      </c>
      <c r="B18" s="288"/>
      <c r="D18" s="56"/>
      <c r="E18" s="198"/>
      <c r="F18" s="32"/>
    </row>
    <row r="19" spans="1:21" x14ac:dyDescent="0.25">
      <c r="A19" s="186" t="s">
        <v>1107</v>
      </c>
      <c r="B19" s="187" t="s">
        <v>1101</v>
      </c>
      <c r="D19" s="214"/>
      <c r="F19" s="182"/>
    </row>
    <row r="20" spans="1:21" s="57" customFormat="1" x14ac:dyDescent="0.25">
      <c r="A20" s="186" t="s">
        <v>668</v>
      </c>
      <c r="B20" s="187" t="s">
        <v>1095</v>
      </c>
      <c r="C20" s="200"/>
      <c r="D20" s="278"/>
      <c r="E20" s="200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114"/>
    </row>
    <row r="21" spans="1:21" s="57" customFormat="1" x14ac:dyDescent="0.25">
      <c r="A21" s="186" t="s">
        <v>669</v>
      </c>
      <c r="B21" s="187" t="s">
        <v>658</v>
      </c>
      <c r="C21" s="200"/>
      <c r="D21"/>
      <c r="E21" s="20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114"/>
    </row>
    <row r="22" spans="1:21" ht="15" customHeight="1" x14ac:dyDescent="0.25">
      <c r="A22" s="262" t="s">
        <v>1451</v>
      </c>
      <c r="B22" s="188" t="s">
        <v>1141</v>
      </c>
      <c r="C22" s="200"/>
      <c r="D22" s="49"/>
      <c r="E22" s="20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1" x14ac:dyDescent="0.25">
      <c r="A23" s="191" t="s">
        <v>662</v>
      </c>
      <c r="B23" s="192" t="s">
        <v>1096</v>
      </c>
      <c r="D23" s="240"/>
      <c r="F23" s="209"/>
      <c r="G23" s="36"/>
    </row>
    <row r="24" spans="1:21" ht="18.75" customHeight="1" x14ac:dyDescent="0.35">
      <c r="A24" s="186" t="s">
        <v>1084</v>
      </c>
      <c r="B24" s="187" t="s">
        <v>654</v>
      </c>
      <c r="C24" s="200"/>
      <c r="D24" s="208"/>
      <c r="F24" s="243"/>
      <c r="G24" s="36"/>
    </row>
    <row r="25" spans="1:21" x14ac:dyDescent="0.25">
      <c r="A25" s="190">
        <v>792148</v>
      </c>
      <c r="B25" s="187" t="s">
        <v>869</v>
      </c>
      <c r="C25" s="200"/>
      <c r="D25" s="278"/>
      <c r="F25" s="32"/>
      <c r="G25" s="36"/>
    </row>
    <row r="26" spans="1:21" ht="15.75" x14ac:dyDescent="0.25">
      <c r="A26" s="186" t="s">
        <v>1091</v>
      </c>
      <c r="B26" s="187" t="s">
        <v>1100</v>
      </c>
      <c r="C26" s="200"/>
      <c r="D26" s="230"/>
      <c r="F26" s="218"/>
      <c r="G26" s="36"/>
    </row>
    <row r="27" spans="1:21" x14ac:dyDescent="0.25">
      <c r="A27" s="263" t="s">
        <v>925</v>
      </c>
      <c r="B27" s="189" t="s">
        <v>926</v>
      </c>
      <c r="C27" s="200"/>
      <c r="G27" s="36"/>
    </row>
    <row r="28" spans="1:21" x14ac:dyDescent="0.25">
      <c r="C28" s="200"/>
      <c r="D28" s="32"/>
      <c r="F28" s="180"/>
      <c r="G28" s="36"/>
    </row>
    <row r="29" spans="1:21" ht="18.75" x14ac:dyDescent="0.25">
      <c r="A29" s="287" t="s">
        <v>324</v>
      </c>
      <c r="B29" s="288"/>
      <c r="C29" s="200"/>
      <c r="D29" s="38"/>
      <c r="F29" s="32"/>
      <c r="G29" s="36"/>
    </row>
    <row r="30" spans="1:21" x14ac:dyDescent="0.25">
      <c r="A30" s="186" t="s">
        <v>1090</v>
      </c>
      <c r="B30" s="187" t="s">
        <v>900</v>
      </c>
      <c r="C30" s="200"/>
      <c r="D30" s="279"/>
      <c r="F30" s="36"/>
      <c r="G30" s="36"/>
      <c r="H30" s="36"/>
    </row>
    <row r="31" spans="1:21" x14ac:dyDescent="0.25">
      <c r="A31" s="193" t="s">
        <v>663</v>
      </c>
      <c r="B31" s="189" t="s">
        <v>991</v>
      </c>
      <c r="D31" s="279"/>
      <c r="F31" s="180"/>
      <c r="G31" s="36"/>
      <c r="H31" s="36"/>
    </row>
    <row r="32" spans="1:21" x14ac:dyDescent="0.25">
      <c r="A32" s="220"/>
      <c r="B32" s="220"/>
      <c r="D32" s="32"/>
      <c r="F32" s="36"/>
      <c r="G32" s="36"/>
      <c r="H32" s="36"/>
    </row>
    <row r="33" spans="1:26" ht="18.75" x14ac:dyDescent="0.25">
      <c r="A33" s="287" t="s">
        <v>1104</v>
      </c>
      <c r="B33" s="288"/>
      <c r="D33" s="32"/>
      <c r="F33" s="183"/>
      <c r="G33" s="36"/>
      <c r="H33" s="36"/>
    </row>
    <row r="34" spans="1:26" x14ac:dyDescent="0.25">
      <c r="A34" s="191" t="s">
        <v>1035</v>
      </c>
      <c r="B34" s="187" t="s">
        <v>1036</v>
      </c>
      <c r="D34" s="280"/>
      <c r="E34" s="200"/>
      <c r="F34" s="180"/>
      <c r="G34" s="36"/>
      <c r="H34" s="36"/>
    </row>
    <row r="35" spans="1:26" x14ac:dyDescent="0.25">
      <c r="A35" s="191" t="s">
        <v>1037</v>
      </c>
      <c r="B35" s="187" t="s">
        <v>1038</v>
      </c>
      <c r="D35" s="280"/>
      <c r="E35" s="200"/>
      <c r="F35" s="49"/>
      <c r="G35" s="36"/>
      <c r="H35" s="36"/>
    </row>
    <row r="36" spans="1:26" x14ac:dyDescent="0.25">
      <c r="A36" s="190">
        <v>799074</v>
      </c>
      <c r="B36" s="187" t="s">
        <v>671</v>
      </c>
      <c r="D36" s="32"/>
      <c r="F36" s="180"/>
      <c r="G36" s="36"/>
      <c r="H36" s="36"/>
    </row>
    <row r="37" spans="1:26" s="144" customFormat="1" ht="15.75" x14ac:dyDescent="0.25">
      <c r="A37" s="186" t="s">
        <v>736</v>
      </c>
      <c r="B37" s="187" t="s">
        <v>676</v>
      </c>
      <c r="C37" s="199"/>
      <c r="D37" s="32"/>
      <c r="E37" s="199"/>
      <c r="F37" s="32"/>
      <c r="G37" s="183"/>
      <c r="H37" s="36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s="144" customFormat="1" ht="15.75" x14ac:dyDescent="0.25">
      <c r="A38" s="186" t="s">
        <v>1032</v>
      </c>
      <c r="B38" s="187" t="s">
        <v>1249</v>
      </c>
      <c r="C38" s="199"/>
      <c r="D38" s="32"/>
      <c r="E38" s="199"/>
      <c r="F38" s="38"/>
      <c r="G38" s="36"/>
      <c r="H38" s="36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x14ac:dyDescent="0.25">
      <c r="A39" s="186" t="s">
        <v>1088</v>
      </c>
      <c r="B39" s="187" t="s">
        <v>844</v>
      </c>
      <c r="D39" s="213"/>
      <c r="F39" s="180"/>
      <c r="G39" s="36"/>
      <c r="H39" s="36"/>
    </row>
    <row r="40" spans="1:26" ht="15" customHeight="1" x14ac:dyDescent="0.25">
      <c r="A40" s="186" t="s">
        <v>1089</v>
      </c>
      <c r="B40" s="187" t="s">
        <v>845</v>
      </c>
      <c r="D40" s="32"/>
      <c r="G40" s="36"/>
      <c r="H40" s="36"/>
    </row>
    <row r="41" spans="1:26" ht="15" customHeight="1" x14ac:dyDescent="0.25">
      <c r="A41" s="186" t="s">
        <v>1059</v>
      </c>
      <c r="B41" s="187" t="s">
        <v>1060</v>
      </c>
      <c r="D41" s="182"/>
      <c r="G41" s="36"/>
      <c r="H41" s="36"/>
    </row>
    <row r="42" spans="1:26" x14ac:dyDescent="0.25">
      <c r="A42" s="44" t="s">
        <v>1245</v>
      </c>
      <c r="B42" s="189" t="s">
        <v>1246</v>
      </c>
      <c r="D42" s="180"/>
      <c r="E42" s="200"/>
    </row>
    <row r="43" spans="1:26" x14ac:dyDescent="0.25">
      <c r="A43" s="44" t="s">
        <v>1247</v>
      </c>
      <c r="B43" s="189" t="s">
        <v>1248</v>
      </c>
      <c r="D43" s="38"/>
      <c r="E43" s="200"/>
    </row>
    <row r="44" spans="1:26" ht="46.5" customHeight="1" x14ac:dyDescent="0.25">
      <c r="D44" s="127"/>
      <c r="E44" s="200"/>
    </row>
    <row r="45" spans="1:26" ht="15.75" x14ac:dyDescent="0.25">
      <c r="A45" s="183"/>
      <c r="B45" s="183"/>
      <c r="D45" s="179"/>
      <c r="E45" s="200"/>
    </row>
    <row r="46" spans="1:26" ht="18.75" x14ac:dyDescent="0.25">
      <c r="A46" s="287" t="s">
        <v>1103</v>
      </c>
      <c r="B46" s="288"/>
      <c r="D46" s="265"/>
    </row>
    <row r="47" spans="1:26" x14ac:dyDescent="0.25">
      <c r="A47" s="186" t="s">
        <v>1030</v>
      </c>
      <c r="B47" s="187" t="s">
        <v>1031</v>
      </c>
      <c r="D47" s="230"/>
    </row>
    <row r="48" spans="1:26" x14ac:dyDescent="0.25">
      <c r="A48" s="186" t="s">
        <v>1033</v>
      </c>
      <c r="B48" s="187" t="s">
        <v>1034</v>
      </c>
      <c r="D48" s="78"/>
    </row>
    <row r="49" spans="1:31" ht="15.75" x14ac:dyDescent="0.25">
      <c r="A49" s="186" t="s">
        <v>1028</v>
      </c>
      <c r="B49" s="187" t="s">
        <v>1029</v>
      </c>
      <c r="D49" s="218"/>
      <c r="E49" s="200"/>
    </row>
    <row r="50" spans="1:31" ht="15.75" x14ac:dyDescent="0.25">
      <c r="A50" s="186" t="s">
        <v>1081</v>
      </c>
      <c r="B50" s="187" t="s">
        <v>655</v>
      </c>
      <c r="D50" s="218"/>
      <c r="E50" s="200"/>
    </row>
    <row r="51" spans="1:31" ht="15" customHeight="1" x14ac:dyDescent="0.25">
      <c r="A51" s="186" t="s">
        <v>1082</v>
      </c>
      <c r="B51" s="187" t="s">
        <v>655</v>
      </c>
      <c r="D51" s="218"/>
      <c r="E51" s="200"/>
    </row>
    <row r="52" spans="1:31" ht="15.75" x14ac:dyDescent="0.25">
      <c r="A52" s="186" t="s">
        <v>1083</v>
      </c>
      <c r="B52" s="187" t="s">
        <v>655</v>
      </c>
      <c r="D52" s="218"/>
      <c r="E52" s="200"/>
    </row>
    <row r="53" spans="1:31" ht="15.75" x14ac:dyDescent="0.25">
      <c r="A53" s="186" t="s">
        <v>993</v>
      </c>
      <c r="B53" s="187" t="s">
        <v>994</v>
      </c>
      <c r="C53" s="200"/>
      <c r="D53" s="219"/>
      <c r="E53" s="200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</row>
    <row r="54" spans="1:31" s="57" customFormat="1" ht="15.75" x14ac:dyDescent="0.25">
      <c r="A54" s="186" t="s">
        <v>927</v>
      </c>
      <c r="B54" s="187" t="s">
        <v>928</v>
      </c>
      <c r="C54" s="200"/>
      <c r="D54" s="219"/>
      <c r="E54" s="200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14"/>
    </row>
    <row r="55" spans="1:31" s="57" customFormat="1" ht="15" customHeight="1" x14ac:dyDescent="0.25">
      <c r="A55" s="190">
        <v>614804</v>
      </c>
      <c r="B55" s="187" t="s">
        <v>1112</v>
      </c>
      <c r="C55" s="200"/>
      <c r="D55" s="218"/>
      <c r="E55" s="200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14"/>
    </row>
    <row r="56" spans="1:31" ht="15" customHeight="1" x14ac:dyDescent="0.25">
      <c r="A56" s="190">
        <v>464865</v>
      </c>
      <c r="B56" s="187" t="s">
        <v>1149</v>
      </c>
      <c r="C56" s="200"/>
      <c r="D56" s="218"/>
      <c r="E56" s="200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</row>
    <row r="57" spans="1:31" ht="15" customHeight="1" x14ac:dyDescent="0.25">
      <c r="A57" s="252" t="s">
        <v>1446</v>
      </c>
      <c r="B57" s="84" t="s">
        <v>1447</v>
      </c>
      <c r="C57" s="200"/>
      <c r="D57" s="218"/>
      <c r="E57" s="200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</row>
    <row r="58" spans="1:31" ht="15" customHeight="1" x14ac:dyDescent="0.25">
      <c r="A58" s="287" t="s">
        <v>1102</v>
      </c>
      <c r="B58" s="288"/>
      <c r="C58" s="200"/>
      <c r="D58" s="131"/>
      <c r="E58" s="200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</row>
    <row r="59" spans="1:31" x14ac:dyDescent="0.25">
      <c r="A59" s="186" t="s">
        <v>907</v>
      </c>
      <c r="B59" s="187" t="s">
        <v>908</v>
      </c>
      <c r="C59" s="200"/>
      <c r="D59" s="211"/>
      <c r="E59" s="200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</row>
    <row r="60" spans="1:31" ht="15.75" x14ac:dyDescent="0.25">
      <c r="A60" s="191" t="s">
        <v>929</v>
      </c>
      <c r="B60" s="187" t="s">
        <v>930</v>
      </c>
      <c r="C60" s="200"/>
      <c r="D60" s="221"/>
      <c r="E60" s="200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</row>
    <row r="61" spans="1:31" ht="15.75" x14ac:dyDescent="0.25">
      <c r="A61" s="194" t="s">
        <v>1087</v>
      </c>
      <c r="B61" s="195" t="s">
        <v>865</v>
      </c>
      <c r="C61" s="200"/>
      <c r="D61" s="218"/>
      <c r="E61" s="200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</row>
    <row r="62" spans="1:31" ht="15.75" x14ac:dyDescent="0.25">
      <c r="A62" s="186" t="s">
        <v>51</v>
      </c>
      <c r="B62" s="187" t="s">
        <v>923</v>
      </c>
      <c r="D62" s="183"/>
    </row>
    <row r="63" spans="1:31" ht="15.75" x14ac:dyDescent="0.25">
      <c r="A63" s="196" t="s">
        <v>867</v>
      </c>
      <c r="B63" s="187" t="s">
        <v>868</v>
      </c>
      <c r="D63" s="183"/>
    </row>
    <row r="64" spans="1:31" ht="15.75" customHeight="1" x14ac:dyDescent="0.25">
      <c r="A64" s="186" t="s">
        <v>932</v>
      </c>
      <c r="B64" s="187" t="s">
        <v>933</v>
      </c>
      <c r="D64" s="183"/>
    </row>
    <row r="65" spans="1:10" ht="15.75" x14ac:dyDescent="0.25">
      <c r="A65" s="186" t="s">
        <v>1079</v>
      </c>
      <c r="B65" s="187" t="s">
        <v>1080</v>
      </c>
      <c r="D65" s="183"/>
    </row>
    <row r="66" spans="1:10" ht="15.75" x14ac:dyDescent="0.25">
      <c r="A66" s="186" t="s">
        <v>1105</v>
      </c>
      <c r="B66" s="187" t="s">
        <v>1106</v>
      </c>
      <c r="D66" s="216"/>
    </row>
    <row r="67" spans="1:10" x14ac:dyDescent="0.25">
      <c r="A67" s="186" t="s">
        <v>1203</v>
      </c>
      <c r="B67" s="187" t="s">
        <v>1204</v>
      </c>
      <c r="D67" s="127"/>
    </row>
    <row r="68" spans="1:10" ht="15.75" x14ac:dyDescent="0.25">
      <c r="A68" s="223"/>
      <c r="B68" s="223"/>
      <c r="D68" s="222"/>
      <c r="E68" s="207"/>
    </row>
    <row r="69" spans="1:10" x14ac:dyDescent="0.25">
      <c r="A69" s="223"/>
      <c r="B69" s="223"/>
      <c r="D69" s="38"/>
      <c r="E69" s="207"/>
      <c r="F69" s="38"/>
    </row>
    <row r="70" spans="1:10" ht="15.75" x14ac:dyDescent="0.25">
      <c r="A70" s="184" t="s">
        <v>848</v>
      </c>
      <c r="B70" s="49" t="s">
        <v>849</v>
      </c>
      <c r="D70" s="140" t="s">
        <v>935</v>
      </c>
    </row>
    <row r="71" spans="1:10" ht="18.75" x14ac:dyDescent="0.3">
      <c r="A71" s="36">
        <v>150</v>
      </c>
      <c r="B71" s="36" t="s">
        <v>850</v>
      </c>
      <c r="C71" s="201"/>
      <c r="D71" s="179">
        <v>48</v>
      </c>
      <c r="F71" s="212"/>
    </row>
    <row r="72" spans="1:10" x14ac:dyDescent="0.25">
      <c r="A72" s="36">
        <v>151</v>
      </c>
      <c r="B72" s="36" t="s">
        <v>851</v>
      </c>
      <c r="C72" s="201"/>
      <c r="D72" s="179">
        <v>48</v>
      </c>
      <c r="F72" s="81"/>
    </row>
    <row r="73" spans="1:10" x14ac:dyDescent="0.25">
      <c r="A73" s="36">
        <v>152</v>
      </c>
      <c r="B73" s="36" t="s">
        <v>852</v>
      </c>
      <c r="C73" s="201"/>
      <c r="D73" s="179">
        <v>48</v>
      </c>
      <c r="F73" s="81"/>
    </row>
    <row r="74" spans="1:10" x14ac:dyDescent="0.25">
      <c r="A74" s="36">
        <v>153</v>
      </c>
      <c r="B74" s="36" t="s">
        <v>855</v>
      </c>
      <c r="C74" s="201"/>
      <c r="D74" s="179">
        <v>48</v>
      </c>
      <c r="F74" s="81"/>
    </row>
    <row r="75" spans="1:10" x14ac:dyDescent="0.25">
      <c r="A75" s="36">
        <v>154</v>
      </c>
      <c r="B75" s="36" t="s">
        <v>854</v>
      </c>
      <c r="C75" s="201"/>
      <c r="D75" s="179">
        <v>48</v>
      </c>
      <c r="F75" s="81"/>
    </row>
    <row r="76" spans="1:10" x14ac:dyDescent="0.25">
      <c r="A76" s="182">
        <v>156</v>
      </c>
      <c r="B76" s="182" t="s">
        <v>650</v>
      </c>
      <c r="C76" s="201"/>
      <c r="D76" s="179">
        <v>201</v>
      </c>
      <c r="F76" s="81"/>
    </row>
    <row r="77" spans="1:10" x14ac:dyDescent="0.25">
      <c r="A77" s="182">
        <v>157</v>
      </c>
      <c r="B77" s="182" t="s">
        <v>649</v>
      </c>
      <c r="C77" s="201"/>
      <c r="D77" s="179">
        <v>201</v>
      </c>
      <c r="F77" s="81"/>
    </row>
    <row r="78" spans="1:10" x14ac:dyDescent="0.25">
      <c r="A78" s="182">
        <v>158</v>
      </c>
      <c r="B78" s="182" t="s">
        <v>653</v>
      </c>
      <c r="C78" s="202"/>
      <c r="D78" s="179">
        <v>201</v>
      </c>
      <c r="F78" s="127"/>
    </row>
    <row r="79" spans="1:10" x14ac:dyDescent="0.25">
      <c r="A79" s="182">
        <v>159</v>
      </c>
      <c r="B79" s="182" t="s">
        <v>1054</v>
      </c>
      <c r="D79" s="179">
        <v>96</v>
      </c>
      <c r="E79" s="200"/>
      <c r="F79" s="127"/>
      <c r="G79" s="36"/>
      <c r="H79" s="36"/>
      <c r="I79" s="36"/>
      <c r="J79" s="36"/>
    </row>
    <row r="80" spans="1:10" x14ac:dyDescent="0.25">
      <c r="A80" s="182">
        <v>160</v>
      </c>
      <c r="B80" s="182" t="s">
        <v>313</v>
      </c>
      <c r="D80" s="179">
        <v>96</v>
      </c>
      <c r="E80" s="206"/>
      <c r="F80" s="127"/>
      <c r="G80" s="36"/>
      <c r="H80" s="36"/>
      <c r="I80" s="49"/>
      <c r="J80" s="36"/>
    </row>
    <row r="81" spans="1:10" x14ac:dyDescent="0.25">
      <c r="A81" s="182">
        <v>161</v>
      </c>
      <c r="B81" s="182" t="s">
        <v>1153</v>
      </c>
      <c r="C81" s="202"/>
      <c r="D81" s="179">
        <v>48</v>
      </c>
      <c r="E81" s="200"/>
      <c r="F81" s="49"/>
      <c r="G81" s="36"/>
      <c r="H81" s="36"/>
      <c r="I81" s="49"/>
      <c r="J81" s="36"/>
    </row>
    <row r="82" spans="1:10" x14ac:dyDescent="0.25">
      <c r="A82" s="182">
        <v>164</v>
      </c>
      <c r="B82" s="36" t="s">
        <v>648</v>
      </c>
      <c r="C82" s="229"/>
      <c r="D82" s="73">
        <v>72</v>
      </c>
      <c r="E82" s="200"/>
      <c r="F82" s="49"/>
      <c r="G82" s="36"/>
      <c r="H82" s="36"/>
      <c r="I82" s="49"/>
      <c r="J82" s="36"/>
    </row>
    <row r="83" spans="1:10" x14ac:dyDescent="0.25">
      <c r="A83" s="36">
        <v>176</v>
      </c>
      <c r="B83" s="36" t="s">
        <v>956</v>
      </c>
      <c r="C83" s="229"/>
      <c r="D83" s="73"/>
      <c r="E83" s="200"/>
      <c r="F83" s="36"/>
      <c r="G83" s="36"/>
      <c r="H83" s="36"/>
      <c r="I83" s="36"/>
      <c r="J83" s="36"/>
    </row>
    <row r="84" spans="1:10" x14ac:dyDescent="0.25">
      <c r="A84" s="56">
        <v>175</v>
      </c>
      <c r="B84" s="127" t="s">
        <v>655</v>
      </c>
      <c r="C84" s="229"/>
      <c r="D84" s="73"/>
      <c r="E84" s="200"/>
      <c r="F84" s="36"/>
      <c r="G84" s="36"/>
      <c r="H84" s="36"/>
      <c r="I84" s="36"/>
      <c r="J84" s="36"/>
    </row>
    <row r="85" spans="1:10" x14ac:dyDescent="0.25">
      <c r="A85" s="36"/>
      <c r="B85" s="36"/>
      <c r="C85" s="203"/>
      <c r="D85" s="73"/>
      <c r="E85" s="200"/>
      <c r="F85" s="36"/>
      <c r="G85" s="36"/>
      <c r="H85" s="36"/>
      <c r="I85" s="36"/>
      <c r="J85" s="36"/>
    </row>
    <row r="86" spans="1:10" x14ac:dyDescent="0.25">
      <c r="A86" s="182">
        <v>163</v>
      </c>
      <c r="B86" s="182" t="s">
        <v>924</v>
      </c>
      <c r="C86" s="203"/>
      <c r="D86" s="73"/>
      <c r="E86" s="206"/>
      <c r="F86" s="49"/>
      <c r="G86" s="49"/>
      <c r="H86" s="49"/>
      <c r="I86" s="49"/>
      <c r="J86" s="49"/>
    </row>
    <row r="87" spans="1:10" x14ac:dyDescent="0.25">
      <c r="A87" s="182">
        <v>165</v>
      </c>
      <c r="B87" s="182" t="s">
        <v>1055</v>
      </c>
      <c r="C87" s="229"/>
      <c r="D87" s="179">
        <v>201</v>
      </c>
      <c r="E87" s="200"/>
      <c r="F87" s="36"/>
      <c r="G87" s="36"/>
      <c r="H87" s="36"/>
      <c r="I87" s="56"/>
      <c r="J87" s="36"/>
    </row>
    <row r="88" spans="1:10" x14ac:dyDescent="0.25">
      <c r="A88" s="36">
        <v>166</v>
      </c>
      <c r="B88" s="36" t="s">
        <v>853</v>
      </c>
      <c r="C88" s="203"/>
      <c r="D88" s="232"/>
      <c r="E88" s="200"/>
      <c r="F88" s="36"/>
      <c r="G88" s="36"/>
      <c r="H88" s="36"/>
      <c r="I88" s="36"/>
      <c r="J88" s="36"/>
    </row>
    <row r="89" spans="1:10" x14ac:dyDescent="0.25">
      <c r="A89" s="36">
        <v>167</v>
      </c>
      <c r="B89" s="36" t="s">
        <v>761</v>
      </c>
      <c r="D89" s="124"/>
      <c r="E89" s="200"/>
      <c r="F89" s="36"/>
      <c r="G89" s="36"/>
      <c r="H89" s="36"/>
      <c r="I89" s="36"/>
      <c r="J89" s="36"/>
    </row>
    <row r="90" spans="1:10" x14ac:dyDescent="0.25">
      <c r="A90" s="36">
        <v>168</v>
      </c>
      <c r="B90" s="36" t="s">
        <v>756</v>
      </c>
      <c r="D90" s="124"/>
      <c r="E90" s="200"/>
      <c r="F90" s="36"/>
      <c r="G90" s="36"/>
      <c r="H90" s="36"/>
      <c r="I90" s="36"/>
      <c r="J90" s="36"/>
    </row>
    <row r="91" spans="1:10" x14ac:dyDescent="0.25">
      <c r="A91" s="36">
        <v>169</v>
      </c>
      <c r="B91" s="36" t="s">
        <v>856</v>
      </c>
      <c r="D91" s="124"/>
      <c r="E91" s="200"/>
      <c r="F91" s="36"/>
      <c r="G91" s="36"/>
      <c r="H91" s="36"/>
      <c r="I91" s="36"/>
      <c r="J91" s="36"/>
    </row>
    <row r="92" spans="1:10" x14ac:dyDescent="0.25">
      <c r="A92" s="36">
        <v>170</v>
      </c>
      <c r="B92" s="36"/>
      <c r="D92" s="124"/>
      <c r="E92" s="200"/>
      <c r="F92" s="36"/>
      <c r="G92" s="36"/>
      <c r="H92" s="36"/>
      <c r="I92" s="36"/>
      <c r="J92" s="36"/>
    </row>
    <row r="93" spans="1:10" x14ac:dyDescent="0.25">
      <c r="A93" s="36">
        <v>171</v>
      </c>
      <c r="B93" s="36" t="s">
        <v>742</v>
      </c>
      <c r="D93" s="124"/>
    </row>
    <row r="94" spans="1:10" x14ac:dyDescent="0.25">
      <c r="A94" s="36">
        <v>172</v>
      </c>
      <c r="B94" s="36" t="s">
        <v>759</v>
      </c>
      <c r="D94" s="179">
        <v>48</v>
      </c>
    </row>
    <row r="95" spans="1:10" x14ac:dyDescent="0.25">
      <c r="A95" s="36">
        <v>173</v>
      </c>
      <c r="B95" s="36" t="s">
        <v>857</v>
      </c>
      <c r="D95" s="73">
        <v>72</v>
      </c>
    </row>
    <row r="96" spans="1:10" x14ac:dyDescent="0.25">
      <c r="A96" s="36">
        <v>174</v>
      </c>
      <c r="B96" s="36" t="s">
        <v>858</v>
      </c>
      <c r="D96" s="179"/>
    </row>
    <row r="97" spans="1:4" x14ac:dyDescent="0.25">
      <c r="A97" s="36">
        <v>179</v>
      </c>
      <c r="B97" s="36" t="s">
        <v>859</v>
      </c>
      <c r="D97" s="179"/>
    </row>
    <row r="98" spans="1:4" x14ac:dyDescent="0.25">
      <c r="A98" s="36">
        <v>181</v>
      </c>
      <c r="B98" s="36" t="s">
        <v>860</v>
      </c>
      <c r="D98" s="179"/>
    </row>
    <row r="99" spans="1:4" x14ac:dyDescent="0.25">
      <c r="A99" s="36">
        <v>182</v>
      </c>
      <c r="B99" s="36" t="s">
        <v>1057</v>
      </c>
      <c r="D99" s="73">
        <v>72</v>
      </c>
    </row>
    <row r="100" spans="1:4" x14ac:dyDescent="0.25">
      <c r="A100" s="36">
        <v>183</v>
      </c>
      <c r="B100" s="36" t="s">
        <v>1124</v>
      </c>
      <c r="D100" s="179">
        <v>48</v>
      </c>
    </row>
    <row r="101" spans="1:4" x14ac:dyDescent="0.25">
      <c r="A101" s="36">
        <v>184</v>
      </c>
      <c r="B101" s="36" t="s">
        <v>861</v>
      </c>
      <c r="D101" s="179">
        <v>48</v>
      </c>
    </row>
    <row r="102" spans="1:4" x14ac:dyDescent="0.25">
      <c r="A102" s="36">
        <v>185</v>
      </c>
      <c r="B102" s="36" t="s">
        <v>1056</v>
      </c>
      <c r="D102" s="179">
        <v>60</v>
      </c>
    </row>
    <row r="103" spans="1:4" x14ac:dyDescent="0.25">
      <c r="A103" s="36">
        <v>186</v>
      </c>
      <c r="B103" s="36" t="s">
        <v>1253</v>
      </c>
      <c r="D103" s="73">
        <v>72</v>
      </c>
    </row>
    <row r="104" spans="1:4" x14ac:dyDescent="0.25">
      <c r="A104" s="36">
        <v>188</v>
      </c>
      <c r="B104" s="36" t="s">
        <v>863</v>
      </c>
      <c r="D104" s="179"/>
    </row>
    <row r="105" spans="1:4" x14ac:dyDescent="0.25">
      <c r="A105" s="36">
        <v>189</v>
      </c>
      <c r="B105" s="36" t="s">
        <v>862</v>
      </c>
      <c r="D105" s="179"/>
    </row>
    <row r="106" spans="1:4" x14ac:dyDescent="0.25">
      <c r="A106" s="36">
        <v>190</v>
      </c>
      <c r="B106" s="36" t="s">
        <v>726</v>
      </c>
      <c r="D106" s="179"/>
    </row>
    <row r="107" spans="1:4" x14ac:dyDescent="0.25">
      <c r="A107" s="36">
        <v>191</v>
      </c>
      <c r="B107" s="36" t="s">
        <v>1322</v>
      </c>
      <c r="D107" s="179">
        <v>96</v>
      </c>
    </row>
    <row r="108" spans="1:4" x14ac:dyDescent="0.25">
      <c r="A108" s="125" t="s">
        <v>1254</v>
      </c>
      <c r="B108" s="36" t="s">
        <v>1201</v>
      </c>
    </row>
    <row r="109" spans="1:4" ht="15.75" x14ac:dyDescent="0.25">
      <c r="A109" s="141">
        <f>LEN(A110)</f>
        <v>41</v>
      </c>
      <c r="B109" s="228"/>
    </row>
    <row r="110" spans="1:4" x14ac:dyDescent="0.25">
      <c r="A110" t="s">
        <v>1467</v>
      </c>
      <c r="B110"/>
    </row>
    <row r="111" spans="1:4" x14ac:dyDescent="0.25">
      <c r="A111"/>
      <c r="B111"/>
    </row>
    <row r="112" spans="1:4" x14ac:dyDescent="0.25">
      <c r="A112" s="184" t="s">
        <v>864</v>
      </c>
      <c r="B112" s="49" t="s">
        <v>665</v>
      </c>
    </row>
    <row r="113" spans="1:2" x14ac:dyDescent="0.25">
      <c r="A113">
        <v>100</v>
      </c>
      <c r="B113" t="s">
        <v>1202</v>
      </c>
    </row>
    <row r="114" spans="1:2" x14ac:dyDescent="0.25">
      <c r="A114">
        <v>58</v>
      </c>
      <c r="B114" t="s">
        <v>1205</v>
      </c>
    </row>
    <row r="115" spans="1:2" x14ac:dyDescent="0.25">
      <c r="A115">
        <v>76</v>
      </c>
      <c r="B115" t="s">
        <v>748</v>
      </c>
    </row>
    <row r="116" spans="1:2" x14ac:dyDescent="0.25">
      <c r="A116">
        <v>77</v>
      </c>
      <c r="B116" t="s">
        <v>1206</v>
      </c>
    </row>
    <row r="117" spans="1:2" x14ac:dyDescent="0.25">
      <c r="A117">
        <v>93</v>
      </c>
      <c r="B117" t="s">
        <v>1221</v>
      </c>
    </row>
    <row r="118" spans="1:2" x14ac:dyDescent="0.25">
      <c r="A118">
        <v>61</v>
      </c>
      <c r="B118" t="s">
        <v>1222</v>
      </c>
    </row>
    <row r="119" spans="1:2" x14ac:dyDescent="0.25">
      <c r="A119">
        <v>54</v>
      </c>
      <c r="B119" t="s">
        <v>1223</v>
      </c>
    </row>
    <row r="120" spans="1:2" x14ac:dyDescent="0.25">
      <c r="A120">
        <v>50</v>
      </c>
      <c r="B120" t="s">
        <v>1224</v>
      </c>
    </row>
  </sheetData>
  <mergeCells count="6">
    <mergeCell ref="A58:B58"/>
    <mergeCell ref="A1:B1"/>
    <mergeCell ref="A18:B18"/>
    <mergeCell ref="A46:B46"/>
    <mergeCell ref="A33:B33"/>
    <mergeCell ref="A29:B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7925-394D-45EB-B61F-DDA9664B3A0A}">
  <dimension ref="A1:S29"/>
  <sheetViews>
    <sheetView workbookViewId="0">
      <selection activeCell="B3" sqref="B3"/>
    </sheetView>
  </sheetViews>
  <sheetFormatPr defaultRowHeight="15" x14ac:dyDescent="0.25"/>
  <cols>
    <col min="1" max="1" width="27.28515625" style="64" bestFit="1" customWidth="1"/>
    <col min="2" max="2" width="41" style="73" bestFit="1" customWidth="1"/>
    <col min="3" max="3" width="34" bestFit="1" customWidth="1"/>
    <col min="4" max="4" width="16.42578125" bestFit="1" customWidth="1"/>
    <col min="5" max="5" width="16.140625" style="50" bestFit="1" customWidth="1"/>
    <col min="6" max="6" width="12.7109375" style="50" bestFit="1" customWidth="1"/>
    <col min="7" max="7" width="10.7109375" style="50" bestFit="1" customWidth="1"/>
    <col min="8" max="8" width="9.140625" bestFit="1" customWidth="1"/>
    <col min="9" max="9" width="8.5703125" bestFit="1" customWidth="1"/>
    <col min="10" max="10" width="12.85546875" style="50" bestFit="1" customWidth="1"/>
    <col min="11" max="11" width="12.85546875" bestFit="1" customWidth="1"/>
    <col min="12" max="12" width="10.140625" bestFit="1" customWidth="1"/>
    <col min="13" max="13" width="10.42578125" bestFit="1" customWidth="1"/>
    <col min="14" max="14" width="14" bestFit="1" customWidth="1"/>
  </cols>
  <sheetData>
    <row r="1" spans="1:19" x14ac:dyDescent="0.25">
      <c r="A1" s="63" t="s">
        <v>42</v>
      </c>
      <c r="B1" s="73" t="s">
        <v>13</v>
      </c>
    </row>
    <row r="2" spans="1:19" s="75" customFormat="1" x14ac:dyDescent="0.25">
      <c r="A2" s="64"/>
      <c r="B2" s="73"/>
      <c r="C2"/>
      <c r="D2"/>
      <c r="E2" s="50"/>
      <c r="S2" s="87"/>
    </row>
    <row r="3" spans="1:19" x14ac:dyDescent="0.25">
      <c r="A3" s="64" t="s">
        <v>86</v>
      </c>
      <c r="B3" s="73" t="s">
        <v>87</v>
      </c>
      <c r="H3" s="50"/>
      <c r="S3" s="86"/>
    </row>
    <row r="4" spans="1:19" x14ac:dyDescent="0.25">
      <c r="A4" s="64" t="s">
        <v>90</v>
      </c>
      <c r="B4" s="142" t="s">
        <v>91</v>
      </c>
      <c r="C4" s="38" t="s">
        <v>656</v>
      </c>
      <c r="D4" t="s">
        <v>192</v>
      </c>
      <c r="H4" s="50"/>
      <c r="S4" s="18"/>
    </row>
    <row r="5" spans="1:19" x14ac:dyDescent="0.25">
      <c r="A5" s="64" t="s">
        <v>89</v>
      </c>
      <c r="B5" s="73" t="s">
        <v>88</v>
      </c>
      <c r="H5" s="50"/>
    </row>
    <row r="6" spans="1:19" x14ac:dyDescent="0.25">
      <c r="A6" s="64" t="s">
        <v>101</v>
      </c>
      <c r="B6" s="73" t="s">
        <v>100</v>
      </c>
      <c r="H6" s="50"/>
    </row>
    <row r="7" spans="1:19" x14ac:dyDescent="0.25">
      <c r="A7" s="64" t="s">
        <v>93</v>
      </c>
      <c r="B7" s="73" t="s">
        <v>92</v>
      </c>
      <c r="H7" s="71"/>
    </row>
    <row r="8" spans="1:19" x14ac:dyDescent="0.25">
      <c r="A8" s="64" t="s">
        <v>102</v>
      </c>
      <c r="B8" s="73" t="s">
        <v>103</v>
      </c>
      <c r="C8" t="s">
        <v>104</v>
      </c>
      <c r="F8" s="71"/>
      <c r="H8" s="71"/>
      <c r="I8" s="79"/>
    </row>
    <row r="9" spans="1:19" x14ac:dyDescent="0.25">
      <c r="A9" s="64" t="s">
        <v>106</v>
      </c>
      <c r="B9" s="73" t="s">
        <v>105</v>
      </c>
      <c r="H9" s="50"/>
      <c r="I9" s="79"/>
    </row>
    <row r="10" spans="1:19" x14ac:dyDescent="0.25">
      <c r="A10" s="64" t="s">
        <v>112</v>
      </c>
      <c r="H10" s="50"/>
      <c r="I10" s="79"/>
    </row>
    <row r="11" spans="1:19" x14ac:dyDescent="0.25">
      <c r="A11" s="64" t="s">
        <v>97</v>
      </c>
      <c r="B11" s="73" t="s">
        <v>96</v>
      </c>
      <c r="H11" s="50"/>
    </row>
    <row r="12" spans="1:19" x14ac:dyDescent="0.25">
      <c r="A12" s="64" t="s">
        <v>98</v>
      </c>
      <c r="B12" s="73" t="s">
        <v>99</v>
      </c>
      <c r="H12" s="50"/>
    </row>
    <row r="13" spans="1:19" x14ac:dyDescent="0.25">
      <c r="A13" s="64" t="s">
        <v>95</v>
      </c>
      <c r="B13" s="73" t="s">
        <v>94</v>
      </c>
      <c r="H13" s="71"/>
    </row>
    <row r="14" spans="1:19" x14ac:dyDescent="0.25">
      <c r="B14" s="330"/>
      <c r="C14" s="306"/>
      <c r="D14" s="70"/>
      <c r="E14" s="82"/>
      <c r="G14" s="82"/>
      <c r="H14" s="71"/>
      <c r="J14" s="71"/>
      <c r="K14" s="64"/>
      <c r="L14" s="81"/>
      <c r="N14" s="329"/>
    </row>
    <row r="15" spans="1:19" x14ac:dyDescent="0.25">
      <c r="B15" s="330"/>
      <c r="C15" s="306"/>
      <c r="D15" s="70"/>
      <c r="E15" s="82"/>
      <c r="G15" s="82"/>
      <c r="H15" s="71"/>
      <c r="J15" s="71"/>
      <c r="K15" s="64"/>
      <c r="L15" s="81"/>
      <c r="N15" s="329"/>
    </row>
    <row r="16" spans="1:19" x14ac:dyDescent="0.25">
      <c r="B16" s="330"/>
      <c r="C16" s="306"/>
      <c r="D16" s="70"/>
      <c r="E16" s="82"/>
      <c r="G16" s="82"/>
      <c r="H16" s="71"/>
      <c r="J16" s="71"/>
      <c r="K16" s="64"/>
      <c r="L16" s="81"/>
      <c r="N16" s="329"/>
    </row>
    <row r="17" spans="1:14" x14ac:dyDescent="0.25">
      <c r="B17" s="330"/>
      <c r="C17" s="306"/>
      <c r="D17" s="70"/>
      <c r="E17" s="82"/>
      <c r="G17" s="82"/>
      <c r="H17" s="71"/>
      <c r="J17" s="71"/>
      <c r="K17" s="64"/>
      <c r="L17" s="81"/>
      <c r="N17" s="329"/>
    </row>
    <row r="18" spans="1:14" x14ac:dyDescent="0.25">
      <c r="A18" s="50" t="s">
        <v>107</v>
      </c>
      <c r="B18" s="72"/>
      <c r="C18" s="62"/>
      <c r="D18" s="70"/>
      <c r="H18" s="71"/>
      <c r="J18" s="71"/>
    </row>
    <row r="19" spans="1:14" x14ac:dyDescent="0.25">
      <c r="A19" s="50" t="s">
        <v>113</v>
      </c>
      <c r="B19" s="72"/>
      <c r="C19" s="62"/>
      <c r="D19" s="71"/>
      <c r="H19" s="71"/>
      <c r="I19" s="79"/>
    </row>
    <row r="20" spans="1:14" x14ac:dyDescent="0.25">
      <c r="A20" s="50" t="s">
        <v>108</v>
      </c>
      <c r="B20" s="72"/>
      <c r="C20" s="165" t="s">
        <v>901</v>
      </c>
      <c r="D20" s="70" t="s">
        <v>902</v>
      </c>
      <c r="H20" s="71"/>
    </row>
    <row r="21" spans="1:14" x14ac:dyDescent="0.25">
      <c r="A21" s="50" t="s">
        <v>109</v>
      </c>
      <c r="B21" s="330"/>
      <c r="C21" s="306"/>
      <c r="D21" s="329"/>
      <c r="E21" s="331"/>
      <c r="F21" s="331"/>
      <c r="G21" s="331"/>
      <c r="I21" s="330"/>
      <c r="J21" s="329"/>
      <c r="M21" s="329"/>
    </row>
    <row r="22" spans="1:14" x14ac:dyDescent="0.25">
      <c r="A22" s="50" t="s">
        <v>110</v>
      </c>
      <c r="B22" s="330"/>
      <c r="C22" s="306"/>
      <c r="D22" s="329"/>
      <c r="E22" s="331"/>
      <c r="F22" s="331"/>
      <c r="G22" s="331"/>
      <c r="I22" s="330"/>
      <c r="J22" s="329"/>
      <c r="M22" s="329"/>
    </row>
    <row r="23" spans="1:14" x14ac:dyDescent="0.25">
      <c r="A23" s="50" t="s">
        <v>111</v>
      </c>
      <c r="B23" s="84"/>
      <c r="C23" s="62"/>
      <c r="I23" s="79"/>
    </row>
    <row r="24" spans="1:14" x14ac:dyDescent="0.25">
      <c r="B24" s="84"/>
      <c r="C24" s="62"/>
    </row>
    <row r="25" spans="1:14" x14ac:dyDescent="0.25">
      <c r="A25" s="170" t="s">
        <v>920</v>
      </c>
      <c r="B25" s="84" t="s">
        <v>915</v>
      </c>
      <c r="C25" s="167" t="s">
        <v>912</v>
      </c>
      <c r="M25" s="50"/>
    </row>
    <row r="26" spans="1:14" x14ac:dyDescent="0.25">
      <c r="A26" s="168" t="s">
        <v>919</v>
      </c>
      <c r="B26" s="84" t="s">
        <v>916</v>
      </c>
      <c r="C26" t="s">
        <v>913</v>
      </c>
      <c r="D26" t="s">
        <v>914</v>
      </c>
    </row>
    <row r="27" spans="1:14" s="67" customFormat="1" x14ac:dyDescent="0.25">
      <c r="A27" s="80"/>
      <c r="B27" s="85"/>
      <c r="E27" s="83"/>
      <c r="F27" s="83"/>
      <c r="G27" s="83"/>
      <c r="J27" s="83"/>
    </row>
    <row r="28" spans="1:14" x14ac:dyDescent="0.25">
      <c r="B28" s="84"/>
    </row>
    <row r="29" spans="1:14" x14ac:dyDescent="0.25">
      <c r="B29" s="169" t="s">
        <v>918</v>
      </c>
      <c r="C29" t="s">
        <v>917</v>
      </c>
    </row>
  </sheetData>
  <mergeCells count="12">
    <mergeCell ref="B14:B17"/>
    <mergeCell ref="N14:N17"/>
    <mergeCell ref="B21:B22"/>
    <mergeCell ref="C21:C22"/>
    <mergeCell ref="J21:J22"/>
    <mergeCell ref="C14:C17"/>
    <mergeCell ref="G21:G22"/>
    <mergeCell ref="I21:I22"/>
    <mergeCell ref="M21:M22"/>
    <mergeCell ref="F21:F22"/>
    <mergeCell ref="E21:E22"/>
    <mergeCell ref="D21:D2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0CF3-C8D2-4F7B-8BBF-D543EBF2149A}">
  <dimension ref="A1:T72"/>
  <sheetViews>
    <sheetView workbookViewId="0">
      <selection activeCell="D24" sqref="D24"/>
    </sheetView>
  </sheetViews>
  <sheetFormatPr defaultRowHeight="15" x14ac:dyDescent="0.25"/>
  <cols>
    <col min="1" max="1" width="12.5703125" customWidth="1"/>
    <col min="2" max="2" width="11.28515625" customWidth="1"/>
    <col min="3" max="3" width="11.5703125" customWidth="1"/>
    <col min="4" max="4" width="11.28515625" customWidth="1"/>
    <col min="9" max="9" width="16.140625" customWidth="1"/>
    <col min="11" max="11" width="11.5703125" customWidth="1"/>
    <col min="12" max="12" width="11.28515625" bestFit="1" customWidth="1"/>
    <col min="13" max="13" width="12.140625" customWidth="1"/>
    <col min="14" max="14" width="9.85546875" customWidth="1"/>
    <col min="15" max="15" width="19.28515625" bestFit="1" customWidth="1"/>
    <col min="16" max="16" width="12.7109375" bestFit="1" customWidth="1"/>
    <col min="17" max="17" width="10.140625" bestFit="1" customWidth="1"/>
    <col min="18" max="18" width="12.7109375" bestFit="1" customWidth="1"/>
    <col min="19" max="19" width="10.7109375" bestFit="1" customWidth="1"/>
    <col min="20" max="20" width="11.28515625" bestFit="1" customWidth="1"/>
    <col min="21" max="21" width="10.7109375" bestFit="1" customWidth="1"/>
    <col min="22" max="22" width="14" bestFit="1" customWidth="1"/>
    <col min="23" max="23" width="13.28515625" bestFit="1" customWidth="1"/>
    <col min="24" max="24" width="14" bestFit="1" customWidth="1"/>
    <col min="25" max="25" width="12.28515625" bestFit="1" customWidth="1"/>
  </cols>
  <sheetData>
    <row r="1" spans="1:20" x14ac:dyDescent="0.25">
      <c r="A1" t="s">
        <v>252</v>
      </c>
      <c r="H1" t="s">
        <v>264</v>
      </c>
    </row>
    <row r="2" spans="1:20" x14ac:dyDescent="0.25">
      <c r="A2" t="s">
        <v>253</v>
      </c>
      <c r="H2" t="s">
        <v>386</v>
      </c>
    </row>
    <row r="3" spans="1:20" x14ac:dyDescent="0.25">
      <c r="H3" t="s">
        <v>265</v>
      </c>
    </row>
    <row r="4" spans="1:20" x14ac:dyDescent="0.25">
      <c r="A4" t="s">
        <v>254</v>
      </c>
      <c r="H4" t="s">
        <v>266</v>
      </c>
    </row>
    <row r="5" spans="1:20" x14ac:dyDescent="0.25">
      <c r="A5" t="s">
        <v>11</v>
      </c>
      <c r="B5" s="31" t="s">
        <v>255</v>
      </c>
      <c r="H5" t="s">
        <v>267</v>
      </c>
    </row>
    <row r="6" spans="1:20" x14ac:dyDescent="0.25">
      <c r="A6" t="s">
        <v>256</v>
      </c>
      <c r="H6" t="s">
        <v>268</v>
      </c>
    </row>
    <row r="7" spans="1:20" x14ac:dyDescent="0.25">
      <c r="H7" t="s">
        <v>269</v>
      </c>
    </row>
    <row r="8" spans="1:20" x14ac:dyDescent="0.25">
      <c r="A8" t="s">
        <v>387</v>
      </c>
      <c r="B8" t="s">
        <v>257</v>
      </c>
      <c r="H8" t="s">
        <v>270</v>
      </c>
    </row>
    <row r="9" spans="1:20" x14ac:dyDescent="0.25">
      <c r="H9" t="s">
        <v>271</v>
      </c>
    </row>
    <row r="10" spans="1:20" x14ac:dyDescent="0.25">
      <c r="A10" t="s">
        <v>259</v>
      </c>
      <c r="G10" s="47" t="s">
        <v>335</v>
      </c>
    </row>
    <row r="11" spans="1:20" x14ac:dyDescent="0.25">
      <c r="A11" t="s">
        <v>258</v>
      </c>
    </row>
    <row r="12" spans="1:20" x14ac:dyDescent="0.25">
      <c r="A12" s="19" t="s">
        <v>260</v>
      </c>
      <c r="B12" t="s">
        <v>306</v>
      </c>
      <c r="K12" t="s">
        <v>273</v>
      </c>
      <c r="M12" t="s">
        <v>115</v>
      </c>
      <c r="T12" t="s">
        <v>338</v>
      </c>
    </row>
    <row r="13" spans="1:20" x14ac:dyDescent="0.25">
      <c r="A13" t="s">
        <v>261</v>
      </c>
    </row>
    <row r="14" spans="1:20" x14ac:dyDescent="0.25">
      <c r="A14" s="65" t="s">
        <v>262</v>
      </c>
      <c r="B14" t="s">
        <v>263</v>
      </c>
      <c r="L14" t="s">
        <v>313</v>
      </c>
      <c r="T14" t="s">
        <v>336</v>
      </c>
    </row>
    <row r="15" spans="1:20" x14ac:dyDescent="0.25">
      <c r="A15" t="s">
        <v>261</v>
      </c>
      <c r="B15" t="s">
        <v>272</v>
      </c>
      <c r="H15" s="66"/>
      <c r="I15" s="67" t="s">
        <v>292</v>
      </c>
      <c r="J15" s="68"/>
      <c r="L15" t="s">
        <v>312</v>
      </c>
      <c r="T15" t="s">
        <v>337</v>
      </c>
    </row>
    <row r="16" spans="1:20" x14ac:dyDescent="0.25">
      <c r="A16" t="s">
        <v>274</v>
      </c>
      <c r="F16" t="s">
        <v>275</v>
      </c>
      <c r="H16" s="39"/>
      <c r="I16" s="69" t="s">
        <v>293</v>
      </c>
      <c r="J16" s="34" t="s">
        <v>304</v>
      </c>
      <c r="L16" t="s">
        <v>309</v>
      </c>
      <c r="M16" t="s">
        <v>314</v>
      </c>
      <c r="N16" t="s">
        <v>315</v>
      </c>
    </row>
    <row r="17" spans="1:17" x14ac:dyDescent="0.25">
      <c r="F17" t="s">
        <v>276</v>
      </c>
      <c r="H17" s="39"/>
      <c r="I17" s="69" t="s">
        <v>294</v>
      </c>
      <c r="J17" s="34" t="s">
        <v>295</v>
      </c>
      <c r="M17" t="s">
        <v>316</v>
      </c>
    </row>
    <row r="18" spans="1:17" x14ac:dyDescent="0.25">
      <c r="F18" t="s">
        <v>277</v>
      </c>
      <c r="H18" s="39" t="s">
        <v>296</v>
      </c>
      <c r="I18" s="69" t="s">
        <v>299</v>
      </c>
      <c r="J18" s="34"/>
      <c r="L18" t="s">
        <v>317</v>
      </c>
      <c r="M18" t="s">
        <v>318</v>
      </c>
      <c r="P18" t="s">
        <v>320</v>
      </c>
      <c r="Q18" t="s">
        <v>321</v>
      </c>
    </row>
    <row r="19" spans="1:17" x14ac:dyDescent="0.25">
      <c r="A19" t="s">
        <v>307</v>
      </c>
      <c r="B19" s="31" t="s">
        <v>308</v>
      </c>
      <c r="C19" t="s">
        <v>260</v>
      </c>
      <c r="F19" s="61" t="s">
        <v>278</v>
      </c>
      <c r="H19" s="39"/>
      <c r="I19" s="69" t="s">
        <v>298</v>
      </c>
      <c r="J19" s="34" t="s">
        <v>295</v>
      </c>
      <c r="M19" t="s">
        <v>319</v>
      </c>
    </row>
    <row r="20" spans="1:17" x14ac:dyDescent="0.25">
      <c r="F20" s="61" t="s">
        <v>279</v>
      </c>
      <c r="H20" s="39" t="s">
        <v>296</v>
      </c>
      <c r="I20" s="69" t="s">
        <v>300</v>
      </c>
      <c r="J20" s="34"/>
      <c r="L20" t="s">
        <v>322</v>
      </c>
    </row>
    <row r="21" spans="1:17" x14ac:dyDescent="0.25">
      <c r="A21" t="s">
        <v>324</v>
      </c>
      <c r="F21" t="s">
        <v>280</v>
      </c>
      <c r="H21" s="39"/>
      <c r="I21" s="69" t="s">
        <v>301</v>
      </c>
      <c r="J21" s="34" t="s">
        <v>302</v>
      </c>
      <c r="L21" t="s">
        <v>323</v>
      </c>
    </row>
    <row r="22" spans="1:17" x14ac:dyDescent="0.25">
      <c r="A22" t="s">
        <v>311</v>
      </c>
      <c r="F22" t="s">
        <v>281</v>
      </c>
      <c r="H22" s="39" t="s">
        <v>296</v>
      </c>
      <c r="I22" s="69" t="s">
        <v>297</v>
      </c>
      <c r="J22" s="34"/>
      <c r="L22" t="s">
        <v>329</v>
      </c>
    </row>
    <row r="23" spans="1:17" x14ac:dyDescent="0.25">
      <c r="A23" s="47" t="s">
        <v>309</v>
      </c>
      <c r="B23" t="s">
        <v>310</v>
      </c>
      <c r="F23" s="61" t="s">
        <v>282</v>
      </c>
      <c r="H23" s="39"/>
      <c r="I23" s="69" t="s">
        <v>303</v>
      </c>
      <c r="J23" s="34" t="s">
        <v>304</v>
      </c>
      <c r="L23" t="s">
        <v>330</v>
      </c>
    </row>
    <row r="24" spans="1:17" ht="18.75" x14ac:dyDescent="0.3">
      <c r="A24" s="18" t="s">
        <v>328</v>
      </c>
      <c r="B24" t="s">
        <v>327</v>
      </c>
      <c r="C24" t="s">
        <v>38</v>
      </c>
      <c r="D24" s="130" t="s">
        <v>325</v>
      </c>
      <c r="F24" s="61" t="s">
        <v>283</v>
      </c>
      <c r="H24" s="39"/>
      <c r="I24" s="69" t="s">
        <v>305</v>
      </c>
      <c r="J24" s="34" t="s">
        <v>302</v>
      </c>
      <c r="L24" t="s">
        <v>331</v>
      </c>
    </row>
    <row r="25" spans="1:17" x14ac:dyDescent="0.25">
      <c r="D25" t="s">
        <v>326</v>
      </c>
      <c r="F25" s="61" t="s">
        <v>284</v>
      </c>
      <c r="H25" s="39" t="s">
        <v>296</v>
      </c>
      <c r="I25" s="69" t="s">
        <v>262</v>
      </c>
      <c r="J25" s="34"/>
      <c r="L25" t="s">
        <v>332</v>
      </c>
      <c r="M25" t="s">
        <v>333</v>
      </c>
    </row>
    <row r="26" spans="1:17" x14ac:dyDescent="0.25">
      <c r="A26" t="s">
        <v>334</v>
      </c>
      <c r="F26">
        <v>571320</v>
      </c>
      <c r="H26" s="39"/>
      <c r="I26" s="69" t="s">
        <v>293</v>
      </c>
      <c r="J26" s="34" t="s">
        <v>304</v>
      </c>
    </row>
    <row r="27" spans="1:17" x14ac:dyDescent="0.25">
      <c r="F27">
        <v>566600</v>
      </c>
      <c r="H27" s="67"/>
      <c r="I27" s="67"/>
      <c r="J27" s="67"/>
    </row>
    <row r="28" spans="1:17" x14ac:dyDescent="0.25">
      <c r="A28" t="s">
        <v>388</v>
      </c>
      <c r="F28" s="61" t="s">
        <v>285</v>
      </c>
      <c r="H28" s="36"/>
      <c r="I28" s="36" t="s">
        <v>339</v>
      </c>
      <c r="J28" s="36"/>
    </row>
    <row r="29" spans="1:17" x14ac:dyDescent="0.25">
      <c r="F29" s="61" t="s">
        <v>286</v>
      </c>
      <c r="H29" s="36"/>
      <c r="I29" s="36" t="s">
        <v>340</v>
      </c>
      <c r="J29" s="36"/>
    </row>
    <row r="30" spans="1:17" x14ac:dyDescent="0.25">
      <c r="F30" s="61" t="s">
        <v>287</v>
      </c>
      <c r="H30" s="36"/>
      <c r="I30" t="s">
        <v>341</v>
      </c>
      <c r="J30" s="36"/>
    </row>
    <row r="31" spans="1:17" x14ac:dyDescent="0.25">
      <c r="F31" s="61" t="s">
        <v>288</v>
      </c>
      <c r="H31" s="36"/>
      <c r="I31" t="s">
        <v>342</v>
      </c>
      <c r="J31" s="36"/>
    </row>
    <row r="32" spans="1:17" x14ac:dyDescent="0.25">
      <c r="F32" s="61" t="s">
        <v>289</v>
      </c>
      <c r="H32" s="36"/>
      <c r="I32" t="s">
        <v>343</v>
      </c>
      <c r="J32" s="36"/>
    </row>
    <row r="33" spans="6:10" x14ac:dyDescent="0.25">
      <c r="F33" s="61" t="s">
        <v>290</v>
      </c>
      <c r="H33" s="36"/>
      <c r="I33" t="s">
        <v>344</v>
      </c>
      <c r="J33" s="36"/>
    </row>
    <row r="34" spans="6:10" x14ac:dyDescent="0.25">
      <c r="F34" s="61" t="s">
        <v>291</v>
      </c>
      <c r="I34" t="s">
        <v>345</v>
      </c>
    </row>
    <row r="35" spans="6:10" x14ac:dyDescent="0.25">
      <c r="I35" t="s">
        <v>346</v>
      </c>
    </row>
    <row r="36" spans="6:10" x14ac:dyDescent="0.25">
      <c r="I36" t="s">
        <v>347</v>
      </c>
    </row>
    <row r="37" spans="6:10" x14ac:dyDescent="0.25">
      <c r="I37" t="s">
        <v>348</v>
      </c>
    </row>
    <row r="38" spans="6:10" x14ac:dyDescent="0.25">
      <c r="I38" t="s">
        <v>349</v>
      </c>
    </row>
    <row r="39" spans="6:10" x14ac:dyDescent="0.25">
      <c r="I39" t="s">
        <v>350</v>
      </c>
    </row>
    <row r="40" spans="6:10" x14ac:dyDescent="0.25">
      <c r="I40" t="s">
        <v>351</v>
      </c>
    </row>
    <row r="41" spans="6:10" x14ac:dyDescent="0.25">
      <c r="I41" t="s">
        <v>352</v>
      </c>
    </row>
    <row r="42" spans="6:10" x14ac:dyDescent="0.25">
      <c r="I42" t="s">
        <v>353</v>
      </c>
    </row>
    <row r="43" spans="6:10" x14ac:dyDescent="0.25">
      <c r="I43" t="s">
        <v>354</v>
      </c>
    </row>
    <row r="44" spans="6:10" x14ac:dyDescent="0.25">
      <c r="I44" t="s">
        <v>355</v>
      </c>
    </row>
    <row r="45" spans="6:10" x14ac:dyDescent="0.25">
      <c r="I45" t="s">
        <v>356</v>
      </c>
    </row>
    <row r="46" spans="6:10" x14ac:dyDescent="0.25">
      <c r="I46" t="s">
        <v>357</v>
      </c>
    </row>
    <row r="47" spans="6:10" x14ac:dyDescent="0.25">
      <c r="I47" t="s">
        <v>358</v>
      </c>
    </row>
    <row r="48" spans="6:10" x14ac:dyDescent="0.25">
      <c r="I48" t="s">
        <v>359</v>
      </c>
    </row>
    <row r="49" spans="9:12" x14ac:dyDescent="0.25">
      <c r="I49" t="s">
        <v>360</v>
      </c>
    </row>
    <row r="50" spans="9:12" x14ac:dyDescent="0.25">
      <c r="I50" t="s">
        <v>361</v>
      </c>
    </row>
    <row r="51" spans="9:12" x14ac:dyDescent="0.25">
      <c r="I51" t="s">
        <v>362</v>
      </c>
    </row>
    <row r="52" spans="9:12" x14ac:dyDescent="0.25">
      <c r="I52" t="s">
        <v>363</v>
      </c>
    </row>
    <row r="53" spans="9:12" x14ac:dyDescent="0.25">
      <c r="I53" t="s">
        <v>364</v>
      </c>
    </row>
    <row r="54" spans="9:12" x14ac:dyDescent="0.25">
      <c r="I54" t="s">
        <v>365</v>
      </c>
    </row>
    <row r="55" spans="9:12" x14ac:dyDescent="0.25">
      <c r="I55" t="s">
        <v>366</v>
      </c>
      <c r="L55" t="s">
        <v>384</v>
      </c>
    </row>
    <row r="56" spans="9:12" x14ac:dyDescent="0.25">
      <c r="I56" t="s">
        <v>367</v>
      </c>
    </row>
    <row r="57" spans="9:12" x14ac:dyDescent="0.25">
      <c r="I57" t="s">
        <v>368</v>
      </c>
    </row>
    <row r="58" spans="9:12" x14ac:dyDescent="0.25">
      <c r="I58" t="s">
        <v>369</v>
      </c>
    </row>
    <row r="59" spans="9:12" x14ac:dyDescent="0.25">
      <c r="I59" t="s">
        <v>370</v>
      </c>
    </row>
    <row r="60" spans="9:12" x14ac:dyDescent="0.25">
      <c r="I60" t="s">
        <v>371</v>
      </c>
    </row>
    <row r="61" spans="9:12" x14ac:dyDescent="0.25">
      <c r="I61" t="s">
        <v>372</v>
      </c>
      <c r="L61" t="s">
        <v>385</v>
      </c>
    </row>
    <row r="62" spans="9:12" x14ac:dyDescent="0.25">
      <c r="I62" t="s">
        <v>373</v>
      </c>
    </row>
    <row r="63" spans="9:12" x14ac:dyDescent="0.25">
      <c r="I63" t="s">
        <v>374</v>
      </c>
    </row>
    <row r="64" spans="9:12" x14ac:dyDescent="0.25">
      <c r="I64" t="s">
        <v>375</v>
      </c>
    </row>
    <row r="65" spans="9:9" x14ac:dyDescent="0.25">
      <c r="I65" t="s">
        <v>376</v>
      </c>
    </row>
    <row r="66" spans="9:9" x14ac:dyDescent="0.25">
      <c r="I66" t="s">
        <v>377</v>
      </c>
    </row>
    <row r="67" spans="9:9" x14ac:dyDescent="0.25">
      <c r="I67" t="s">
        <v>378</v>
      </c>
    </row>
    <row r="68" spans="9:9" x14ac:dyDescent="0.25">
      <c r="I68" t="s">
        <v>379</v>
      </c>
    </row>
    <row r="69" spans="9:9" x14ac:dyDescent="0.25">
      <c r="I69" t="s">
        <v>380</v>
      </c>
    </row>
    <row r="70" spans="9:9" x14ac:dyDescent="0.25">
      <c r="I70" t="s">
        <v>381</v>
      </c>
    </row>
    <row r="71" spans="9:9" x14ac:dyDescent="0.25">
      <c r="I71" t="s">
        <v>382</v>
      </c>
    </row>
    <row r="72" spans="9:9" x14ac:dyDescent="0.25">
      <c r="I72" t="s">
        <v>383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7284-142B-4BB3-936F-A8261FD09F86}">
  <dimension ref="A1:S42"/>
  <sheetViews>
    <sheetView workbookViewId="0">
      <selection activeCell="D36" sqref="D36"/>
    </sheetView>
  </sheetViews>
  <sheetFormatPr defaultRowHeight="15" x14ac:dyDescent="0.25"/>
  <cols>
    <col min="1" max="1" width="10.7109375" bestFit="1" customWidth="1"/>
    <col min="2" max="2" width="18.42578125" bestFit="1" customWidth="1"/>
    <col min="3" max="3" width="4.85546875" bestFit="1" customWidth="1"/>
    <col min="4" max="4" width="5.42578125" customWidth="1"/>
    <col min="5" max="5" width="19.28515625" bestFit="1" customWidth="1"/>
    <col min="6" max="6" width="12.7109375" bestFit="1" customWidth="1"/>
    <col min="7" max="7" width="10.7109375" bestFit="1" customWidth="1"/>
    <col min="8" max="8" width="22.28515625" bestFit="1" customWidth="1"/>
    <col min="9" max="9" width="8.5703125" bestFit="1" customWidth="1"/>
    <col min="10" max="10" width="12.85546875" bestFit="1" customWidth="1"/>
    <col min="11" max="11" width="5" bestFit="1" customWidth="1"/>
    <col min="12" max="12" width="10.42578125" bestFit="1" customWidth="1"/>
    <col min="13" max="13" width="10.140625" bestFit="1" customWidth="1"/>
    <col min="14" max="14" width="7.42578125" customWidth="1"/>
    <col min="15" max="15" width="6" customWidth="1"/>
    <col min="16" max="17" width="5.7109375" customWidth="1"/>
    <col min="18" max="18" width="23" style="77" bestFit="1" customWidth="1"/>
  </cols>
  <sheetData>
    <row r="1" spans="1:19" x14ac:dyDescent="0.25">
      <c r="A1" s="75" t="s">
        <v>472</v>
      </c>
      <c r="B1" s="74" t="s">
        <v>398</v>
      </c>
      <c r="C1" s="76" t="s">
        <v>389</v>
      </c>
      <c r="D1" s="75" t="s">
        <v>390</v>
      </c>
      <c r="E1" s="75" t="s">
        <v>392</v>
      </c>
      <c r="F1" s="75" t="s">
        <v>393</v>
      </c>
      <c r="G1" s="75" t="s">
        <v>396</v>
      </c>
      <c r="H1" s="75" t="s">
        <v>397</v>
      </c>
      <c r="I1" s="75" t="s">
        <v>402</v>
      </c>
      <c r="J1" s="75" t="s">
        <v>410</v>
      </c>
      <c r="K1" s="75" t="s">
        <v>411</v>
      </c>
      <c r="L1" s="75" t="s">
        <v>423</v>
      </c>
      <c r="M1" s="75" t="s">
        <v>416</v>
      </c>
      <c r="N1" s="75" t="s">
        <v>431</v>
      </c>
      <c r="O1" s="75" t="s">
        <v>434</v>
      </c>
      <c r="P1" s="75" t="s">
        <v>436</v>
      </c>
      <c r="Q1" s="75" t="s">
        <v>439</v>
      </c>
      <c r="R1" s="88" t="s">
        <v>443</v>
      </c>
      <c r="S1" s="75"/>
    </row>
    <row r="2" spans="1:19" x14ac:dyDescent="0.25">
      <c r="A2" s="64"/>
      <c r="B2" s="72" t="s">
        <v>444</v>
      </c>
      <c r="C2" s="62">
        <v>180</v>
      </c>
      <c r="D2">
        <v>20</v>
      </c>
      <c r="E2" s="71" t="s">
        <v>399</v>
      </c>
      <c r="F2" s="50" t="s">
        <v>405</v>
      </c>
      <c r="G2" s="98" t="s">
        <v>421</v>
      </c>
      <c r="H2" t="s">
        <v>428</v>
      </c>
      <c r="I2" s="50"/>
      <c r="M2" t="s">
        <v>409</v>
      </c>
      <c r="R2" s="91" t="s">
        <v>442</v>
      </c>
      <c r="S2" t="s">
        <v>474</v>
      </c>
    </row>
    <row r="3" spans="1:19" x14ac:dyDescent="0.25">
      <c r="A3" s="64" t="s">
        <v>458</v>
      </c>
      <c r="B3" s="330" t="s">
        <v>445</v>
      </c>
      <c r="C3" s="306">
        <v>151</v>
      </c>
      <c r="D3" s="90">
        <v>10</v>
      </c>
      <c r="E3" s="99" t="s">
        <v>400</v>
      </c>
      <c r="F3" s="334" t="s">
        <v>394</v>
      </c>
      <c r="G3" s="333" t="s">
        <v>468</v>
      </c>
      <c r="H3" s="330" t="s">
        <v>428</v>
      </c>
      <c r="I3" s="50"/>
      <c r="M3" t="s">
        <v>409</v>
      </c>
      <c r="R3" s="91" t="s">
        <v>451</v>
      </c>
    </row>
    <row r="4" spans="1:19" x14ac:dyDescent="0.25">
      <c r="A4" s="64" t="s">
        <v>471</v>
      </c>
      <c r="B4" s="330"/>
      <c r="C4" s="306"/>
      <c r="D4" s="90">
        <v>20</v>
      </c>
      <c r="E4" s="71" t="s">
        <v>450</v>
      </c>
      <c r="F4" s="334"/>
      <c r="G4" s="333"/>
      <c r="H4" s="330"/>
      <c r="I4" s="50"/>
      <c r="R4" s="91"/>
    </row>
    <row r="5" spans="1:19" x14ac:dyDescent="0.25">
      <c r="A5" s="64"/>
      <c r="B5" s="72" t="s">
        <v>446</v>
      </c>
      <c r="C5" s="62">
        <v>152</v>
      </c>
      <c r="D5">
        <v>18</v>
      </c>
      <c r="E5" s="71" t="s">
        <v>401</v>
      </c>
      <c r="F5" s="94" t="s">
        <v>394</v>
      </c>
      <c r="G5" s="50" t="s">
        <v>469</v>
      </c>
      <c r="H5" t="s">
        <v>428</v>
      </c>
      <c r="I5" s="50"/>
      <c r="M5" t="s">
        <v>409</v>
      </c>
      <c r="R5" s="77" t="s">
        <v>455</v>
      </c>
      <c r="S5" t="s">
        <v>475</v>
      </c>
    </row>
    <row r="6" spans="1:19" x14ac:dyDescent="0.25">
      <c r="A6" s="64"/>
      <c r="B6" s="72" t="s">
        <v>447</v>
      </c>
      <c r="C6" s="62">
        <v>163</v>
      </c>
      <c r="D6" s="71" t="s">
        <v>391</v>
      </c>
      <c r="E6" s="71" t="s">
        <v>403</v>
      </c>
      <c r="F6" s="50" t="s">
        <v>405</v>
      </c>
      <c r="G6" s="98" t="s">
        <v>421</v>
      </c>
      <c r="H6" t="s">
        <v>428</v>
      </c>
      <c r="I6" s="50" t="s">
        <v>403</v>
      </c>
      <c r="L6" t="s">
        <v>421</v>
      </c>
      <c r="M6" t="s">
        <v>408</v>
      </c>
      <c r="R6" s="53" t="s">
        <v>456</v>
      </c>
    </row>
    <row r="7" spans="1:19" x14ac:dyDescent="0.25">
      <c r="A7" s="64"/>
      <c r="B7" s="72" t="s">
        <v>448</v>
      </c>
      <c r="C7" s="62">
        <v>154</v>
      </c>
      <c r="D7" s="50">
        <v>10</v>
      </c>
      <c r="E7" s="99" t="s">
        <v>400</v>
      </c>
      <c r="F7" s="94" t="s">
        <v>394</v>
      </c>
      <c r="G7" s="92" t="s">
        <v>468</v>
      </c>
      <c r="H7" t="s">
        <v>428</v>
      </c>
      <c r="I7" s="50"/>
      <c r="M7" t="s">
        <v>409</v>
      </c>
      <c r="R7" s="53" t="s">
        <v>457</v>
      </c>
    </row>
    <row r="8" spans="1:19" x14ac:dyDescent="0.25">
      <c r="A8" s="330" t="s">
        <v>449</v>
      </c>
      <c r="B8" s="72" t="s">
        <v>454</v>
      </c>
      <c r="C8" s="62">
        <v>157</v>
      </c>
      <c r="D8" s="71" t="s">
        <v>391</v>
      </c>
      <c r="E8" s="71" t="s">
        <v>404</v>
      </c>
      <c r="F8" s="71"/>
      <c r="G8" s="93" t="s">
        <v>405</v>
      </c>
      <c r="H8" s="79" t="s">
        <v>426</v>
      </c>
      <c r="I8" s="50"/>
      <c r="M8" t="s">
        <v>409</v>
      </c>
    </row>
    <row r="9" spans="1:19" x14ac:dyDescent="0.25">
      <c r="A9" s="330"/>
      <c r="B9" s="72" t="s">
        <v>453</v>
      </c>
      <c r="C9" s="62">
        <v>156</v>
      </c>
      <c r="D9" s="71" t="s">
        <v>391</v>
      </c>
      <c r="E9" s="71" t="s">
        <v>406</v>
      </c>
      <c r="F9" s="50"/>
      <c r="G9" s="93" t="s">
        <v>405</v>
      </c>
      <c r="H9" s="79" t="s">
        <v>426</v>
      </c>
      <c r="I9" s="50"/>
      <c r="M9" t="s">
        <v>409</v>
      </c>
    </row>
    <row r="10" spans="1:19" x14ac:dyDescent="0.25">
      <c r="A10" s="330"/>
      <c r="B10" s="72" t="s">
        <v>452</v>
      </c>
      <c r="C10" s="62">
        <v>158</v>
      </c>
      <c r="D10" s="71" t="s">
        <v>391</v>
      </c>
      <c r="E10" s="71" t="s">
        <v>418</v>
      </c>
      <c r="F10" s="50"/>
      <c r="G10" s="93" t="s">
        <v>405</v>
      </c>
      <c r="H10" s="79" t="s">
        <v>426</v>
      </c>
      <c r="I10" s="50"/>
      <c r="M10" t="s">
        <v>409</v>
      </c>
    </row>
    <row r="11" spans="1:19" x14ac:dyDescent="0.25">
      <c r="A11" s="64"/>
      <c r="B11" s="72" t="s">
        <v>459</v>
      </c>
      <c r="C11" s="62">
        <v>159</v>
      </c>
      <c r="D11" s="103">
        <v>15</v>
      </c>
      <c r="E11" s="71" t="s">
        <v>407</v>
      </c>
      <c r="F11" s="101" t="s">
        <v>405</v>
      </c>
      <c r="G11" s="102" t="s">
        <v>421</v>
      </c>
      <c r="H11" t="s">
        <v>428</v>
      </c>
      <c r="I11" s="50" t="s">
        <v>407</v>
      </c>
      <c r="M11" t="s">
        <v>408</v>
      </c>
      <c r="S11" t="s">
        <v>473</v>
      </c>
    </row>
    <row r="12" spans="1:19" x14ac:dyDescent="0.25">
      <c r="A12" s="64"/>
      <c r="B12" s="72" t="s">
        <v>460</v>
      </c>
      <c r="C12" s="62">
        <v>161</v>
      </c>
      <c r="D12">
        <v>10</v>
      </c>
      <c r="E12" s="71" t="s">
        <v>476</v>
      </c>
      <c r="F12" s="50" t="s">
        <v>430</v>
      </c>
      <c r="G12" s="98" t="s">
        <v>421</v>
      </c>
      <c r="H12" t="s">
        <v>428</v>
      </c>
      <c r="I12" s="50"/>
      <c r="M12" t="s">
        <v>409</v>
      </c>
    </row>
    <row r="13" spans="1:19" x14ac:dyDescent="0.25">
      <c r="A13" s="64"/>
      <c r="B13" s="72" t="s">
        <v>459</v>
      </c>
      <c r="C13" s="62">
        <v>164</v>
      </c>
      <c r="D13">
        <v>34</v>
      </c>
      <c r="E13" s="50" t="s">
        <v>395</v>
      </c>
      <c r="F13" s="94" t="s">
        <v>394</v>
      </c>
      <c r="G13" s="95" t="s">
        <v>469</v>
      </c>
      <c r="H13" t="s">
        <v>428</v>
      </c>
      <c r="I13" s="50"/>
    </row>
    <row r="14" spans="1:19" x14ac:dyDescent="0.25">
      <c r="A14" s="64"/>
      <c r="B14" s="330" t="s">
        <v>461</v>
      </c>
      <c r="C14" s="306">
        <v>165</v>
      </c>
      <c r="D14" s="70">
        <v>22</v>
      </c>
      <c r="E14" s="82" t="s">
        <v>413</v>
      </c>
      <c r="F14" s="94" t="s">
        <v>394</v>
      </c>
      <c r="G14" s="97" t="s">
        <v>470</v>
      </c>
      <c r="H14" t="s">
        <v>428</v>
      </c>
      <c r="I14" s="71"/>
      <c r="J14" s="329" t="s">
        <v>412</v>
      </c>
      <c r="K14" s="81">
        <v>0</v>
      </c>
      <c r="M14" s="329" t="s">
        <v>409</v>
      </c>
    </row>
    <row r="15" spans="1:19" x14ac:dyDescent="0.25">
      <c r="A15" s="64"/>
      <c r="B15" s="330"/>
      <c r="C15" s="306"/>
      <c r="D15" s="70">
        <v>22</v>
      </c>
      <c r="E15" s="82" t="s">
        <v>414</v>
      </c>
      <c r="F15" s="94" t="s">
        <v>394</v>
      </c>
      <c r="G15" s="97" t="s">
        <v>470</v>
      </c>
      <c r="H15" t="s">
        <v>428</v>
      </c>
      <c r="I15" s="71"/>
      <c r="J15" s="329"/>
      <c r="K15" s="81">
        <v>1</v>
      </c>
      <c r="M15" s="329"/>
    </row>
    <row r="16" spans="1:19" x14ac:dyDescent="0.25">
      <c r="A16" s="64"/>
      <c r="B16" s="330"/>
      <c r="C16" s="306"/>
      <c r="D16" s="70">
        <v>22</v>
      </c>
      <c r="E16" s="82" t="s">
        <v>415</v>
      </c>
      <c r="F16" s="94" t="s">
        <v>394</v>
      </c>
      <c r="G16" s="96" t="s">
        <v>469</v>
      </c>
      <c r="H16" t="s">
        <v>428</v>
      </c>
      <c r="I16" s="71"/>
      <c r="J16" s="329"/>
      <c r="K16" s="81">
        <v>2</v>
      </c>
      <c r="M16" s="329"/>
    </row>
    <row r="17" spans="1:19" x14ac:dyDescent="0.25">
      <c r="A17" s="64"/>
      <c r="B17" s="330"/>
      <c r="C17" s="306"/>
      <c r="D17" s="70">
        <v>22</v>
      </c>
      <c r="E17" s="82" t="s">
        <v>413</v>
      </c>
      <c r="F17" s="94" t="s">
        <v>394</v>
      </c>
      <c r="G17" s="97" t="s">
        <v>470</v>
      </c>
      <c r="H17" t="s">
        <v>428</v>
      </c>
      <c r="I17" s="71"/>
      <c r="J17" s="329"/>
      <c r="K17" s="81">
        <v>3</v>
      </c>
      <c r="M17" s="329"/>
    </row>
    <row r="18" spans="1:19" x14ac:dyDescent="0.25">
      <c r="A18" s="64"/>
      <c r="B18" s="72" t="s">
        <v>462</v>
      </c>
      <c r="C18" s="62">
        <v>172</v>
      </c>
      <c r="D18" s="70">
        <v>10</v>
      </c>
      <c r="E18" s="50" t="s">
        <v>417</v>
      </c>
      <c r="F18" s="93" t="s">
        <v>405</v>
      </c>
      <c r="G18" s="92" t="s">
        <v>468</v>
      </c>
      <c r="H18" t="s">
        <v>428</v>
      </c>
      <c r="I18" s="71"/>
      <c r="M18" t="s">
        <v>409</v>
      </c>
    </row>
    <row r="19" spans="1:19" x14ac:dyDescent="0.25">
      <c r="A19" s="64"/>
      <c r="B19" s="72" t="s">
        <v>463</v>
      </c>
      <c r="C19" s="62">
        <v>173</v>
      </c>
      <c r="D19" s="71" t="s">
        <v>391</v>
      </c>
      <c r="E19" s="50" t="s">
        <v>419</v>
      </c>
      <c r="F19" s="50"/>
      <c r="G19" s="93" t="s">
        <v>405</v>
      </c>
      <c r="H19" s="79" t="s">
        <v>426</v>
      </c>
      <c r="I19" s="50"/>
      <c r="M19" t="s">
        <v>409</v>
      </c>
    </row>
    <row r="20" spans="1:19" x14ac:dyDescent="0.25">
      <c r="A20" s="64"/>
      <c r="B20" s="72" t="s">
        <v>464</v>
      </c>
      <c r="C20" s="62">
        <v>174</v>
      </c>
      <c r="D20" s="70">
        <v>9</v>
      </c>
      <c r="E20" s="50" t="s">
        <v>420</v>
      </c>
      <c r="F20" s="93" t="s">
        <v>405</v>
      </c>
      <c r="G20" s="98" t="s">
        <v>421</v>
      </c>
      <c r="H20" t="s">
        <v>428</v>
      </c>
      <c r="I20" s="50"/>
      <c r="M20" t="s">
        <v>409</v>
      </c>
    </row>
    <row r="21" spans="1:19" x14ac:dyDescent="0.25">
      <c r="A21" s="64"/>
      <c r="B21" s="330" t="s">
        <v>465</v>
      </c>
      <c r="C21" s="306">
        <v>186</v>
      </c>
      <c r="D21" s="331">
        <v>15</v>
      </c>
      <c r="E21" s="70"/>
      <c r="H21" s="330" t="s">
        <v>428</v>
      </c>
      <c r="I21" s="70" t="s">
        <v>422</v>
      </c>
    </row>
    <row r="22" spans="1:19" x14ac:dyDescent="0.25">
      <c r="A22" s="78" t="s">
        <v>408</v>
      </c>
      <c r="B22" s="330"/>
      <c r="C22" s="306"/>
      <c r="D22" s="331"/>
      <c r="E22" s="104" t="s">
        <v>403</v>
      </c>
      <c r="F22" s="101" t="s">
        <v>405</v>
      </c>
      <c r="G22" s="102" t="s">
        <v>421</v>
      </c>
      <c r="H22" s="330"/>
      <c r="I22" s="70"/>
      <c r="L22" s="100" t="s">
        <v>421</v>
      </c>
      <c r="M22" t="s">
        <v>424</v>
      </c>
    </row>
    <row r="23" spans="1:19" x14ac:dyDescent="0.25">
      <c r="A23" s="64"/>
      <c r="B23" s="84" t="s">
        <v>466</v>
      </c>
      <c r="C23" s="62">
        <v>185</v>
      </c>
      <c r="E23" s="50" t="s">
        <v>425</v>
      </c>
      <c r="F23" s="50"/>
      <c r="G23" s="93" t="s">
        <v>405</v>
      </c>
      <c r="H23" s="79" t="s">
        <v>426</v>
      </c>
      <c r="I23" s="50"/>
      <c r="M23" t="s">
        <v>409</v>
      </c>
    </row>
    <row r="24" spans="1:19" x14ac:dyDescent="0.25">
      <c r="A24" s="64"/>
      <c r="B24" s="84" t="s">
        <v>467</v>
      </c>
      <c r="C24" s="62">
        <v>184</v>
      </c>
      <c r="D24">
        <v>18</v>
      </c>
      <c r="E24" s="50" t="s">
        <v>427</v>
      </c>
      <c r="F24" s="93" t="s">
        <v>405</v>
      </c>
      <c r="G24" s="98" t="s">
        <v>421</v>
      </c>
      <c r="H24" t="s">
        <v>428</v>
      </c>
      <c r="I24" s="50"/>
      <c r="M24" t="s">
        <v>409</v>
      </c>
    </row>
    <row r="25" spans="1:19" x14ac:dyDescent="0.25">
      <c r="A25" s="64"/>
      <c r="B25" s="72" t="s">
        <v>460</v>
      </c>
      <c r="C25" s="306">
        <v>191</v>
      </c>
      <c r="E25" s="50" t="s">
        <v>429</v>
      </c>
      <c r="F25" s="50" t="s">
        <v>430</v>
      </c>
      <c r="G25" s="50"/>
      <c r="I25" s="50"/>
      <c r="L25" s="92" t="s">
        <v>468</v>
      </c>
      <c r="S25" t="s">
        <v>485</v>
      </c>
    </row>
    <row r="26" spans="1:19" x14ac:dyDescent="0.25">
      <c r="A26" s="78" t="s">
        <v>424</v>
      </c>
      <c r="B26" s="84"/>
      <c r="C26" s="332"/>
      <c r="D26">
        <v>15</v>
      </c>
      <c r="E26" s="50"/>
      <c r="F26" s="50"/>
      <c r="G26" s="92" t="s">
        <v>468</v>
      </c>
      <c r="H26" t="s">
        <v>428</v>
      </c>
      <c r="I26" s="50"/>
    </row>
    <row r="27" spans="1:19" x14ac:dyDescent="0.25">
      <c r="A27" s="80" t="s">
        <v>409</v>
      </c>
      <c r="B27" s="85"/>
      <c r="C27" s="67"/>
      <c r="D27" s="67"/>
      <c r="E27" s="83"/>
      <c r="F27" s="83"/>
      <c r="G27" s="83"/>
      <c r="H27" s="67"/>
      <c r="I27" s="83"/>
      <c r="J27" s="67"/>
      <c r="K27" s="67"/>
      <c r="L27" s="67"/>
      <c r="M27" s="67"/>
      <c r="N27" s="67" t="s">
        <v>432</v>
      </c>
      <c r="O27" s="67"/>
      <c r="P27" s="67"/>
      <c r="Q27" s="67"/>
      <c r="R27" s="89"/>
      <c r="S27" s="67"/>
    </row>
    <row r="28" spans="1:19" x14ac:dyDescent="0.25">
      <c r="A28" s="64"/>
      <c r="B28" s="84"/>
      <c r="E28" s="50"/>
      <c r="F28" s="50"/>
      <c r="G28" s="50"/>
      <c r="I28" s="50"/>
      <c r="N28" t="s">
        <v>433</v>
      </c>
    </row>
    <row r="29" spans="1:19" x14ac:dyDescent="0.25">
      <c r="A29" s="64"/>
      <c r="B29" s="84"/>
      <c r="E29" s="50"/>
      <c r="F29" s="50"/>
      <c r="G29" s="50"/>
      <c r="I29" s="50"/>
      <c r="O29" t="s">
        <v>435</v>
      </c>
    </row>
    <row r="30" spans="1:19" x14ac:dyDescent="0.25">
      <c r="A30" s="64"/>
      <c r="B30" s="73"/>
      <c r="E30" s="50"/>
      <c r="F30" s="50"/>
      <c r="G30" s="50"/>
      <c r="I30" s="50"/>
      <c r="P30" t="s">
        <v>437</v>
      </c>
    </row>
    <row r="31" spans="1:19" x14ac:dyDescent="0.25">
      <c r="A31" s="64"/>
      <c r="B31" s="73"/>
      <c r="E31" s="50"/>
      <c r="F31" s="50"/>
      <c r="G31" s="50"/>
      <c r="I31" s="50"/>
      <c r="N31" t="s">
        <v>438</v>
      </c>
    </row>
    <row r="32" spans="1:19" x14ac:dyDescent="0.25">
      <c r="A32" s="64"/>
      <c r="B32" s="73"/>
      <c r="E32" s="50"/>
      <c r="F32" s="50"/>
      <c r="G32" s="50"/>
      <c r="I32" s="50"/>
      <c r="Q32" t="s">
        <v>440</v>
      </c>
    </row>
    <row r="33" spans="1:9" x14ac:dyDescent="0.25">
      <c r="A33" s="64" t="s">
        <v>441</v>
      </c>
      <c r="B33" s="73"/>
      <c r="E33" s="50"/>
      <c r="F33" s="50"/>
      <c r="G33" s="50"/>
      <c r="I33" s="50"/>
    </row>
    <row r="34" spans="1:9" x14ac:dyDescent="0.25">
      <c r="B34" t="s">
        <v>328</v>
      </c>
      <c r="C34" t="s">
        <v>477</v>
      </c>
    </row>
    <row r="35" spans="1:9" x14ac:dyDescent="0.25">
      <c r="B35" s="31" t="s">
        <v>478</v>
      </c>
    </row>
    <row r="36" spans="1:9" x14ac:dyDescent="0.25">
      <c r="B36" t="s">
        <v>479</v>
      </c>
    </row>
    <row r="38" spans="1:9" x14ac:dyDescent="0.25">
      <c r="B38" t="s">
        <v>481</v>
      </c>
    </row>
    <row r="39" spans="1:9" x14ac:dyDescent="0.25">
      <c r="B39" t="s">
        <v>482</v>
      </c>
    </row>
    <row r="40" spans="1:9" x14ac:dyDescent="0.25">
      <c r="B40" t="s">
        <v>480</v>
      </c>
    </row>
    <row r="41" spans="1:9" x14ac:dyDescent="0.25">
      <c r="B41" t="s">
        <v>483</v>
      </c>
    </row>
    <row r="42" spans="1:9" x14ac:dyDescent="0.25">
      <c r="B42" t="s">
        <v>484</v>
      </c>
    </row>
  </sheetData>
  <mergeCells count="15">
    <mergeCell ref="J14:J17"/>
    <mergeCell ref="A8:A10"/>
    <mergeCell ref="B14:B17"/>
    <mergeCell ref="C14:C17"/>
    <mergeCell ref="M14:M17"/>
    <mergeCell ref="C25:C26"/>
    <mergeCell ref="H21:H22"/>
    <mergeCell ref="B3:B4"/>
    <mergeCell ref="C3:C4"/>
    <mergeCell ref="H3:H4"/>
    <mergeCell ref="G3:G4"/>
    <mergeCell ref="F3:F4"/>
    <mergeCell ref="B21:B22"/>
    <mergeCell ref="C21:C22"/>
    <mergeCell ref="D21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9FF7-99FE-4957-AC7B-1C5ACDFE4861}">
  <dimension ref="A1:AE199"/>
  <sheetViews>
    <sheetView workbookViewId="0">
      <pane ySplit="1" topLeftCell="A2" activePane="bottomLeft" state="frozen"/>
      <selection pane="bottomLeft" activeCell="A35" sqref="A35"/>
    </sheetView>
  </sheetViews>
  <sheetFormatPr defaultRowHeight="15" x14ac:dyDescent="0.25"/>
  <cols>
    <col min="1" max="1" width="34.42578125" customWidth="1"/>
    <col min="2" max="2" width="10" bestFit="1" customWidth="1"/>
    <col min="3" max="3" width="7.140625" customWidth="1"/>
    <col min="4" max="4" width="9" bestFit="1" customWidth="1"/>
    <col min="5" max="5" width="9.7109375" customWidth="1"/>
    <col min="6" max="6" width="10.85546875" customWidth="1"/>
    <col min="7" max="7" width="4.42578125" customWidth="1"/>
    <col min="8" max="8" width="35.85546875" bestFit="1" customWidth="1"/>
    <col min="9" max="9" width="9.7109375" bestFit="1" customWidth="1"/>
    <col min="10" max="10" width="7.140625" bestFit="1" customWidth="1"/>
    <col min="11" max="11" width="9" bestFit="1" customWidth="1"/>
    <col min="12" max="12" width="11.7109375" customWidth="1"/>
    <col min="13" max="13" width="9.42578125" bestFit="1" customWidth="1"/>
    <col min="14" max="14" width="4.5703125" customWidth="1"/>
    <col min="15" max="15" width="35.7109375" bestFit="1" customWidth="1"/>
    <col min="16" max="16" width="9.7109375" bestFit="1" customWidth="1"/>
    <col min="17" max="17" width="7.140625" bestFit="1" customWidth="1"/>
    <col min="18" max="18" width="9" bestFit="1" customWidth="1"/>
    <col min="19" max="19" width="9.7109375" customWidth="1"/>
    <col min="20" max="20" width="12" bestFit="1" customWidth="1"/>
    <col min="21" max="21" width="20.85546875" bestFit="1" customWidth="1"/>
    <col min="23" max="23" width="12.140625" customWidth="1"/>
  </cols>
  <sheetData>
    <row r="1" spans="1:20" s="173" customFormat="1" ht="18.75" x14ac:dyDescent="0.3">
      <c r="A1" s="172" t="s">
        <v>646</v>
      </c>
      <c r="B1" s="172" t="s">
        <v>864</v>
      </c>
      <c r="C1" s="172" t="s">
        <v>992</v>
      </c>
      <c r="D1" s="266" t="s">
        <v>1478</v>
      </c>
      <c r="E1" s="267" t="s">
        <v>1477</v>
      </c>
      <c r="F1" s="267" t="s">
        <v>1481</v>
      </c>
      <c r="G1" s="267"/>
      <c r="H1" s="172" t="s">
        <v>651</v>
      </c>
      <c r="I1" s="172" t="s">
        <v>864</v>
      </c>
      <c r="J1" s="172" t="s">
        <v>992</v>
      </c>
      <c r="K1" s="266" t="s">
        <v>1478</v>
      </c>
      <c r="L1" s="267" t="s">
        <v>1445</v>
      </c>
      <c r="M1" s="267" t="s">
        <v>1481</v>
      </c>
      <c r="N1" s="267"/>
      <c r="O1" s="172" t="s">
        <v>549</v>
      </c>
      <c r="P1" s="172" t="s">
        <v>864</v>
      </c>
      <c r="Q1" s="172" t="s">
        <v>992</v>
      </c>
      <c r="R1" s="266" t="s">
        <v>1478</v>
      </c>
      <c r="S1" s="267" t="s">
        <v>1477</v>
      </c>
      <c r="T1" s="267" t="s">
        <v>1481</v>
      </c>
    </row>
    <row r="2" spans="1:20" x14ac:dyDescent="0.25">
      <c r="A2" s="106" t="s">
        <v>486</v>
      </c>
      <c r="B2" s="109">
        <v>1</v>
      </c>
      <c r="C2" s="109">
        <v>1</v>
      </c>
      <c r="D2" s="39">
        <v>30</v>
      </c>
      <c r="E2" s="36">
        <v>80</v>
      </c>
      <c r="F2" s="269">
        <f>E2/D2</f>
        <v>2.6666666666666665</v>
      </c>
      <c r="G2" s="36"/>
      <c r="H2" s="149" t="s">
        <v>682</v>
      </c>
      <c r="I2" s="150">
        <v>68</v>
      </c>
      <c r="J2" s="123">
        <v>1</v>
      </c>
      <c r="K2" s="39">
        <v>120</v>
      </c>
      <c r="L2">
        <v>1000</v>
      </c>
      <c r="M2" s="269">
        <f>L2/K2</f>
        <v>8.3333333333333339</v>
      </c>
      <c r="N2" s="269"/>
      <c r="O2" s="106" t="s">
        <v>759</v>
      </c>
      <c r="P2" s="156">
        <v>34</v>
      </c>
      <c r="Q2" s="57"/>
      <c r="R2" s="264">
        <v>180</v>
      </c>
      <c r="S2" s="56">
        <v>80</v>
      </c>
      <c r="T2" s="269">
        <f>S2/R2</f>
        <v>0.44444444444444442</v>
      </c>
    </row>
    <row r="3" spans="1:20" x14ac:dyDescent="0.25">
      <c r="A3" s="106" t="s">
        <v>546</v>
      </c>
      <c r="B3" s="109">
        <v>2</v>
      </c>
      <c r="C3" s="109">
        <v>1</v>
      </c>
      <c r="D3" s="39">
        <v>180</v>
      </c>
      <c r="E3" s="36">
        <v>50</v>
      </c>
      <c r="F3" s="269">
        <f t="shared" ref="F3:F52" si="0">E3/D3</f>
        <v>0.27777777777777779</v>
      </c>
      <c r="G3" s="36"/>
      <c r="H3" s="87" t="s">
        <v>688</v>
      </c>
      <c r="I3" s="111">
        <v>69</v>
      </c>
      <c r="J3" s="123">
        <v>1</v>
      </c>
      <c r="K3">
        <v>180</v>
      </c>
      <c r="L3">
        <v>1200</v>
      </c>
      <c r="M3" s="269">
        <f t="shared" ref="M3:M66" si="1">L3/K3</f>
        <v>6.666666666666667</v>
      </c>
      <c r="N3" s="269"/>
      <c r="O3" s="157" t="s">
        <v>647</v>
      </c>
      <c r="P3" s="156">
        <v>35</v>
      </c>
      <c r="Q3" s="57"/>
      <c r="R3" s="39">
        <v>300</v>
      </c>
      <c r="S3" s="56">
        <v>100</v>
      </c>
      <c r="T3" s="269">
        <f t="shared" ref="T3:T58" si="2">S3/R3</f>
        <v>0.33333333333333331</v>
      </c>
    </row>
    <row r="4" spans="1:20" x14ac:dyDescent="0.25">
      <c r="A4" s="87" t="s">
        <v>495</v>
      </c>
      <c r="B4" s="110">
        <v>3</v>
      </c>
      <c r="C4" s="110">
        <v>1</v>
      </c>
      <c r="D4" s="39">
        <v>90</v>
      </c>
      <c r="E4" s="36">
        <v>100</v>
      </c>
      <c r="F4" s="269">
        <f t="shared" si="0"/>
        <v>1.1111111111111112</v>
      </c>
      <c r="G4" s="36"/>
      <c r="H4" s="87" t="s">
        <v>697</v>
      </c>
      <c r="I4" s="111">
        <v>70</v>
      </c>
      <c r="J4" s="123">
        <v>1</v>
      </c>
      <c r="K4">
        <v>240</v>
      </c>
      <c r="L4">
        <v>2000</v>
      </c>
      <c r="M4" s="269">
        <f t="shared" si="1"/>
        <v>8.3333333333333339</v>
      </c>
      <c r="N4" s="269"/>
      <c r="O4" s="106" t="s">
        <v>673</v>
      </c>
      <c r="P4" s="109">
        <v>36</v>
      </c>
      <c r="Q4" s="109">
        <v>1</v>
      </c>
      <c r="R4">
        <v>45</v>
      </c>
      <c r="S4" s="56">
        <v>70</v>
      </c>
      <c r="T4" s="269">
        <f t="shared" si="2"/>
        <v>1.5555555555555556</v>
      </c>
    </row>
    <row r="5" spans="1:20" x14ac:dyDescent="0.25">
      <c r="A5" s="106" t="s">
        <v>1549</v>
      </c>
      <c r="B5" s="109">
        <v>4</v>
      </c>
      <c r="C5" s="109">
        <v>1</v>
      </c>
      <c r="D5" s="39">
        <v>180</v>
      </c>
      <c r="E5" s="36">
        <v>100</v>
      </c>
      <c r="F5" s="269">
        <f t="shared" si="0"/>
        <v>0.55555555555555558</v>
      </c>
      <c r="G5" s="36"/>
      <c r="H5" s="87" t="s">
        <v>698</v>
      </c>
      <c r="I5" s="111">
        <v>71</v>
      </c>
      <c r="J5" s="123">
        <v>1</v>
      </c>
      <c r="K5">
        <v>180</v>
      </c>
      <c r="L5">
        <v>1200</v>
      </c>
      <c r="M5" s="269">
        <f t="shared" si="1"/>
        <v>6.666666666666667</v>
      </c>
      <c r="N5" s="269"/>
      <c r="O5" s="157" t="s">
        <v>761</v>
      </c>
      <c r="P5" s="156">
        <v>37</v>
      </c>
      <c r="Q5" s="57"/>
      <c r="R5" s="39">
        <v>120</v>
      </c>
      <c r="S5" s="56">
        <v>80</v>
      </c>
      <c r="T5" s="269">
        <f t="shared" si="2"/>
        <v>0.66666666666666663</v>
      </c>
    </row>
    <row r="6" spans="1:20" x14ac:dyDescent="0.25">
      <c r="A6" s="153" t="s">
        <v>1550</v>
      </c>
      <c r="B6" s="111">
        <v>4</v>
      </c>
      <c r="C6" s="111" t="s">
        <v>517</v>
      </c>
      <c r="D6" s="39">
        <v>300</v>
      </c>
      <c r="E6" s="56">
        <v>100</v>
      </c>
      <c r="F6" s="269">
        <f t="shared" si="0"/>
        <v>0.33333333333333331</v>
      </c>
      <c r="G6" s="36"/>
      <c r="H6" s="87" t="s">
        <v>705</v>
      </c>
      <c r="I6" s="111">
        <v>72</v>
      </c>
      <c r="J6" s="123">
        <v>1</v>
      </c>
      <c r="K6">
        <v>180</v>
      </c>
      <c r="L6">
        <v>2000</v>
      </c>
      <c r="M6" s="269">
        <f t="shared" si="1"/>
        <v>11.111111111111111</v>
      </c>
      <c r="N6" s="269"/>
      <c r="O6" s="87" t="s">
        <v>653</v>
      </c>
      <c r="P6" s="110">
        <v>38</v>
      </c>
      <c r="Q6" s="110"/>
      <c r="R6" s="39">
        <v>180</v>
      </c>
      <c r="S6" s="56">
        <v>120</v>
      </c>
      <c r="T6" s="269">
        <f t="shared" si="2"/>
        <v>0.66666666666666663</v>
      </c>
    </row>
    <row r="7" spans="1:20" x14ac:dyDescent="0.25">
      <c r="A7" s="153" t="s">
        <v>1551</v>
      </c>
      <c r="B7" s="111">
        <v>4</v>
      </c>
      <c r="C7" s="111" t="s">
        <v>520</v>
      </c>
      <c r="D7" s="39">
        <v>360</v>
      </c>
      <c r="E7" s="56">
        <v>100</v>
      </c>
      <c r="F7" s="269">
        <f t="shared" si="0"/>
        <v>0.27777777777777779</v>
      </c>
      <c r="G7" s="36"/>
      <c r="H7" s="87" t="s">
        <v>692</v>
      </c>
      <c r="I7" s="111">
        <v>73</v>
      </c>
      <c r="J7" s="123">
        <v>1</v>
      </c>
      <c r="K7">
        <v>120</v>
      </c>
      <c r="L7">
        <v>1000</v>
      </c>
      <c r="M7" s="269">
        <f t="shared" si="1"/>
        <v>8.3333333333333339</v>
      </c>
      <c r="N7" s="269"/>
      <c r="O7" s="87" t="s">
        <v>737</v>
      </c>
      <c r="P7" s="110">
        <v>39</v>
      </c>
      <c r="Q7" s="110"/>
      <c r="R7" s="39">
        <v>120</v>
      </c>
      <c r="S7" s="56">
        <v>100</v>
      </c>
      <c r="T7" s="269">
        <f t="shared" si="2"/>
        <v>0.83333333333333337</v>
      </c>
    </row>
    <row r="8" spans="1:20" x14ac:dyDescent="0.25">
      <c r="A8" s="106" t="s">
        <v>1552</v>
      </c>
      <c r="B8" s="109">
        <v>5</v>
      </c>
      <c r="C8" s="109">
        <v>1</v>
      </c>
      <c r="D8" s="39">
        <v>100</v>
      </c>
      <c r="E8" s="36">
        <v>80</v>
      </c>
      <c r="F8" s="269">
        <f t="shared" si="0"/>
        <v>0.8</v>
      </c>
      <c r="G8" s="36"/>
      <c r="H8" s="87" t="s">
        <v>725</v>
      </c>
      <c r="I8" s="111">
        <v>74</v>
      </c>
      <c r="J8" s="123">
        <v>1</v>
      </c>
      <c r="K8">
        <v>300</v>
      </c>
      <c r="L8">
        <v>3200</v>
      </c>
      <c r="M8" s="269">
        <f t="shared" si="1"/>
        <v>10.666666666666666</v>
      </c>
      <c r="N8" s="269"/>
      <c r="O8" s="106" t="s">
        <v>674</v>
      </c>
      <c r="P8" s="109">
        <v>40</v>
      </c>
      <c r="Q8" s="109">
        <v>1</v>
      </c>
      <c r="R8" s="39">
        <v>180</v>
      </c>
      <c r="S8" s="56">
        <v>130</v>
      </c>
      <c r="T8" s="269">
        <f t="shared" si="2"/>
        <v>0.72222222222222221</v>
      </c>
    </row>
    <row r="9" spans="1:20" x14ac:dyDescent="0.25">
      <c r="A9" s="106" t="s">
        <v>1553</v>
      </c>
      <c r="B9" s="111">
        <v>5</v>
      </c>
      <c r="C9" s="111">
        <v>2</v>
      </c>
      <c r="D9" s="39">
        <v>240</v>
      </c>
      <c r="E9" s="56">
        <v>80</v>
      </c>
      <c r="F9" s="269">
        <f t="shared" si="0"/>
        <v>0.33333333333333331</v>
      </c>
      <c r="G9" s="36"/>
      <c r="H9" s="87" t="s">
        <v>528</v>
      </c>
      <c r="I9" s="111">
        <v>75</v>
      </c>
      <c r="J9" s="123">
        <v>1</v>
      </c>
      <c r="K9">
        <v>210</v>
      </c>
      <c r="L9">
        <v>2800</v>
      </c>
      <c r="M9" s="269">
        <f t="shared" si="1"/>
        <v>13.333333333333334</v>
      </c>
      <c r="N9" s="269"/>
      <c r="O9" s="87" t="s">
        <v>742</v>
      </c>
      <c r="P9" s="111">
        <v>41</v>
      </c>
      <c r="Q9" s="111"/>
      <c r="R9" s="39">
        <v>240</v>
      </c>
      <c r="S9" s="56">
        <v>150</v>
      </c>
      <c r="T9" s="269">
        <f t="shared" si="2"/>
        <v>0.625</v>
      </c>
    </row>
    <row r="10" spans="1:20" x14ac:dyDescent="0.25">
      <c r="A10" s="153" t="s">
        <v>1554</v>
      </c>
      <c r="B10" s="111">
        <v>5</v>
      </c>
      <c r="C10" s="111">
        <v>3</v>
      </c>
      <c r="D10" s="264">
        <v>240</v>
      </c>
      <c r="E10" s="56">
        <v>80</v>
      </c>
      <c r="F10" s="269">
        <f t="shared" si="0"/>
        <v>0.33333333333333331</v>
      </c>
      <c r="G10" s="36"/>
      <c r="H10" s="87" t="s">
        <v>729</v>
      </c>
      <c r="I10" s="111">
        <v>76</v>
      </c>
      <c r="J10" s="123">
        <v>1</v>
      </c>
      <c r="K10">
        <v>240</v>
      </c>
      <c r="L10">
        <v>2800</v>
      </c>
      <c r="M10" s="269">
        <f t="shared" si="1"/>
        <v>11.666666666666666</v>
      </c>
      <c r="N10" s="269"/>
      <c r="O10" s="87" t="s">
        <v>740</v>
      </c>
      <c r="P10" s="111">
        <v>42</v>
      </c>
      <c r="Q10" s="111"/>
      <c r="R10" s="39">
        <v>180</v>
      </c>
      <c r="S10" s="56">
        <v>170</v>
      </c>
      <c r="T10" s="269">
        <f t="shared" si="2"/>
        <v>0.94444444444444442</v>
      </c>
    </row>
    <row r="11" spans="1:20" x14ac:dyDescent="0.25">
      <c r="A11" s="87" t="s">
        <v>1555</v>
      </c>
      <c r="B11" s="110">
        <v>6</v>
      </c>
      <c r="C11" s="110">
        <v>1</v>
      </c>
      <c r="D11" s="39">
        <v>180</v>
      </c>
      <c r="E11" s="36">
        <v>100</v>
      </c>
      <c r="F11" s="269">
        <f t="shared" si="0"/>
        <v>0.55555555555555558</v>
      </c>
      <c r="G11" s="36"/>
      <c r="H11" s="87" t="s">
        <v>515</v>
      </c>
      <c r="I11" s="111">
        <v>77</v>
      </c>
      <c r="J11" s="123">
        <v>1</v>
      </c>
      <c r="K11">
        <v>240</v>
      </c>
      <c r="L11">
        <v>3000</v>
      </c>
      <c r="M11" s="269">
        <f t="shared" si="1"/>
        <v>12.5</v>
      </c>
      <c r="N11" s="269"/>
      <c r="O11" s="154" t="s">
        <v>766</v>
      </c>
      <c r="P11" s="155">
        <v>43</v>
      </c>
      <c r="Q11" s="109"/>
      <c r="R11" s="39">
        <v>240</v>
      </c>
      <c r="S11" s="56">
        <v>100</v>
      </c>
      <c r="T11" s="269">
        <f t="shared" si="2"/>
        <v>0.41666666666666669</v>
      </c>
    </row>
    <row r="12" spans="1:20" x14ac:dyDescent="0.25">
      <c r="A12" s="87" t="s">
        <v>1556</v>
      </c>
      <c r="B12" s="111">
        <v>6</v>
      </c>
      <c r="C12" s="111">
        <v>2</v>
      </c>
      <c r="D12" s="39">
        <v>240</v>
      </c>
      <c r="E12" s="36">
        <v>100</v>
      </c>
      <c r="F12" s="269">
        <f t="shared" si="0"/>
        <v>0.41666666666666669</v>
      </c>
      <c r="G12" s="36"/>
      <c r="H12" s="106" t="s">
        <v>678</v>
      </c>
      <c r="I12" s="109">
        <v>78</v>
      </c>
      <c r="J12" s="123">
        <v>1</v>
      </c>
      <c r="K12" s="16">
        <v>60</v>
      </c>
      <c r="L12">
        <v>1000</v>
      </c>
      <c r="M12" s="269">
        <f t="shared" si="1"/>
        <v>16.666666666666668</v>
      </c>
      <c r="N12" s="269"/>
      <c r="O12" s="87" t="s">
        <v>741</v>
      </c>
      <c r="P12" s="111">
        <v>44</v>
      </c>
      <c r="Q12" s="109"/>
      <c r="R12" s="39">
        <v>240</v>
      </c>
      <c r="S12" s="56">
        <v>180</v>
      </c>
      <c r="T12" s="269">
        <f t="shared" si="2"/>
        <v>0.75</v>
      </c>
    </row>
    <row r="13" spans="1:20" x14ac:dyDescent="0.25">
      <c r="A13" s="87" t="s">
        <v>1557</v>
      </c>
      <c r="B13" s="111">
        <v>6</v>
      </c>
      <c r="C13" s="111" t="s">
        <v>520</v>
      </c>
      <c r="D13" s="39">
        <v>240</v>
      </c>
      <c r="E13" s="56">
        <v>100</v>
      </c>
      <c r="F13" s="269">
        <f t="shared" si="0"/>
        <v>0.41666666666666669</v>
      </c>
      <c r="G13" s="36"/>
      <c r="H13" s="87" t="s">
        <v>693</v>
      </c>
      <c r="I13" s="111">
        <v>78</v>
      </c>
      <c r="J13" s="123">
        <v>2</v>
      </c>
      <c r="K13" s="16">
        <v>240</v>
      </c>
      <c r="L13">
        <v>2000</v>
      </c>
      <c r="M13" s="269">
        <f t="shared" si="1"/>
        <v>8.3333333333333339</v>
      </c>
      <c r="N13" s="269"/>
      <c r="O13" s="106" t="s">
        <v>755</v>
      </c>
      <c r="P13" s="156">
        <v>45</v>
      </c>
      <c r="Q13" s="109"/>
      <c r="R13" s="264">
        <v>240</v>
      </c>
      <c r="S13" s="56">
        <v>90</v>
      </c>
      <c r="T13" s="269">
        <f t="shared" si="2"/>
        <v>0.375</v>
      </c>
    </row>
    <row r="14" spans="1:20" x14ac:dyDescent="0.25">
      <c r="A14" s="87" t="s">
        <v>1558</v>
      </c>
      <c r="B14" s="111">
        <v>6</v>
      </c>
      <c r="C14" s="111" t="s">
        <v>494</v>
      </c>
      <c r="D14" s="39">
        <v>360</v>
      </c>
      <c r="E14" s="56">
        <v>100</v>
      </c>
      <c r="F14" s="269">
        <f t="shared" si="0"/>
        <v>0.27777777777777779</v>
      </c>
      <c r="G14" s="36"/>
      <c r="H14" s="87" t="s">
        <v>702</v>
      </c>
      <c r="I14" s="111">
        <v>78</v>
      </c>
      <c r="J14" s="123">
        <v>3</v>
      </c>
      <c r="K14" s="16">
        <v>300</v>
      </c>
      <c r="L14">
        <v>3000</v>
      </c>
      <c r="M14" s="269">
        <f t="shared" si="1"/>
        <v>10</v>
      </c>
      <c r="N14" s="269"/>
      <c r="O14" s="106" t="s">
        <v>1469</v>
      </c>
      <c r="P14" s="155">
        <v>46</v>
      </c>
      <c r="Q14" s="109"/>
      <c r="R14" s="39">
        <v>240</v>
      </c>
      <c r="S14" s="56">
        <v>150</v>
      </c>
      <c r="T14" s="269">
        <f t="shared" si="2"/>
        <v>0.625</v>
      </c>
    </row>
    <row r="15" spans="1:20" x14ac:dyDescent="0.25">
      <c r="A15" s="106" t="s">
        <v>547</v>
      </c>
      <c r="B15" s="109">
        <v>7</v>
      </c>
      <c r="C15" s="109">
        <v>1</v>
      </c>
      <c r="D15" s="39">
        <v>180</v>
      </c>
      <c r="E15" s="36">
        <v>80</v>
      </c>
      <c r="F15" s="269">
        <f t="shared" si="0"/>
        <v>0.44444444444444442</v>
      </c>
      <c r="G15" s="36"/>
      <c r="H15" s="166" t="s">
        <v>681</v>
      </c>
      <c r="I15" s="123">
        <v>79</v>
      </c>
      <c r="J15" s="123">
        <v>1</v>
      </c>
      <c r="K15" s="39">
        <v>120</v>
      </c>
      <c r="L15">
        <v>1000</v>
      </c>
      <c r="M15" s="269">
        <f t="shared" si="1"/>
        <v>8.3333333333333339</v>
      </c>
      <c r="N15" s="269"/>
      <c r="O15" s="87" t="s">
        <v>765</v>
      </c>
      <c r="P15" s="111">
        <v>47</v>
      </c>
      <c r="Q15" s="109"/>
      <c r="R15" s="264">
        <v>120</v>
      </c>
      <c r="S15" s="56">
        <v>80</v>
      </c>
      <c r="T15" s="269">
        <f t="shared" si="2"/>
        <v>0.66666666666666663</v>
      </c>
    </row>
    <row r="16" spans="1:20" x14ac:dyDescent="0.25">
      <c r="A16" s="87" t="s">
        <v>490</v>
      </c>
      <c r="B16" s="110">
        <v>8</v>
      </c>
      <c r="C16" s="110">
        <v>1</v>
      </c>
      <c r="D16" s="39">
        <v>180</v>
      </c>
      <c r="E16" s="36">
        <v>120</v>
      </c>
      <c r="F16" s="269">
        <f t="shared" si="0"/>
        <v>0.66666666666666663</v>
      </c>
      <c r="G16" s="36"/>
      <c r="H16" s="148" t="s">
        <v>1468</v>
      </c>
      <c r="I16" s="111">
        <v>80</v>
      </c>
      <c r="J16" s="123">
        <v>1</v>
      </c>
      <c r="K16" s="264">
        <v>180</v>
      </c>
      <c r="L16">
        <v>1500</v>
      </c>
      <c r="M16" s="269">
        <f t="shared" si="1"/>
        <v>8.3333333333333339</v>
      </c>
      <c r="N16" s="269"/>
      <c r="O16" s="106" t="s">
        <v>748</v>
      </c>
      <c r="P16" s="155">
        <v>48</v>
      </c>
      <c r="Q16" s="109"/>
      <c r="R16" s="39">
        <v>240</v>
      </c>
      <c r="S16" s="56">
        <v>200</v>
      </c>
      <c r="T16" s="269">
        <f t="shared" si="2"/>
        <v>0.83333333333333337</v>
      </c>
    </row>
    <row r="17" spans="1:23" x14ac:dyDescent="0.25">
      <c r="A17" s="87" t="s">
        <v>498</v>
      </c>
      <c r="B17" s="111">
        <v>9</v>
      </c>
      <c r="C17" s="111">
        <v>1</v>
      </c>
      <c r="D17" s="39">
        <v>160</v>
      </c>
      <c r="E17" s="36">
        <v>150</v>
      </c>
      <c r="F17" s="269">
        <f t="shared" si="0"/>
        <v>0.9375</v>
      </c>
      <c r="G17" s="36"/>
      <c r="H17" s="87" t="s">
        <v>686</v>
      </c>
      <c r="I17" s="111">
        <v>81</v>
      </c>
      <c r="J17" s="123">
        <v>1</v>
      </c>
      <c r="K17" s="39">
        <v>180</v>
      </c>
      <c r="L17">
        <v>2000</v>
      </c>
      <c r="M17" s="269">
        <f t="shared" si="1"/>
        <v>11.111111111111111</v>
      </c>
      <c r="N17" s="269"/>
      <c r="O17" s="106" t="s">
        <v>756</v>
      </c>
      <c r="P17" s="156">
        <v>49</v>
      </c>
      <c r="Q17" s="109"/>
      <c r="R17" s="39">
        <v>500</v>
      </c>
      <c r="S17" s="56">
        <v>150</v>
      </c>
      <c r="T17" s="269">
        <f t="shared" si="2"/>
        <v>0.3</v>
      </c>
    </row>
    <row r="18" spans="1:23" x14ac:dyDescent="0.25">
      <c r="A18" s="87" t="s">
        <v>497</v>
      </c>
      <c r="B18" s="111">
        <v>10</v>
      </c>
      <c r="C18" s="111">
        <v>1</v>
      </c>
      <c r="D18" s="39">
        <v>120</v>
      </c>
      <c r="E18" s="56">
        <v>80</v>
      </c>
      <c r="F18" s="269">
        <f t="shared" si="0"/>
        <v>0.66666666666666663</v>
      </c>
      <c r="G18" s="36"/>
      <c r="H18" s="87" t="s">
        <v>709</v>
      </c>
      <c r="I18" s="111">
        <v>82</v>
      </c>
      <c r="J18" s="123">
        <v>1</v>
      </c>
      <c r="K18" s="39">
        <v>300</v>
      </c>
      <c r="L18">
        <v>3000</v>
      </c>
      <c r="M18" s="269">
        <f t="shared" si="1"/>
        <v>10</v>
      </c>
      <c r="N18" s="269"/>
      <c r="O18" s="87" t="s">
        <v>745</v>
      </c>
      <c r="P18" s="111">
        <v>50</v>
      </c>
      <c r="Q18" s="109"/>
      <c r="R18" s="39">
        <v>180</v>
      </c>
      <c r="S18" s="56">
        <v>250</v>
      </c>
      <c r="T18" s="269">
        <f t="shared" si="2"/>
        <v>1.3888888888888888</v>
      </c>
    </row>
    <row r="19" spans="1:23" s="38" customFormat="1" x14ac:dyDescent="0.25">
      <c r="A19" s="87" t="s">
        <v>499</v>
      </c>
      <c r="B19" s="111">
        <v>11</v>
      </c>
      <c r="C19" s="111">
        <v>1</v>
      </c>
      <c r="D19" s="264">
        <v>300</v>
      </c>
      <c r="E19" s="56">
        <v>100</v>
      </c>
      <c r="F19" s="269">
        <f t="shared" si="0"/>
        <v>0.33333333333333331</v>
      </c>
      <c r="G19" s="36"/>
      <c r="H19" s="87" t="s">
        <v>715</v>
      </c>
      <c r="I19" s="111">
        <v>83</v>
      </c>
      <c r="J19" s="123">
        <v>1</v>
      </c>
      <c r="K19" s="264">
        <v>0</v>
      </c>
      <c r="L19" s="16">
        <v>0</v>
      </c>
      <c r="M19" s="269"/>
      <c r="N19" s="269"/>
      <c r="O19" s="106" t="s">
        <v>757</v>
      </c>
      <c r="P19" s="156">
        <v>51</v>
      </c>
      <c r="Q19" s="109"/>
      <c r="R19" s="39">
        <v>30</v>
      </c>
      <c r="S19" s="56">
        <v>80</v>
      </c>
      <c r="T19" s="269">
        <f t="shared" si="2"/>
        <v>2.6666666666666665</v>
      </c>
    </row>
    <row r="20" spans="1:23" s="36" customFormat="1" x14ac:dyDescent="0.25">
      <c r="A20" s="153" t="s">
        <v>518</v>
      </c>
      <c r="B20" s="111">
        <v>12</v>
      </c>
      <c r="C20" s="111" t="s">
        <v>511</v>
      </c>
      <c r="D20" s="264">
        <v>200</v>
      </c>
      <c r="E20" s="56">
        <v>120</v>
      </c>
      <c r="F20" s="269">
        <f t="shared" si="0"/>
        <v>0.6</v>
      </c>
      <c r="H20" s="87" t="s">
        <v>720</v>
      </c>
      <c r="I20" s="111">
        <v>84</v>
      </c>
      <c r="J20" s="123">
        <v>1</v>
      </c>
      <c r="K20" s="16">
        <v>240</v>
      </c>
      <c r="L20" s="16">
        <v>1200</v>
      </c>
      <c r="M20" s="270">
        <f t="shared" si="1"/>
        <v>5</v>
      </c>
      <c r="N20" s="269"/>
      <c r="O20" s="157" t="s">
        <v>764</v>
      </c>
      <c r="P20" s="156">
        <v>52</v>
      </c>
      <c r="Q20" s="109"/>
      <c r="R20" s="39">
        <v>120</v>
      </c>
      <c r="S20" s="56">
        <v>100</v>
      </c>
      <c r="T20" s="269">
        <f t="shared" si="2"/>
        <v>0.83333333333333337</v>
      </c>
    </row>
    <row r="21" spans="1:23" s="49" customFormat="1" x14ac:dyDescent="0.25">
      <c r="A21" s="87" t="s">
        <v>491</v>
      </c>
      <c r="B21" s="110">
        <v>13</v>
      </c>
      <c r="C21" s="110">
        <v>1</v>
      </c>
      <c r="D21" s="264">
        <v>180</v>
      </c>
      <c r="E21" s="56">
        <v>80</v>
      </c>
      <c r="F21" s="269">
        <f t="shared" si="0"/>
        <v>0.44444444444444442</v>
      </c>
      <c r="G21" s="36"/>
      <c r="H21" s="106" t="s">
        <v>679</v>
      </c>
      <c r="I21" s="109">
        <v>85</v>
      </c>
      <c r="J21" s="123">
        <v>1</v>
      </c>
      <c r="K21" s="39">
        <v>30</v>
      </c>
      <c r="L21">
        <v>1000</v>
      </c>
      <c r="M21" s="269">
        <f t="shared" si="1"/>
        <v>33.333333333333336</v>
      </c>
      <c r="N21" s="269"/>
      <c r="O21" s="153" t="s">
        <v>746</v>
      </c>
      <c r="P21" s="109">
        <v>53</v>
      </c>
      <c r="Q21" s="109"/>
      <c r="R21" s="39">
        <v>180</v>
      </c>
      <c r="S21" s="56">
        <v>120</v>
      </c>
      <c r="T21" s="269">
        <f t="shared" si="2"/>
        <v>0.66666666666666663</v>
      </c>
    </row>
    <row r="22" spans="1:23" s="49" customFormat="1" x14ac:dyDescent="0.25">
      <c r="A22" s="87" t="s">
        <v>508</v>
      </c>
      <c r="B22" s="111">
        <v>14</v>
      </c>
      <c r="C22" s="111">
        <v>1</v>
      </c>
      <c r="D22" s="264">
        <v>120</v>
      </c>
      <c r="E22" s="56">
        <v>70</v>
      </c>
      <c r="F22" s="269">
        <f t="shared" si="0"/>
        <v>0.58333333333333337</v>
      </c>
      <c r="G22" s="36"/>
      <c r="H22" s="87" t="s">
        <v>691</v>
      </c>
      <c r="I22" s="111">
        <v>86</v>
      </c>
      <c r="J22" s="123">
        <v>1</v>
      </c>
      <c r="K22" s="39">
        <v>120</v>
      </c>
      <c r="L22">
        <v>1500</v>
      </c>
      <c r="M22" s="269">
        <f t="shared" si="1"/>
        <v>12.5</v>
      </c>
      <c r="N22" s="269"/>
      <c r="O22" s="157" t="s">
        <v>762</v>
      </c>
      <c r="P22" s="156">
        <v>54</v>
      </c>
      <c r="Q22" s="109"/>
      <c r="R22" s="264">
        <v>260</v>
      </c>
      <c r="S22" s="56">
        <v>180</v>
      </c>
      <c r="T22" s="269">
        <f t="shared" si="2"/>
        <v>0.69230769230769229</v>
      </c>
    </row>
    <row r="23" spans="1:23" s="36" customFormat="1" x14ac:dyDescent="0.25">
      <c r="A23" s="87" t="s">
        <v>509</v>
      </c>
      <c r="B23" s="111">
        <v>15</v>
      </c>
      <c r="C23" s="111">
        <v>1</v>
      </c>
      <c r="D23" s="264">
        <v>240</v>
      </c>
      <c r="E23" s="56">
        <v>80</v>
      </c>
      <c r="F23" s="269">
        <f t="shared" si="0"/>
        <v>0.33333333333333331</v>
      </c>
      <c r="H23" s="87" t="s">
        <v>696</v>
      </c>
      <c r="I23" s="111">
        <v>87</v>
      </c>
      <c r="J23" s="123">
        <v>1</v>
      </c>
      <c r="K23" s="39">
        <v>200</v>
      </c>
      <c r="L23">
        <v>5000</v>
      </c>
      <c r="M23" s="269">
        <f t="shared" si="1"/>
        <v>25</v>
      </c>
      <c r="N23" s="269"/>
      <c r="O23" s="87" t="s">
        <v>744</v>
      </c>
      <c r="P23" s="111">
        <v>55</v>
      </c>
      <c r="Q23" s="109"/>
      <c r="R23" s="264">
        <v>240</v>
      </c>
      <c r="S23" s="56">
        <v>200</v>
      </c>
      <c r="T23" s="269">
        <f t="shared" si="2"/>
        <v>0.83333333333333337</v>
      </c>
    </row>
    <row r="24" spans="1:23" s="36" customFormat="1" x14ac:dyDescent="0.25">
      <c r="A24" s="87" t="s">
        <v>502</v>
      </c>
      <c r="B24" s="111">
        <v>16</v>
      </c>
      <c r="C24" s="111">
        <v>1</v>
      </c>
      <c r="D24" s="264">
        <v>240</v>
      </c>
      <c r="E24" s="56">
        <v>50</v>
      </c>
      <c r="F24" s="269">
        <f t="shared" si="0"/>
        <v>0.20833333333333334</v>
      </c>
      <c r="H24" s="87" t="s">
        <v>683</v>
      </c>
      <c r="I24" s="110">
        <v>88</v>
      </c>
      <c r="J24" s="123">
        <v>1</v>
      </c>
      <c r="K24" s="39">
        <v>180</v>
      </c>
      <c r="L24">
        <v>3000</v>
      </c>
      <c r="M24" s="269">
        <f t="shared" si="1"/>
        <v>16.666666666666668</v>
      </c>
      <c r="N24" s="269"/>
      <c r="O24" s="154" t="s">
        <v>767</v>
      </c>
      <c r="P24" s="155">
        <v>56</v>
      </c>
      <c r="Q24" s="109"/>
      <c r="R24" s="264">
        <v>240</v>
      </c>
      <c r="S24" s="56">
        <v>200</v>
      </c>
      <c r="T24" s="269">
        <f t="shared" si="2"/>
        <v>0.83333333333333337</v>
      </c>
    </row>
    <row r="25" spans="1:23" s="36" customFormat="1" x14ac:dyDescent="0.25">
      <c r="A25" s="153" t="s">
        <v>524</v>
      </c>
      <c r="B25" s="111">
        <v>17</v>
      </c>
      <c r="C25" s="111" t="s">
        <v>511</v>
      </c>
      <c r="D25" s="264">
        <v>260</v>
      </c>
      <c r="E25" s="56">
        <v>100</v>
      </c>
      <c r="F25" s="269">
        <f t="shared" si="0"/>
        <v>0.38461538461538464</v>
      </c>
      <c r="H25" s="87" t="s">
        <v>689</v>
      </c>
      <c r="I25" s="111">
        <v>89</v>
      </c>
      <c r="J25" s="123">
        <v>1</v>
      </c>
      <c r="K25" s="39">
        <v>180</v>
      </c>
      <c r="L25">
        <v>2000</v>
      </c>
      <c r="M25" s="269">
        <f t="shared" si="1"/>
        <v>11.111111111111111</v>
      </c>
      <c r="N25" s="269"/>
      <c r="O25" s="106" t="s">
        <v>752</v>
      </c>
      <c r="P25" s="156">
        <v>57</v>
      </c>
      <c r="Q25" s="109"/>
      <c r="R25" s="264">
        <v>300</v>
      </c>
      <c r="S25" s="56">
        <v>250</v>
      </c>
      <c r="T25" s="269">
        <f t="shared" si="2"/>
        <v>0.83333333333333337</v>
      </c>
    </row>
    <row r="26" spans="1:23" s="36" customFormat="1" x14ac:dyDescent="0.25">
      <c r="A26" s="153" t="s">
        <v>537</v>
      </c>
      <c r="B26" s="111">
        <v>18</v>
      </c>
      <c r="C26" s="111" t="s">
        <v>511</v>
      </c>
      <c r="D26" s="264">
        <v>240</v>
      </c>
      <c r="E26" s="56">
        <v>150</v>
      </c>
      <c r="F26" s="269">
        <f t="shared" si="0"/>
        <v>0.625</v>
      </c>
      <c r="H26" s="87" t="s">
        <v>704</v>
      </c>
      <c r="I26" s="111">
        <v>90</v>
      </c>
      <c r="J26" s="123">
        <v>1</v>
      </c>
      <c r="K26" s="264">
        <v>180</v>
      </c>
      <c r="L26">
        <v>2000</v>
      </c>
      <c r="M26" s="269">
        <f t="shared" si="1"/>
        <v>11.111111111111111</v>
      </c>
      <c r="N26" s="269"/>
      <c r="O26" s="106" t="s">
        <v>750</v>
      </c>
      <c r="P26" s="156">
        <v>58</v>
      </c>
      <c r="Q26" s="109"/>
      <c r="R26" s="264">
        <v>180</v>
      </c>
      <c r="S26" s="56">
        <v>250</v>
      </c>
      <c r="T26" s="269">
        <f t="shared" si="2"/>
        <v>1.3888888888888888</v>
      </c>
    </row>
    <row r="27" spans="1:23" s="36" customFormat="1" x14ac:dyDescent="0.25">
      <c r="A27" s="153" t="s">
        <v>531</v>
      </c>
      <c r="B27" s="111">
        <v>19</v>
      </c>
      <c r="C27" s="111">
        <v>1</v>
      </c>
      <c r="D27" s="264">
        <v>300</v>
      </c>
      <c r="E27" s="56">
        <v>200</v>
      </c>
      <c r="F27" s="269">
        <f t="shared" si="0"/>
        <v>0.66666666666666663</v>
      </c>
      <c r="H27" s="87" t="s">
        <v>699</v>
      </c>
      <c r="I27" s="111">
        <v>91</v>
      </c>
      <c r="J27" s="123">
        <v>1</v>
      </c>
      <c r="K27" s="39">
        <v>200</v>
      </c>
      <c r="L27">
        <v>3500</v>
      </c>
      <c r="M27" s="269">
        <f t="shared" si="1"/>
        <v>17.5</v>
      </c>
      <c r="N27" s="269"/>
      <c r="O27" s="106" t="s">
        <v>528</v>
      </c>
      <c r="P27" s="156">
        <v>65</v>
      </c>
      <c r="Q27" s="109"/>
      <c r="R27" s="264">
        <v>300</v>
      </c>
      <c r="S27" s="56">
        <v>150</v>
      </c>
      <c r="T27" s="269">
        <f t="shared" si="2"/>
        <v>0.5</v>
      </c>
    </row>
    <row r="28" spans="1:23" s="36" customFormat="1" x14ac:dyDescent="0.25">
      <c r="A28" s="154" t="s">
        <v>512</v>
      </c>
      <c r="B28" s="111">
        <v>20</v>
      </c>
      <c r="C28" s="111" t="s">
        <v>511</v>
      </c>
      <c r="D28" s="264">
        <v>300</v>
      </c>
      <c r="E28" s="36">
        <v>120</v>
      </c>
      <c r="F28" s="269">
        <f t="shared" si="0"/>
        <v>0.4</v>
      </c>
      <c r="H28" s="87" t="s">
        <v>717</v>
      </c>
      <c r="I28" s="111">
        <v>92</v>
      </c>
      <c r="J28" s="123">
        <v>1</v>
      </c>
      <c r="K28" s="39">
        <v>240</v>
      </c>
      <c r="L28">
        <v>3000</v>
      </c>
      <c r="M28" s="269">
        <f t="shared" si="1"/>
        <v>12.5</v>
      </c>
      <c r="N28" s="269"/>
      <c r="O28" s="106" t="s">
        <v>722</v>
      </c>
      <c r="P28" s="156">
        <v>67</v>
      </c>
      <c r="Q28" s="109"/>
      <c r="R28" s="264">
        <v>360</v>
      </c>
      <c r="S28" s="56">
        <v>300</v>
      </c>
      <c r="T28" s="269">
        <f t="shared" si="2"/>
        <v>0.83333333333333337</v>
      </c>
    </row>
    <row r="29" spans="1:23" s="36" customFormat="1" x14ac:dyDescent="0.25">
      <c r="A29" s="153" t="s">
        <v>536</v>
      </c>
      <c r="B29" s="111">
        <v>21</v>
      </c>
      <c r="C29" s="111" t="s">
        <v>511</v>
      </c>
      <c r="D29" s="264">
        <v>210</v>
      </c>
      <c r="E29" s="56">
        <v>150</v>
      </c>
      <c r="F29" s="269">
        <f t="shared" si="0"/>
        <v>0.7142857142857143</v>
      </c>
      <c r="H29" s="87" t="s">
        <v>707</v>
      </c>
      <c r="I29" s="111">
        <v>93</v>
      </c>
      <c r="J29" s="123">
        <v>1</v>
      </c>
      <c r="K29" s="16">
        <v>240</v>
      </c>
      <c r="L29">
        <v>2000</v>
      </c>
      <c r="M29" s="269">
        <f t="shared" si="1"/>
        <v>8.3333333333333339</v>
      </c>
      <c r="N29" s="269"/>
      <c r="O29" s="106" t="s">
        <v>758</v>
      </c>
      <c r="P29" s="156">
        <v>127</v>
      </c>
      <c r="Q29" s="109"/>
      <c r="R29" s="264">
        <v>180</v>
      </c>
      <c r="S29" s="56">
        <v>50</v>
      </c>
      <c r="T29" s="269">
        <f t="shared" si="2"/>
        <v>0.27777777777777779</v>
      </c>
      <c r="U29"/>
      <c r="V29"/>
      <c r="W29"/>
    </row>
    <row r="30" spans="1:23" s="36" customFormat="1" x14ac:dyDescent="0.25">
      <c r="A30" s="153" t="s">
        <v>526</v>
      </c>
      <c r="B30" s="111">
        <v>22</v>
      </c>
      <c r="C30" s="111" t="s">
        <v>511</v>
      </c>
      <c r="D30" s="264">
        <v>320</v>
      </c>
      <c r="E30" s="56">
        <v>100</v>
      </c>
      <c r="F30" s="269">
        <f t="shared" si="0"/>
        <v>0.3125</v>
      </c>
      <c r="H30" s="87" t="s">
        <v>727</v>
      </c>
      <c r="I30" s="111">
        <v>94</v>
      </c>
      <c r="J30" s="123">
        <v>1</v>
      </c>
      <c r="K30" s="39">
        <v>240</v>
      </c>
      <c r="L30">
        <v>2500</v>
      </c>
      <c r="M30" s="269">
        <f t="shared" si="1"/>
        <v>10.416666666666666</v>
      </c>
      <c r="N30" s="269"/>
      <c r="O30" s="106" t="s">
        <v>672</v>
      </c>
      <c r="P30" s="109">
        <v>128</v>
      </c>
      <c r="Q30" s="109">
        <v>1</v>
      </c>
      <c r="R30" s="39">
        <v>90</v>
      </c>
      <c r="S30" s="56">
        <v>100</v>
      </c>
      <c r="T30" s="269">
        <f t="shared" si="2"/>
        <v>1.1111111111111112</v>
      </c>
      <c r="U30"/>
      <c r="V30"/>
      <c r="W30"/>
    </row>
    <row r="31" spans="1:23" s="36" customFormat="1" x14ac:dyDescent="0.25">
      <c r="A31" s="153" t="s">
        <v>522</v>
      </c>
      <c r="B31" s="111">
        <v>23</v>
      </c>
      <c r="C31" s="111" t="s">
        <v>511</v>
      </c>
      <c r="D31" s="264">
        <v>160</v>
      </c>
      <c r="E31" s="56">
        <v>50</v>
      </c>
      <c r="F31" s="269">
        <f t="shared" si="0"/>
        <v>0.3125</v>
      </c>
      <c r="H31" s="87" t="s">
        <v>685</v>
      </c>
      <c r="I31" s="110">
        <v>95</v>
      </c>
      <c r="J31" s="123">
        <v>1</v>
      </c>
      <c r="K31" s="39">
        <v>240</v>
      </c>
      <c r="L31">
        <v>3000</v>
      </c>
      <c r="M31" s="269">
        <f t="shared" si="1"/>
        <v>12.5</v>
      </c>
      <c r="N31" s="269"/>
      <c r="O31" s="148" t="s">
        <v>1479</v>
      </c>
      <c r="P31" s="151">
        <v>129</v>
      </c>
      <c r="Q31" s="109">
        <v>1</v>
      </c>
      <c r="R31">
        <v>240</v>
      </c>
      <c r="S31" s="56">
        <v>100</v>
      </c>
      <c r="T31" s="269">
        <f t="shared" si="2"/>
        <v>0.41666666666666669</v>
      </c>
      <c r="U31"/>
      <c r="V31"/>
      <c r="W31"/>
    </row>
    <row r="32" spans="1:23" s="36" customFormat="1" x14ac:dyDescent="0.25">
      <c r="A32" s="153" t="s">
        <v>538</v>
      </c>
      <c r="B32" s="111">
        <v>24</v>
      </c>
      <c r="C32" s="111" t="s">
        <v>511</v>
      </c>
      <c r="D32" s="264">
        <v>300</v>
      </c>
      <c r="E32" s="56">
        <v>100</v>
      </c>
      <c r="F32" s="269">
        <f t="shared" si="0"/>
        <v>0.33333333333333331</v>
      </c>
      <c r="H32" s="87" t="s">
        <v>695</v>
      </c>
      <c r="I32" s="111">
        <v>96</v>
      </c>
      <c r="J32" s="123">
        <v>1</v>
      </c>
      <c r="K32" s="39">
        <v>300</v>
      </c>
      <c r="L32">
        <v>2800</v>
      </c>
      <c r="M32" s="269">
        <f t="shared" si="1"/>
        <v>9.3333333333333339</v>
      </c>
      <c r="N32" s="269"/>
      <c r="O32" s="106" t="s">
        <v>516</v>
      </c>
      <c r="P32" s="156">
        <v>129</v>
      </c>
      <c r="Q32" s="109">
        <v>2</v>
      </c>
      <c r="R32">
        <v>300</v>
      </c>
      <c r="S32" s="56">
        <v>100</v>
      </c>
      <c r="T32" s="269">
        <f t="shared" si="2"/>
        <v>0.33333333333333331</v>
      </c>
      <c r="U32"/>
      <c r="V32"/>
      <c r="W32"/>
    </row>
    <row r="33" spans="1:31" s="36" customFormat="1" x14ac:dyDescent="0.25">
      <c r="A33" s="153" t="s">
        <v>544</v>
      </c>
      <c r="B33" s="111">
        <v>25</v>
      </c>
      <c r="C33" s="111" t="s">
        <v>511</v>
      </c>
      <c r="D33" s="264">
        <v>300</v>
      </c>
      <c r="E33" s="56">
        <v>80</v>
      </c>
      <c r="F33" s="269">
        <f t="shared" si="0"/>
        <v>0.26666666666666666</v>
      </c>
      <c r="H33" s="87" t="s">
        <v>719</v>
      </c>
      <c r="I33" s="111">
        <v>97</v>
      </c>
      <c r="J33" s="123">
        <v>1</v>
      </c>
      <c r="K33" s="39">
        <v>360</v>
      </c>
      <c r="L33">
        <v>4000</v>
      </c>
      <c r="M33" s="269">
        <f t="shared" si="1"/>
        <v>11.111111111111111</v>
      </c>
      <c r="N33" s="269"/>
      <c r="O33" s="106" t="s">
        <v>543</v>
      </c>
      <c r="P33" s="156">
        <v>129</v>
      </c>
      <c r="Q33" s="109">
        <v>3</v>
      </c>
      <c r="R33">
        <v>360</v>
      </c>
      <c r="S33" s="56">
        <v>100</v>
      </c>
      <c r="T33" s="269">
        <f t="shared" si="2"/>
        <v>0.27777777777777779</v>
      </c>
      <c r="U33"/>
      <c r="V33"/>
      <c r="W33"/>
    </row>
    <row r="34" spans="1:31" s="36" customFormat="1" x14ac:dyDescent="0.25">
      <c r="A34" s="153" t="s">
        <v>545</v>
      </c>
      <c r="B34" s="111">
        <v>26</v>
      </c>
      <c r="C34" s="111" t="s">
        <v>511</v>
      </c>
      <c r="D34" s="264">
        <v>300</v>
      </c>
      <c r="E34" s="56">
        <v>250</v>
      </c>
      <c r="F34" s="269">
        <f t="shared" si="0"/>
        <v>0.83333333333333337</v>
      </c>
      <c r="H34" s="87" t="s">
        <v>710</v>
      </c>
      <c r="I34" s="111">
        <v>98</v>
      </c>
      <c r="J34" s="123">
        <v>1</v>
      </c>
      <c r="K34" s="264">
        <v>240</v>
      </c>
      <c r="L34">
        <v>1000</v>
      </c>
      <c r="M34" s="269">
        <f t="shared" si="1"/>
        <v>4.166666666666667</v>
      </c>
      <c r="N34" s="269"/>
      <c r="O34" s="87" t="s">
        <v>760</v>
      </c>
      <c r="P34" s="110">
        <v>130</v>
      </c>
      <c r="Q34" s="109">
        <v>1</v>
      </c>
      <c r="R34">
        <v>100</v>
      </c>
      <c r="S34" s="56">
        <v>80</v>
      </c>
      <c r="T34" s="269">
        <f t="shared" si="2"/>
        <v>0.8</v>
      </c>
      <c r="U34"/>
      <c r="V34"/>
      <c r="W34"/>
    </row>
    <row r="35" spans="1:31" s="36" customFormat="1" x14ac:dyDescent="0.25">
      <c r="A35" s="153" t="s">
        <v>540</v>
      </c>
      <c r="B35" s="111">
        <v>27</v>
      </c>
      <c r="C35" s="111" t="s">
        <v>511</v>
      </c>
      <c r="D35" s="264">
        <v>240</v>
      </c>
      <c r="E35" s="56">
        <v>80</v>
      </c>
      <c r="F35" s="269">
        <f t="shared" si="0"/>
        <v>0.33333333333333331</v>
      </c>
      <c r="H35" s="87" t="s">
        <v>722</v>
      </c>
      <c r="I35" s="111">
        <v>99</v>
      </c>
      <c r="J35" s="123">
        <v>1</v>
      </c>
      <c r="K35" s="264">
        <v>460</v>
      </c>
      <c r="L35">
        <v>3000</v>
      </c>
      <c r="M35" s="269">
        <f t="shared" si="1"/>
        <v>6.5217391304347823</v>
      </c>
      <c r="N35" s="269"/>
      <c r="O35" s="87" t="s">
        <v>739</v>
      </c>
      <c r="P35" s="155">
        <v>130</v>
      </c>
      <c r="Q35" s="109">
        <v>2</v>
      </c>
      <c r="R35">
        <v>240</v>
      </c>
      <c r="S35" s="56">
        <v>80</v>
      </c>
      <c r="T35" s="269">
        <f t="shared" si="2"/>
        <v>0.33333333333333331</v>
      </c>
      <c r="U35"/>
      <c r="V35"/>
      <c r="W35"/>
    </row>
    <row r="36" spans="1:31" s="36" customFormat="1" x14ac:dyDescent="0.25">
      <c r="A36" s="153" t="s">
        <v>521</v>
      </c>
      <c r="B36" s="111">
        <v>28</v>
      </c>
      <c r="C36" s="111" t="s">
        <v>511</v>
      </c>
      <c r="D36" s="264">
        <v>180</v>
      </c>
      <c r="E36" s="36">
        <v>60</v>
      </c>
      <c r="F36" s="269">
        <f t="shared" si="0"/>
        <v>0.33333333333333331</v>
      </c>
      <c r="H36" s="87" t="s">
        <v>701</v>
      </c>
      <c r="I36" s="111">
        <v>100</v>
      </c>
      <c r="J36" s="123">
        <v>1</v>
      </c>
      <c r="K36" s="39">
        <v>300</v>
      </c>
      <c r="L36">
        <v>3000</v>
      </c>
      <c r="M36" s="269">
        <f t="shared" si="1"/>
        <v>10</v>
      </c>
      <c r="N36" s="269"/>
      <c r="O36" s="87" t="s">
        <v>534</v>
      </c>
      <c r="P36" s="110">
        <v>130</v>
      </c>
      <c r="Q36" s="109">
        <v>3</v>
      </c>
      <c r="R36">
        <v>280</v>
      </c>
      <c r="S36" s="56">
        <v>80</v>
      </c>
      <c r="T36" s="269">
        <f t="shared" si="2"/>
        <v>0.2857142857142857</v>
      </c>
      <c r="U36"/>
      <c r="V36"/>
      <c r="W36"/>
    </row>
    <row r="37" spans="1:31" x14ac:dyDescent="0.25">
      <c r="A37" s="153" t="s">
        <v>532</v>
      </c>
      <c r="B37" s="111">
        <v>29</v>
      </c>
      <c r="C37" s="111" t="s">
        <v>511</v>
      </c>
      <c r="D37" s="264">
        <v>90</v>
      </c>
      <c r="E37" s="36">
        <v>50</v>
      </c>
      <c r="F37" s="269">
        <f t="shared" si="0"/>
        <v>0.55555555555555558</v>
      </c>
      <c r="G37" s="36"/>
      <c r="H37" s="87" t="s">
        <v>684</v>
      </c>
      <c r="I37" s="110">
        <v>101</v>
      </c>
      <c r="J37" s="123">
        <v>1</v>
      </c>
      <c r="K37" s="39">
        <v>240</v>
      </c>
      <c r="L37">
        <v>1000</v>
      </c>
      <c r="M37" s="269">
        <f t="shared" si="1"/>
        <v>4.166666666666667</v>
      </c>
      <c r="N37" s="269"/>
      <c r="O37" s="87" t="s">
        <v>492</v>
      </c>
      <c r="P37" s="110">
        <v>131</v>
      </c>
      <c r="Q37" s="109">
        <v>2</v>
      </c>
      <c r="R37">
        <v>180</v>
      </c>
      <c r="S37" s="56">
        <v>100</v>
      </c>
      <c r="T37" s="269">
        <f t="shared" si="2"/>
        <v>0.55555555555555558</v>
      </c>
    </row>
    <row r="38" spans="1:31" s="57" customFormat="1" x14ac:dyDescent="0.25">
      <c r="A38" s="153" t="s">
        <v>533</v>
      </c>
      <c r="B38" s="111">
        <v>30</v>
      </c>
      <c r="C38" s="111" t="s">
        <v>511</v>
      </c>
      <c r="D38" s="264">
        <v>180</v>
      </c>
      <c r="E38" s="56">
        <v>70</v>
      </c>
      <c r="F38" s="270">
        <f t="shared" si="0"/>
        <v>0.3888888888888889</v>
      </c>
      <c r="G38" s="56"/>
      <c r="H38" s="87" t="s">
        <v>516</v>
      </c>
      <c r="I38" s="111">
        <v>101</v>
      </c>
      <c r="J38" s="123">
        <v>2</v>
      </c>
      <c r="K38" s="39">
        <v>300</v>
      </c>
      <c r="L38">
        <v>2000</v>
      </c>
      <c r="M38" s="269">
        <f t="shared" si="1"/>
        <v>6.666666666666667</v>
      </c>
      <c r="N38" s="269"/>
      <c r="O38" s="87" t="s">
        <v>738</v>
      </c>
      <c r="P38" s="111">
        <v>131</v>
      </c>
      <c r="Q38" s="109">
        <v>3</v>
      </c>
      <c r="R38">
        <v>240</v>
      </c>
      <c r="S38">
        <v>100</v>
      </c>
      <c r="T38" s="269">
        <f t="shared" si="2"/>
        <v>0.41666666666666669</v>
      </c>
      <c r="U38"/>
      <c r="V38"/>
      <c r="W38"/>
      <c r="X38"/>
      <c r="Y38"/>
      <c r="Z38"/>
      <c r="AA38"/>
      <c r="AB38"/>
      <c r="AC38"/>
      <c r="AD38"/>
      <c r="AE38"/>
    </row>
    <row r="39" spans="1:31" x14ac:dyDescent="0.25">
      <c r="A39" s="153" t="s">
        <v>542</v>
      </c>
      <c r="B39" s="111">
        <v>31</v>
      </c>
      <c r="C39" s="111" t="s">
        <v>511</v>
      </c>
      <c r="D39" s="264">
        <v>300</v>
      </c>
      <c r="E39" s="56">
        <v>100</v>
      </c>
      <c r="F39" s="269">
        <f t="shared" si="0"/>
        <v>0.33333333333333331</v>
      </c>
      <c r="G39" s="36"/>
      <c r="H39" s="87" t="s">
        <v>543</v>
      </c>
      <c r="I39" s="111">
        <v>101</v>
      </c>
      <c r="J39" s="123">
        <v>3</v>
      </c>
      <c r="K39" s="39">
        <v>360</v>
      </c>
      <c r="L39">
        <v>3000</v>
      </c>
      <c r="M39" s="269">
        <f t="shared" si="1"/>
        <v>8.3333333333333339</v>
      </c>
      <c r="N39" s="269"/>
      <c r="O39" s="87" t="s">
        <v>519</v>
      </c>
      <c r="P39" s="110">
        <v>131</v>
      </c>
      <c r="Q39" s="109">
        <v>3</v>
      </c>
      <c r="R39">
        <v>300</v>
      </c>
      <c r="S39" s="56">
        <v>100</v>
      </c>
      <c r="T39" s="269">
        <f t="shared" si="2"/>
        <v>0.33333333333333331</v>
      </c>
      <c r="U39" s="49"/>
      <c r="V39" s="125"/>
    </row>
    <row r="40" spans="1:31" x14ac:dyDescent="0.25">
      <c r="A40" s="153" t="s">
        <v>514</v>
      </c>
      <c r="B40" s="111">
        <v>32</v>
      </c>
      <c r="C40" s="111" t="s">
        <v>511</v>
      </c>
      <c r="D40" s="39">
        <v>180</v>
      </c>
      <c r="E40" s="36">
        <v>50</v>
      </c>
      <c r="F40" s="269">
        <f t="shared" si="0"/>
        <v>0.27777777777777779</v>
      </c>
      <c r="G40" s="36"/>
      <c r="H40" s="87" t="s">
        <v>703</v>
      </c>
      <c r="I40" s="111">
        <v>102</v>
      </c>
      <c r="J40" s="123">
        <v>1</v>
      </c>
      <c r="K40" s="39">
        <v>300</v>
      </c>
      <c r="L40">
        <v>1800</v>
      </c>
      <c r="M40" s="269">
        <f t="shared" si="1"/>
        <v>6</v>
      </c>
      <c r="N40" s="269"/>
      <c r="O40" s="87" t="s">
        <v>1480</v>
      </c>
      <c r="P40" s="110">
        <v>131</v>
      </c>
      <c r="Q40" s="109">
        <v>1</v>
      </c>
      <c r="R40">
        <v>400</v>
      </c>
      <c r="S40" s="56">
        <v>100</v>
      </c>
      <c r="T40" s="269">
        <f t="shared" si="2"/>
        <v>0.25</v>
      </c>
      <c r="U40" s="49"/>
      <c r="V40" s="125"/>
    </row>
    <row r="41" spans="1:31" x14ac:dyDescent="0.25">
      <c r="A41" s="153" t="s">
        <v>539</v>
      </c>
      <c r="B41" s="111">
        <v>33</v>
      </c>
      <c r="C41" s="111">
        <v>1</v>
      </c>
      <c r="D41" s="39">
        <v>260</v>
      </c>
      <c r="E41" s="56">
        <v>150</v>
      </c>
      <c r="F41" s="269">
        <f t="shared" si="0"/>
        <v>0.57692307692307687</v>
      </c>
      <c r="G41" s="36"/>
      <c r="H41" s="87" t="s">
        <v>1704</v>
      </c>
      <c r="I41" s="111">
        <v>103</v>
      </c>
      <c r="J41" s="123">
        <v>1</v>
      </c>
      <c r="K41" s="39">
        <v>180</v>
      </c>
      <c r="L41">
        <v>1500</v>
      </c>
      <c r="M41" s="269">
        <f t="shared" si="1"/>
        <v>8.3333333333333339</v>
      </c>
      <c r="N41" s="269"/>
      <c r="O41" s="106" t="s">
        <v>688</v>
      </c>
      <c r="P41" s="156">
        <v>132</v>
      </c>
      <c r="Q41" s="109"/>
      <c r="R41" s="56">
        <v>180</v>
      </c>
      <c r="S41" s="56">
        <v>80</v>
      </c>
      <c r="T41" s="269">
        <f t="shared" si="2"/>
        <v>0.44444444444444442</v>
      </c>
      <c r="U41" s="49"/>
      <c r="V41" s="125"/>
    </row>
    <row r="42" spans="1:31" x14ac:dyDescent="0.25">
      <c r="A42" s="153" t="s">
        <v>535</v>
      </c>
      <c r="B42" s="111">
        <v>59</v>
      </c>
      <c r="C42" s="111">
        <v>1</v>
      </c>
      <c r="D42" s="39">
        <v>180</v>
      </c>
      <c r="E42" s="36">
        <v>200</v>
      </c>
      <c r="F42" s="269">
        <f t="shared" si="0"/>
        <v>1.1111111111111112</v>
      </c>
      <c r="G42" s="36"/>
      <c r="H42" s="87" t="s">
        <v>694</v>
      </c>
      <c r="I42" s="111">
        <v>103</v>
      </c>
      <c r="J42" s="123">
        <v>2</v>
      </c>
      <c r="K42" s="264">
        <v>240</v>
      </c>
      <c r="L42">
        <v>2500</v>
      </c>
      <c r="M42" s="269">
        <f t="shared" si="1"/>
        <v>10.416666666666666</v>
      </c>
      <c r="N42" s="269"/>
      <c r="O42" s="106" t="s">
        <v>548</v>
      </c>
      <c r="P42" s="109">
        <v>133</v>
      </c>
      <c r="Q42" s="109">
        <v>1</v>
      </c>
      <c r="R42" s="56">
        <v>180</v>
      </c>
      <c r="S42" s="56">
        <v>100</v>
      </c>
      <c r="T42" s="269">
        <f t="shared" si="2"/>
        <v>0.55555555555555558</v>
      </c>
      <c r="U42" s="49"/>
      <c r="V42" s="125"/>
    </row>
    <row r="43" spans="1:31" x14ac:dyDescent="0.25">
      <c r="A43" s="153" t="s">
        <v>525</v>
      </c>
      <c r="B43" s="111">
        <v>60</v>
      </c>
      <c r="C43" s="111" t="s">
        <v>511</v>
      </c>
      <c r="D43" s="39">
        <v>300</v>
      </c>
      <c r="E43" s="36">
        <v>120</v>
      </c>
      <c r="F43" s="269">
        <f t="shared" si="0"/>
        <v>0.4</v>
      </c>
      <c r="G43" s="36"/>
      <c r="H43" s="87" t="s">
        <v>1703</v>
      </c>
      <c r="I43" s="111">
        <v>103</v>
      </c>
      <c r="J43" s="123">
        <v>3</v>
      </c>
      <c r="K43" s="264">
        <v>300</v>
      </c>
      <c r="L43">
        <v>3500</v>
      </c>
      <c r="M43" s="269">
        <f t="shared" si="1"/>
        <v>11.666666666666666</v>
      </c>
      <c r="N43" s="269"/>
      <c r="O43" s="157" t="s">
        <v>791</v>
      </c>
      <c r="P43" s="156">
        <v>134</v>
      </c>
      <c r="Q43" s="57"/>
      <c r="R43" s="56">
        <v>120</v>
      </c>
      <c r="S43" s="56">
        <v>100</v>
      </c>
      <c r="T43" s="269">
        <f t="shared" si="2"/>
        <v>0.83333333333333337</v>
      </c>
      <c r="U43" s="49"/>
      <c r="V43" s="125"/>
    </row>
    <row r="44" spans="1:31" x14ac:dyDescent="0.25">
      <c r="A44" s="154" t="s">
        <v>513</v>
      </c>
      <c r="B44" s="111">
        <v>61</v>
      </c>
      <c r="C44" s="111">
        <v>1</v>
      </c>
      <c r="D44" s="39">
        <v>120</v>
      </c>
      <c r="E44" s="36">
        <v>150</v>
      </c>
      <c r="F44" s="269">
        <f t="shared" si="0"/>
        <v>1.25</v>
      </c>
      <c r="G44" s="36"/>
      <c r="H44" s="87" t="s">
        <v>711</v>
      </c>
      <c r="I44" s="111">
        <v>104</v>
      </c>
      <c r="J44" s="123">
        <v>1</v>
      </c>
      <c r="K44">
        <v>300</v>
      </c>
      <c r="L44">
        <v>2000</v>
      </c>
      <c r="M44" s="269">
        <f t="shared" si="1"/>
        <v>6.666666666666667</v>
      </c>
      <c r="N44" s="269"/>
      <c r="O44" s="106" t="s">
        <v>531</v>
      </c>
      <c r="P44" s="155">
        <v>135</v>
      </c>
      <c r="Q44" s="57"/>
      <c r="R44" s="56">
        <v>300</v>
      </c>
      <c r="S44" s="56">
        <v>200</v>
      </c>
      <c r="T44" s="269">
        <f t="shared" si="2"/>
        <v>0.66666666666666663</v>
      </c>
      <c r="U44" s="105"/>
      <c r="V44" s="125"/>
    </row>
    <row r="45" spans="1:31" x14ac:dyDescent="0.25">
      <c r="A45" s="153" t="s">
        <v>523</v>
      </c>
      <c r="B45" s="111">
        <v>62</v>
      </c>
      <c r="C45" s="111" t="s">
        <v>511</v>
      </c>
      <c r="D45" s="39">
        <v>160</v>
      </c>
      <c r="E45" s="56">
        <v>150</v>
      </c>
      <c r="F45" s="269">
        <f t="shared" si="0"/>
        <v>0.9375</v>
      </c>
      <c r="G45" s="36"/>
      <c r="H45" s="87" t="s">
        <v>714</v>
      </c>
      <c r="I45" s="111">
        <v>105</v>
      </c>
      <c r="J45" s="123">
        <v>1</v>
      </c>
      <c r="K45" s="39">
        <v>180</v>
      </c>
      <c r="L45">
        <v>3000</v>
      </c>
      <c r="M45" s="269">
        <f t="shared" si="1"/>
        <v>16.666666666666668</v>
      </c>
      <c r="N45" s="269"/>
      <c r="O45" s="148" t="s">
        <v>743</v>
      </c>
      <c r="P45" s="151">
        <v>136</v>
      </c>
      <c r="Q45" s="111"/>
      <c r="R45" s="56">
        <v>120</v>
      </c>
      <c r="S45" s="56">
        <v>50</v>
      </c>
      <c r="T45" s="269">
        <f t="shared" si="2"/>
        <v>0.41666666666666669</v>
      </c>
      <c r="U45" s="105"/>
      <c r="V45" s="125"/>
    </row>
    <row r="46" spans="1:31" x14ac:dyDescent="0.25">
      <c r="A46" s="153" t="s">
        <v>530</v>
      </c>
      <c r="B46" s="111">
        <v>63</v>
      </c>
      <c r="C46" s="111" t="s">
        <v>511</v>
      </c>
      <c r="D46" s="39">
        <v>240</v>
      </c>
      <c r="E46" s="56">
        <v>150</v>
      </c>
      <c r="F46" s="269">
        <f t="shared" si="0"/>
        <v>0.625</v>
      </c>
      <c r="G46" s="36"/>
      <c r="H46" s="87" t="s">
        <v>712</v>
      </c>
      <c r="I46" s="111">
        <v>106</v>
      </c>
      <c r="J46" s="123">
        <v>1</v>
      </c>
      <c r="K46" s="39">
        <v>240</v>
      </c>
      <c r="L46">
        <v>2000</v>
      </c>
      <c r="M46" s="269">
        <f t="shared" si="1"/>
        <v>8.3333333333333339</v>
      </c>
      <c r="N46" s="269"/>
      <c r="O46" s="106" t="s">
        <v>749</v>
      </c>
      <c r="P46" s="156">
        <v>137</v>
      </c>
      <c r="Q46" s="57"/>
      <c r="R46" s="56">
        <v>120</v>
      </c>
      <c r="S46" s="56">
        <v>50</v>
      </c>
      <c r="T46" s="269">
        <f t="shared" si="2"/>
        <v>0.41666666666666669</v>
      </c>
      <c r="U46" s="105"/>
      <c r="V46" s="125"/>
    </row>
    <row r="47" spans="1:31" x14ac:dyDescent="0.25">
      <c r="A47" s="153" t="s">
        <v>515</v>
      </c>
      <c r="B47" s="111">
        <v>64</v>
      </c>
      <c r="C47" s="111" t="s">
        <v>511</v>
      </c>
      <c r="D47" s="39">
        <v>240</v>
      </c>
      <c r="E47" s="36">
        <v>200</v>
      </c>
      <c r="F47" s="269">
        <f t="shared" si="0"/>
        <v>0.83333333333333337</v>
      </c>
      <c r="G47" s="36"/>
      <c r="H47" s="87" t="s">
        <v>728</v>
      </c>
      <c r="I47" s="111">
        <v>107</v>
      </c>
      <c r="J47" s="123">
        <v>1</v>
      </c>
      <c r="K47" s="39">
        <v>240</v>
      </c>
      <c r="L47">
        <v>3200</v>
      </c>
      <c r="M47" s="269">
        <f t="shared" si="1"/>
        <v>13.333333333333334</v>
      </c>
      <c r="N47" s="269"/>
      <c r="O47" s="154" t="s">
        <v>533</v>
      </c>
      <c r="P47" s="109">
        <v>138</v>
      </c>
      <c r="Q47" s="109"/>
      <c r="R47" s="264">
        <v>240</v>
      </c>
      <c r="S47" s="56">
        <v>70</v>
      </c>
      <c r="T47" s="270">
        <f t="shared" si="2"/>
        <v>0.29166666666666669</v>
      </c>
      <c r="U47" s="105"/>
      <c r="V47" s="125"/>
    </row>
    <row r="48" spans="1:31" x14ac:dyDescent="0.25">
      <c r="A48" s="153" t="s">
        <v>541</v>
      </c>
      <c r="B48" s="111">
        <v>66</v>
      </c>
      <c r="C48" s="111" t="s">
        <v>511</v>
      </c>
      <c r="D48" s="39">
        <v>360</v>
      </c>
      <c r="E48" s="56">
        <v>300</v>
      </c>
      <c r="F48" s="269">
        <f t="shared" si="0"/>
        <v>0.83333333333333337</v>
      </c>
      <c r="G48" s="36"/>
      <c r="H48" s="87" t="s">
        <v>723</v>
      </c>
      <c r="I48" s="111">
        <v>108</v>
      </c>
      <c r="J48" s="123">
        <v>1</v>
      </c>
      <c r="K48" s="39">
        <v>240</v>
      </c>
      <c r="L48">
        <v>3000</v>
      </c>
      <c r="M48" s="269">
        <f t="shared" si="1"/>
        <v>12.5</v>
      </c>
      <c r="N48" s="269"/>
      <c r="O48" s="153" t="s">
        <v>514</v>
      </c>
      <c r="P48" s="109">
        <v>139</v>
      </c>
      <c r="Q48" s="109"/>
      <c r="R48">
        <v>180</v>
      </c>
      <c r="S48">
        <v>50</v>
      </c>
      <c r="T48" s="269">
        <f t="shared" si="2"/>
        <v>0.27777777777777779</v>
      </c>
      <c r="U48" s="105"/>
      <c r="V48" s="125"/>
    </row>
    <row r="49" spans="1:22" x14ac:dyDescent="0.25">
      <c r="A49" s="153" t="s">
        <v>527</v>
      </c>
      <c r="B49" s="111">
        <v>151</v>
      </c>
      <c r="C49" s="111">
        <v>1</v>
      </c>
      <c r="D49" s="39">
        <v>270</v>
      </c>
      <c r="E49" s="56">
        <v>120</v>
      </c>
      <c r="F49" s="269">
        <f t="shared" si="0"/>
        <v>0.44444444444444442</v>
      </c>
      <c r="G49" s="36"/>
      <c r="H49" s="106" t="s">
        <v>677</v>
      </c>
      <c r="I49" s="109">
        <v>109</v>
      </c>
      <c r="J49" s="123">
        <v>1</v>
      </c>
      <c r="K49" s="39">
        <v>120</v>
      </c>
      <c r="L49">
        <v>1000</v>
      </c>
      <c r="M49" s="269">
        <f t="shared" si="1"/>
        <v>8.3333333333333339</v>
      </c>
      <c r="N49" s="269"/>
      <c r="O49" s="106" t="s">
        <v>539</v>
      </c>
      <c r="P49" s="156">
        <v>140</v>
      </c>
      <c r="Q49" s="57"/>
      <c r="R49" s="56">
        <v>180</v>
      </c>
      <c r="S49" s="56">
        <v>150</v>
      </c>
      <c r="T49" s="269">
        <f t="shared" si="2"/>
        <v>0.83333333333333337</v>
      </c>
      <c r="U49" s="105"/>
      <c r="V49" s="125"/>
    </row>
    <row r="50" spans="1:22" x14ac:dyDescent="0.25">
      <c r="A50" s="153" t="s">
        <v>529</v>
      </c>
      <c r="B50" s="111">
        <v>152</v>
      </c>
      <c r="C50" s="111" t="s">
        <v>511</v>
      </c>
      <c r="D50" s="39">
        <v>0</v>
      </c>
      <c r="E50" s="36">
        <v>0</v>
      </c>
      <c r="F50" s="269"/>
      <c r="G50" s="36"/>
      <c r="H50" s="87" t="s">
        <v>687</v>
      </c>
      <c r="I50" s="111">
        <v>109</v>
      </c>
      <c r="J50" s="123">
        <v>2</v>
      </c>
      <c r="K50" s="16">
        <v>180</v>
      </c>
      <c r="L50" s="16">
        <v>1200</v>
      </c>
      <c r="M50" s="270">
        <f t="shared" si="1"/>
        <v>6.666666666666667</v>
      </c>
      <c r="N50" s="270"/>
      <c r="O50" s="157" t="s">
        <v>513</v>
      </c>
      <c r="P50" s="156">
        <v>141</v>
      </c>
      <c r="Q50" s="156">
        <v>1</v>
      </c>
      <c r="R50" s="16">
        <v>120</v>
      </c>
      <c r="S50" s="16">
        <v>150</v>
      </c>
      <c r="T50" s="269">
        <f t="shared" si="2"/>
        <v>1.25</v>
      </c>
      <c r="U50" s="105"/>
      <c r="V50" s="125"/>
    </row>
    <row r="51" spans="1:22" x14ac:dyDescent="0.25">
      <c r="A51" s="153" t="s">
        <v>510</v>
      </c>
      <c r="B51" s="111">
        <v>153</v>
      </c>
      <c r="C51" s="111" t="s">
        <v>511</v>
      </c>
      <c r="D51" s="39">
        <v>260</v>
      </c>
      <c r="E51" s="36">
        <v>200</v>
      </c>
      <c r="F51" s="269">
        <f t="shared" si="0"/>
        <v>0.76923076923076927</v>
      </c>
      <c r="G51" s="36"/>
      <c r="H51" s="87" t="s">
        <v>708</v>
      </c>
      <c r="I51" s="111">
        <v>109</v>
      </c>
      <c r="J51" s="123">
        <v>3</v>
      </c>
      <c r="K51" s="16">
        <v>240</v>
      </c>
      <c r="L51" s="16">
        <v>1400</v>
      </c>
      <c r="M51" s="270">
        <f t="shared" si="1"/>
        <v>5.833333333333333</v>
      </c>
      <c r="N51" s="270"/>
      <c r="O51" s="157" t="s">
        <v>768</v>
      </c>
      <c r="P51" s="155">
        <v>142</v>
      </c>
      <c r="Q51" s="174"/>
      <c r="R51" s="56">
        <v>240</v>
      </c>
      <c r="S51" s="56">
        <v>150</v>
      </c>
      <c r="T51" s="269">
        <f t="shared" si="2"/>
        <v>0.625</v>
      </c>
      <c r="U51" s="105"/>
      <c r="V51" s="125"/>
    </row>
    <row r="52" spans="1:22" x14ac:dyDescent="0.25">
      <c r="A52" s="153" t="s">
        <v>528</v>
      </c>
      <c r="B52" s="111">
        <v>154</v>
      </c>
      <c r="C52" s="111" t="s">
        <v>511</v>
      </c>
      <c r="D52" s="39">
        <v>240</v>
      </c>
      <c r="E52" s="56">
        <v>120</v>
      </c>
      <c r="F52" s="269">
        <f t="shared" si="0"/>
        <v>0.5</v>
      </c>
      <c r="G52" s="36"/>
      <c r="H52" s="106" t="s">
        <v>675</v>
      </c>
      <c r="I52" s="109">
        <v>110</v>
      </c>
      <c r="J52" s="123">
        <v>1</v>
      </c>
      <c r="K52" s="264">
        <v>0</v>
      </c>
      <c r="L52" s="16">
        <v>0</v>
      </c>
      <c r="M52" s="270"/>
      <c r="N52" s="270"/>
      <c r="O52" s="157" t="s">
        <v>515</v>
      </c>
      <c r="P52" s="156">
        <v>143</v>
      </c>
      <c r="Q52" s="174"/>
      <c r="R52" s="16">
        <v>200</v>
      </c>
      <c r="S52" s="16">
        <v>200</v>
      </c>
      <c r="T52" s="269">
        <f t="shared" si="2"/>
        <v>1</v>
      </c>
      <c r="U52" s="105"/>
      <c r="V52" s="125"/>
    </row>
    <row r="53" spans="1:22" x14ac:dyDescent="0.25">
      <c r="B53">
        <f>C53/4</f>
        <v>46.458333333333336</v>
      </c>
      <c r="C53">
        <f>D53/60</f>
        <v>185.83333333333334</v>
      </c>
      <c r="D53">
        <f>SUM(D2:D52)</f>
        <v>11150</v>
      </c>
      <c r="E53">
        <f>SUM(E2:E52)</f>
        <v>5670</v>
      </c>
      <c r="F53" s="271">
        <f>AVERAGE(F2:F52)</f>
        <v>0.57851221001220987</v>
      </c>
      <c r="H53" s="106" t="s">
        <v>680</v>
      </c>
      <c r="I53" s="109">
        <v>111</v>
      </c>
      <c r="J53" s="123">
        <v>1</v>
      </c>
      <c r="K53" s="264">
        <v>240</v>
      </c>
      <c r="L53" s="16">
        <v>1500</v>
      </c>
      <c r="M53" s="270">
        <f t="shared" si="1"/>
        <v>6.25</v>
      </c>
      <c r="N53" s="270"/>
      <c r="O53" s="157" t="s">
        <v>729</v>
      </c>
      <c r="P53" s="156">
        <v>145</v>
      </c>
      <c r="Q53" s="174"/>
      <c r="R53" s="56">
        <v>200</v>
      </c>
      <c r="S53" s="56">
        <v>150</v>
      </c>
      <c r="T53" s="269">
        <f t="shared" si="2"/>
        <v>0.75</v>
      </c>
      <c r="U53" s="36"/>
      <c r="V53" s="125"/>
    </row>
    <row r="54" spans="1:22" x14ac:dyDescent="0.25">
      <c r="H54" s="87" t="s">
        <v>690</v>
      </c>
      <c r="I54" s="111">
        <v>112</v>
      </c>
      <c r="J54" s="123">
        <v>1</v>
      </c>
      <c r="K54" s="264">
        <v>300</v>
      </c>
      <c r="L54" s="16">
        <v>1600</v>
      </c>
      <c r="M54" s="270">
        <f t="shared" si="1"/>
        <v>5.333333333333333</v>
      </c>
      <c r="N54" s="270"/>
      <c r="O54" s="157" t="s">
        <v>751</v>
      </c>
      <c r="P54" s="156">
        <v>146</v>
      </c>
      <c r="Q54" s="174"/>
      <c r="R54" s="56">
        <v>360</v>
      </c>
      <c r="S54" s="56">
        <v>200</v>
      </c>
      <c r="T54" s="269">
        <f t="shared" si="2"/>
        <v>0.55555555555555558</v>
      </c>
      <c r="U54" s="36"/>
      <c r="V54" s="125"/>
    </row>
    <row r="55" spans="1:22" x14ac:dyDescent="0.25">
      <c r="H55" s="87" t="s">
        <v>730</v>
      </c>
      <c r="I55" s="111">
        <v>113</v>
      </c>
      <c r="J55" s="123">
        <v>1</v>
      </c>
      <c r="K55" s="264">
        <v>460</v>
      </c>
      <c r="L55" s="16">
        <v>2000</v>
      </c>
      <c r="M55" s="270">
        <f t="shared" si="1"/>
        <v>4.3478260869565215</v>
      </c>
      <c r="N55" s="270"/>
      <c r="O55" s="157" t="s">
        <v>753</v>
      </c>
      <c r="P55" s="156">
        <v>147</v>
      </c>
      <c r="Q55" s="174"/>
      <c r="R55" s="56">
        <v>300</v>
      </c>
      <c r="S55" s="56">
        <v>250</v>
      </c>
      <c r="T55" s="269">
        <f t="shared" si="2"/>
        <v>0.83333333333333337</v>
      </c>
      <c r="U55" s="36"/>
      <c r="V55" s="125"/>
    </row>
    <row r="56" spans="1:22" x14ac:dyDescent="0.25">
      <c r="H56" s="87" t="s">
        <v>713</v>
      </c>
      <c r="I56" s="111">
        <v>114</v>
      </c>
      <c r="J56" s="123">
        <v>1</v>
      </c>
      <c r="K56" s="264">
        <v>120</v>
      </c>
      <c r="L56" s="16">
        <v>1500</v>
      </c>
      <c r="M56" s="270">
        <f t="shared" si="1"/>
        <v>12.5</v>
      </c>
      <c r="N56" s="270"/>
      <c r="O56" s="157" t="s">
        <v>747</v>
      </c>
      <c r="P56" s="155">
        <v>148</v>
      </c>
      <c r="Q56" s="174"/>
      <c r="R56" s="16">
        <v>0</v>
      </c>
      <c r="S56" s="16">
        <v>0</v>
      </c>
      <c r="T56" s="269"/>
      <c r="U56" s="36"/>
      <c r="V56" s="125"/>
    </row>
    <row r="57" spans="1:22" x14ac:dyDescent="0.25">
      <c r="H57" s="87" t="s">
        <v>652</v>
      </c>
      <c r="I57" s="111">
        <v>115</v>
      </c>
      <c r="J57" s="123">
        <v>1</v>
      </c>
      <c r="K57" s="39">
        <v>300</v>
      </c>
      <c r="L57">
        <v>1800</v>
      </c>
      <c r="M57" s="269">
        <f t="shared" si="1"/>
        <v>6</v>
      </c>
      <c r="N57" s="269"/>
      <c r="O57" s="106" t="s">
        <v>754</v>
      </c>
      <c r="P57" s="156">
        <v>149</v>
      </c>
      <c r="Q57" s="57"/>
      <c r="R57" s="56">
        <v>360</v>
      </c>
      <c r="S57" s="56">
        <v>150</v>
      </c>
      <c r="T57" s="269">
        <f t="shared" si="2"/>
        <v>0.41666666666666669</v>
      </c>
      <c r="U57" s="36"/>
      <c r="V57" s="125"/>
    </row>
    <row r="58" spans="1:22" x14ac:dyDescent="0.25">
      <c r="H58" s="87" t="s">
        <v>706</v>
      </c>
      <c r="I58" s="111">
        <v>116</v>
      </c>
      <c r="J58" s="123">
        <v>1</v>
      </c>
      <c r="K58" s="39">
        <v>240</v>
      </c>
      <c r="L58">
        <v>1500</v>
      </c>
      <c r="M58" s="269">
        <f t="shared" si="1"/>
        <v>6.25</v>
      </c>
      <c r="N58" s="269"/>
      <c r="O58" s="106" t="s">
        <v>510</v>
      </c>
      <c r="P58" s="156">
        <v>150</v>
      </c>
      <c r="Q58" s="57"/>
      <c r="R58" s="56">
        <v>300</v>
      </c>
      <c r="S58" s="56">
        <v>200</v>
      </c>
      <c r="T58" s="269">
        <f t="shared" si="2"/>
        <v>0.66666666666666663</v>
      </c>
      <c r="V58" s="50"/>
    </row>
    <row r="59" spans="1:22" x14ac:dyDescent="0.25">
      <c r="H59" s="148" t="s">
        <v>726</v>
      </c>
      <c r="I59" s="111">
        <v>117</v>
      </c>
      <c r="J59" s="123">
        <v>1</v>
      </c>
      <c r="K59" s="39">
        <v>460</v>
      </c>
      <c r="L59">
        <v>4000</v>
      </c>
      <c r="M59" s="269">
        <f t="shared" si="1"/>
        <v>8.695652173913043</v>
      </c>
      <c r="N59" s="269"/>
      <c r="P59">
        <f>Q59/4</f>
        <v>51.520833333333336</v>
      </c>
      <c r="Q59">
        <f>R59/60</f>
        <v>206.08333333333334</v>
      </c>
      <c r="R59">
        <f>SUM(R2:R58)</f>
        <v>12365</v>
      </c>
      <c r="S59">
        <f>SUM(S2:S58)</f>
        <v>7420</v>
      </c>
      <c r="T59" s="271">
        <f>AVERAGE(T2:T52)</f>
        <v>0.69079999521175994</v>
      </c>
    </row>
    <row r="60" spans="1:22" x14ac:dyDescent="0.25">
      <c r="H60" s="87" t="s">
        <v>770</v>
      </c>
      <c r="I60" s="111">
        <v>118</v>
      </c>
      <c r="J60" s="123">
        <v>1</v>
      </c>
      <c r="K60" s="264">
        <v>180</v>
      </c>
      <c r="L60">
        <v>1200</v>
      </c>
      <c r="M60" s="269">
        <f t="shared" si="1"/>
        <v>6.666666666666667</v>
      </c>
      <c r="N60" s="269"/>
    </row>
    <row r="61" spans="1:22" x14ac:dyDescent="0.25">
      <c r="H61" s="87" t="s">
        <v>716</v>
      </c>
      <c r="I61" s="111">
        <v>119</v>
      </c>
      <c r="J61" s="123">
        <v>1</v>
      </c>
      <c r="K61" s="39">
        <v>120</v>
      </c>
      <c r="L61">
        <v>1500</v>
      </c>
      <c r="M61" s="269">
        <f t="shared" si="1"/>
        <v>12.5</v>
      </c>
      <c r="N61" s="269"/>
    </row>
    <row r="62" spans="1:22" x14ac:dyDescent="0.25">
      <c r="H62" s="87" t="s">
        <v>743</v>
      </c>
      <c r="I62" s="111">
        <v>120</v>
      </c>
      <c r="J62" s="123">
        <v>1</v>
      </c>
      <c r="K62" s="264">
        <v>180</v>
      </c>
      <c r="L62">
        <v>1400</v>
      </c>
      <c r="M62" s="269">
        <f t="shared" si="1"/>
        <v>7.7777777777777777</v>
      </c>
      <c r="N62" s="269"/>
    </row>
    <row r="63" spans="1:22" x14ac:dyDescent="0.25">
      <c r="H63" s="87" t="s">
        <v>1674</v>
      </c>
      <c r="I63" s="111">
        <v>121</v>
      </c>
      <c r="J63" s="123">
        <v>1</v>
      </c>
      <c r="K63">
        <v>150</v>
      </c>
      <c r="L63">
        <v>2000</v>
      </c>
      <c r="M63" s="269">
        <f t="shared" si="1"/>
        <v>13.333333333333334</v>
      </c>
      <c r="N63" s="269"/>
    </row>
    <row r="64" spans="1:22" x14ac:dyDescent="0.25">
      <c r="H64" s="87" t="s">
        <v>700</v>
      </c>
      <c r="I64" s="111">
        <v>122</v>
      </c>
      <c r="J64" s="123">
        <v>1</v>
      </c>
      <c r="K64">
        <v>200</v>
      </c>
      <c r="L64">
        <v>2000</v>
      </c>
      <c r="M64" s="269">
        <f t="shared" si="1"/>
        <v>10</v>
      </c>
      <c r="N64" s="269"/>
    </row>
    <row r="65" spans="1:18" x14ac:dyDescent="0.25">
      <c r="H65" s="87" t="s">
        <v>718</v>
      </c>
      <c r="I65" s="111">
        <v>122</v>
      </c>
      <c r="J65" s="123">
        <v>2</v>
      </c>
      <c r="K65">
        <v>240</v>
      </c>
      <c r="L65">
        <v>2500</v>
      </c>
      <c r="M65" s="269">
        <f t="shared" si="1"/>
        <v>10.416666666666666</v>
      </c>
      <c r="N65" s="269"/>
    </row>
    <row r="66" spans="1:18" x14ac:dyDescent="0.25">
      <c r="H66" s="87" t="s">
        <v>724</v>
      </c>
      <c r="I66" s="111">
        <v>123</v>
      </c>
      <c r="J66" s="123">
        <v>1</v>
      </c>
      <c r="K66">
        <v>300</v>
      </c>
      <c r="L66">
        <v>3500</v>
      </c>
      <c r="M66" s="269">
        <f t="shared" si="1"/>
        <v>11.666666666666666</v>
      </c>
      <c r="N66" s="269"/>
    </row>
    <row r="67" spans="1:18" x14ac:dyDescent="0.25">
      <c r="H67" s="87" t="s">
        <v>721</v>
      </c>
      <c r="I67" s="111">
        <v>124</v>
      </c>
      <c r="J67" s="123">
        <v>1</v>
      </c>
      <c r="K67">
        <v>180</v>
      </c>
      <c r="L67">
        <v>1500</v>
      </c>
      <c r="M67" s="269">
        <f t="shared" ref="M67:M71" si="3">L67/K67</f>
        <v>8.3333333333333339</v>
      </c>
      <c r="N67" s="269"/>
    </row>
    <row r="68" spans="1:18" x14ac:dyDescent="0.25">
      <c r="H68" s="87" t="s">
        <v>732</v>
      </c>
      <c r="I68" s="111">
        <v>125</v>
      </c>
      <c r="J68" s="123">
        <v>1</v>
      </c>
      <c r="K68" s="39">
        <v>360</v>
      </c>
      <c r="L68">
        <v>2000</v>
      </c>
      <c r="M68" s="269">
        <f t="shared" si="3"/>
        <v>5.5555555555555554</v>
      </c>
      <c r="N68" s="269"/>
    </row>
    <row r="69" spans="1:18" x14ac:dyDescent="0.25">
      <c r="H69" s="87" t="s">
        <v>731</v>
      </c>
      <c r="I69" s="111">
        <v>125</v>
      </c>
      <c r="J69" s="123">
        <v>2</v>
      </c>
      <c r="K69" s="39">
        <v>360</v>
      </c>
      <c r="L69">
        <v>2500</v>
      </c>
      <c r="M69" s="269">
        <f t="shared" si="3"/>
        <v>6.9444444444444446</v>
      </c>
      <c r="N69" s="269"/>
    </row>
    <row r="70" spans="1:18" x14ac:dyDescent="0.25">
      <c r="H70" s="148" t="s">
        <v>733</v>
      </c>
      <c r="I70" s="151">
        <v>126</v>
      </c>
      <c r="J70" s="152">
        <v>1</v>
      </c>
      <c r="K70" s="39">
        <v>400</v>
      </c>
      <c r="L70">
        <v>3000</v>
      </c>
      <c r="M70" s="269">
        <f t="shared" si="3"/>
        <v>7.5</v>
      </c>
      <c r="N70" s="269"/>
    </row>
    <row r="71" spans="1:18" x14ac:dyDescent="0.25">
      <c r="H71" s="148" t="s">
        <v>769</v>
      </c>
      <c r="I71" s="111">
        <v>144</v>
      </c>
      <c r="J71" s="109">
        <v>1</v>
      </c>
      <c r="K71" s="39">
        <v>180</v>
      </c>
      <c r="L71">
        <v>4000</v>
      </c>
      <c r="M71" s="269">
        <f t="shared" si="3"/>
        <v>22.222222222222221</v>
      </c>
      <c r="N71" s="269"/>
    </row>
    <row r="72" spans="1:18" x14ac:dyDescent="0.25">
      <c r="H72" s="268"/>
      <c r="I72">
        <f>J72/5</f>
        <v>53.233333333333334</v>
      </c>
      <c r="J72">
        <f>K72/60</f>
        <v>266.16666666666669</v>
      </c>
      <c r="K72">
        <f>SUM(K2:K71)</f>
        <v>15970</v>
      </c>
      <c r="L72">
        <f>SUM(L2:L71)</f>
        <v>150300</v>
      </c>
      <c r="M72" s="270">
        <f>AVERAGE(M2:M71)</f>
        <v>10.201530974708723</v>
      </c>
    </row>
    <row r="73" spans="1:18" s="175" customFormat="1" x14ac:dyDescent="0.25">
      <c r="I73" s="176"/>
      <c r="J73" s="177"/>
    </row>
    <row r="74" spans="1:18" x14ac:dyDescent="0.25">
      <c r="A74" s="157" t="s">
        <v>771</v>
      </c>
      <c r="B74" s="157" t="s">
        <v>801</v>
      </c>
      <c r="C74" s="157" t="s">
        <v>774</v>
      </c>
      <c r="D74" s="157" t="s">
        <v>775</v>
      </c>
      <c r="H74" s="106" t="s">
        <v>771</v>
      </c>
      <c r="I74" s="106" t="s">
        <v>801</v>
      </c>
      <c r="J74" s="106" t="s">
        <v>774</v>
      </c>
      <c r="K74" s="106" t="s">
        <v>775</v>
      </c>
      <c r="O74" s="106" t="s">
        <v>771</v>
      </c>
      <c r="P74" s="106" t="s">
        <v>801</v>
      </c>
      <c r="Q74" s="106" t="s">
        <v>774</v>
      </c>
      <c r="R74" s="106" t="s">
        <v>775</v>
      </c>
    </row>
    <row r="75" spans="1:18" x14ac:dyDescent="0.25">
      <c r="A75" s="174" t="s">
        <v>763</v>
      </c>
      <c r="B75" s="174" t="s">
        <v>839</v>
      </c>
      <c r="C75" s="174">
        <v>8</v>
      </c>
      <c r="D75" s="174">
        <v>7</v>
      </c>
      <c r="H75" s="57" t="s">
        <v>802</v>
      </c>
      <c r="I75" s="57" t="s">
        <v>803</v>
      </c>
      <c r="J75" s="57">
        <v>79</v>
      </c>
      <c r="K75" s="57">
        <v>109</v>
      </c>
      <c r="O75" s="57" t="s">
        <v>721</v>
      </c>
      <c r="P75" s="57" t="s">
        <v>783</v>
      </c>
      <c r="Q75" s="57">
        <v>150</v>
      </c>
      <c r="R75" s="57">
        <v>131</v>
      </c>
    </row>
    <row r="76" spans="1:18" x14ac:dyDescent="0.25">
      <c r="A76" s="174" t="s">
        <v>840</v>
      </c>
      <c r="B76" s="174" t="s">
        <v>841</v>
      </c>
      <c r="C76" s="174">
        <v>153</v>
      </c>
      <c r="D76" s="174">
        <v>6</v>
      </c>
      <c r="H76" s="57"/>
      <c r="I76" s="57" t="s">
        <v>884</v>
      </c>
      <c r="J76" s="57">
        <v>0</v>
      </c>
      <c r="K76" s="57">
        <v>79</v>
      </c>
      <c r="O76" s="57"/>
      <c r="P76" s="57" t="s">
        <v>784</v>
      </c>
      <c r="Q76" s="57">
        <v>1</v>
      </c>
      <c r="R76" s="57">
        <v>3</v>
      </c>
    </row>
    <row r="77" spans="1:18" x14ac:dyDescent="0.25">
      <c r="A77" s="174"/>
      <c r="B77" s="174" t="s">
        <v>842</v>
      </c>
      <c r="C77" s="174">
        <v>1</v>
      </c>
      <c r="D77" s="174">
        <v>2</v>
      </c>
      <c r="H77" s="57"/>
      <c r="I77" s="57" t="s">
        <v>885</v>
      </c>
      <c r="J77" s="57">
        <v>0</v>
      </c>
      <c r="K77" s="57">
        <v>1</v>
      </c>
      <c r="O77" s="57" t="s">
        <v>660</v>
      </c>
      <c r="P77" s="57" t="s">
        <v>785</v>
      </c>
      <c r="Q77" s="57">
        <v>43</v>
      </c>
      <c r="R77" s="57">
        <v>131</v>
      </c>
    </row>
    <row r="78" spans="1:18" x14ac:dyDescent="0.25">
      <c r="A78" s="174" t="s">
        <v>527</v>
      </c>
      <c r="B78" s="174" t="s">
        <v>843</v>
      </c>
      <c r="C78" s="174">
        <v>28</v>
      </c>
      <c r="D78" s="174">
        <v>15</v>
      </c>
      <c r="H78" s="57" t="s">
        <v>804</v>
      </c>
      <c r="I78" s="57" t="s">
        <v>805</v>
      </c>
      <c r="J78" s="57">
        <v>110</v>
      </c>
      <c r="K78" s="57">
        <v>78</v>
      </c>
      <c r="O78" s="57"/>
      <c r="P78" s="57" t="s">
        <v>990</v>
      </c>
      <c r="Q78" s="57">
        <v>1</v>
      </c>
      <c r="R78" s="57">
        <v>3</v>
      </c>
    </row>
    <row r="79" spans="1:18" x14ac:dyDescent="0.25">
      <c r="A79" s="174" t="s">
        <v>772</v>
      </c>
      <c r="B79" s="174" t="s">
        <v>773</v>
      </c>
      <c r="C79" s="174">
        <v>27</v>
      </c>
      <c r="D79" s="174">
        <v>6</v>
      </c>
      <c r="H79" s="57"/>
      <c r="I79" s="57" t="s">
        <v>806</v>
      </c>
      <c r="J79" s="57">
        <v>1</v>
      </c>
      <c r="K79" s="57">
        <v>2</v>
      </c>
      <c r="O79" s="57" t="s">
        <v>786</v>
      </c>
      <c r="P79" s="57" t="s">
        <v>787</v>
      </c>
      <c r="Q79" s="57">
        <v>58</v>
      </c>
      <c r="R79" s="57">
        <v>0</v>
      </c>
    </row>
    <row r="80" spans="1:18" x14ac:dyDescent="0.25">
      <c r="A80" s="174"/>
      <c r="B80" s="174" t="s">
        <v>776</v>
      </c>
      <c r="C80" s="174">
        <v>1</v>
      </c>
      <c r="D80" s="174">
        <v>4</v>
      </c>
      <c r="H80" s="57" t="s">
        <v>807</v>
      </c>
      <c r="I80" s="57" t="s">
        <v>808</v>
      </c>
      <c r="J80" s="57">
        <v>78</v>
      </c>
      <c r="K80" s="57">
        <v>109</v>
      </c>
      <c r="O80" s="57"/>
      <c r="P80" s="57" t="s">
        <v>788</v>
      </c>
      <c r="Q80" s="57">
        <v>1</v>
      </c>
      <c r="R80" s="57">
        <v>0</v>
      </c>
    </row>
    <row r="81" spans="1:18" x14ac:dyDescent="0.25">
      <c r="A81" s="174" t="s">
        <v>540</v>
      </c>
      <c r="B81" s="174" t="s">
        <v>777</v>
      </c>
      <c r="C81" s="174">
        <v>24</v>
      </c>
      <c r="D81" s="174">
        <v>4</v>
      </c>
      <c r="H81" s="57" t="s">
        <v>810</v>
      </c>
      <c r="I81" s="57" t="s">
        <v>809</v>
      </c>
      <c r="J81" s="57">
        <v>109</v>
      </c>
      <c r="K81" s="57">
        <v>78</v>
      </c>
      <c r="O81" s="57"/>
      <c r="P81" s="57" t="s">
        <v>789</v>
      </c>
      <c r="Q81" s="57">
        <v>46</v>
      </c>
      <c r="R81" s="57">
        <v>43</v>
      </c>
    </row>
    <row r="82" spans="1:18" x14ac:dyDescent="0.25">
      <c r="A82" s="174"/>
      <c r="B82" s="174" t="s">
        <v>778</v>
      </c>
      <c r="C82" s="174">
        <v>1</v>
      </c>
      <c r="D82" s="174">
        <v>3</v>
      </c>
      <c r="H82" s="57"/>
      <c r="I82" s="57" t="s">
        <v>811</v>
      </c>
      <c r="J82" s="57">
        <v>2</v>
      </c>
      <c r="K82" s="57">
        <v>3</v>
      </c>
      <c r="O82" s="57" t="s">
        <v>729</v>
      </c>
      <c r="P82" s="57" t="s">
        <v>790</v>
      </c>
      <c r="Q82" s="57">
        <v>65</v>
      </c>
      <c r="R82" s="57">
        <v>143</v>
      </c>
    </row>
    <row r="83" spans="1:18" x14ac:dyDescent="0.25">
      <c r="A83" s="174" t="s">
        <v>779</v>
      </c>
      <c r="B83" s="174" t="s">
        <v>780</v>
      </c>
      <c r="C83" s="174">
        <v>22</v>
      </c>
      <c r="D83" s="174">
        <v>23</v>
      </c>
      <c r="H83" s="57"/>
      <c r="I83" s="57" t="s">
        <v>812</v>
      </c>
      <c r="J83" s="57">
        <v>78</v>
      </c>
      <c r="K83" s="57">
        <v>0</v>
      </c>
      <c r="O83" s="57" t="s">
        <v>791</v>
      </c>
      <c r="P83" s="57" t="s">
        <v>792</v>
      </c>
      <c r="Q83" s="57">
        <v>52</v>
      </c>
      <c r="R83" s="57">
        <v>141</v>
      </c>
    </row>
    <row r="84" spans="1:18" x14ac:dyDescent="0.25">
      <c r="A84" s="174" t="s">
        <v>533</v>
      </c>
      <c r="B84" s="174" t="s">
        <v>781</v>
      </c>
      <c r="C84" s="174">
        <v>23</v>
      </c>
      <c r="D84" s="174">
        <v>5</v>
      </c>
      <c r="H84" s="57"/>
      <c r="I84" s="57" t="s">
        <v>813</v>
      </c>
      <c r="J84" s="57">
        <v>3</v>
      </c>
      <c r="K84" s="57">
        <v>0</v>
      </c>
      <c r="O84" s="57" t="s">
        <v>793</v>
      </c>
      <c r="P84" s="57" t="s">
        <v>794</v>
      </c>
      <c r="Q84" s="57">
        <v>141</v>
      </c>
      <c r="R84" s="57">
        <v>134</v>
      </c>
    </row>
    <row r="85" spans="1:18" x14ac:dyDescent="0.25">
      <c r="A85" s="174"/>
      <c r="B85" s="174" t="s">
        <v>782</v>
      </c>
      <c r="C85" s="174">
        <v>1</v>
      </c>
      <c r="D85" s="174">
        <v>3</v>
      </c>
      <c r="H85" s="57" t="s">
        <v>814</v>
      </c>
      <c r="I85" s="57" t="s">
        <v>815</v>
      </c>
      <c r="J85" s="57">
        <v>1</v>
      </c>
      <c r="K85" s="57">
        <v>3</v>
      </c>
      <c r="O85" s="57" t="s">
        <v>768</v>
      </c>
      <c r="P85" s="57" t="s">
        <v>795</v>
      </c>
      <c r="Q85" s="57">
        <v>44</v>
      </c>
      <c r="R85" s="57">
        <v>39</v>
      </c>
    </row>
    <row r="86" spans="1:18" x14ac:dyDescent="0.25">
      <c r="H86" s="57" t="s">
        <v>816</v>
      </c>
      <c r="I86" s="57" t="s">
        <v>817</v>
      </c>
      <c r="J86" s="57">
        <v>81</v>
      </c>
      <c r="K86" s="57">
        <v>79</v>
      </c>
      <c r="O86" s="57" t="s">
        <v>796</v>
      </c>
      <c r="P86" s="57" t="s">
        <v>797</v>
      </c>
      <c r="Q86" s="57">
        <v>44</v>
      </c>
      <c r="R86" s="57">
        <v>39</v>
      </c>
    </row>
    <row r="87" spans="1:18" x14ac:dyDescent="0.25">
      <c r="H87" s="57" t="s">
        <v>686</v>
      </c>
      <c r="I87" s="57" t="s">
        <v>818</v>
      </c>
      <c r="J87" s="57">
        <v>79</v>
      </c>
      <c r="K87" s="57">
        <v>120</v>
      </c>
      <c r="O87" s="57" t="s">
        <v>741</v>
      </c>
      <c r="P87" s="57" t="s">
        <v>798</v>
      </c>
      <c r="Q87" s="57">
        <v>39</v>
      </c>
      <c r="R87" s="57">
        <v>142</v>
      </c>
    </row>
    <row r="88" spans="1:18" x14ac:dyDescent="0.25">
      <c r="H88" s="158" t="s">
        <v>711</v>
      </c>
      <c r="I88" s="57" t="s">
        <v>819</v>
      </c>
      <c r="J88" s="57">
        <v>102</v>
      </c>
      <c r="K88" s="57">
        <v>80</v>
      </c>
      <c r="O88" s="57" t="s">
        <v>799</v>
      </c>
      <c r="P88" s="57" t="s">
        <v>800</v>
      </c>
      <c r="Q88" s="57">
        <v>53</v>
      </c>
      <c r="R88" s="57">
        <v>139</v>
      </c>
    </row>
    <row r="89" spans="1:18" x14ac:dyDescent="0.25">
      <c r="H89" s="57"/>
      <c r="I89" s="57" t="s">
        <v>820</v>
      </c>
      <c r="J89" s="57">
        <v>0</v>
      </c>
      <c r="K89" s="57">
        <v>101</v>
      </c>
      <c r="O89" s="159" t="s">
        <v>749</v>
      </c>
      <c r="P89" s="171" t="s">
        <v>975</v>
      </c>
      <c r="Q89" s="174">
        <v>142</v>
      </c>
      <c r="R89" s="174">
        <v>44</v>
      </c>
    </row>
    <row r="90" spans="1:18" x14ac:dyDescent="0.25">
      <c r="H90" s="57"/>
      <c r="I90" s="57" t="s">
        <v>821</v>
      </c>
      <c r="J90" s="57">
        <v>0</v>
      </c>
      <c r="K90" s="57">
        <v>2</v>
      </c>
      <c r="P90" s="56"/>
    </row>
    <row r="91" spans="1:18" x14ac:dyDescent="0.25">
      <c r="H91" s="57" t="s">
        <v>719</v>
      </c>
      <c r="I91" s="57" t="s">
        <v>822</v>
      </c>
      <c r="J91" s="57">
        <v>104</v>
      </c>
      <c r="K91" s="57">
        <v>102</v>
      </c>
      <c r="P91" s="56"/>
    </row>
    <row r="92" spans="1:18" x14ac:dyDescent="0.25">
      <c r="H92" s="57" t="s">
        <v>516</v>
      </c>
      <c r="I92" s="57" t="s">
        <v>823</v>
      </c>
      <c r="J92" s="57">
        <v>101</v>
      </c>
      <c r="K92" s="57">
        <v>103</v>
      </c>
    </row>
    <row r="93" spans="1:18" x14ac:dyDescent="0.25">
      <c r="H93" s="57" t="s">
        <v>825</v>
      </c>
      <c r="I93" s="57" t="s">
        <v>824</v>
      </c>
      <c r="J93" s="57">
        <v>103</v>
      </c>
      <c r="K93" s="57">
        <v>101</v>
      </c>
    </row>
    <row r="94" spans="1:18" x14ac:dyDescent="0.25">
      <c r="H94" s="57"/>
      <c r="I94" s="57" t="s">
        <v>828</v>
      </c>
      <c r="J94" s="57">
        <v>1</v>
      </c>
      <c r="K94" s="57">
        <v>2</v>
      </c>
    </row>
    <row r="95" spans="1:18" x14ac:dyDescent="0.25">
      <c r="H95" s="57" t="s">
        <v>826</v>
      </c>
      <c r="I95" s="57" t="s">
        <v>827</v>
      </c>
      <c r="J95" s="57">
        <v>101</v>
      </c>
      <c r="K95" s="57">
        <v>103</v>
      </c>
    </row>
    <row r="96" spans="1:18" x14ac:dyDescent="0.25">
      <c r="H96" s="57" t="s">
        <v>829</v>
      </c>
      <c r="I96" s="57" t="s">
        <v>830</v>
      </c>
      <c r="J96" s="57">
        <v>103</v>
      </c>
      <c r="K96" s="57">
        <v>101</v>
      </c>
    </row>
    <row r="97" spans="8:11" x14ac:dyDescent="0.25">
      <c r="H97" s="57"/>
      <c r="I97" s="57" t="s">
        <v>831</v>
      </c>
      <c r="J97" s="57">
        <v>2</v>
      </c>
      <c r="K97" s="57">
        <v>3</v>
      </c>
    </row>
    <row r="98" spans="8:11" x14ac:dyDescent="0.25">
      <c r="H98" s="57"/>
      <c r="I98" s="57" t="s">
        <v>832</v>
      </c>
      <c r="J98" s="57">
        <v>101</v>
      </c>
      <c r="K98" s="57">
        <v>0</v>
      </c>
    </row>
    <row r="99" spans="8:11" x14ac:dyDescent="0.25">
      <c r="H99" s="57"/>
      <c r="I99" s="57" t="s">
        <v>833</v>
      </c>
      <c r="J99" s="57">
        <v>3</v>
      </c>
      <c r="K99" s="57">
        <v>0</v>
      </c>
    </row>
    <row r="100" spans="8:11" x14ac:dyDescent="0.25">
      <c r="H100" s="57" t="s">
        <v>835</v>
      </c>
      <c r="I100" s="57" t="s">
        <v>834</v>
      </c>
      <c r="J100" s="57">
        <v>125</v>
      </c>
      <c r="K100" s="57">
        <v>113</v>
      </c>
    </row>
    <row r="101" spans="8:11" x14ac:dyDescent="0.25">
      <c r="H101" s="57"/>
      <c r="I101" s="57" t="s">
        <v>836</v>
      </c>
      <c r="J101" s="57">
        <v>2</v>
      </c>
      <c r="K101" s="57">
        <v>1</v>
      </c>
    </row>
    <row r="102" spans="8:11" x14ac:dyDescent="0.25">
      <c r="H102" s="57" t="s">
        <v>837</v>
      </c>
      <c r="I102" s="57" t="s">
        <v>838</v>
      </c>
      <c r="J102" s="57">
        <v>118</v>
      </c>
      <c r="K102" s="57">
        <v>115</v>
      </c>
    </row>
    <row r="145" spans="15:15" x14ac:dyDescent="0.25">
      <c r="O145" s="147"/>
    </row>
    <row r="146" spans="15:15" x14ac:dyDescent="0.25">
      <c r="O146" s="147"/>
    </row>
    <row r="147" spans="15:15" x14ac:dyDescent="0.25">
      <c r="O147" s="147"/>
    </row>
    <row r="149" spans="15:15" x14ac:dyDescent="0.25">
      <c r="O149" s="147"/>
    </row>
    <row r="150" spans="15:15" x14ac:dyDescent="0.25">
      <c r="O150" s="147"/>
    </row>
    <row r="151" spans="15:15" x14ac:dyDescent="0.25">
      <c r="O151" s="147"/>
    </row>
    <row r="166" spans="1:7" x14ac:dyDescent="0.25">
      <c r="D166" s="112"/>
      <c r="E166" s="112"/>
      <c r="F166" s="112"/>
      <c r="G166" s="112"/>
    </row>
    <row r="167" spans="1:7" x14ac:dyDescent="0.25">
      <c r="D167" s="112"/>
      <c r="E167" s="112"/>
      <c r="F167" s="112"/>
      <c r="G167" s="112"/>
    </row>
    <row r="168" spans="1:7" x14ac:dyDescent="0.25">
      <c r="D168" s="112"/>
      <c r="E168" s="112"/>
      <c r="F168" s="112"/>
      <c r="G168" s="112"/>
    </row>
    <row r="169" spans="1:7" x14ac:dyDescent="0.25">
      <c r="D169" s="112"/>
      <c r="E169" s="112"/>
      <c r="F169" s="112"/>
      <c r="G169" s="112"/>
    </row>
    <row r="170" spans="1:7" x14ac:dyDescent="0.25">
      <c r="D170" s="112"/>
      <c r="E170" s="112"/>
      <c r="F170" s="112"/>
      <c r="G170" s="112"/>
    </row>
    <row r="171" spans="1:7" x14ac:dyDescent="0.25">
      <c r="A171" s="108"/>
      <c r="B171" s="107"/>
      <c r="C171" s="107"/>
      <c r="D171" s="112"/>
      <c r="E171" s="112"/>
      <c r="F171" s="112"/>
      <c r="G171" s="112"/>
    </row>
    <row r="172" spans="1:7" x14ac:dyDescent="0.25">
      <c r="A172" s="108"/>
      <c r="B172" s="107"/>
      <c r="C172" s="107"/>
      <c r="D172" s="112"/>
      <c r="E172" s="112"/>
      <c r="F172" s="112"/>
      <c r="G172" s="112"/>
    </row>
    <row r="173" spans="1:7" x14ac:dyDescent="0.25">
      <c r="A173" s="108"/>
      <c r="B173" s="107"/>
      <c r="C173" s="107"/>
      <c r="D173" s="112"/>
      <c r="E173" s="112"/>
      <c r="F173" s="112"/>
      <c r="G173" s="112"/>
    </row>
    <row r="174" spans="1:7" x14ac:dyDescent="0.25">
      <c r="A174" s="108"/>
      <c r="B174" s="107"/>
      <c r="C174" s="107"/>
      <c r="D174" s="112"/>
      <c r="E174" s="112"/>
      <c r="F174" s="112"/>
      <c r="G174" s="112"/>
    </row>
    <row r="175" spans="1:7" x14ac:dyDescent="0.25">
      <c r="A175" s="108"/>
      <c r="B175" s="107"/>
      <c r="C175" s="107"/>
      <c r="D175" s="112"/>
      <c r="E175" s="112"/>
      <c r="F175" s="112"/>
      <c r="G175" s="112"/>
    </row>
    <row r="176" spans="1:7" x14ac:dyDescent="0.25">
      <c r="A176" s="108"/>
      <c r="B176" s="107"/>
      <c r="C176" s="107"/>
      <c r="D176" s="112"/>
      <c r="E176" s="112"/>
      <c r="F176" s="112"/>
      <c r="G176" s="112"/>
    </row>
    <row r="177" spans="1:7" x14ac:dyDescent="0.25">
      <c r="A177" s="108"/>
      <c r="B177" s="107"/>
      <c r="C177" s="107"/>
      <c r="D177" s="112"/>
      <c r="E177" s="112"/>
      <c r="F177" s="112"/>
      <c r="G177" s="112"/>
    </row>
    <row r="178" spans="1:7" x14ac:dyDescent="0.25">
      <c r="A178" s="108"/>
      <c r="B178" s="107"/>
      <c r="C178" s="107"/>
      <c r="D178" s="112"/>
      <c r="E178" s="112"/>
      <c r="F178" s="112"/>
      <c r="G178" s="112"/>
    </row>
    <row r="179" spans="1:7" x14ac:dyDescent="0.25">
      <c r="A179" s="108"/>
      <c r="B179" s="107"/>
      <c r="C179" s="107"/>
      <c r="D179" s="112"/>
      <c r="E179" s="112"/>
      <c r="F179" s="112"/>
      <c r="G179" s="112"/>
    </row>
    <row r="180" spans="1:7" x14ac:dyDescent="0.25">
      <c r="A180" s="108"/>
      <c r="B180" s="146"/>
      <c r="C180" s="146"/>
      <c r="D180" s="112"/>
      <c r="E180" s="112"/>
      <c r="F180" s="112"/>
      <c r="G180" s="112"/>
    </row>
    <row r="181" spans="1:7" x14ac:dyDescent="0.25">
      <c r="A181" s="108"/>
      <c r="B181" s="107"/>
      <c r="C181" s="107"/>
      <c r="D181" s="112"/>
      <c r="E181" s="112"/>
      <c r="F181" s="112"/>
      <c r="G181" s="112"/>
    </row>
    <row r="182" spans="1:7" x14ac:dyDescent="0.25">
      <c r="A182" s="108"/>
      <c r="B182" s="107"/>
      <c r="C182" s="107"/>
      <c r="D182" s="112"/>
      <c r="E182" s="112"/>
      <c r="F182" s="112"/>
      <c r="G182" s="112"/>
    </row>
    <row r="183" spans="1:7" x14ac:dyDescent="0.25">
      <c r="A183" s="108"/>
      <c r="B183" s="107"/>
      <c r="C183" s="107"/>
      <c r="D183" s="112"/>
      <c r="E183" s="112"/>
      <c r="F183" s="112"/>
      <c r="G183" s="112"/>
    </row>
    <row r="184" spans="1:7" x14ac:dyDescent="0.25">
      <c r="A184" s="108"/>
      <c r="B184" s="107"/>
      <c r="C184" s="107"/>
      <c r="D184" s="112"/>
      <c r="E184" s="112"/>
      <c r="F184" s="112"/>
      <c r="G184" s="112"/>
    </row>
    <row r="185" spans="1:7" x14ac:dyDescent="0.25">
      <c r="A185" s="108"/>
      <c r="B185" s="107"/>
      <c r="C185" s="107"/>
      <c r="D185" s="112"/>
      <c r="E185" s="112"/>
      <c r="F185" s="112"/>
      <c r="G185" s="112"/>
    </row>
    <row r="186" spans="1:7" x14ac:dyDescent="0.25">
      <c r="A186" s="108"/>
      <c r="B186" s="107"/>
      <c r="C186" s="107"/>
      <c r="D186" s="112"/>
      <c r="E186" s="112"/>
      <c r="F186" s="112"/>
      <c r="G186" s="112"/>
    </row>
    <row r="187" spans="1:7" x14ac:dyDescent="0.25">
      <c r="A187" s="108"/>
      <c r="B187" s="107"/>
      <c r="C187" s="107"/>
      <c r="D187" s="112"/>
      <c r="E187" s="112"/>
      <c r="F187" s="112"/>
      <c r="G187" s="112"/>
    </row>
    <row r="188" spans="1:7" x14ac:dyDescent="0.25">
      <c r="A188" s="108"/>
      <c r="B188" s="107"/>
      <c r="C188" s="107"/>
      <c r="D188" s="112"/>
      <c r="E188" s="112"/>
      <c r="F188" s="112"/>
      <c r="G188" s="112"/>
    </row>
    <row r="189" spans="1:7" x14ac:dyDescent="0.25">
      <c r="A189" s="108"/>
      <c r="B189" s="146"/>
      <c r="C189" s="146"/>
      <c r="D189" s="112"/>
      <c r="E189" s="112"/>
      <c r="F189" s="112"/>
      <c r="G189" s="112"/>
    </row>
    <row r="190" spans="1:7" x14ac:dyDescent="0.25">
      <c r="A190" s="108"/>
      <c r="B190" s="107"/>
      <c r="C190" s="107"/>
      <c r="D190" s="112"/>
      <c r="E190" s="112"/>
      <c r="F190" s="112"/>
      <c r="G190" s="112"/>
    </row>
    <row r="191" spans="1:7" x14ac:dyDescent="0.25">
      <c r="A191" s="108"/>
      <c r="B191" s="107"/>
      <c r="C191" s="107"/>
      <c r="D191" s="112"/>
      <c r="E191" s="112"/>
      <c r="F191" s="112"/>
      <c r="G191" s="112"/>
    </row>
    <row r="192" spans="1:7" x14ac:dyDescent="0.25">
      <c r="A192" s="108"/>
      <c r="B192" s="107"/>
      <c r="C192" s="107"/>
      <c r="D192" s="112"/>
      <c r="E192" s="112"/>
      <c r="F192" s="112"/>
      <c r="G192" s="112"/>
    </row>
    <row r="193" spans="1:7" x14ac:dyDescent="0.25">
      <c r="A193" s="108"/>
      <c r="B193" s="146"/>
      <c r="C193" s="146"/>
      <c r="D193" s="112"/>
      <c r="E193" s="112"/>
      <c r="F193" s="112"/>
      <c r="G193" s="112"/>
    </row>
    <row r="194" spans="1:7" x14ac:dyDescent="0.25">
      <c r="A194" s="108"/>
      <c r="B194" s="107"/>
      <c r="C194" s="107"/>
      <c r="D194" s="112"/>
      <c r="E194" s="112"/>
      <c r="F194" s="112"/>
      <c r="G194" s="112"/>
    </row>
    <row r="195" spans="1:7" x14ac:dyDescent="0.25">
      <c r="A195" s="108"/>
      <c r="B195" s="107"/>
      <c r="C195" s="107"/>
      <c r="D195" s="112"/>
      <c r="E195" s="112"/>
      <c r="F195" s="112"/>
      <c r="G195" s="112"/>
    </row>
    <row r="196" spans="1:7" x14ac:dyDescent="0.25">
      <c r="A196" s="108"/>
      <c r="B196" s="107"/>
      <c r="C196" s="107"/>
      <c r="D196" s="112"/>
      <c r="E196" s="112"/>
      <c r="F196" s="112"/>
      <c r="G196" s="112"/>
    </row>
    <row r="197" spans="1:7" x14ac:dyDescent="0.25">
      <c r="A197" s="108"/>
      <c r="B197" s="107"/>
      <c r="C197" s="107"/>
      <c r="D197" s="112"/>
      <c r="E197" s="112"/>
      <c r="F197" s="112"/>
      <c r="G197" s="112"/>
    </row>
    <row r="198" spans="1:7" x14ac:dyDescent="0.25">
      <c r="A198" s="108"/>
      <c r="B198" s="107"/>
      <c r="C198" s="107"/>
      <c r="D198" s="112"/>
      <c r="E198" s="112"/>
      <c r="F198" s="112"/>
      <c r="G198" s="112"/>
    </row>
    <row r="199" spans="1:7" x14ac:dyDescent="0.25">
      <c r="A199" s="108"/>
      <c r="B199" s="107"/>
      <c r="C199" s="107"/>
      <c r="D199" s="112"/>
      <c r="E199" s="112"/>
      <c r="F199" s="112"/>
      <c r="G199" s="112"/>
    </row>
  </sheetData>
  <sortState ref="H2:J71">
    <sortCondition ref="I2:I7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E567-9E18-4C20-B39B-E9604F48AA45}">
  <dimension ref="A1:V227"/>
  <sheetViews>
    <sheetView topLeftCell="A19" workbookViewId="0">
      <selection activeCell="E66" sqref="E66"/>
    </sheetView>
  </sheetViews>
  <sheetFormatPr defaultRowHeight="15" x14ac:dyDescent="0.25"/>
  <cols>
    <col min="1" max="1" width="31.85546875" customWidth="1"/>
    <col min="2" max="2" width="12.5703125" customWidth="1"/>
    <col min="3" max="3" width="12" customWidth="1"/>
    <col min="4" max="4" width="13" customWidth="1"/>
    <col min="5" max="5" width="9.140625" style="50"/>
    <col min="6" max="6" width="41.5703125" customWidth="1"/>
    <col min="7" max="7" width="18.140625" customWidth="1"/>
    <col min="8" max="8" width="13.28515625" bestFit="1" customWidth="1"/>
    <col min="10" max="10" width="40" bestFit="1" customWidth="1"/>
    <col min="14" max="14" width="25.7109375" bestFit="1" customWidth="1"/>
    <col min="15" max="15" width="16.7109375" bestFit="1" customWidth="1"/>
    <col min="16" max="16" width="11.85546875" customWidth="1"/>
    <col min="19" max="19" width="26.5703125" bestFit="1" customWidth="1"/>
  </cols>
  <sheetData>
    <row r="1" spans="1:22" ht="15.75" x14ac:dyDescent="0.25">
      <c r="B1" s="140"/>
      <c r="C1" s="140" t="s">
        <v>1309</v>
      </c>
      <c r="D1" s="145" t="s">
        <v>960</v>
      </c>
      <c r="F1" s="145" t="s">
        <v>666</v>
      </c>
      <c r="G1" s="145" t="s">
        <v>960</v>
      </c>
      <c r="H1" t="s">
        <v>1020</v>
      </c>
      <c r="I1" t="s">
        <v>1220</v>
      </c>
      <c r="J1" s="145" t="s">
        <v>665</v>
      </c>
      <c r="K1" s="145"/>
      <c r="O1" s="38" t="s">
        <v>1039</v>
      </c>
      <c r="P1" t="s">
        <v>1109</v>
      </c>
      <c r="S1" t="s">
        <v>1375</v>
      </c>
      <c r="U1" t="s">
        <v>1458</v>
      </c>
    </row>
    <row r="2" spans="1:22" ht="15.75" x14ac:dyDescent="0.25">
      <c r="A2" s="145" t="s">
        <v>666</v>
      </c>
      <c r="B2" s="145" t="s">
        <v>960</v>
      </c>
      <c r="C2" s="140" t="s">
        <v>1264</v>
      </c>
      <c r="D2" s="160" t="s">
        <v>1310</v>
      </c>
      <c r="F2" s="141" t="s">
        <v>1353</v>
      </c>
      <c r="G2" s="160" t="s">
        <v>1352</v>
      </c>
      <c r="J2" s="162" t="s">
        <v>1301</v>
      </c>
      <c r="K2" s="160" t="s">
        <v>870</v>
      </c>
      <c r="L2" s="38" t="s">
        <v>983</v>
      </c>
      <c r="M2" s="161" t="s">
        <v>982</v>
      </c>
      <c r="N2" s="162" t="s">
        <v>1041</v>
      </c>
      <c r="O2" s="160" t="s">
        <v>1040</v>
      </c>
      <c r="P2" s="141" t="s">
        <v>1197</v>
      </c>
      <c r="Q2" s="38" t="s">
        <v>1196</v>
      </c>
      <c r="S2" t="s">
        <v>1377</v>
      </c>
      <c r="T2" s="160" t="s">
        <v>1376</v>
      </c>
      <c r="U2" s="217" t="s">
        <v>1459</v>
      </c>
      <c r="V2" t="s">
        <v>1460</v>
      </c>
    </row>
    <row r="3" spans="1:22" ht="15.75" x14ac:dyDescent="0.25">
      <c r="A3" s="141" t="s">
        <v>1234</v>
      </c>
      <c r="B3" s="160" t="s">
        <v>1085</v>
      </c>
      <c r="C3" s="140" t="s">
        <v>1265</v>
      </c>
      <c r="D3" s="160" t="s">
        <v>1311</v>
      </c>
      <c r="F3" s="141" t="s">
        <v>890</v>
      </c>
      <c r="G3" s="160" t="s">
        <v>911</v>
      </c>
      <c r="J3" s="143" t="s">
        <v>1274</v>
      </c>
      <c r="K3" s="161" t="s">
        <v>1497</v>
      </c>
      <c r="N3" s="162" t="s">
        <v>1043</v>
      </c>
      <c r="O3" s="160" t="s">
        <v>1042</v>
      </c>
      <c r="P3" s="141" t="s">
        <v>641</v>
      </c>
      <c r="Q3" s="38" t="s">
        <v>1198</v>
      </c>
    </row>
    <row r="4" spans="1:22" ht="15.75" x14ac:dyDescent="0.25">
      <c r="A4" s="141" t="s">
        <v>1234</v>
      </c>
      <c r="B4" s="160" t="s">
        <v>1235</v>
      </c>
      <c r="C4" s="140" t="s">
        <v>1266</v>
      </c>
      <c r="D4" s="160" t="s">
        <v>1312</v>
      </c>
      <c r="F4" s="141" t="s">
        <v>1353</v>
      </c>
      <c r="G4" s="160" t="s">
        <v>1354</v>
      </c>
      <c r="J4" s="233" t="s">
        <v>888</v>
      </c>
      <c r="K4" s="234" t="s">
        <v>1003</v>
      </c>
      <c r="N4" s="162" t="s">
        <v>1045</v>
      </c>
      <c r="O4" s="160" t="s">
        <v>1044</v>
      </c>
      <c r="P4" s="38"/>
      <c r="Q4" s="38"/>
    </row>
    <row r="5" spans="1:22" ht="15.75" x14ac:dyDescent="0.25">
      <c r="C5" s="140" t="s">
        <v>1313</v>
      </c>
      <c r="D5" s="160" t="s">
        <v>1314</v>
      </c>
      <c r="F5" s="141" t="s">
        <v>1076</v>
      </c>
      <c r="G5" s="160" t="s">
        <v>1075</v>
      </c>
      <c r="J5" s="233" t="s">
        <v>1001</v>
      </c>
      <c r="K5" s="234" t="s">
        <v>1004</v>
      </c>
      <c r="N5" s="162" t="s">
        <v>1047</v>
      </c>
      <c r="O5" s="160" t="s">
        <v>1046</v>
      </c>
      <c r="P5" s="38"/>
      <c r="Q5" s="38"/>
      <c r="R5" t="s">
        <v>1675</v>
      </c>
    </row>
    <row r="6" spans="1:22" ht="15.75" x14ac:dyDescent="0.25">
      <c r="B6" s="31"/>
      <c r="C6" s="141" t="s">
        <v>997</v>
      </c>
      <c r="D6" s="160" t="s">
        <v>1315</v>
      </c>
      <c r="F6" s="141" t="s">
        <v>1184</v>
      </c>
      <c r="G6" s="160" t="s">
        <v>1183</v>
      </c>
      <c r="H6" t="s">
        <v>957</v>
      </c>
      <c r="I6" t="s">
        <v>961</v>
      </c>
      <c r="J6" s="233" t="s">
        <v>1002</v>
      </c>
      <c r="K6" s="234" t="s">
        <v>1005</v>
      </c>
      <c r="L6">
        <v>1000</v>
      </c>
      <c r="M6" t="s">
        <v>977</v>
      </c>
      <c r="N6" s="162" t="s">
        <v>1049</v>
      </c>
      <c r="O6" s="160" t="s">
        <v>1048</v>
      </c>
      <c r="P6" s="38"/>
      <c r="Q6" s="38"/>
    </row>
    <row r="7" spans="1:22" ht="15.75" x14ac:dyDescent="0.25">
      <c r="C7" s="141" t="s">
        <v>998</v>
      </c>
      <c r="D7" s="160" t="s">
        <v>1316</v>
      </c>
      <c r="F7" s="141" t="s">
        <v>1689</v>
      </c>
      <c r="G7" s="160" t="s">
        <v>1691</v>
      </c>
      <c r="J7" s="162" t="s">
        <v>889</v>
      </c>
      <c r="K7" s="161" t="s">
        <v>871</v>
      </c>
      <c r="N7" s="162" t="s">
        <v>1053</v>
      </c>
      <c r="O7" s="160" t="s">
        <v>1052</v>
      </c>
      <c r="P7" s="38"/>
      <c r="Q7" s="38"/>
      <c r="S7" s="38" t="s">
        <v>1490</v>
      </c>
    </row>
    <row r="8" spans="1:22" ht="15.75" x14ac:dyDescent="0.25">
      <c r="C8" s="141" t="s">
        <v>999</v>
      </c>
      <c r="D8" s="160" t="s">
        <v>1317</v>
      </c>
      <c r="F8" s="141" t="s">
        <v>1563</v>
      </c>
      <c r="G8" s="160" t="s">
        <v>1207</v>
      </c>
      <c r="J8" s="162" t="s">
        <v>888</v>
      </c>
      <c r="K8" s="164" t="s">
        <v>872</v>
      </c>
      <c r="N8" s="162"/>
      <c r="O8" s="160"/>
      <c r="P8" s="38"/>
      <c r="Q8" s="38"/>
      <c r="S8" s="162"/>
      <c r="T8" s="160"/>
    </row>
    <row r="9" spans="1:22" ht="15.75" x14ac:dyDescent="0.25">
      <c r="C9" s="140"/>
      <c r="F9" s="141" t="s">
        <v>1211</v>
      </c>
      <c r="G9" s="160" t="s">
        <v>1208</v>
      </c>
      <c r="J9" s="143" t="s">
        <v>891</v>
      </c>
      <c r="K9" s="161" t="s">
        <v>873</v>
      </c>
      <c r="N9" s="162" t="s">
        <v>1051</v>
      </c>
      <c r="O9" s="160" t="s">
        <v>1050</v>
      </c>
      <c r="P9" s="38" t="s">
        <v>1463</v>
      </c>
      <c r="Q9" s="38"/>
      <c r="S9" s="141" t="s">
        <v>890</v>
      </c>
      <c r="T9" s="160" t="s">
        <v>1513</v>
      </c>
    </row>
    <row r="10" spans="1:22" ht="15.75" x14ac:dyDescent="0.25">
      <c r="A10" t="s">
        <v>1672</v>
      </c>
      <c r="C10" s="140"/>
      <c r="D10" s="50"/>
      <c r="E10"/>
      <c r="F10" s="141" t="s">
        <v>1212</v>
      </c>
      <c r="G10" s="160" t="s">
        <v>1209</v>
      </c>
      <c r="J10" s="38" t="s">
        <v>894</v>
      </c>
      <c r="K10" s="161" t="s">
        <v>874</v>
      </c>
      <c r="N10" s="162" t="s">
        <v>1086</v>
      </c>
      <c r="O10" s="160" t="s">
        <v>1085</v>
      </c>
      <c r="P10" s="38"/>
      <c r="Q10" s="38"/>
      <c r="S10" s="141" t="s">
        <v>1210</v>
      </c>
      <c r="T10" s="160" t="s">
        <v>1491</v>
      </c>
    </row>
    <row r="11" spans="1:22" ht="15.75" x14ac:dyDescent="0.25">
      <c r="A11" t="s">
        <v>1673</v>
      </c>
      <c r="C11" s="140"/>
      <c r="E11"/>
      <c r="F11" s="141" t="s">
        <v>888</v>
      </c>
      <c r="G11" s="160" t="s">
        <v>1003</v>
      </c>
      <c r="J11" s="143" t="s">
        <v>1728</v>
      </c>
      <c r="K11" s="161" t="s">
        <v>1727</v>
      </c>
      <c r="N11" s="162" t="s">
        <v>1219</v>
      </c>
      <c r="O11" s="160" t="s">
        <v>1125</v>
      </c>
      <c r="P11" s="38"/>
      <c r="Q11" s="38"/>
      <c r="S11" s="141" t="s">
        <v>1211</v>
      </c>
      <c r="T11" s="160" t="s">
        <v>1492</v>
      </c>
    </row>
    <row r="12" spans="1:22" ht="15.75" x14ac:dyDescent="0.25">
      <c r="F12" s="141" t="s">
        <v>1001</v>
      </c>
      <c r="G12" s="160" t="s">
        <v>1004</v>
      </c>
      <c r="J12" s="143" t="s">
        <v>1113</v>
      </c>
      <c r="K12" s="161" t="s">
        <v>1235</v>
      </c>
      <c r="N12" s="162" t="s">
        <v>1109</v>
      </c>
      <c r="O12" s="160" t="s">
        <v>1108</v>
      </c>
      <c r="P12" s="38" t="s">
        <v>1461</v>
      </c>
      <c r="Q12" s="38"/>
      <c r="S12" s="141" t="s">
        <v>1212</v>
      </c>
      <c r="T12" s="160" t="s">
        <v>1493</v>
      </c>
    </row>
    <row r="13" spans="1:22" ht="15.75" x14ac:dyDescent="0.25">
      <c r="B13" s="237" t="s">
        <v>1676</v>
      </c>
      <c r="D13" s="239"/>
      <c r="E13"/>
      <c r="F13" s="141" t="s">
        <v>1002</v>
      </c>
      <c r="G13" s="160" t="s">
        <v>1005</v>
      </c>
      <c r="J13" s="143" t="s">
        <v>1119</v>
      </c>
      <c r="K13" s="161" t="s">
        <v>1560</v>
      </c>
      <c r="N13" s="162" t="s">
        <v>1111</v>
      </c>
      <c r="O13" s="160" t="s">
        <v>1110</v>
      </c>
      <c r="P13" s="38" t="s">
        <v>1462</v>
      </c>
      <c r="Q13" s="38"/>
      <c r="S13" s="141" t="s">
        <v>1500</v>
      </c>
      <c r="T13" s="160" t="s">
        <v>1503</v>
      </c>
    </row>
    <row r="14" spans="1:22" ht="15.75" x14ac:dyDescent="0.25">
      <c r="B14" s="237" t="s">
        <v>1677</v>
      </c>
      <c r="D14" s="239"/>
      <c r="E14"/>
      <c r="F14" s="141" t="s">
        <v>1692</v>
      </c>
      <c r="G14" s="160" t="s">
        <v>1681</v>
      </c>
      <c r="J14" s="143" t="s">
        <v>1117</v>
      </c>
      <c r="K14" s="161" t="s">
        <v>1116</v>
      </c>
      <c r="N14" s="162" t="s">
        <v>1250</v>
      </c>
      <c r="O14" s="160" t="s">
        <v>1157</v>
      </c>
      <c r="P14" s="38"/>
      <c r="Q14" s="38"/>
      <c r="S14" s="141" t="s">
        <v>1501</v>
      </c>
      <c r="T14" s="160" t="s">
        <v>1504</v>
      </c>
    </row>
    <row r="15" spans="1:22" ht="15.75" x14ac:dyDescent="0.25">
      <c r="B15" s="237"/>
      <c r="D15" s="239"/>
      <c r="E15"/>
      <c r="F15" s="141" t="s">
        <v>1694</v>
      </c>
      <c r="G15" s="160" t="s">
        <v>1682</v>
      </c>
      <c r="J15" s="143" t="s">
        <v>1114</v>
      </c>
      <c r="K15" s="161" t="s">
        <v>1115</v>
      </c>
      <c r="N15" s="162" t="s">
        <v>1215</v>
      </c>
      <c r="O15" s="160" t="s">
        <v>1214</v>
      </c>
      <c r="P15" s="38"/>
      <c r="Q15" s="38"/>
      <c r="S15" s="141" t="s">
        <v>1502</v>
      </c>
      <c r="T15" s="160" t="s">
        <v>1505</v>
      </c>
    </row>
    <row r="16" spans="1:22" ht="15.75" x14ac:dyDescent="0.25">
      <c r="B16" s="272">
        <v>24</v>
      </c>
      <c r="C16" s="140">
        <v>53</v>
      </c>
      <c r="D16" s="140">
        <v>1</v>
      </c>
      <c r="E16" s="237">
        <v>3</v>
      </c>
      <c r="F16" s="141" t="s">
        <v>1693</v>
      </c>
      <c r="G16" s="160" t="s">
        <v>1683</v>
      </c>
      <c r="J16" s="143" t="s">
        <v>1118</v>
      </c>
      <c r="K16" s="161" t="s">
        <v>1560</v>
      </c>
      <c r="L16" s="161"/>
      <c r="N16" s="162" t="s">
        <v>1670</v>
      </c>
      <c r="O16" s="160" t="s">
        <v>1213</v>
      </c>
      <c r="P16" s="217" t="s">
        <v>1251</v>
      </c>
      <c r="Q16" s="38"/>
      <c r="S16" s="143" t="s">
        <v>1498</v>
      </c>
      <c r="T16" s="160" t="s">
        <v>1499</v>
      </c>
    </row>
    <row r="17" spans="1:20" ht="15.75" x14ac:dyDescent="0.25">
      <c r="F17" s="141" t="s">
        <v>1695</v>
      </c>
      <c r="G17" s="160" t="s">
        <v>1684</v>
      </c>
      <c r="N17" s="162" t="s">
        <v>1264</v>
      </c>
      <c r="O17" s="160" t="s">
        <v>1261</v>
      </c>
      <c r="P17" s="217" t="s">
        <v>1252</v>
      </c>
      <c r="Q17" s="38"/>
      <c r="S17" s="141" t="s">
        <v>1515</v>
      </c>
      <c r="T17" s="160" t="s">
        <v>1514</v>
      </c>
    </row>
    <row r="18" spans="1:20" ht="15.75" x14ac:dyDescent="0.25">
      <c r="B18" s="272">
        <v>23</v>
      </c>
      <c r="C18" s="140">
        <v>52</v>
      </c>
      <c r="D18" s="140">
        <v>1</v>
      </c>
      <c r="E18" s="237">
        <v>5</v>
      </c>
      <c r="F18" s="141" t="s">
        <v>1696</v>
      </c>
      <c r="G18" s="160" t="s">
        <v>1685</v>
      </c>
      <c r="J18" s="38" t="s">
        <v>1671</v>
      </c>
      <c r="K18" s="161" t="s">
        <v>875</v>
      </c>
      <c r="N18" s="162" t="s">
        <v>1265</v>
      </c>
      <c r="O18" s="160" t="s">
        <v>1262</v>
      </c>
      <c r="P18" s="38"/>
      <c r="Q18" s="38"/>
      <c r="S18" s="141" t="s">
        <v>1518</v>
      </c>
      <c r="T18" s="160" t="s">
        <v>1517</v>
      </c>
    </row>
    <row r="19" spans="1:20" ht="15.75" x14ac:dyDescent="0.25">
      <c r="B19" s="140">
        <v>24</v>
      </c>
      <c r="C19" s="272">
        <v>52</v>
      </c>
      <c r="D19" s="140">
        <v>1</v>
      </c>
      <c r="E19" s="237">
        <v>4</v>
      </c>
      <c r="F19" s="141" t="s">
        <v>1697</v>
      </c>
      <c r="G19" s="160" t="s">
        <v>1686</v>
      </c>
      <c r="J19" s="38" t="s">
        <v>877</v>
      </c>
      <c r="K19" s="161" t="s">
        <v>876</v>
      </c>
      <c r="N19" s="162" t="s">
        <v>1266</v>
      </c>
      <c r="O19" s="160" t="s">
        <v>1263</v>
      </c>
      <c r="P19" s="38"/>
      <c r="Q19" s="38"/>
      <c r="S19" s="141" t="s">
        <v>1520</v>
      </c>
      <c r="T19" s="160" t="s">
        <v>1519</v>
      </c>
    </row>
    <row r="20" spans="1:20" ht="15.75" x14ac:dyDescent="0.25">
      <c r="B20" s="140">
        <v>25</v>
      </c>
      <c r="C20" s="272">
        <v>52</v>
      </c>
      <c r="D20" s="140">
        <v>1</v>
      </c>
      <c r="E20" s="237">
        <v>5</v>
      </c>
      <c r="F20" s="141" t="s">
        <v>1698</v>
      </c>
      <c r="G20" s="160" t="s">
        <v>1687</v>
      </c>
      <c r="J20" s="38" t="s">
        <v>878</v>
      </c>
      <c r="K20" s="161" t="s">
        <v>879</v>
      </c>
      <c r="N20" s="162" t="s">
        <v>1267</v>
      </c>
      <c r="O20" s="160" t="s">
        <v>1268</v>
      </c>
      <c r="S20" s="141" t="s">
        <v>1512</v>
      </c>
      <c r="T20" s="160" t="s">
        <v>1521</v>
      </c>
    </row>
    <row r="21" spans="1:20" ht="15.75" x14ac:dyDescent="0.25">
      <c r="B21" s="140">
        <v>23</v>
      </c>
      <c r="C21" s="272">
        <v>53</v>
      </c>
      <c r="D21" s="140">
        <v>1</v>
      </c>
      <c r="E21" s="237">
        <v>4</v>
      </c>
      <c r="F21" s="141" t="s">
        <v>1690</v>
      </c>
      <c r="G21" s="160" t="s">
        <v>1688</v>
      </c>
      <c r="J21" s="38"/>
      <c r="K21" s="161" t="s">
        <v>880</v>
      </c>
      <c r="N21" s="162" t="s">
        <v>1269</v>
      </c>
      <c r="O21" s="160" t="s">
        <v>1271</v>
      </c>
      <c r="P21" t="s">
        <v>1464</v>
      </c>
    </row>
    <row r="22" spans="1:20" ht="15.75" x14ac:dyDescent="0.25">
      <c r="B22" s="140">
        <v>25</v>
      </c>
      <c r="C22" s="272">
        <v>53</v>
      </c>
      <c r="D22" s="140">
        <v>1</v>
      </c>
      <c r="E22" s="237">
        <v>4</v>
      </c>
      <c r="F22" s="141" t="s">
        <v>888</v>
      </c>
      <c r="G22" s="160" t="s">
        <v>872</v>
      </c>
      <c r="J22" s="38"/>
      <c r="K22" s="161" t="s">
        <v>881</v>
      </c>
      <c r="N22" s="162" t="s">
        <v>1270</v>
      </c>
      <c r="O22" s="160" t="s">
        <v>1272</v>
      </c>
      <c r="S22" s="238">
        <v>6</v>
      </c>
      <c r="T22" s="160" t="s">
        <v>1516</v>
      </c>
    </row>
    <row r="23" spans="1:20" ht="15.75" x14ac:dyDescent="0.25">
      <c r="B23" s="140">
        <v>23</v>
      </c>
      <c r="C23" s="272">
        <v>54</v>
      </c>
      <c r="D23" s="140">
        <v>1</v>
      </c>
      <c r="E23" s="237">
        <v>5</v>
      </c>
      <c r="F23" s="141" t="s">
        <v>1001</v>
      </c>
      <c r="G23" s="160" t="s">
        <v>871</v>
      </c>
      <c r="H23" t="s">
        <v>1564</v>
      </c>
      <c r="J23" s="38" t="s">
        <v>1374</v>
      </c>
      <c r="K23" s="161" t="s">
        <v>1373</v>
      </c>
      <c r="N23" s="162" t="s">
        <v>1276</v>
      </c>
      <c r="O23" s="160" t="s">
        <v>1275</v>
      </c>
      <c r="S23" s="141" t="s">
        <v>888</v>
      </c>
      <c r="T23" s="160" t="s">
        <v>1494</v>
      </c>
    </row>
    <row r="24" spans="1:20" ht="15.75" x14ac:dyDescent="0.25">
      <c r="B24" s="140">
        <v>24</v>
      </c>
      <c r="C24" s="272">
        <v>54</v>
      </c>
      <c r="D24" s="140">
        <v>1</v>
      </c>
      <c r="E24" s="237">
        <v>4</v>
      </c>
      <c r="F24" s="141" t="s">
        <v>1002</v>
      </c>
      <c r="G24" s="160" t="s">
        <v>873</v>
      </c>
      <c r="J24" s="38"/>
      <c r="K24" s="161" t="s">
        <v>882</v>
      </c>
      <c r="S24" s="141" t="s">
        <v>889</v>
      </c>
      <c r="T24" s="160" t="s">
        <v>1495</v>
      </c>
    </row>
    <row r="25" spans="1:20" ht="15.75" x14ac:dyDescent="0.25">
      <c r="B25" s="140">
        <v>25</v>
      </c>
      <c r="C25" s="272">
        <v>54</v>
      </c>
      <c r="D25" s="140">
        <v>1</v>
      </c>
      <c r="E25" s="237">
        <v>5</v>
      </c>
      <c r="F25" s="141" t="s">
        <v>1321</v>
      </c>
      <c r="G25" s="160" t="s">
        <v>1320</v>
      </c>
      <c r="J25" s="38" t="s">
        <v>1729</v>
      </c>
      <c r="K25" s="161" t="s">
        <v>883</v>
      </c>
      <c r="N25" s="162" t="s">
        <v>1274</v>
      </c>
      <c r="O25" s="160" t="s">
        <v>1273</v>
      </c>
      <c r="S25" s="141" t="s">
        <v>891</v>
      </c>
      <c r="T25" s="160" t="s">
        <v>1496</v>
      </c>
    </row>
    <row r="26" spans="1:20" ht="15.75" x14ac:dyDescent="0.25">
      <c r="A26" t="s">
        <v>1426</v>
      </c>
      <c r="F26" s="141" t="s">
        <v>1333</v>
      </c>
      <c r="G26" s="160" t="s">
        <v>1332</v>
      </c>
      <c r="J26" s="38" t="s">
        <v>890</v>
      </c>
      <c r="K26" s="161" t="s">
        <v>911</v>
      </c>
      <c r="S26" s="141" t="s">
        <v>1109</v>
      </c>
      <c r="T26" s="160" t="s">
        <v>1496</v>
      </c>
    </row>
    <row r="27" spans="1:20" ht="15.75" x14ac:dyDescent="0.25">
      <c r="A27" t="s">
        <v>1429</v>
      </c>
      <c r="B27" s="140">
        <v>24</v>
      </c>
      <c r="C27" s="272">
        <v>53</v>
      </c>
      <c r="D27" s="140">
        <v>2</v>
      </c>
      <c r="E27" s="237">
        <v>0</v>
      </c>
      <c r="F27" s="141" t="s">
        <v>1700</v>
      </c>
      <c r="G27" s="160" t="s">
        <v>1699</v>
      </c>
      <c r="J27" s="38" t="s">
        <v>891</v>
      </c>
      <c r="K27" s="161" t="s">
        <v>987</v>
      </c>
      <c r="S27" s="141" t="s">
        <v>1256</v>
      </c>
      <c r="T27" s="160" t="s">
        <v>1108</v>
      </c>
    </row>
    <row r="28" spans="1:20" ht="15.75" x14ac:dyDescent="0.25">
      <c r="A28" t="s">
        <v>1428</v>
      </c>
      <c r="B28" s="38"/>
      <c r="F28" s="141" t="s">
        <v>1368</v>
      </c>
      <c r="G28" s="160" t="s">
        <v>1273</v>
      </c>
      <c r="H28" t="s">
        <v>964</v>
      </c>
      <c r="J28" s="38" t="s">
        <v>889</v>
      </c>
      <c r="K28" s="161" t="s">
        <v>988</v>
      </c>
      <c r="N28" s="61" t="s">
        <v>1471</v>
      </c>
      <c r="S28" s="141" t="s">
        <v>1259</v>
      </c>
      <c r="T28" s="160" t="s">
        <v>1506</v>
      </c>
    </row>
    <row r="29" spans="1:20" ht="15.75" x14ac:dyDescent="0.25">
      <c r="A29" t="s">
        <v>1430</v>
      </c>
      <c r="F29" s="141" t="s">
        <v>955</v>
      </c>
      <c r="G29" s="160" t="s">
        <v>954</v>
      </c>
      <c r="J29" s="38" t="s">
        <v>888</v>
      </c>
      <c r="K29" s="161" t="s">
        <v>899</v>
      </c>
      <c r="P29" t="s">
        <v>1489</v>
      </c>
      <c r="S29" s="141" t="s">
        <v>1260</v>
      </c>
      <c r="T29" s="160" t="s">
        <v>1507</v>
      </c>
    </row>
    <row r="30" spans="1:20" ht="15.75" x14ac:dyDescent="0.25">
      <c r="A30" t="s">
        <v>1431</v>
      </c>
      <c r="F30" s="141" t="s">
        <v>1667</v>
      </c>
      <c r="G30" s="160" t="s">
        <v>1666</v>
      </c>
      <c r="H30" t="s">
        <v>964</v>
      </c>
      <c r="J30" s="38" t="s">
        <v>1350</v>
      </c>
      <c r="K30" s="161" t="s">
        <v>1349</v>
      </c>
      <c r="P30" t="s">
        <v>1488</v>
      </c>
      <c r="S30" s="141" t="s">
        <v>1500</v>
      </c>
      <c r="T30" s="160" t="s">
        <v>1508</v>
      </c>
    </row>
    <row r="31" spans="1:20" ht="15.75" x14ac:dyDescent="0.25">
      <c r="A31" t="s">
        <v>1427</v>
      </c>
      <c r="F31" s="141" t="s">
        <v>1669</v>
      </c>
      <c r="G31" s="160" t="s">
        <v>1668</v>
      </c>
      <c r="J31" s="38" t="s">
        <v>896</v>
      </c>
      <c r="K31" s="161" t="s">
        <v>895</v>
      </c>
      <c r="P31" t="s">
        <v>1487</v>
      </c>
      <c r="S31" s="141" t="s">
        <v>1501</v>
      </c>
      <c r="T31" s="160" t="s">
        <v>1509</v>
      </c>
    </row>
    <row r="32" spans="1:20" ht="15.75" x14ac:dyDescent="0.25">
      <c r="C32" s="171">
        <v>64</v>
      </c>
      <c r="D32" s="113">
        <v>77</v>
      </c>
      <c r="E32" s="285">
        <v>90</v>
      </c>
      <c r="F32" s="238" t="s">
        <v>1702</v>
      </c>
      <c r="G32" s="160" t="s">
        <v>1701</v>
      </c>
      <c r="H32" s="31" t="s">
        <v>970</v>
      </c>
      <c r="J32" s="38" t="s">
        <v>1226</v>
      </c>
      <c r="K32" s="161" t="s">
        <v>1225</v>
      </c>
      <c r="S32" s="141" t="s">
        <v>1502</v>
      </c>
      <c r="T32" s="160" t="s">
        <v>1510</v>
      </c>
    </row>
    <row r="33" spans="1:20" ht="15.75" x14ac:dyDescent="0.25">
      <c r="C33" s="66"/>
      <c r="D33" s="67"/>
      <c r="E33" s="282"/>
      <c r="F33" s="238">
        <v>2</v>
      </c>
      <c r="G33" s="160" t="s">
        <v>1371</v>
      </c>
      <c r="H33" s="31" t="s">
        <v>974</v>
      </c>
      <c r="J33" s="38" t="s">
        <v>1466</v>
      </c>
      <c r="K33" s="161" t="s">
        <v>1465</v>
      </c>
      <c r="L33" t="s">
        <v>1133</v>
      </c>
      <c r="S33" s="141" t="s">
        <v>1512</v>
      </c>
      <c r="T33" s="160" t="s">
        <v>1511</v>
      </c>
    </row>
    <row r="34" spans="1:20" ht="15.75" x14ac:dyDescent="0.25">
      <c r="C34" s="39">
        <v>1</v>
      </c>
      <c r="D34" s="36">
        <v>1</v>
      </c>
      <c r="E34" s="283">
        <v>0</v>
      </c>
      <c r="F34" s="141" t="s">
        <v>1309</v>
      </c>
      <c r="G34" s="160" t="s">
        <v>1007</v>
      </c>
      <c r="J34" s="38" t="s">
        <v>898</v>
      </c>
      <c r="K34" s="161" t="s">
        <v>897</v>
      </c>
      <c r="L34">
        <v>1236</v>
      </c>
      <c r="M34" t="s">
        <v>1137</v>
      </c>
    </row>
    <row r="35" spans="1:20" ht="15.75" x14ac:dyDescent="0.25">
      <c r="C35" s="39">
        <v>1</v>
      </c>
      <c r="D35" s="36">
        <v>0</v>
      </c>
      <c r="E35" s="283">
        <v>0</v>
      </c>
      <c r="F35" s="141" t="s">
        <v>1405</v>
      </c>
      <c r="G35" s="160" t="s">
        <v>1345</v>
      </c>
      <c r="J35" s="162" t="s">
        <v>931</v>
      </c>
      <c r="K35" s="161" t="s">
        <v>1475</v>
      </c>
      <c r="L35">
        <v>1232</v>
      </c>
      <c r="M35" t="s">
        <v>1134</v>
      </c>
    </row>
    <row r="36" spans="1:20" ht="15.75" x14ac:dyDescent="0.25">
      <c r="C36" s="44">
        <v>0</v>
      </c>
      <c r="D36" s="37">
        <v>0</v>
      </c>
      <c r="E36" s="284">
        <v>1</v>
      </c>
      <c r="F36" s="141" t="s">
        <v>1348</v>
      </c>
      <c r="G36" s="160" t="s">
        <v>1346</v>
      </c>
      <c r="J36" s="162"/>
      <c r="K36" s="161"/>
      <c r="M36" t="s">
        <v>1135</v>
      </c>
    </row>
    <row r="37" spans="1:20" ht="15.75" x14ac:dyDescent="0.25">
      <c r="F37" s="141"/>
      <c r="G37" s="160" t="s">
        <v>1347</v>
      </c>
      <c r="J37" s="162"/>
      <c r="K37" s="161"/>
      <c r="M37" t="s">
        <v>1136</v>
      </c>
    </row>
    <row r="38" spans="1:20" ht="15.75" x14ac:dyDescent="0.25">
      <c r="A38" s="335" t="s">
        <v>1454</v>
      </c>
      <c r="B38" s="335"/>
      <c r="F38" s="141" t="s">
        <v>1665</v>
      </c>
      <c r="G38" s="160" t="s">
        <v>1318</v>
      </c>
      <c r="J38" s="38"/>
      <c r="K38" s="161"/>
      <c r="L38">
        <v>1240</v>
      </c>
      <c r="M38" t="s">
        <v>1138</v>
      </c>
    </row>
    <row r="39" spans="1:20" ht="15.75" x14ac:dyDescent="0.25">
      <c r="A39" s="141" t="s">
        <v>1455</v>
      </c>
      <c r="B39" s="160" t="s">
        <v>1456</v>
      </c>
      <c r="E39" s="141"/>
      <c r="F39" s="141" t="s">
        <v>1372</v>
      </c>
      <c r="G39" s="160" t="s">
        <v>1006</v>
      </c>
      <c r="H39" s="141" t="s">
        <v>1069</v>
      </c>
      <c r="J39" s="38" t="s">
        <v>1171</v>
      </c>
      <c r="K39" s="161" t="s">
        <v>1170</v>
      </c>
      <c r="L39">
        <v>1244</v>
      </c>
      <c r="M39" t="s">
        <v>1139</v>
      </c>
      <c r="P39" t="s">
        <v>1123</v>
      </c>
    </row>
    <row r="40" spans="1:20" ht="15.75" x14ac:dyDescent="0.25">
      <c r="A40" s="141" t="s">
        <v>1453</v>
      </c>
      <c r="B40" s="160" t="s">
        <v>1452</v>
      </c>
      <c r="F40" s="141" t="s">
        <v>997</v>
      </c>
      <c r="G40" s="160" t="s">
        <v>921</v>
      </c>
      <c r="J40" s="38" t="s">
        <v>1169</v>
      </c>
      <c r="K40" s="161" t="s">
        <v>1168</v>
      </c>
      <c r="P40">
        <v>300</v>
      </c>
    </row>
    <row r="41" spans="1:20" ht="15.75" x14ac:dyDescent="0.25">
      <c r="A41" s="38"/>
      <c r="B41" s="38"/>
      <c r="F41" s="141" t="s">
        <v>998</v>
      </c>
      <c r="G41" s="160" t="s">
        <v>922</v>
      </c>
      <c r="J41" s="38" t="s">
        <v>1131</v>
      </c>
      <c r="K41" s="161" t="s">
        <v>1128</v>
      </c>
      <c r="O41" s="135">
        <v>0.77</v>
      </c>
      <c r="P41">
        <v>230</v>
      </c>
    </row>
    <row r="42" spans="1:20" ht="15.75" x14ac:dyDescent="0.25">
      <c r="E42" s="50" t="s">
        <v>1280</v>
      </c>
      <c r="F42" s="141" t="s">
        <v>999</v>
      </c>
      <c r="G42" s="160" t="s">
        <v>1000</v>
      </c>
      <c r="H42" s="141" t="s">
        <v>1070</v>
      </c>
      <c r="I42" s="38"/>
      <c r="J42" s="38" t="s">
        <v>1173</v>
      </c>
      <c r="K42" s="161" t="s">
        <v>1172</v>
      </c>
      <c r="O42" s="135">
        <v>0.67</v>
      </c>
      <c r="P42">
        <v>200</v>
      </c>
      <c r="Q42" t="s">
        <v>1127</v>
      </c>
    </row>
    <row r="43" spans="1:20" ht="15.75" x14ac:dyDescent="0.25">
      <c r="A43" t="s">
        <v>1678</v>
      </c>
      <c r="B43" s="281" t="s">
        <v>1044</v>
      </c>
      <c r="C43" s="31" t="s">
        <v>1679</v>
      </c>
      <c r="F43" s="141" t="s">
        <v>997</v>
      </c>
      <c r="G43" s="160" t="s">
        <v>1306</v>
      </c>
      <c r="J43" s="38" t="s">
        <v>1180</v>
      </c>
      <c r="K43" s="161" t="s">
        <v>1179</v>
      </c>
      <c r="O43" s="135">
        <v>0.53</v>
      </c>
      <c r="P43">
        <v>160</v>
      </c>
      <c r="Q43" t="s">
        <v>1120</v>
      </c>
    </row>
    <row r="44" spans="1:20" ht="15.75" x14ac:dyDescent="0.25">
      <c r="A44" t="s">
        <v>1680</v>
      </c>
      <c r="F44" s="141" t="s">
        <v>998</v>
      </c>
      <c r="G44" s="160" t="s">
        <v>1307</v>
      </c>
      <c r="J44" s="38" t="s">
        <v>1176</v>
      </c>
      <c r="K44" s="161" t="s">
        <v>1174</v>
      </c>
      <c r="O44" s="135">
        <v>0.5</v>
      </c>
      <c r="P44">
        <v>150</v>
      </c>
      <c r="Q44" t="s">
        <v>1120</v>
      </c>
    </row>
    <row r="45" spans="1:20" ht="15.75" x14ac:dyDescent="0.25">
      <c r="F45" s="141" t="s">
        <v>999</v>
      </c>
      <c r="G45" s="160" t="s">
        <v>1308</v>
      </c>
      <c r="J45" s="38" t="s">
        <v>1177</v>
      </c>
      <c r="K45" s="161" t="s">
        <v>1175</v>
      </c>
    </row>
    <row r="46" spans="1:20" ht="15.75" x14ac:dyDescent="0.25">
      <c r="D46" t="s">
        <v>1723</v>
      </c>
      <c r="F46" s="141" t="s">
        <v>1404</v>
      </c>
      <c r="G46" s="160" t="s">
        <v>1367</v>
      </c>
      <c r="J46" s="38" t="s">
        <v>1178</v>
      </c>
      <c r="K46" s="161" t="s">
        <v>1129</v>
      </c>
      <c r="P46" t="s">
        <v>1121</v>
      </c>
    </row>
    <row r="47" spans="1:20" ht="15.75" x14ac:dyDescent="0.25">
      <c r="F47" s="141" t="s">
        <v>1561</v>
      </c>
      <c r="G47" s="160" t="s">
        <v>1044</v>
      </c>
      <c r="J47" s="38" t="s">
        <v>1132</v>
      </c>
      <c r="K47" s="161" t="s">
        <v>1129</v>
      </c>
      <c r="M47" s="79" t="s">
        <v>1154</v>
      </c>
      <c r="N47" s="53">
        <v>3090</v>
      </c>
      <c r="P47">
        <v>300</v>
      </c>
    </row>
    <row r="48" spans="1:20" ht="15.75" x14ac:dyDescent="0.25">
      <c r="F48" s="141" t="s">
        <v>1722</v>
      </c>
      <c r="G48" s="160" t="s">
        <v>1721</v>
      </c>
      <c r="J48" s="38" t="s">
        <v>1130</v>
      </c>
      <c r="K48" s="161" t="s">
        <v>1129</v>
      </c>
      <c r="M48" s="79" t="s">
        <v>1155</v>
      </c>
      <c r="N48" s="79" t="s">
        <v>1156</v>
      </c>
      <c r="P48">
        <v>230</v>
      </c>
    </row>
    <row r="49" spans="2:17" ht="15.75" x14ac:dyDescent="0.25">
      <c r="F49" s="141" t="s">
        <v>1303</v>
      </c>
      <c r="G49" s="160" t="s">
        <v>1302</v>
      </c>
      <c r="J49" s="38" t="s">
        <v>976</v>
      </c>
      <c r="K49" s="161" t="s">
        <v>979</v>
      </c>
      <c r="M49" s="53">
        <v>5877</v>
      </c>
      <c r="N49" s="79" t="s">
        <v>1156</v>
      </c>
      <c r="P49">
        <v>200</v>
      </c>
      <c r="Q49" t="s">
        <v>1120</v>
      </c>
    </row>
    <row r="50" spans="2:17" ht="15.75" x14ac:dyDescent="0.25">
      <c r="F50" s="141" t="s">
        <v>1720</v>
      </c>
      <c r="G50" s="160" t="s">
        <v>1459</v>
      </c>
      <c r="J50" s="38" t="s">
        <v>980</v>
      </c>
      <c r="K50" s="163" t="s">
        <v>978</v>
      </c>
      <c r="M50" s="53">
        <v>9510</v>
      </c>
      <c r="N50" s="53">
        <v>3090</v>
      </c>
      <c r="P50">
        <v>160</v>
      </c>
      <c r="Q50" t="s">
        <v>1122</v>
      </c>
    </row>
    <row r="51" spans="2:17" ht="15.75" x14ac:dyDescent="0.25">
      <c r="F51" s="141" t="s">
        <v>1305</v>
      </c>
      <c r="G51" s="160" t="s">
        <v>1304</v>
      </c>
      <c r="J51" s="38" t="s">
        <v>985</v>
      </c>
      <c r="K51" s="163" t="s">
        <v>981</v>
      </c>
      <c r="M51" s="53">
        <v>0</v>
      </c>
      <c r="N51" s="53">
        <v>10000</v>
      </c>
      <c r="P51">
        <v>150</v>
      </c>
      <c r="Q51" t="s">
        <v>1126</v>
      </c>
    </row>
    <row r="52" spans="2:17" ht="15.75" x14ac:dyDescent="0.25">
      <c r="F52" s="141" t="s">
        <v>1068</v>
      </c>
      <c r="G52" s="160" t="s">
        <v>1067</v>
      </c>
      <c r="J52" s="38" t="s">
        <v>986</v>
      </c>
      <c r="K52" s="163" t="s">
        <v>984</v>
      </c>
    </row>
    <row r="53" spans="2:17" ht="15.75" x14ac:dyDescent="0.25">
      <c r="F53" s="141" t="s">
        <v>1229</v>
      </c>
      <c r="G53" s="160" t="s">
        <v>1228</v>
      </c>
      <c r="H53" t="s">
        <v>1144</v>
      </c>
      <c r="J53" s="38" t="s">
        <v>989</v>
      </c>
      <c r="K53" s="161" t="s">
        <v>906</v>
      </c>
    </row>
    <row r="54" spans="2:17" ht="15.75" x14ac:dyDescent="0.25">
      <c r="F54" s="141" t="s">
        <v>904</v>
      </c>
      <c r="G54" s="160" t="s">
        <v>903</v>
      </c>
      <c r="H54" t="s">
        <v>1145</v>
      </c>
      <c r="J54" s="38" t="s">
        <v>1256</v>
      </c>
      <c r="K54" s="161" t="s">
        <v>1255</v>
      </c>
      <c r="N54" t="s">
        <v>1158</v>
      </c>
    </row>
    <row r="55" spans="2:17" ht="15.75" x14ac:dyDescent="0.25">
      <c r="F55" s="141" t="s">
        <v>1148</v>
      </c>
      <c r="G55" s="160" t="s">
        <v>906</v>
      </c>
      <c r="J55" s="38" t="s">
        <v>1259</v>
      </c>
      <c r="K55" s="161" t="s">
        <v>1257</v>
      </c>
      <c r="N55" t="s">
        <v>1159</v>
      </c>
    </row>
    <row r="56" spans="2:17" ht="15.75" x14ac:dyDescent="0.25">
      <c r="F56" s="141" t="s">
        <v>935</v>
      </c>
      <c r="G56" s="160" t="s">
        <v>937</v>
      </c>
      <c r="J56" s="38" t="s">
        <v>1260</v>
      </c>
      <c r="K56" s="161" t="s">
        <v>1258</v>
      </c>
      <c r="N56" t="s">
        <v>1160</v>
      </c>
    </row>
    <row r="57" spans="2:17" ht="15.75" x14ac:dyDescent="0.25">
      <c r="F57" s="141" t="s">
        <v>936</v>
      </c>
      <c r="G57" s="160" t="s">
        <v>934</v>
      </c>
      <c r="H57" s="50"/>
      <c r="J57" s="224" t="s">
        <v>1256</v>
      </c>
      <c r="K57" s="225" t="s">
        <v>1277</v>
      </c>
      <c r="N57" t="s">
        <v>608</v>
      </c>
    </row>
    <row r="58" spans="2:17" ht="15.75" x14ac:dyDescent="0.25">
      <c r="F58" s="141" t="s">
        <v>1484</v>
      </c>
      <c r="G58" s="160" t="s">
        <v>1277</v>
      </c>
      <c r="H58" s="50"/>
      <c r="J58" s="38" t="s">
        <v>1278</v>
      </c>
      <c r="K58" s="161" t="s">
        <v>1279</v>
      </c>
      <c r="N58" t="s">
        <v>1161</v>
      </c>
    </row>
    <row r="59" spans="2:17" ht="15.75" x14ac:dyDescent="0.25">
      <c r="F59" s="141" t="s">
        <v>1486</v>
      </c>
      <c r="G59" s="160" t="s">
        <v>1482</v>
      </c>
      <c r="H59" s="50"/>
      <c r="J59" t="s">
        <v>608</v>
      </c>
      <c r="N59" t="s">
        <v>1162</v>
      </c>
    </row>
    <row r="60" spans="2:17" ht="15.75" x14ac:dyDescent="0.25">
      <c r="F60" s="141" t="s">
        <v>1485</v>
      </c>
      <c r="G60" s="160" t="s">
        <v>1483</v>
      </c>
      <c r="H60" t="s">
        <v>1147</v>
      </c>
      <c r="J60" t="s">
        <v>1185</v>
      </c>
      <c r="N60" t="s">
        <v>1163</v>
      </c>
    </row>
    <row r="61" spans="2:17" ht="15.75" x14ac:dyDescent="0.25">
      <c r="F61" s="141" t="s">
        <v>1058</v>
      </c>
      <c r="G61" s="160" t="s">
        <v>1152</v>
      </c>
      <c r="H61" t="s">
        <v>1146</v>
      </c>
      <c r="J61" t="s">
        <v>1186</v>
      </c>
      <c r="N61" t="s">
        <v>1159</v>
      </c>
    </row>
    <row r="62" spans="2:17" ht="15.75" x14ac:dyDescent="0.25">
      <c r="F62" s="143" t="s">
        <v>1351</v>
      </c>
      <c r="G62" s="161" t="s">
        <v>1382</v>
      </c>
      <c r="J62" t="s">
        <v>1187</v>
      </c>
      <c r="N62" t="s">
        <v>1164</v>
      </c>
    </row>
    <row r="63" spans="2:17" ht="15.75" x14ac:dyDescent="0.25">
      <c r="B63" t="s">
        <v>1544</v>
      </c>
      <c r="F63" s="143" t="s">
        <v>1359</v>
      </c>
      <c r="G63" s="160" t="s">
        <v>1370</v>
      </c>
      <c r="J63" t="s">
        <v>1188</v>
      </c>
      <c r="N63" t="s">
        <v>608</v>
      </c>
    </row>
    <row r="64" spans="2:17" ht="15.75" x14ac:dyDescent="0.25">
      <c r="F64" s="143" t="s">
        <v>1366</v>
      </c>
      <c r="G64" s="160" t="s">
        <v>1709</v>
      </c>
      <c r="J64" t="s">
        <v>1187</v>
      </c>
      <c r="N64" t="s">
        <v>1165</v>
      </c>
    </row>
    <row r="65" spans="1:14" ht="15.75" x14ac:dyDescent="0.25">
      <c r="B65" t="s">
        <v>1411</v>
      </c>
      <c r="F65" s="143" t="s">
        <v>1357</v>
      </c>
      <c r="G65" s="160" t="s">
        <v>1710</v>
      </c>
      <c r="J65" t="s">
        <v>1189</v>
      </c>
      <c r="N65" t="s">
        <v>1162</v>
      </c>
    </row>
    <row r="66" spans="1:14" ht="15.75" x14ac:dyDescent="0.25">
      <c r="B66" t="s">
        <v>1412</v>
      </c>
      <c r="E66" s="50" t="s">
        <v>1425</v>
      </c>
      <c r="F66" s="143" t="s">
        <v>1360</v>
      </c>
      <c r="G66" s="160" t="s">
        <v>1560</v>
      </c>
      <c r="N66" t="s">
        <v>1166</v>
      </c>
    </row>
    <row r="67" spans="1:14" ht="15.75" x14ac:dyDescent="0.25">
      <c r="A67" s="36"/>
      <c r="B67" s="36" t="s">
        <v>1413</v>
      </c>
      <c r="C67" s="36"/>
      <c r="D67" s="36"/>
      <c r="F67" s="143" t="s">
        <v>1355</v>
      </c>
      <c r="G67" s="160" t="s">
        <v>1711</v>
      </c>
      <c r="J67" t="s">
        <v>1190</v>
      </c>
      <c r="N67" t="s">
        <v>1167</v>
      </c>
    </row>
    <row r="68" spans="1:14" ht="15.75" x14ac:dyDescent="0.25">
      <c r="C68" s="36"/>
      <c r="D68" s="36"/>
      <c r="F68" s="143" t="s">
        <v>1358</v>
      </c>
      <c r="G68" s="160" t="s">
        <v>1712</v>
      </c>
      <c r="J68" t="s">
        <v>1191</v>
      </c>
    </row>
    <row r="69" spans="1:14" ht="15.75" x14ac:dyDescent="0.25">
      <c r="A69" t="s">
        <v>1403</v>
      </c>
      <c r="C69" s="36"/>
      <c r="D69" s="36"/>
      <c r="F69" s="143" t="s">
        <v>1725</v>
      </c>
      <c r="G69" s="160" t="s">
        <v>1724</v>
      </c>
    </row>
    <row r="70" spans="1:14" ht="15.75" x14ac:dyDescent="0.25">
      <c r="A70" s="241" t="s">
        <v>1397</v>
      </c>
      <c r="C70" t="s">
        <v>1408</v>
      </c>
      <c r="D70" s="36" t="s">
        <v>1409</v>
      </c>
      <c r="E70" t="s">
        <v>1410</v>
      </c>
      <c r="J70" t="s">
        <v>1192</v>
      </c>
    </row>
    <row r="71" spans="1:14" ht="15.75" x14ac:dyDescent="0.25">
      <c r="A71" s="141" t="s">
        <v>1388</v>
      </c>
      <c r="B71" s="160" t="s">
        <v>1394</v>
      </c>
      <c r="C71" s="36"/>
      <c r="D71" s="56"/>
      <c r="F71" s="143" t="s">
        <v>1362</v>
      </c>
      <c r="G71" s="160" t="s">
        <v>1713</v>
      </c>
      <c r="J71" t="s">
        <v>1193</v>
      </c>
    </row>
    <row r="72" spans="1:14" ht="15.75" x14ac:dyDescent="0.25">
      <c r="A72" s="141" t="s">
        <v>1389</v>
      </c>
      <c r="B72" s="160" t="s">
        <v>1395</v>
      </c>
      <c r="C72" s="56"/>
      <c r="D72" s="56"/>
      <c r="E72"/>
      <c r="F72" s="143" t="s">
        <v>1361</v>
      </c>
      <c r="G72" s="160" t="s">
        <v>1714</v>
      </c>
      <c r="J72" t="s">
        <v>1194</v>
      </c>
    </row>
    <row r="73" spans="1:14" ht="15.75" x14ac:dyDescent="0.25">
      <c r="A73" s="141" t="s">
        <v>1390</v>
      </c>
      <c r="B73" s="160" t="s">
        <v>1396</v>
      </c>
      <c r="C73" s="56"/>
      <c r="D73" s="56"/>
      <c r="E73"/>
      <c r="F73" s="143" t="s">
        <v>1364</v>
      </c>
      <c r="G73" s="160" t="s">
        <v>1715</v>
      </c>
      <c r="H73" s="50"/>
      <c r="J73" t="s">
        <v>1195</v>
      </c>
    </row>
    <row r="74" spans="1:14" ht="15.75" x14ac:dyDescent="0.25">
      <c r="A74" s="241" t="s">
        <v>1398</v>
      </c>
      <c r="C74" s="36"/>
      <c r="D74" s="36"/>
      <c r="E74"/>
      <c r="F74" s="143" t="s">
        <v>1365</v>
      </c>
      <c r="G74" s="160" t="s">
        <v>1716</v>
      </c>
      <c r="H74" s="50"/>
    </row>
    <row r="75" spans="1:14" ht="15.75" x14ac:dyDescent="0.25">
      <c r="A75" s="141" t="s">
        <v>1388</v>
      </c>
      <c r="B75" s="160" t="s">
        <v>1391</v>
      </c>
      <c r="C75" s="36"/>
      <c r="D75" s="36"/>
      <c r="E75"/>
      <c r="F75" s="143" t="s">
        <v>1356</v>
      </c>
      <c r="G75" s="160" t="s">
        <v>1717</v>
      </c>
      <c r="H75" s="50"/>
    </row>
    <row r="76" spans="1:14" ht="15.75" x14ac:dyDescent="0.25">
      <c r="A76" s="141" t="s">
        <v>1389</v>
      </c>
      <c r="B76" s="160" t="s">
        <v>1393</v>
      </c>
      <c r="C76" s="36"/>
      <c r="D76" s="36"/>
      <c r="E76"/>
      <c r="F76" s="143" t="s">
        <v>1363</v>
      </c>
      <c r="G76" s="160" t="s">
        <v>1718</v>
      </c>
      <c r="H76" s="50"/>
    </row>
    <row r="77" spans="1:14" ht="15.75" x14ac:dyDescent="0.25">
      <c r="A77" s="141" t="s">
        <v>1390</v>
      </c>
      <c r="B77" s="160" t="s">
        <v>1392</v>
      </c>
      <c r="C77" s="36"/>
      <c r="D77" s="36"/>
      <c r="F77" s="141" t="s">
        <v>1025</v>
      </c>
      <c r="G77" s="160" t="s">
        <v>1379</v>
      </c>
      <c r="H77" s="50"/>
    </row>
    <row r="78" spans="1:14" ht="15.75" x14ac:dyDescent="0.25">
      <c r="A78" s="182" t="s">
        <v>1399</v>
      </c>
      <c r="B78" s="36"/>
      <c r="C78" s="36"/>
      <c r="D78" s="36"/>
      <c r="E78" s="36"/>
      <c r="F78" s="141" t="s">
        <v>1026</v>
      </c>
      <c r="G78" s="160" t="s">
        <v>1380</v>
      </c>
      <c r="H78" s="50"/>
    </row>
    <row r="79" spans="1:14" ht="15.75" x14ac:dyDescent="0.25">
      <c r="A79" s="141" t="s">
        <v>1388</v>
      </c>
      <c r="B79" s="160" t="s">
        <v>1385</v>
      </c>
      <c r="E79" s="36"/>
      <c r="F79" s="141" t="s">
        <v>1027</v>
      </c>
      <c r="G79" s="160" t="s">
        <v>1381</v>
      </c>
    </row>
    <row r="80" spans="1:14" ht="15.75" x14ac:dyDescent="0.25">
      <c r="A80" s="141" t="s">
        <v>1389</v>
      </c>
      <c r="B80" s="160" t="s">
        <v>1386</v>
      </c>
      <c r="E80" s="36"/>
      <c r="F80" s="141" t="s">
        <v>1383</v>
      </c>
      <c r="G80" s="160" t="s">
        <v>1369</v>
      </c>
    </row>
    <row r="81" spans="1:10" ht="15.75" x14ac:dyDescent="0.25">
      <c r="A81" s="141" t="s">
        <v>1390</v>
      </c>
      <c r="B81" s="160" t="s">
        <v>1387</v>
      </c>
      <c r="C81" t="s">
        <v>1400</v>
      </c>
      <c r="E81" s="56"/>
      <c r="G81" s="160" t="s">
        <v>1476</v>
      </c>
    </row>
    <row r="82" spans="1:10" ht="15.75" x14ac:dyDescent="0.25">
      <c r="A82" s="241" t="s">
        <v>1402</v>
      </c>
      <c r="B82" s="36"/>
      <c r="E82" s="36"/>
      <c r="F82" s="141" t="s">
        <v>1473</v>
      </c>
      <c r="G82" s="160" t="s">
        <v>1472</v>
      </c>
    </row>
    <row r="83" spans="1:10" ht="15.75" x14ac:dyDescent="0.25">
      <c r="A83" t="s">
        <v>1401</v>
      </c>
      <c r="E83" s="36"/>
      <c r="F83" s="141" t="s">
        <v>1078</v>
      </c>
      <c r="G83" s="160" t="s">
        <v>1077</v>
      </c>
    </row>
    <row r="84" spans="1:10" ht="15.75" x14ac:dyDescent="0.25">
      <c r="A84" s="141" t="s">
        <v>997</v>
      </c>
      <c r="B84" s="160" t="s">
        <v>921</v>
      </c>
      <c r="E84" s="36"/>
      <c r="F84" s="141" t="s">
        <v>1072</v>
      </c>
      <c r="G84" s="160" t="s">
        <v>1071</v>
      </c>
    </row>
    <row r="85" spans="1:10" ht="15.75" x14ac:dyDescent="0.25">
      <c r="A85" s="141" t="s">
        <v>998</v>
      </c>
      <c r="B85" s="160" t="s">
        <v>922</v>
      </c>
      <c r="E85" s="36"/>
      <c r="F85" s="141" t="s">
        <v>1073</v>
      </c>
      <c r="G85" s="160" t="s">
        <v>1074</v>
      </c>
    </row>
    <row r="86" spans="1:10" ht="15.75" x14ac:dyDescent="0.25">
      <c r="A86" s="141" t="s">
        <v>999</v>
      </c>
      <c r="B86" s="160" t="s">
        <v>1000</v>
      </c>
      <c r="E86" s="36"/>
      <c r="F86" s="141" t="s">
        <v>1337</v>
      </c>
      <c r="G86" s="160" t="s">
        <v>1336</v>
      </c>
    </row>
    <row r="87" spans="1:10" ht="15.75" x14ac:dyDescent="0.25">
      <c r="E87"/>
      <c r="F87" s="141" t="s">
        <v>1338</v>
      </c>
      <c r="G87" s="160" t="s">
        <v>1335</v>
      </c>
      <c r="I87" t="s">
        <v>1559</v>
      </c>
    </row>
    <row r="88" spans="1:10" ht="15.75" x14ac:dyDescent="0.25">
      <c r="E88"/>
      <c r="F88" s="141" t="s">
        <v>1339</v>
      </c>
      <c r="G88" s="160" t="s">
        <v>1334</v>
      </c>
    </row>
    <row r="89" spans="1:10" ht="15.75" x14ac:dyDescent="0.25">
      <c r="E89"/>
      <c r="F89" s="141" t="s">
        <v>1025</v>
      </c>
      <c r="G89" s="160" t="s">
        <v>1022</v>
      </c>
    </row>
    <row r="90" spans="1:10" ht="15.75" x14ac:dyDescent="0.25">
      <c r="E90"/>
      <c r="F90" s="141" t="s">
        <v>1026</v>
      </c>
      <c r="G90" s="160" t="s">
        <v>1023</v>
      </c>
      <c r="J90" t="s">
        <v>1565</v>
      </c>
    </row>
    <row r="91" spans="1:10" ht="15.75" x14ac:dyDescent="0.25">
      <c r="E91"/>
      <c r="F91" s="141" t="s">
        <v>1027</v>
      </c>
      <c r="G91" s="160" t="s">
        <v>1024</v>
      </c>
      <c r="J91" t="s">
        <v>1159</v>
      </c>
    </row>
    <row r="92" spans="1:10" ht="15.75" x14ac:dyDescent="0.25">
      <c r="E92"/>
      <c r="F92" s="141"/>
      <c r="G92" s="160" t="s">
        <v>1013</v>
      </c>
      <c r="J92" t="s">
        <v>1566</v>
      </c>
    </row>
    <row r="93" spans="1:10" ht="15.75" x14ac:dyDescent="0.25">
      <c r="E93"/>
      <c r="F93" s="141" t="s">
        <v>1378</v>
      </c>
      <c r="G93" s="160" t="s">
        <v>1008</v>
      </c>
    </row>
    <row r="94" spans="1:10" ht="15.75" x14ac:dyDescent="0.25">
      <c r="E94"/>
      <c r="F94" s="141" t="s">
        <v>1011</v>
      </c>
      <c r="G94" s="160" t="s">
        <v>1009</v>
      </c>
      <c r="J94" t="s">
        <v>1567</v>
      </c>
    </row>
    <row r="95" spans="1:10" ht="15.75" x14ac:dyDescent="0.25">
      <c r="E95"/>
      <c r="F95" s="141" t="s">
        <v>1012</v>
      </c>
      <c r="G95" s="160" t="s">
        <v>1010</v>
      </c>
      <c r="J95" t="s">
        <v>1568</v>
      </c>
    </row>
    <row r="96" spans="1:10" ht="15.75" x14ac:dyDescent="0.25">
      <c r="E96"/>
      <c r="F96" s="141" t="s">
        <v>1543</v>
      </c>
      <c r="G96" s="160" t="s">
        <v>1542</v>
      </c>
      <c r="J96" t="s">
        <v>1569</v>
      </c>
    </row>
    <row r="97" spans="3:10" ht="15.75" x14ac:dyDescent="0.25">
      <c r="C97" s="61" t="s">
        <v>1474</v>
      </c>
      <c r="E97"/>
      <c r="F97" s="141" t="s">
        <v>655</v>
      </c>
      <c r="G97" s="160" t="s">
        <v>1021</v>
      </c>
      <c r="J97" t="s">
        <v>1570</v>
      </c>
    </row>
    <row r="98" spans="3:10" ht="15.75" x14ac:dyDescent="0.25">
      <c r="E98"/>
      <c r="F98" s="141" t="s">
        <v>1388</v>
      </c>
      <c r="G98" s="160" t="s">
        <v>1385</v>
      </c>
    </row>
    <row r="99" spans="3:10" ht="15.75" x14ac:dyDescent="0.25">
      <c r="E99"/>
      <c r="F99" s="141" t="s">
        <v>1389</v>
      </c>
      <c r="G99" s="160" t="s">
        <v>1386</v>
      </c>
      <c r="J99" t="s">
        <v>1571</v>
      </c>
    </row>
    <row r="100" spans="3:10" ht="15.75" x14ac:dyDescent="0.25">
      <c r="E100"/>
      <c r="F100" s="141" t="s">
        <v>1390</v>
      </c>
      <c r="G100" s="160" t="s">
        <v>1387</v>
      </c>
      <c r="J100" t="s">
        <v>1572</v>
      </c>
    </row>
    <row r="101" spans="3:10" ht="15.75" x14ac:dyDescent="0.25">
      <c r="E101"/>
      <c r="F101" s="141" t="s">
        <v>1423</v>
      </c>
      <c r="G101" s="160" t="s">
        <v>1422</v>
      </c>
      <c r="J101" t="s">
        <v>1569</v>
      </c>
    </row>
    <row r="102" spans="3:10" ht="15.75" x14ac:dyDescent="0.25">
      <c r="F102" s="141" t="s">
        <v>1407</v>
      </c>
      <c r="G102" s="160" t="s">
        <v>1406</v>
      </c>
      <c r="J102" t="s">
        <v>1570</v>
      </c>
    </row>
    <row r="103" spans="3:10" ht="15.75" x14ac:dyDescent="0.25">
      <c r="F103" s="141" t="s">
        <v>1176</v>
      </c>
      <c r="G103" s="160" t="s">
        <v>1706</v>
      </c>
    </row>
    <row r="104" spans="3:10" ht="15.75" x14ac:dyDescent="0.25">
      <c r="F104" s="141" t="s">
        <v>1177</v>
      </c>
      <c r="G104" s="160" t="s">
        <v>1707</v>
      </c>
      <c r="J104" t="s">
        <v>1573</v>
      </c>
    </row>
    <row r="105" spans="3:10" ht="15.75" x14ac:dyDescent="0.25">
      <c r="D105" s="61" t="s">
        <v>1705</v>
      </c>
      <c r="F105" s="141" t="s">
        <v>1178</v>
      </c>
      <c r="G105" s="160" t="s">
        <v>1708</v>
      </c>
      <c r="J105" t="s">
        <v>1574</v>
      </c>
    </row>
    <row r="106" spans="3:10" ht="15.75" x14ac:dyDescent="0.25">
      <c r="F106" s="141" t="s">
        <v>1182</v>
      </c>
      <c r="G106" s="160" t="s">
        <v>1181</v>
      </c>
      <c r="J106" t="s">
        <v>1575</v>
      </c>
    </row>
    <row r="107" spans="3:10" ht="15.75" x14ac:dyDescent="0.25">
      <c r="F107" s="38" t="s">
        <v>887</v>
      </c>
      <c r="G107" s="161" t="s">
        <v>886</v>
      </c>
      <c r="J107" t="s">
        <v>1576</v>
      </c>
    </row>
    <row r="108" spans="3:10" ht="15.75" x14ac:dyDescent="0.25">
      <c r="F108" s="38" t="s">
        <v>893</v>
      </c>
      <c r="G108" s="161" t="s">
        <v>892</v>
      </c>
      <c r="J108" t="s">
        <v>1577</v>
      </c>
    </row>
    <row r="109" spans="3:10" ht="15.75" x14ac:dyDescent="0.25">
      <c r="F109" s="38" t="s">
        <v>497</v>
      </c>
      <c r="G109" s="161" t="s">
        <v>1319</v>
      </c>
      <c r="J109" t="s">
        <v>1578</v>
      </c>
    </row>
    <row r="110" spans="3:10" ht="15.75" x14ac:dyDescent="0.25">
      <c r="F110" s="49" t="s">
        <v>904</v>
      </c>
      <c r="G110" s="161" t="s">
        <v>909</v>
      </c>
      <c r="J110" t="s">
        <v>1579</v>
      </c>
    </row>
    <row r="111" spans="3:10" ht="15.75" x14ac:dyDescent="0.25">
      <c r="F111" s="49" t="s">
        <v>905</v>
      </c>
      <c r="G111" s="161" t="s">
        <v>910</v>
      </c>
      <c r="J111" t="s">
        <v>1580</v>
      </c>
    </row>
    <row r="112" spans="3:10" ht="15.75" x14ac:dyDescent="0.25">
      <c r="F112" s="49" t="s">
        <v>1230</v>
      </c>
      <c r="G112" s="161" t="s">
        <v>1231</v>
      </c>
      <c r="J112" t="s">
        <v>1577</v>
      </c>
    </row>
    <row r="113" spans="6:10" ht="15.75" x14ac:dyDescent="0.25">
      <c r="F113" s="127" t="s">
        <v>1142</v>
      </c>
      <c r="G113" s="161" t="s">
        <v>1143</v>
      </c>
      <c r="J113" t="s">
        <v>1578</v>
      </c>
    </row>
    <row r="114" spans="6:10" ht="15.75" x14ac:dyDescent="0.25">
      <c r="F114" s="127" t="s">
        <v>966</v>
      </c>
      <c r="G114" s="161" t="s">
        <v>965</v>
      </c>
      <c r="H114" t="s">
        <v>1470</v>
      </c>
      <c r="J114" t="s">
        <v>1581</v>
      </c>
    </row>
    <row r="115" spans="6:10" ht="15.75" x14ac:dyDescent="0.25">
      <c r="F115" s="127" t="s">
        <v>1457</v>
      </c>
      <c r="G115" s="161" t="s">
        <v>968</v>
      </c>
      <c r="H115" s="161" t="s">
        <v>1384</v>
      </c>
    </row>
    <row r="116" spans="6:10" ht="15.75" x14ac:dyDescent="0.25">
      <c r="F116" s="127" t="s">
        <v>959</v>
      </c>
      <c r="G116" s="161" t="s">
        <v>958</v>
      </c>
    </row>
    <row r="117" spans="6:10" ht="15.75" x14ac:dyDescent="0.25">
      <c r="F117" s="127" t="s">
        <v>963</v>
      </c>
      <c r="G117" s="161" t="s">
        <v>962</v>
      </c>
      <c r="J117" t="s">
        <v>1582</v>
      </c>
    </row>
    <row r="118" spans="6:10" ht="15.75" x14ac:dyDescent="0.25">
      <c r="F118" s="127" t="s">
        <v>969</v>
      </c>
      <c r="G118" s="161" t="s">
        <v>967</v>
      </c>
      <c r="J118" t="s">
        <v>1583</v>
      </c>
    </row>
    <row r="119" spans="6:10" ht="15.75" x14ac:dyDescent="0.25">
      <c r="F119" s="127" t="s">
        <v>1237</v>
      </c>
      <c r="G119" s="161" t="s">
        <v>1236</v>
      </c>
      <c r="J119" t="s">
        <v>1569</v>
      </c>
    </row>
    <row r="120" spans="6:10" ht="15.75" x14ac:dyDescent="0.25">
      <c r="F120" s="127" t="s">
        <v>1218</v>
      </c>
      <c r="G120" s="161" t="s">
        <v>1217</v>
      </c>
      <c r="J120" t="s">
        <v>1584</v>
      </c>
    </row>
    <row r="121" spans="6:10" x14ac:dyDescent="0.25">
      <c r="J121" t="s">
        <v>1585</v>
      </c>
    </row>
    <row r="122" spans="6:10" ht="15.75" x14ac:dyDescent="0.25">
      <c r="F122" s="141" t="s">
        <v>1151</v>
      </c>
      <c r="G122" s="160" t="s">
        <v>1150</v>
      </c>
      <c r="J122" t="s">
        <v>1586</v>
      </c>
    </row>
    <row r="123" spans="6:10" ht="15.75" x14ac:dyDescent="0.25">
      <c r="G123" s="161" t="s">
        <v>971</v>
      </c>
      <c r="J123" t="s">
        <v>1587</v>
      </c>
    </row>
    <row r="124" spans="6:10" ht="15.75" x14ac:dyDescent="0.25">
      <c r="F124" s="286" t="s">
        <v>973</v>
      </c>
      <c r="G124" s="161" t="s">
        <v>972</v>
      </c>
    </row>
    <row r="125" spans="6:10" ht="15.75" x14ac:dyDescent="0.25">
      <c r="F125" s="141" t="s">
        <v>1200</v>
      </c>
      <c r="G125" s="160" t="s">
        <v>1199</v>
      </c>
      <c r="J125" t="s">
        <v>1588</v>
      </c>
    </row>
    <row r="126" spans="6:10" ht="15.75" x14ac:dyDescent="0.25">
      <c r="F126" s="141" t="s">
        <v>939</v>
      </c>
      <c r="G126" s="160" t="s">
        <v>938</v>
      </c>
      <c r="J126" t="s">
        <v>1589</v>
      </c>
    </row>
    <row r="127" spans="6:10" ht="15.75" x14ac:dyDescent="0.25">
      <c r="F127" s="141" t="s">
        <v>942</v>
      </c>
      <c r="G127" s="160" t="s">
        <v>940</v>
      </c>
      <c r="J127" t="s">
        <v>1590</v>
      </c>
    </row>
    <row r="128" spans="6:10" ht="15.75" x14ac:dyDescent="0.25">
      <c r="F128" s="141" t="s">
        <v>941</v>
      </c>
      <c r="G128" s="160" t="s">
        <v>943</v>
      </c>
      <c r="J128" t="s">
        <v>1591</v>
      </c>
    </row>
    <row r="129" spans="6:10" ht="15.75" x14ac:dyDescent="0.25">
      <c r="F129" s="141" t="s">
        <v>654</v>
      </c>
      <c r="G129" s="160" t="s">
        <v>944</v>
      </c>
      <c r="J129" t="s">
        <v>1592</v>
      </c>
    </row>
    <row r="130" spans="6:10" ht="15.75" x14ac:dyDescent="0.25">
      <c r="F130" s="141" t="s">
        <v>1719</v>
      </c>
      <c r="G130" s="160" t="s">
        <v>945</v>
      </c>
      <c r="J130" t="s">
        <v>1593</v>
      </c>
    </row>
    <row r="131" spans="6:10" ht="15.75" x14ac:dyDescent="0.25">
      <c r="F131" s="141" t="s">
        <v>941</v>
      </c>
      <c r="G131" s="160" t="s">
        <v>946</v>
      </c>
      <c r="J131" t="s">
        <v>1594</v>
      </c>
    </row>
    <row r="132" spans="6:10" ht="15.75" x14ac:dyDescent="0.25">
      <c r="F132" s="141" t="s">
        <v>948</v>
      </c>
      <c r="G132" s="160" t="s">
        <v>947</v>
      </c>
      <c r="J132" t="s">
        <v>1595</v>
      </c>
    </row>
    <row r="133" spans="6:10" ht="15.75" x14ac:dyDescent="0.25">
      <c r="F133" s="141" t="s">
        <v>950</v>
      </c>
      <c r="G133" s="160" t="s">
        <v>949</v>
      </c>
      <c r="J133" t="s">
        <v>1596</v>
      </c>
    </row>
    <row r="134" spans="6:10" ht="15.75" x14ac:dyDescent="0.25">
      <c r="F134" s="141" t="s">
        <v>1726</v>
      </c>
      <c r="G134" s="160" t="s">
        <v>951</v>
      </c>
      <c r="J134" t="s">
        <v>1597</v>
      </c>
    </row>
    <row r="135" spans="6:10" ht="15.75" x14ac:dyDescent="0.25">
      <c r="F135" s="141" t="s">
        <v>952</v>
      </c>
      <c r="G135" s="160" t="s">
        <v>953</v>
      </c>
      <c r="J135" t="s">
        <v>1598</v>
      </c>
    </row>
    <row r="136" spans="6:10" ht="15.75" x14ac:dyDescent="0.25">
      <c r="F136" s="127" t="s">
        <v>1541</v>
      </c>
      <c r="G136" s="161" t="s">
        <v>1342</v>
      </c>
      <c r="J136" t="s">
        <v>1599</v>
      </c>
    </row>
    <row r="137" spans="6:10" ht="15.75" x14ac:dyDescent="0.25">
      <c r="F137" s="127" t="s">
        <v>1341</v>
      </c>
      <c r="G137" s="161" t="s">
        <v>1343</v>
      </c>
    </row>
    <row r="138" spans="6:10" ht="15.75" x14ac:dyDescent="0.25">
      <c r="F138" s="127" t="s">
        <v>1340</v>
      </c>
      <c r="G138" s="161" t="s">
        <v>1344</v>
      </c>
      <c r="J138" t="s">
        <v>1600</v>
      </c>
    </row>
    <row r="139" spans="6:10" x14ac:dyDescent="0.25">
      <c r="J139" t="s">
        <v>1601</v>
      </c>
    </row>
    <row r="140" spans="6:10" x14ac:dyDescent="0.25">
      <c r="J140" t="s">
        <v>1602</v>
      </c>
    </row>
    <row r="141" spans="6:10" x14ac:dyDescent="0.25">
      <c r="J141" t="s">
        <v>1599</v>
      </c>
    </row>
    <row r="143" spans="6:10" x14ac:dyDescent="0.25">
      <c r="J143" t="s">
        <v>1603</v>
      </c>
    </row>
    <row r="144" spans="6:10" x14ac:dyDescent="0.25">
      <c r="J144" t="s">
        <v>1604</v>
      </c>
    </row>
    <row r="146" spans="6:10" x14ac:dyDescent="0.25">
      <c r="J146" t="s">
        <v>1605</v>
      </c>
    </row>
    <row r="147" spans="6:10" x14ac:dyDescent="0.25">
      <c r="J147" t="s">
        <v>1606</v>
      </c>
    </row>
    <row r="148" spans="6:10" x14ac:dyDescent="0.25">
      <c r="J148" t="s">
        <v>1607</v>
      </c>
    </row>
    <row r="149" spans="6:10" x14ac:dyDescent="0.25">
      <c r="J149" t="s">
        <v>1608</v>
      </c>
    </row>
    <row r="150" spans="6:10" x14ac:dyDescent="0.25">
      <c r="J150" t="s">
        <v>1599</v>
      </c>
    </row>
    <row r="152" spans="6:10" ht="15.75" x14ac:dyDescent="0.25">
      <c r="F152" s="127" t="s">
        <v>1062</v>
      </c>
      <c r="G152" s="161" t="s">
        <v>1061</v>
      </c>
      <c r="J152" t="s">
        <v>1609</v>
      </c>
    </row>
    <row r="153" spans="6:10" ht="15.75" x14ac:dyDescent="0.25">
      <c r="F153" s="127" t="s">
        <v>1063</v>
      </c>
      <c r="G153" s="161" t="s">
        <v>1064</v>
      </c>
      <c r="J153" t="s">
        <v>1610</v>
      </c>
    </row>
    <row r="154" spans="6:10" ht="15.75" x14ac:dyDescent="0.25">
      <c r="F154" s="127" t="s">
        <v>1066</v>
      </c>
      <c r="G154" s="161" t="s">
        <v>1065</v>
      </c>
      <c r="J154" t="s">
        <v>1611</v>
      </c>
    </row>
    <row r="155" spans="6:10" ht="15.75" x14ac:dyDescent="0.25">
      <c r="F155" s="127" t="s">
        <v>1240</v>
      </c>
      <c r="G155" s="161" t="s">
        <v>1239</v>
      </c>
      <c r="J155" t="s">
        <v>1612</v>
      </c>
    </row>
    <row r="156" spans="6:10" ht="15.75" x14ac:dyDescent="0.25">
      <c r="F156" s="127" t="s">
        <v>1238</v>
      </c>
      <c r="G156" s="161" t="s">
        <v>1241</v>
      </c>
      <c r="J156" t="s">
        <v>1599</v>
      </c>
    </row>
    <row r="157" spans="6:10" ht="15.75" x14ac:dyDescent="0.25">
      <c r="F157" s="127" t="s">
        <v>1562</v>
      </c>
      <c r="G157" s="161" t="s">
        <v>1216</v>
      </c>
    </row>
    <row r="158" spans="6:10" ht="15.75" x14ac:dyDescent="0.25">
      <c r="F158" s="143"/>
      <c r="G158" s="160"/>
      <c r="J158" t="s">
        <v>1613</v>
      </c>
    </row>
    <row r="159" spans="6:10" x14ac:dyDescent="0.25">
      <c r="J159" t="s">
        <v>1614</v>
      </c>
    </row>
    <row r="160" spans="6:10" x14ac:dyDescent="0.25">
      <c r="J160" t="s">
        <v>1599</v>
      </c>
    </row>
    <row r="162" spans="10:10" x14ac:dyDescent="0.25">
      <c r="J162" t="s">
        <v>1615</v>
      </c>
    </row>
    <row r="163" spans="10:10" x14ac:dyDescent="0.25">
      <c r="J163" t="s">
        <v>1616</v>
      </c>
    </row>
    <row r="164" spans="10:10" x14ac:dyDescent="0.25">
      <c r="J164" t="s">
        <v>1599</v>
      </c>
    </row>
    <row r="166" spans="10:10" x14ac:dyDescent="0.25">
      <c r="J166" t="s">
        <v>1617</v>
      </c>
    </row>
    <row r="167" spans="10:10" x14ac:dyDescent="0.25">
      <c r="J167" t="s">
        <v>1618</v>
      </c>
    </row>
    <row r="169" spans="10:10" x14ac:dyDescent="0.25">
      <c r="J169" t="s">
        <v>1619</v>
      </c>
    </row>
    <row r="170" spans="10:10" x14ac:dyDescent="0.25">
      <c r="J170" t="s">
        <v>1620</v>
      </c>
    </row>
    <row r="171" spans="10:10" x14ac:dyDescent="0.25">
      <c r="J171" t="s">
        <v>1621</v>
      </c>
    </row>
    <row r="172" spans="10:10" x14ac:dyDescent="0.25">
      <c r="J172" t="s">
        <v>1622</v>
      </c>
    </row>
    <row r="173" spans="10:10" x14ac:dyDescent="0.25">
      <c r="J173" t="s">
        <v>1623</v>
      </c>
    </row>
    <row r="174" spans="10:10" x14ac:dyDescent="0.25">
      <c r="J174" t="s">
        <v>1624</v>
      </c>
    </row>
    <row r="175" spans="10:10" x14ac:dyDescent="0.25">
      <c r="J175" t="s">
        <v>1625</v>
      </c>
    </row>
    <row r="176" spans="10:10" x14ac:dyDescent="0.25">
      <c r="J176" t="s">
        <v>1626</v>
      </c>
    </row>
    <row r="177" spans="10:10" x14ac:dyDescent="0.25">
      <c r="J177" t="s">
        <v>1627</v>
      </c>
    </row>
    <row r="178" spans="10:10" x14ac:dyDescent="0.25">
      <c r="J178" t="s">
        <v>1628</v>
      </c>
    </row>
    <row r="179" spans="10:10" x14ac:dyDescent="0.25">
      <c r="J179" t="s">
        <v>1629</v>
      </c>
    </row>
    <row r="180" spans="10:10" x14ac:dyDescent="0.25">
      <c r="J180" t="s">
        <v>1630</v>
      </c>
    </row>
    <row r="181" spans="10:10" x14ac:dyDescent="0.25">
      <c r="J181" t="s">
        <v>1631</v>
      </c>
    </row>
    <row r="182" spans="10:10" x14ac:dyDescent="0.25">
      <c r="J182" t="s">
        <v>1632</v>
      </c>
    </row>
    <row r="183" spans="10:10" x14ac:dyDescent="0.25">
      <c r="J183" t="s">
        <v>1633</v>
      </c>
    </row>
    <row r="185" spans="10:10" x14ac:dyDescent="0.25">
      <c r="J185" t="s">
        <v>1634</v>
      </c>
    </row>
    <row r="186" spans="10:10" x14ac:dyDescent="0.25">
      <c r="J186" t="s">
        <v>1635</v>
      </c>
    </row>
    <row r="187" spans="10:10" x14ac:dyDescent="0.25">
      <c r="J187" t="s">
        <v>1636</v>
      </c>
    </row>
    <row r="188" spans="10:10" x14ac:dyDescent="0.25">
      <c r="J188" t="s">
        <v>1637</v>
      </c>
    </row>
    <row r="189" spans="10:10" x14ac:dyDescent="0.25">
      <c r="J189" t="s">
        <v>1638</v>
      </c>
    </row>
    <row r="192" spans="10:10" x14ac:dyDescent="0.25">
      <c r="J192" t="s">
        <v>1639</v>
      </c>
    </row>
    <row r="193" spans="10:10" x14ac:dyDescent="0.25">
      <c r="J193" t="s">
        <v>1640</v>
      </c>
    </row>
    <row r="195" spans="10:10" x14ac:dyDescent="0.25">
      <c r="J195" t="s">
        <v>1641</v>
      </c>
    </row>
    <row r="196" spans="10:10" x14ac:dyDescent="0.25">
      <c r="J196" t="s">
        <v>1642</v>
      </c>
    </row>
    <row r="197" spans="10:10" x14ac:dyDescent="0.25">
      <c r="J197" t="s">
        <v>1643</v>
      </c>
    </row>
    <row r="199" spans="10:10" x14ac:dyDescent="0.25">
      <c r="J199" t="s">
        <v>1622</v>
      </c>
    </row>
    <row r="200" spans="10:10" x14ac:dyDescent="0.25">
      <c r="J200" t="s">
        <v>1644</v>
      </c>
    </row>
    <row r="201" spans="10:10" x14ac:dyDescent="0.25">
      <c r="J201" t="s">
        <v>1645</v>
      </c>
    </row>
    <row r="202" spans="10:10" x14ac:dyDescent="0.25">
      <c r="J202" t="s">
        <v>1646</v>
      </c>
    </row>
    <row r="203" spans="10:10" x14ac:dyDescent="0.25">
      <c r="J203" t="s">
        <v>1647</v>
      </c>
    </row>
    <row r="204" spans="10:10" x14ac:dyDescent="0.25">
      <c r="J204" t="s">
        <v>1648</v>
      </c>
    </row>
    <row r="205" spans="10:10" x14ac:dyDescent="0.25">
      <c r="J205" t="s">
        <v>1649</v>
      </c>
    </row>
    <row r="206" spans="10:10" x14ac:dyDescent="0.25">
      <c r="J206" t="s">
        <v>1650</v>
      </c>
    </row>
    <row r="207" spans="10:10" x14ac:dyDescent="0.25">
      <c r="J207" t="s">
        <v>1651</v>
      </c>
    </row>
    <row r="208" spans="10:10" x14ac:dyDescent="0.25">
      <c r="J208" t="s">
        <v>1652</v>
      </c>
    </row>
    <row r="209" spans="10:10" x14ac:dyDescent="0.25">
      <c r="J209" t="s">
        <v>1653</v>
      </c>
    </row>
    <row r="210" spans="10:10" x14ac:dyDescent="0.25">
      <c r="J210" t="s">
        <v>1654</v>
      </c>
    </row>
    <row r="212" spans="10:10" x14ac:dyDescent="0.25">
      <c r="J212" t="s">
        <v>1655</v>
      </c>
    </row>
    <row r="213" spans="10:10" x14ac:dyDescent="0.25">
      <c r="J213" t="s">
        <v>1656</v>
      </c>
    </row>
    <row r="214" spans="10:10" x14ac:dyDescent="0.25">
      <c r="J214" t="s">
        <v>1657</v>
      </c>
    </row>
    <row r="216" spans="10:10" x14ac:dyDescent="0.25">
      <c r="J216" t="s">
        <v>1658</v>
      </c>
    </row>
    <row r="217" spans="10:10" x14ac:dyDescent="0.25">
      <c r="J217" t="s">
        <v>1659</v>
      </c>
    </row>
    <row r="218" spans="10:10" x14ac:dyDescent="0.25">
      <c r="J218" t="s">
        <v>1660</v>
      </c>
    </row>
    <row r="224" spans="10:10" x14ac:dyDescent="0.25">
      <c r="J224" t="s">
        <v>1661</v>
      </c>
    </row>
    <row r="225" spans="10:10" x14ac:dyDescent="0.25">
      <c r="J225" t="s">
        <v>1662</v>
      </c>
    </row>
    <row r="226" spans="10:10" x14ac:dyDescent="0.25">
      <c r="J226" t="s">
        <v>1663</v>
      </c>
    </row>
    <row r="227" spans="10:10" x14ac:dyDescent="0.25">
      <c r="J227" t="s">
        <v>1664</v>
      </c>
    </row>
  </sheetData>
  <mergeCells count="1">
    <mergeCell ref="A38:B38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171E-CDD1-4AEB-B531-5D20040DDF75}">
  <dimension ref="A1:AD32"/>
  <sheetViews>
    <sheetView topLeftCell="G19" workbookViewId="0">
      <selection activeCell="G29" sqref="G29"/>
    </sheetView>
  </sheetViews>
  <sheetFormatPr defaultRowHeight="15" x14ac:dyDescent="0.25"/>
  <cols>
    <col min="1" max="1" width="20.28515625" customWidth="1"/>
    <col min="2" max="2" width="30.28515625" bestFit="1" customWidth="1"/>
    <col min="3" max="3" width="10.7109375" customWidth="1"/>
    <col min="4" max="4" width="12.28515625" customWidth="1"/>
    <col min="6" max="6" width="22.140625" bestFit="1" customWidth="1"/>
    <col min="7" max="8" width="11" bestFit="1" customWidth="1"/>
    <col min="10" max="10" width="21.28515625" bestFit="1" customWidth="1"/>
    <col min="13" max="13" width="21.140625" customWidth="1"/>
    <col min="16" max="16" width="20.85546875" bestFit="1" customWidth="1"/>
    <col min="17" max="17" width="9.5703125" bestFit="1" customWidth="1"/>
    <col min="20" max="20" width="20.85546875" bestFit="1" customWidth="1"/>
    <col min="22" max="22" width="8" customWidth="1"/>
    <col min="24" max="24" width="20.85546875" bestFit="1" customWidth="1"/>
    <col min="28" max="28" width="20.85546875" bestFit="1" customWidth="1"/>
  </cols>
  <sheetData>
    <row r="1" spans="1:30" ht="21" x14ac:dyDescent="0.35">
      <c r="A1" s="299" t="s">
        <v>651</v>
      </c>
      <c r="B1" s="299"/>
      <c r="C1" s="299"/>
      <c r="D1" s="299"/>
      <c r="E1" s="258"/>
      <c r="F1" s="185" t="s">
        <v>1449</v>
      </c>
      <c r="G1" s="251"/>
      <c r="H1" s="251"/>
      <c r="J1" s="293" t="s">
        <v>651</v>
      </c>
      <c r="K1" s="293"/>
      <c r="L1" s="274"/>
      <c r="M1" s="293" t="s">
        <v>651</v>
      </c>
      <c r="N1" s="293"/>
      <c r="P1" s="293" t="s">
        <v>1449</v>
      </c>
      <c r="Q1" s="293"/>
      <c r="R1" s="293"/>
      <c r="T1" s="293" t="s">
        <v>1449</v>
      </c>
      <c r="U1" s="293"/>
      <c r="V1" s="293"/>
      <c r="X1" s="293" t="s">
        <v>1449</v>
      </c>
      <c r="Y1" s="293"/>
      <c r="Z1" s="293"/>
      <c r="AB1" s="293" t="s">
        <v>1449</v>
      </c>
      <c r="AC1" s="293"/>
      <c r="AD1" s="293"/>
    </row>
    <row r="2" spans="1:30" ht="23.25" x14ac:dyDescent="0.35">
      <c r="A2" s="300" t="s">
        <v>1141</v>
      </c>
      <c r="B2" s="301"/>
      <c r="C2" s="300" t="s">
        <v>1445</v>
      </c>
      <c r="D2" s="301"/>
      <c r="E2" s="258"/>
      <c r="F2" s="261" t="s">
        <v>1450</v>
      </c>
      <c r="G2" s="251"/>
      <c r="H2" s="251"/>
      <c r="L2" s="275"/>
      <c r="O2" s="258"/>
      <c r="P2" s="292" t="s">
        <v>1536</v>
      </c>
      <c r="Q2" s="292"/>
      <c r="R2" s="292"/>
      <c r="T2" s="292" t="s">
        <v>1540</v>
      </c>
      <c r="U2" s="292"/>
      <c r="V2" s="292"/>
      <c r="X2" s="292" t="s">
        <v>1538</v>
      </c>
      <c r="Y2" s="292"/>
      <c r="Z2" s="292"/>
      <c r="AB2" s="292" t="s">
        <v>1539</v>
      </c>
      <c r="AC2" s="292"/>
      <c r="AD2" s="292"/>
    </row>
    <row r="3" spans="1:30" ht="21" x14ac:dyDescent="0.35">
      <c r="A3" s="256" t="s">
        <v>1439</v>
      </c>
      <c r="B3" s="254" t="s">
        <v>1440</v>
      </c>
      <c r="C3" s="253">
        <f>5/0.24</f>
        <v>20.833333333333336</v>
      </c>
      <c r="D3" s="254">
        <f>6/0.24</f>
        <v>25</v>
      </c>
      <c r="E3" s="251"/>
      <c r="F3" s="259">
        <v>38</v>
      </c>
      <c r="G3" s="251"/>
      <c r="H3" s="251"/>
      <c r="J3" s="36"/>
      <c r="K3" s="275">
        <v>6000</v>
      </c>
      <c r="M3" s="275"/>
      <c r="N3" s="275">
        <v>6000</v>
      </c>
      <c r="Q3" s="258">
        <v>6000</v>
      </c>
      <c r="R3" s="258">
        <v>500</v>
      </c>
      <c r="U3" s="258">
        <v>6000</v>
      </c>
      <c r="V3" s="258">
        <v>500</v>
      </c>
      <c r="Y3" s="258">
        <v>6000</v>
      </c>
      <c r="Z3" s="258">
        <v>500</v>
      </c>
      <c r="AC3" s="258">
        <v>6000</v>
      </c>
      <c r="AD3" s="258">
        <v>500</v>
      </c>
    </row>
    <row r="4" spans="1:30" ht="21" x14ac:dyDescent="0.35">
      <c r="A4" s="256" t="s">
        <v>1444</v>
      </c>
      <c r="B4" s="254" t="s">
        <v>1443</v>
      </c>
      <c r="C4" s="294" t="s">
        <v>1448</v>
      </c>
      <c r="D4" s="295"/>
      <c r="E4" s="251"/>
      <c r="F4" s="260" t="s">
        <v>1448</v>
      </c>
      <c r="G4" s="255"/>
      <c r="H4" s="251"/>
      <c r="J4" s="251" t="s">
        <v>1523</v>
      </c>
      <c r="K4" s="251">
        <v>1500</v>
      </c>
      <c r="M4" s="251" t="s">
        <v>1523</v>
      </c>
      <c r="N4" s="251">
        <v>1500</v>
      </c>
      <c r="P4" s="251" t="s">
        <v>1530</v>
      </c>
      <c r="Q4" s="251">
        <v>500</v>
      </c>
      <c r="R4" s="251"/>
      <c r="T4" s="251" t="s">
        <v>1530</v>
      </c>
      <c r="U4" s="251">
        <v>500</v>
      </c>
      <c r="X4" s="251" t="s">
        <v>1530</v>
      </c>
      <c r="Y4" s="251">
        <v>500</v>
      </c>
      <c r="Z4" s="251"/>
      <c r="AB4" s="251" t="s">
        <v>1530</v>
      </c>
      <c r="AC4" s="251">
        <v>500</v>
      </c>
      <c r="AD4" s="251"/>
    </row>
    <row r="5" spans="1:30" ht="21" x14ac:dyDescent="0.35">
      <c r="A5" s="257" t="s">
        <v>1441</v>
      </c>
      <c r="B5" s="296" t="s">
        <v>1442</v>
      </c>
      <c r="C5" s="297"/>
      <c r="D5" s="298"/>
      <c r="E5" s="255"/>
      <c r="F5" s="251"/>
      <c r="G5" s="251"/>
      <c r="H5" s="251"/>
      <c r="J5" s="251" t="s">
        <v>1523</v>
      </c>
      <c r="K5" s="251">
        <v>1500</v>
      </c>
      <c r="M5" s="251" t="s">
        <v>1523</v>
      </c>
      <c r="N5" s="251">
        <v>1500</v>
      </c>
      <c r="P5" s="251" t="s">
        <v>1527</v>
      </c>
      <c r="Q5" s="251">
        <v>1400</v>
      </c>
      <c r="R5" s="251">
        <v>300</v>
      </c>
      <c r="T5" s="251" t="s">
        <v>1523</v>
      </c>
      <c r="U5" s="251">
        <v>1800</v>
      </c>
      <c r="X5" s="251" t="s">
        <v>1523</v>
      </c>
      <c r="Y5" s="251">
        <v>1800</v>
      </c>
      <c r="Z5" s="251"/>
      <c r="AB5" s="251" t="s">
        <v>1523</v>
      </c>
      <c r="AC5" s="251">
        <v>1800</v>
      </c>
      <c r="AD5" s="251"/>
    </row>
    <row r="6" spans="1:30" ht="21" x14ac:dyDescent="0.35">
      <c r="A6" s="251"/>
      <c r="B6" s="251"/>
      <c r="C6" s="251"/>
      <c r="D6" s="251"/>
      <c r="E6" s="251"/>
      <c r="F6" s="251"/>
      <c r="G6" s="251"/>
      <c r="H6" s="251"/>
      <c r="J6" s="251" t="s">
        <v>1535</v>
      </c>
      <c r="K6" s="251">
        <v>700</v>
      </c>
      <c r="M6" s="251" t="s">
        <v>1535</v>
      </c>
      <c r="N6" s="251">
        <v>700</v>
      </c>
      <c r="P6" s="251" t="s">
        <v>1523</v>
      </c>
      <c r="Q6" s="251">
        <v>1800</v>
      </c>
      <c r="R6" s="251"/>
      <c r="T6" s="251" t="s">
        <v>1523</v>
      </c>
      <c r="U6" s="251">
        <v>1800</v>
      </c>
      <c r="X6" s="251" t="s">
        <v>1527</v>
      </c>
      <c r="Y6" s="251">
        <v>1400</v>
      </c>
      <c r="Z6" s="251">
        <v>300</v>
      </c>
      <c r="AB6" s="251" t="s">
        <v>1527</v>
      </c>
      <c r="AC6" s="251">
        <v>1400</v>
      </c>
      <c r="AD6" s="251">
        <v>300</v>
      </c>
    </row>
    <row r="7" spans="1:30" ht="21" x14ac:dyDescent="0.35">
      <c r="A7" s="251"/>
      <c r="B7" s="251"/>
      <c r="C7" s="251"/>
      <c r="D7" s="251"/>
      <c r="E7" s="251"/>
      <c r="F7" s="251"/>
      <c r="G7" s="251"/>
      <c r="H7" s="251"/>
      <c r="J7" s="251" t="s">
        <v>1535</v>
      </c>
      <c r="K7" s="251">
        <v>700</v>
      </c>
      <c r="M7" s="276" t="s">
        <v>1439</v>
      </c>
      <c r="N7" s="251">
        <f>-(90-20)*10</f>
        <v>-700</v>
      </c>
      <c r="P7" s="251" t="s">
        <v>1529</v>
      </c>
      <c r="Q7" s="251">
        <v>800</v>
      </c>
      <c r="R7" s="251"/>
      <c r="T7" s="251" t="s">
        <v>1529</v>
      </c>
      <c r="U7" s="251">
        <v>800</v>
      </c>
      <c r="V7" s="251"/>
      <c r="X7" s="251" t="s">
        <v>1525</v>
      </c>
      <c r="Y7" s="251">
        <v>300</v>
      </c>
      <c r="Z7" s="251"/>
      <c r="AB7" s="251" t="s">
        <v>1525</v>
      </c>
      <c r="AC7" s="251">
        <v>300</v>
      </c>
      <c r="AD7" s="251"/>
    </row>
    <row r="8" spans="1:30" ht="21" x14ac:dyDescent="0.35">
      <c r="A8" s="251"/>
      <c r="B8" s="251"/>
      <c r="C8" s="251"/>
      <c r="D8" s="251"/>
      <c r="E8" s="251"/>
      <c r="F8" s="251"/>
      <c r="G8" s="251"/>
      <c r="H8" s="251"/>
      <c r="J8" s="251" t="s">
        <v>1535</v>
      </c>
      <c r="K8" s="251">
        <v>700</v>
      </c>
      <c r="M8" s="251" t="s">
        <v>1524</v>
      </c>
      <c r="N8" s="251">
        <v>50</v>
      </c>
      <c r="P8" s="251" t="s">
        <v>1533</v>
      </c>
      <c r="Q8" s="251">
        <v>200</v>
      </c>
      <c r="R8" s="251"/>
      <c r="T8" s="251" t="s">
        <v>1533</v>
      </c>
      <c r="U8" s="251">
        <v>200</v>
      </c>
      <c r="V8" s="251"/>
      <c r="X8" s="251" t="s">
        <v>1529</v>
      </c>
      <c r="Y8" s="251">
        <v>800</v>
      </c>
      <c r="Z8" s="251"/>
      <c r="AB8" s="251" t="s">
        <v>1529</v>
      </c>
      <c r="AC8" s="251">
        <v>800</v>
      </c>
      <c r="AD8" s="251"/>
    </row>
    <row r="9" spans="1:30" ht="21" x14ac:dyDescent="0.35">
      <c r="A9" s="251"/>
      <c r="B9" s="251" t="s">
        <v>1141</v>
      </c>
      <c r="C9" s="251" t="s">
        <v>1531</v>
      </c>
      <c r="D9" s="251"/>
      <c r="E9" s="251"/>
      <c r="F9" s="251"/>
      <c r="G9" s="251" t="s">
        <v>1450</v>
      </c>
      <c r="H9" s="251" t="s">
        <v>1531</v>
      </c>
      <c r="J9" s="251" t="s">
        <v>1535</v>
      </c>
      <c r="K9" s="251">
        <v>700</v>
      </c>
      <c r="M9" s="251" t="s">
        <v>1535</v>
      </c>
      <c r="N9" s="251">
        <v>700</v>
      </c>
      <c r="P9" s="251"/>
      <c r="Q9" s="251"/>
      <c r="R9" s="251"/>
      <c r="T9" s="251"/>
      <c r="U9" s="251"/>
      <c r="V9" s="251"/>
      <c r="X9" s="251" t="s">
        <v>1533</v>
      </c>
      <c r="Y9" s="251">
        <v>200</v>
      </c>
      <c r="Z9" s="251"/>
      <c r="AB9" s="251" t="s">
        <v>1533</v>
      </c>
      <c r="AC9" s="251">
        <v>200</v>
      </c>
      <c r="AD9" s="251"/>
    </row>
    <row r="10" spans="1:30" ht="21" x14ac:dyDescent="0.35">
      <c r="A10" s="251" t="s">
        <v>1523</v>
      </c>
      <c r="B10" s="251">
        <v>1500</v>
      </c>
      <c r="C10" s="251"/>
      <c r="D10" s="251"/>
      <c r="E10" s="251"/>
      <c r="F10" s="251" t="s">
        <v>1523</v>
      </c>
      <c r="G10" s="251">
        <v>1800</v>
      </c>
      <c r="H10" s="251"/>
      <c r="J10" s="251" t="s">
        <v>1524</v>
      </c>
      <c r="K10" s="251">
        <v>50</v>
      </c>
      <c r="M10" s="251" t="s">
        <v>1524</v>
      </c>
      <c r="N10" s="251">
        <v>50</v>
      </c>
      <c r="P10" s="251" t="s">
        <v>1525</v>
      </c>
      <c r="Q10" s="251">
        <v>300</v>
      </c>
      <c r="R10" s="251"/>
      <c r="T10" s="251"/>
      <c r="U10" s="251"/>
      <c r="V10" s="251"/>
      <c r="X10" s="251" t="s">
        <v>486</v>
      </c>
      <c r="Y10" s="251">
        <v>500</v>
      </c>
      <c r="Z10" s="251">
        <v>80</v>
      </c>
      <c r="AB10" s="251" t="s">
        <v>1528</v>
      </c>
      <c r="AC10" s="251">
        <v>200</v>
      </c>
      <c r="AD10" s="251">
        <v>40</v>
      </c>
    </row>
    <row r="11" spans="1:30" ht="21" x14ac:dyDescent="0.35">
      <c r="A11" s="251" t="s">
        <v>1522</v>
      </c>
      <c r="B11" s="251">
        <v>1200</v>
      </c>
      <c r="C11" s="251">
        <v>300</v>
      </c>
      <c r="D11" s="251"/>
      <c r="E11" s="251"/>
      <c r="F11" s="251" t="s">
        <v>1527</v>
      </c>
      <c r="G11" s="251">
        <v>1400</v>
      </c>
      <c r="H11" s="251">
        <v>300</v>
      </c>
      <c r="J11" s="251" t="s">
        <v>1524</v>
      </c>
      <c r="K11" s="251">
        <v>50</v>
      </c>
      <c r="M11" s="251" t="s">
        <v>1535</v>
      </c>
      <c r="N11" s="251">
        <v>700</v>
      </c>
      <c r="P11" s="251" t="s">
        <v>1525</v>
      </c>
      <c r="Q11" s="251">
        <v>300</v>
      </c>
      <c r="R11" s="251"/>
      <c r="T11" s="251" t="s">
        <v>1525</v>
      </c>
      <c r="U11" s="251">
        <v>300</v>
      </c>
      <c r="V11" s="251"/>
      <c r="X11" s="251" t="s">
        <v>486</v>
      </c>
      <c r="Y11" s="251">
        <v>500</v>
      </c>
      <c r="Z11" s="251">
        <v>80</v>
      </c>
      <c r="AB11" s="251" t="s">
        <v>1528</v>
      </c>
      <c r="AC11" s="251">
        <v>200</v>
      </c>
      <c r="AD11" s="251">
        <v>40</v>
      </c>
    </row>
    <row r="12" spans="1:30" ht="21" x14ac:dyDescent="0.35">
      <c r="A12" s="251" t="s">
        <v>1532</v>
      </c>
      <c r="B12" s="251">
        <v>600</v>
      </c>
      <c r="C12" s="251">
        <v>200</v>
      </c>
      <c r="D12" s="251"/>
      <c r="E12" s="251"/>
      <c r="F12" s="251" t="s">
        <v>1530</v>
      </c>
      <c r="G12" s="251">
        <v>500</v>
      </c>
      <c r="H12" s="251"/>
      <c r="J12" s="251" t="s">
        <v>1524</v>
      </c>
      <c r="K12" s="251">
        <v>50</v>
      </c>
      <c r="M12" s="251" t="s">
        <v>1524</v>
      </c>
      <c r="N12" s="251">
        <v>50</v>
      </c>
      <c r="P12" s="251" t="s">
        <v>1528</v>
      </c>
      <c r="Q12" s="251">
        <v>200</v>
      </c>
      <c r="R12" s="251">
        <v>40</v>
      </c>
      <c r="T12" s="251" t="s">
        <v>1525</v>
      </c>
      <c r="U12" s="251">
        <v>300</v>
      </c>
      <c r="AB12" s="251" t="s">
        <v>1528</v>
      </c>
      <c r="AC12" s="251">
        <v>200</v>
      </c>
      <c r="AD12" s="251">
        <v>40</v>
      </c>
    </row>
    <row r="13" spans="1:30" ht="21" x14ac:dyDescent="0.35">
      <c r="A13" s="251" t="s">
        <v>1524</v>
      </c>
      <c r="B13" s="251">
        <v>50</v>
      </c>
      <c r="C13" s="251"/>
      <c r="F13" s="251" t="s">
        <v>1525</v>
      </c>
      <c r="G13" s="251">
        <v>300</v>
      </c>
      <c r="H13" s="251"/>
      <c r="J13" s="251" t="s">
        <v>1524</v>
      </c>
      <c r="K13" s="251">
        <v>50</v>
      </c>
      <c r="M13" s="251" t="s">
        <v>1535</v>
      </c>
      <c r="N13" s="251">
        <v>700</v>
      </c>
      <c r="P13" s="251" t="s">
        <v>1528</v>
      </c>
      <c r="Q13" s="251">
        <v>200</v>
      </c>
      <c r="R13" s="251">
        <v>40</v>
      </c>
      <c r="T13" s="251" t="s">
        <v>1528</v>
      </c>
      <c r="U13" s="251">
        <v>200</v>
      </c>
      <c r="V13" s="251">
        <v>40</v>
      </c>
      <c r="AB13" s="251" t="s">
        <v>1528</v>
      </c>
      <c r="AC13" s="251">
        <v>200</v>
      </c>
      <c r="AD13" s="251">
        <v>40</v>
      </c>
    </row>
    <row r="14" spans="1:30" ht="21" x14ac:dyDescent="0.35">
      <c r="A14" s="251" t="s">
        <v>1525</v>
      </c>
      <c r="B14" s="251">
        <v>200</v>
      </c>
      <c r="C14" s="251"/>
      <c r="F14" s="251" t="s">
        <v>1528</v>
      </c>
      <c r="G14" s="251">
        <v>200</v>
      </c>
      <c r="H14" s="251">
        <v>40</v>
      </c>
      <c r="M14" s="251"/>
      <c r="N14" s="251"/>
      <c r="P14" s="251" t="s">
        <v>1528</v>
      </c>
      <c r="Q14" s="251">
        <v>200</v>
      </c>
      <c r="R14" s="251">
        <v>40</v>
      </c>
      <c r="AB14" s="251" t="s">
        <v>1528</v>
      </c>
      <c r="AC14" s="251">
        <v>200</v>
      </c>
      <c r="AD14" s="251">
        <v>40</v>
      </c>
    </row>
    <row r="15" spans="1:30" ht="21" x14ac:dyDescent="0.35">
      <c r="A15" s="251" t="s">
        <v>1526</v>
      </c>
      <c r="B15" s="251">
        <v>300</v>
      </c>
      <c r="C15" s="251">
        <v>40</v>
      </c>
      <c r="F15" s="251" t="s">
        <v>1529</v>
      </c>
      <c r="G15" s="251">
        <v>800</v>
      </c>
      <c r="H15" s="251"/>
      <c r="K15" s="273">
        <f>K3-SUM(K4:K14)</f>
        <v>0</v>
      </c>
      <c r="L15" s="273"/>
      <c r="M15" s="251"/>
      <c r="N15" s="251"/>
      <c r="Q15" s="273">
        <f>Q3-SUM(Q4:Q14)</f>
        <v>100</v>
      </c>
      <c r="R15" s="258">
        <f>R3-SUM(R4:R14)</f>
        <v>80</v>
      </c>
      <c r="U15" s="273">
        <f>U3-SUM(U4:U14)</f>
        <v>100</v>
      </c>
      <c r="V15" s="273">
        <f>V3-SUM(V4:V14)</f>
        <v>460</v>
      </c>
      <c r="Y15" s="273">
        <f>Y3-SUM(Y4:Y14)</f>
        <v>0</v>
      </c>
      <c r="Z15" s="273">
        <f>Z3-SUM(Z4:Z14)</f>
        <v>40</v>
      </c>
      <c r="AC15" s="273">
        <f>AC3-SUM(AC4:AC14)</f>
        <v>0</v>
      </c>
      <c r="AD15" s="273">
        <f>AD3-SUM(AD4:AD14)</f>
        <v>0</v>
      </c>
    </row>
    <row r="16" spans="1:30" ht="21" x14ac:dyDescent="0.35">
      <c r="A16" s="251" t="s">
        <v>1535</v>
      </c>
      <c r="B16" s="251">
        <v>700</v>
      </c>
      <c r="F16" s="251" t="s">
        <v>1533</v>
      </c>
      <c r="G16" s="251">
        <v>200</v>
      </c>
      <c r="H16" s="251"/>
      <c r="N16" s="273">
        <f>N3-SUM(N4:N15)</f>
        <v>750</v>
      </c>
      <c r="R16" s="251"/>
    </row>
    <row r="17" spans="6:30" ht="21" x14ac:dyDescent="0.35">
      <c r="F17" s="251" t="s">
        <v>1534</v>
      </c>
      <c r="G17" s="251">
        <v>300</v>
      </c>
      <c r="H17" s="251"/>
      <c r="R17" s="251"/>
    </row>
    <row r="18" spans="6:30" ht="21" x14ac:dyDescent="0.35">
      <c r="F18" s="251" t="s">
        <v>486</v>
      </c>
      <c r="G18" s="251">
        <v>500</v>
      </c>
      <c r="H18" s="251">
        <v>80</v>
      </c>
      <c r="P18" s="293" t="s">
        <v>1449</v>
      </c>
      <c r="Q18" s="293"/>
      <c r="R18" s="293"/>
      <c r="T18" s="293"/>
      <c r="U18" s="293"/>
      <c r="V18" s="293"/>
      <c r="X18" s="293" t="s">
        <v>1449</v>
      </c>
      <c r="Y18" s="293"/>
      <c r="Z18" s="293"/>
      <c r="AB18" s="293"/>
      <c r="AC18" s="293"/>
      <c r="AD18" s="293"/>
    </row>
    <row r="19" spans="6:30" ht="23.25" x14ac:dyDescent="0.35">
      <c r="H19" s="251"/>
      <c r="P19" s="292" t="s">
        <v>1536</v>
      </c>
      <c r="Q19" s="292"/>
      <c r="R19" s="292"/>
      <c r="T19" s="292"/>
      <c r="U19" s="292"/>
      <c r="V19" s="292"/>
      <c r="X19" s="292" t="s">
        <v>1537</v>
      </c>
      <c r="Y19" s="292"/>
      <c r="Z19" s="292"/>
      <c r="AB19" s="292"/>
      <c r="AC19" s="292"/>
      <c r="AD19" s="292"/>
    </row>
    <row r="20" spans="6:30" ht="21" x14ac:dyDescent="0.35">
      <c r="H20" s="251"/>
      <c r="Q20" s="258">
        <v>5000</v>
      </c>
      <c r="R20" s="258">
        <v>500</v>
      </c>
      <c r="U20" s="258"/>
      <c r="V20" s="258"/>
      <c r="Y20" s="258">
        <v>5000</v>
      </c>
      <c r="Z20" s="258">
        <v>500</v>
      </c>
      <c r="AC20" s="258"/>
      <c r="AD20" s="258"/>
    </row>
    <row r="21" spans="6:30" ht="21" x14ac:dyDescent="0.35">
      <c r="H21" s="251"/>
      <c r="P21" s="251" t="s">
        <v>1530</v>
      </c>
      <c r="Q21" s="251">
        <v>500</v>
      </c>
      <c r="R21" s="251"/>
      <c r="T21" s="251"/>
      <c r="U21" s="251"/>
      <c r="X21" s="251" t="s">
        <v>1530</v>
      </c>
      <c r="Y21" s="251">
        <v>500</v>
      </c>
      <c r="Z21" s="251"/>
      <c r="AB21" s="251"/>
      <c r="AC21" s="251"/>
      <c r="AD21" s="251"/>
    </row>
    <row r="22" spans="6:30" ht="21" x14ac:dyDescent="0.35">
      <c r="P22" s="251" t="s">
        <v>1527</v>
      </c>
      <c r="Q22" s="251">
        <v>1400</v>
      </c>
      <c r="R22" s="251">
        <v>300</v>
      </c>
      <c r="T22" s="251"/>
      <c r="U22" s="251"/>
      <c r="X22" s="251" t="s">
        <v>1523</v>
      </c>
      <c r="Y22" s="251">
        <v>1800</v>
      </c>
      <c r="Z22" s="251"/>
      <c r="AB22" s="251"/>
      <c r="AC22" s="251"/>
      <c r="AD22" s="251"/>
    </row>
    <row r="23" spans="6:30" ht="21" x14ac:dyDescent="0.35">
      <c r="P23" s="251" t="s">
        <v>1523</v>
      </c>
      <c r="Q23" s="251">
        <v>1800</v>
      </c>
      <c r="R23" s="251"/>
      <c r="T23" s="251"/>
      <c r="U23" s="251"/>
      <c r="X23" s="251" t="s">
        <v>1523</v>
      </c>
      <c r="Y23" s="251">
        <v>1800</v>
      </c>
      <c r="Z23" s="251"/>
      <c r="AB23" s="251"/>
      <c r="AC23" s="251"/>
      <c r="AD23" s="251"/>
    </row>
    <row r="24" spans="6:30" ht="21" x14ac:dyDescent="0.35">
      <c r="P24" s="251" t="s">
        <v>1529</v>
      </c>
      <c r="Q24" s="251">
        <v>800</v>
      </c>
      <c r="R24" s="251"/>
      <c r="T24" s="251"/>
      <c r="U24" s="251"/>
      <c r="V24" s="251"/>
      <c r="X24" s="251" t="s">
        <v>1525</v>
      </c>
      <c r="Y24" s="251">
        <v>300</v>
      </c>
      <c r="Z24" s="251"/>
      <c r="AB24" s="251"/>
      <c r="AC24" s="251"/>
      <c r="AD24" s="251"/>
    </row>
    <row r="25" spans="6:30" ht="21" x14ac:dyDescent="0.35">
      <c r="P25" s="251" t="s">
        <v>1533</v>
      </c>
      <c r="Q25" s="251">
        <v>200</v>
      </c>
      <c r="R25" s="251"/>
      <c r="T25" s="251"/>
      <c r="U25" s="251"/>
      <c r="V25" s="251"/>
      <c r="X25" s="251" t="s">
        <v>1529</v>
      </c>
      <c r="Y25" s="251">
        <v>800</v>
      </c>
      <c r="Z25" s="251"/>
      <c r="AB25" s="251"/>
      <c r="AC25" s="251"/>
      <c r="AD25" s="251"/>
    </row>
    <row r="26" spans="6:30" ht="21" x14ac:dyDescent="0.35">
      <c r="P26" s="251"/>
      <c r="Q26" s="251"/>
      <c r="R26" s="251"/>
      <c r="T26" s="251"/>
      <c r="U26" s="251"/>
      <c r="V26" s="251"/>
      <c r="X26" s="251" t="s">
        <v>1533</v>
      </c>
      <c r="Y26" s="251">
        <v>200</v>
      </c>
      <c r="Z26" s="251"/>
      <c r="AB26" s="251"/>
      <c r="AC26" s="251"/>
      <c r="AD26" s="251"/>
    </row>
    <row r="27" spans="6:30" ht="21" x14ac:dyDescent="0.35">
      <c r="P27" s="251" t="s">
        <v>1525</v>
      </c>
      <c r="Q27" s="251">
        <v>300</v>
      </c>
      <c r="R27" s="251"/>
      <c r="T27" s="251"/>
      <c r="U27" s="251"/>
      <c r="V27" s="251"/>
      <c r="X27" s="251"/>
      <c r="Y27" s="251"/>
      <c r="Z27" s="251"/>
      <c r="AB27" s="251"/>
      <c r="AC27" s="251"/>
      <c r="AD27" s="251"/>
    </row>
    <row r="28" spans="6:30" ht="21" x14ac:dyDescent="0.35">
      <c r="P28" s="251"/>
      <c r="Q28" s="251"/>
      <c r="R28" s="251"/>
      <c r="T28" s="251"/>
      <c r="U28" s="251"/>
      <c r="V28" s="251"/>
      <c r="X28" s="251"/>
      <c r="Y28" s="251"/>
      <c r="Z28" s="251"/>
      <c r="AB28" s="251"/>
      <c r="AC28" s="251"/>
      <c r="AD28" s="251"/>
    </row>
    <row r="29" spans="6:30" ht="21" x14ac:dyDescent="0.35">
      <c r="P29" s="251"/>
      <c r="Q29" s="251"/>
      <c r="R29" s="251"/>
      <c r="T29" s="251"/>
      <c r="U29" s="251"/>
      <c r="AB29" s="251"/>
      <c r="AC29" s="251"/>
      <c r="AD29" s="251"/>
    </row>
    <row r="30" spans="6:30" ht="21" x14ac:dyDescent="0.35">
      <c r="P30" s="251"/>
      <c r="Q30" s="251"/>
      <c r="R30" s="251"/>
      <c r="T30" s="251"/>
      <c r="U30" s="251"/>
      <c r="V30" s="251"/>
      <c r="AB30" s="251"/>
      <c r="AC30" s="251"/>
      <c r="AD30" s="251"/>
    </row>
    <row r="31" spans="6:30" ht="21" x14ac:dyDescent="0.35">
      <c r="P31" s="251"/>
      <c r="Q31" s="251"/>
      <c r="R31" s="251"/>
      <c r="AB31" s="251"/>
      <c r="AC31" s="251"/>
      <c r="AD31" s="251"/>
    </row>
    <row r="32" spans="6:30" ht="21" x14ac:dyDescent="0.35">
      <c r="Q32" s="273">
        <f>Q20-SUM(Q21:Q31)</f>
        <v>0</v>
      </c>
      <c r="R32" s="258">
        <f>R20-SUM(R21:R31)</f>
        <v>200</v>
      </c>
      <c r="U32" s="273"/>
      <c r="V32" s="273"/>
      <c r="Y32" s="273">
        <f>Y20-SUM(Y21:Y31)</f>
        <v>-400</v>
      </c>
      <c r="Z32" s="273">
        <f>Z20-SUM(Z21:Z31)</f>
        <v>500</v>
      </c>
      <c r="AC32" s="273"/>
      <c r="AD32" s="273"/>
    </row>
  </sheetData>
  <mergeCells count="23">
    <mergeCell ref="B5:D5"/>
    <mergeCell ref="A1:D1"/>
    <mergeCell ref="C2:D2"/>
    <mergeCell ref="A2:B2"/>
    <mergeCell ref="J1:K1"/>
    <mergeCell ref="M1:N1"/>
    <mergeCell ref="P1:R1"/>
    <mergeCell ref="T1:V1"/>
    <mergeCell ref="C4:D4"/>
    <mergeCell ref="P2:R2"/>
    <mergeCell ref="T2:V2"/>
    <mergeCell ref="P19:R19"/>
    <mergeCell ref="T19:V19"/>
    <mergeCell ref="X19:Z19"/>
    <mergeCell ref="AB19:AD19"/>
    <mergeCell ref="X1:Z1"/>
    <mergeCell ref="X2:Z2"/>
    <mergeCell ref="AB1:AD1"/>
    <mergeCell ref="AB2:AD2"/>
    <mergeCell ref="P18:R18"/>
    <mergeCell ref="T18:V18"/>
    <mergeCell ref="X18:Z18"/>
    <mergeCell ref="AB18:AD1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CC1E-C9AC-48EF-A7D5-56275504DDB3}">
  <dimension ref="A2:Q57"/>
  <sheetViews>
    <sheetView topLeftCell="A13" workbookViewId="0">
      <selection activeCell="E51" sqref="E51"/>
    </sheetView>
  </sheetViews>
  <sheetFormatPr defaultRowHeight="15" x14ac:dyDescent="0.25"/>
  <cols>
    <col min="1" max="1" width="29.85546875" style="2" customWidth="1"/>
    <col min="2" max="2" width="18.5703125" customWidth="1"/>
    <col min="3" max="3" width="15.42578125" bestFit="1" customWidth="1"/>
    <col min="4" max="4" width="14.140625" customWidth="1"/>
    <col min="5" max="5" width="28" bestFit="1" customWidth="1"/>
    <col min="6" max="6" width="17.42578125" customWidth="1"/>
    <col min="7" max="7" width="14.5703125" bestFit="1" customWidth="1"/>
    <col min="8" max="8" width="15" customWidth="1"/>
    <col min="9" max="9" width="18.28515625" customWidth="1"/>
    <col min="10" max="10" width="23.7109375" bestFit="1" customWidth="1"/>
    <col min="11" max="11" width="33.28515625" bestFit="1" customWidth="1"/>
    <col min="12" max="12" width="18.42578125" bestFit="1" customWidth="1"/>
    <col min="13" max="13" width="15.5703125" bestFit="1" customWidth="1"/>
    <col min="14" max="14" width="15.42578125" bestFit="1" customWidth="1"/>
    <col min="15" max="15" width="11.28515625" bestFit="1" customWidth="1"/>
    <col min="16" max="16" width="14.140625" bestFit="1" customWidth="1"/>
    <col min="17" max="17" width="18.85546875" bestFit="1" customWidth="1"/>
  </cols>
  <sheetData>
    <row r="2" spans="1:11" x14ac:dyDescent="0.25">
      <c r="A2" s="309" t="s">
        <v>0</v>
      </c>
      <c r="B2" s="3"/>
      <c r="C2" s="4" t="s">
        <v>35</v>
      </c>
      <c r="D2" s="3"/>
      <c r="E2" s="3"/>
      <c r="F2" s="24" t="s">
        <v>2</v>
      </c>
      <c r="G2" s="5" t="s">
        <v>3</v>
      </c>
      <c r="H2" s="3" t="s">
        <v>9</v>
      </c>
      <c r="I2" s="4" t="s">
        <v>40</v>
      </c>
      <c r="J2" s="306">
        <v>1</v>
      </c>
    </row>
    <row r="3" spans="1:11" x14ac:dyDescent="0.25">
      <c r="A3" s="309"/>
      <c r="B3" s="3" t="s">
        <v>14</v>
      </c>
      <c r="C3" s="3" t="s">
        <v>17</v>
      </c>
      <c r="D3" s="3" t="s">
        <v>18</v>
      </c>
      <c r="E3" s="308" t="s">
        <v>1</v>
      </c>
      <c r="G3" s="24" t="s">
        <v>5</v>
      </c>
      <c r="H3" s="3" t="s">
        <v>9</v>
      </c>
      <c r="I3" s="3" t="s">
        <v>16</v>
      </c>
      <c r="J3" s="306"/>
    </row>
    <row r="4" spans="1:11" x14ac:dyDescent="0.25">
      <c r="A4" s="309"/>
      <c r="B4" s="3"/>
      <c r="C4" s="3"/>
      <c r="D4" s="3"/>
      <c r="E4" s="308"/>
      <c r="F4" s="25" t="s">
        <v>77</v>
      </c>
      <c r="J4" s="306"/>
    </row>
    <row r="5" spans="1:11" x14ac:dyDescent="0.25">
      <c r="A5" s="309"/>
      <c r="B5" s="3"/>
      <c r="C5" s="3"/>
      <c r="D5" s="3"/>
      <c r="E5" s="3"/>
      <c r="F5" s="24"/>
      <c r="G5" s="24"/>
      <c r="J5" s="306"/>
    </row>
    <row r="6" spans="1:11" x14ac:dyDescent="0.25">
      <c r="A6" s="309"/>
      <c r="B6" s="6"/>
      <c r="C6" s="7" t="s">
        <v>24</v>
      </c>
      <c r="D6" s="6"/>
      <c r="E6" s="6"/>
      <c r="F6" s="6"/>
      <c r="G6" s="8"/>
      <c r="H6" s="6"/>
      <c r="I6" s="6"/>
      <c r="J6" s="306">
        <v>2</v>
      </c>
    </row>
    <row r="7" spans="1:11" x14ac:dyDescent="0.25">
      <c r="A7" s="309"/>
      <c r="B7" s="6"/>
      <c r="C7" s="6" t="s">
        <v>34</v>
      </c>
      <c r="D7" s="6" t="s">
        <v>19</v>
      </c>
      <c r="E7" s="6" t="s">
        <v>20</v>
      </c>
      <c r="F7" s="6" t="s">
        <v>21</v>
      </c>
      <c r="G7" s="8" t="s">
        <v>22</v>
      </c>
      <c r="H7" s="6"/>
      <c r="I7" s="6"/>
      <c r="J7" s="306"/>
      <c r="K7" t="s">
        <v>37</v>
      </c>
    </row>
    <row r="8" spans="1:11" x14ac:dyDescent="0.25">
      <c r="A8" s="309"/>
      <c r="B8" s="9"/>
      <c r="C8" s="10" t="s">
        <v>36</v>
      </c>
      <c r="D8" s="9"/>
      <c r="E8" s="9"/>
      <c r="F8" s="9"/>
      <c r="G8" s="11"/>
      <c r="H8" s="9"/>
      <c r="I8" s="9"/>
      <c r="J8" s="306">
        <v>3</v>
      </c>
      <c r="K8" s="305" t="s">
        <v>43</v>
      </c>
    </row>
    <row r="9" spans="1:11" x14ac:dyDescent="0.25">
      <c r="A9" s="309"/>
      <c r="B9" s="9"/>
      <c r="C9" s="9" t="s">
        <v>12</v>
      </c>
      <c r="D9" s="9" t="s">
        <v>13</v>
      </c>
      <c r="E9" s="9" t="s">
        <v>6</v>
      </c>
      <c r="F9" s="9" t="s">
        <v>7</v>
      </c>
      <c r="G9" s="12" t="s">
        <v>8</v>
      </c>
      <c r="H9" s="9" t="s">
        <v>9</v>
      </c>
      <c r="I9" s="9" t="s">
        <v>16</v>
      </c>
      <c r="J9" s="306"/>
      <c r="K9" s="305"/>
    </row>
    <row r="10" spans="1:11" x14ac:dyDescent="0.25">
      <c r="A10" s="309"/>
      <c r="B10" s="9"/>
      <c r="C10" s="9"/>
      <c r="D10" s="9"/>
      <c r="E10" s="9"/>
      <c r="F10" s="9" t="s">
        <v>38</v>
      </c>
      <c r="G10" s="12"/>
      <c r="H10" s="9"/>
      <c r="I10" s="9"/>
      <c r="J10" s="306"/>
      <c r="K10" s="305"/>
    </row>
    <row r="11" spans="1:11" x14ac:dyDescent="0.25">
      <c r="A11" s="309"/>
      <c r="B11" s="9"/>
      <c r="C11" s="9"/>
      <c r="D11" s="9"/>
      <c r="E11" s="9" t="s">
        <v>6</v>
      </c>
      <c r="F11" s="9" t="s">
        <v>7</v>
      </c>
      <c r="G11" s="12" t="s">
        <v>8</v>
      </c>
      <c r="H11" s="9" t="s">
        <v>9</v>
      </c>
      <c r="I11" s="9" t="s">
        <v>41</v>
      </c>
      <c r="J11" s="306"/>
      <c r="K11" s="305"/>
    </row>
    <row r="12" spans="1:11" x14ac:dyDescent="0.25">
      <c r="A12" s="15"/>
      <c r="B12" s="16"/>
      <c r="C12" s="10" t="s">
        <v>45</v>
      </c>
      <c r="D12" s="16"/>
      <c r="E12" s="16"/>
      <c r="F12" s="16"/>
      <c r="G12" s="17"/>
      <c r="H12" s="16"/>
      <c r="I12" s="16"/>
      <c r="J12" s="306"/>
    </row>
    <row r="13" spans="1:11" x14ac:dyDescent="0.25">
      <c r="A13" s="15"/>
      <c r="B13" s="16"/>
      <c r="C13" s="9" t="s">
        <v>12</v>
      </c>
      <c r="D13" s="16" t="s">
        <v>46</v>
      </c>
      <c r="E13" s="16"/>
      <c r="F13" s="16"/>
      <c r="G13" s="16"/>
      <c r="H13" s="16"/>
      <c r="I13" s="16"/>
    </row>
    <row r="15" spans="1:11" x14ac:dyDescent="0.25">
      <c r="C15" t="s">
        <v>6</v>
      </c>
    </row>
    <row r="16" spans="1:11" x14ac:dyDescent="0.25">
      <c r="C16" t="s">
        <v>7</v>
      </c>
      <c r="E16" t="s">
        <v>15</v>
      </c>
      <c r="F16" t="s">
        <v>14</v>
      </c>
    </row>
    <row r="17" spans="1:10" x14ac:dyDescent="0.25">
      <c r="C17" t="s">
        <v>9</v>
      </c>
      <c r="E17" t="s">
        <v>15</v>
      </c>
      <c r="F17" t="s">
        <v>14</v>
      </c>
    </row>
    <row r="18" spans="1:10" x14ac:dyDescent="0.25">
      <c r="C18" t="s">
        <v>8</v>
      </c>
      <c r="D18">
        <v>3</v>
      </c>
    </row>
    <row r="19" spans="1:10" x14ac:dyDescent="0.25">
      <c r="C19" t="s">
        <v>10</v>
      </c>
    </row>
    <row r="20" spans="1:10" x14ac:dyDescent="0.25">
      <c r="A20" s="307" t="s">
        <v>27</v>
      </c>
      <c r="B20" t="s">
        <v>3</v>
      </c>
    </row>
    <row r="21" spans="1:10" x14ac:dyDescent="0.25">
      <c r="A21" s="307"/>
      <c r="B21" t="s">
        <v>4</v>
      </c>
    </row>
    <row r="22" spans="1:10" x14ac:dyDescent="0.25">
      <c r="C22" s="18" t="s">
        <v>44</v>
      </c>
    </row>
    <row r="23" spans="1:10" x14ac:dyDescent="0.25">
      <c r="A23" s="2" t="s">
        <v>28</v>
      </c>
      <c r="B23" t="s">
        <v>11</v>
      </c>
      <c r="C23" t="s">
        <v>29</v>
      </c>
      <c r="D23" t="s">
        <v>30</v>
      </c>
      <c r="E23" t="s">
        <v>31</v>
      </c>
    </row>
    <row r="24" spans="1:10" x14ac:dyDescent="0.25">
      <c r="E24" t="s">
        <v>9</v>
      </c>
    </row>
    <row r="25" spans="1:10" x14ac:dyDescent="0.25">
      <c r="E25" t="s">
        <v>9</v>
      </c>
    </row>
    <row r="26" spans="1:10" x14ac:dyDescent="0.25">
      <c r="E26" t="s">
        <v>33</v>
      </c>
      <c r="F26" s="1" t="s">
        <v>32</v>
      </c>
      <c r="G26" t="s">
        <v>9</v>
      </c>
      <c r="H26" t="s">
        <v>80</v>
      </c>
      <c r="J26" t="s">
        <v>53</v>
      </c>
    </row>
    <row r="27" spans="1:10" x14ac:dyDescent="0.25">
      <c r="J27" t="s">
        <v>54</v>
      </c>
    </row>
    <row r="28" spans="1:10" x14ac:dyDescent="0.25">
      <c r="A28" s="307" t="s">
        <v>75</v>
      </c>
      <c r="B28" t="s">
        <v>47</v>
      </c>
      <c r="C28" t="s">
        <v>48</v>
      </c>
      <c r="F28" s="1"/>
      <c r="J28" t="s">
        <v>55</v>
      </c>
    </row>
    <row r="29" spans="1:10" x14ac:dyDescent="0.25">
      <c r="A29" s="307"/>
      <c r="B29" t="s">
        <v>57</v>
      </c>
    </row>
    <row r="30" spans="1:10" x14ac:dyDescent="0.25">
      <c r="A30" s="307"/>
    </row>
    <row r="31" spans="1:10" ht="30" x14ac:dyDescent="0.25">
      <c r="A31" s="2" t="s">
        <v>49</v>
      </c>
      <c r="B31" t="s">
        <v>50</v>
      </c>
    </row>
    <row r="34" spans="1:17" x14ac:dyDescent="0.25">
      <c r="C34" s="19" t="s">
        <v>30</v>
      </c>
    </row>
    <row r="35" spans="1:17" x14ac:dyDescent="0.25">
      <c r="A35" s="14" t="s">
        <v>73</v>
      </c>
      <c r="B35" t="s">
        <v>72</v>
      </c>
      <c r="C35" s="27" t="s">
        <v>51</v>
      </c>
      <c r="D35" t="s">
        <v>52</v>
      </c>
    </row>
    <row r="36" spans="1:17" ht="30" x14ac:dyDescent="0.25">
      <c r="C36" s="23" t="s">
        <v>81</v>
      </c>
      <c r="D36" t="s">
        <v>59</v>
      </c>
    </row>
    <row r="37" spans="1:17" ht="75" x14ac:dyDescent="0.25">
      <c r="B37" s="23" t="s">
        <v>167</v>
      </c>
      <c r="C37" s="23" t="s">
        <v>83</v>
      </c>
      <c r="D37" t="s">
        <v>60</v>
      </c>
      <c r="E37" t="s">
        <v>61</v>
      </c>
      <c r="H37" s="13" t="s">
        <v>168</v>
      </c>
    </row>
    <row r="38" spans="1:17" x14ac:dyDescent="0.25">
      <c r="A38" t="s">
        <v>56</v>
      </c>
      <c r="B38" s="20" t="s">
        <v>67</v>
      </c>
      <c r="C38" s="22" t="s">
        <v>76</v>
      </c>
      <c r="M38" s="49" t="s">
        <v>138</v>
      </c>
      <c r="N38" s="49" t="s">
        <v>145</v>
      </c>
    </row>
    <row r="39" spans="1:17" x14ac:dyDescent="0.25">
      <c r="A39" s="14" t="s">
        <v>58</v>
      </c>
      <c r="B39" s="20" t="s">
        <v>68</v>
      </c>
      <c r="C39" s="22" t="s">
        <v>79</v>
      </c>
      <c r="M39" s="46" t="s">
        <v>143</v>
      </c>
      <c r="N39" s="49" t="s">
        <v>138</v>
      </c>
    </row>
    <row r="40" spans="1:17" x14ac:dyDescent="0.25">
      <c r="B40" s="20" t="s">
        <v>69</v>
      </c>
      <c r="C40" s="22"/>
      <c r="M40" s="36" t="s">
        <v>61</v>
      </c>
      <c r="N40" s="46" t="s">
        <v>143</v>
      </c>
    </row>
    <row r="41" spans="1:17" x14ac:dyDescent="0.25">
      <c r="B41" s="20" t="s">
        <v>70</v>
      </c>
      <c r="C41" s="22"/>
      <c r="N41" s="36" t="s">
        <v>61</v>
      </c>
    </row>
    <row r="42" spans="1:17" x14ac:dyDescent="0.25">
      <c r="B42" s="20" t="s">
        <v>71</v>
      </c>
      <c r="C42" s="22"/>
      <c r="H42" t="s">
        <v>169</v>
      </c>
      <c r="I42" t="s">
        <v>11</v>
      </c>
      <c r="J42" t="s">
        <v>170</v>
      </c>
    </row>
    <row r="43" spans="1:17" x14ac:dyDescent="0.25">
      <c r="B43" s="21" t="s">
        <v>74</v>
      </c>
      <c r="C43" s="22"/>
      <c r="H43" s="291" t="s">
        <v>177</v>
      </c>
      <c r="I43" s="291"/>
      <c r="J43" s="291"/>
      <c r="K43" s="291"/>
      <c r="L43" s="291"/>
      <c r="M43" s="291"/>
      <c r="N43" s="291"/>
      <c r="O43" s="291"/>
      <c r="P43" s="291"/>
      <c r="Q43" s="291"/>
    </row>
    <row r="44" spans="1:17" x14ac:dyDescent="0.25">
      <c r="B44" s="26" t="s">
        <v>78</v>
      </c>
      <c r="C44" s="22"/>
      <c r="H44" s="291" t="s">
        <v>178</v>
      </c>
      <c r="I44" s="291"/>
      <c r="J44" s="291"/>
      <c r="K44" s="291"/>
      <c r="L44" s="291"/>
      <c r="M44" s="291"/>
      <c r="N44" s="291"/>
      <c r="O44" s="291"/>
      <c r="P44" s="291"/>
      <c r="Q44" s="291"/>
    </row>
    <row r="45" spans="1:17" x14ac:dyDescent="0.25">
      <c r="H45" s="304" t="s">
        <v>133</v>
      </c>
      <c r="I45" s="304"/>
      <c r="J45" s="304"/>
      <c r="K45" s="304"/>
      <c r="L45" s="304"/>
      <c r="M45" s="304"/>
      <c r="N45" s="304"/>
      <c r="O45" s="304"/>
      <c r="P45" s="304"/>
      <c r="Q45" s="304"/>
    </row>
    <row r="46" spans="1:17" x14ac:dyDescent="0.25">
      <c r="A46" s="307" t="s">
        <v>134</v>
      </c>
      <c r="B46" t="s">
        <v>132</v>
      </c>
      <c r="C46" s="32" t="s">
        <v>120</v>
      </c>
      <c r="H46" s="291" t="s">
        <v>140</v>
      </c>
      <c r="I46" s="291"/>
      <c r="J46" s="291"/>
      <c r="K46" s="291"/>
      <c r="L46" s="291"/>
      <c r="M46" s="291"/>
      <c r="N46" s="291"/>
      <c r="O46" s="291"/>
      <c r="P46" s="291"/>
      <c r="Q46" s="291"/>
    </row>
    <row r="47" spans="1:17" x14ac:dyDescent="0.25">
      <c r="A47" s="307"/>
      <c r="C47" t="s">
        <v>119</v>
      </c>
      <c r="H47" s="36" t="s">
        <v>147</v>
      </c>
      <c r="I47" s="303" t="s">
        <v>135</v>
      </c>
      <c r="J47" s="303"/>
      <c r="K47" s="303"/>
      <c r="L47" s="303"/>
      <c r="M47" s="303"/>
      <c r="N47" s="303"/>
      <c r="O47" s="303"/>
      <c r="P47" s="303"/>
      <c r="Q47" t="s">
        <v>138</v>
      </c>
    </row>
    <row r="48" spans="1:17" ht="15" customHeight="1" x14ac:dyDescent="0.25">
      <c r="A48" s="2" t="s">
        <v>116</v>
      </c>
      <c r="B48" s="21" t="s">
        <v>115</v>
      </c>
      <c r="D48" s="32" t="s">
        <v>124</v>
      </c>
      <c r="E48" s="32" t="s">
        <v>121</v>
      </c>
      <c r="I48" s="302" t="s">
        <v>136</v>
      </c>
      <c r="J48" s="302"/>
      <c r="K48" s="302"/>
      <c r="L48" s="302"/>
      <c r="M48" s="302"/>
      <c r="N48" s="302"/>
      <c r="O48" s="302"/>
      <c r="P48" s="302"/>
      <c r="Q48" t="s">
        <v>176</v>
      </c>
    </row>
    <row r="49" spans="1:16" x14ac:dyDescent="0.25">
      <c r="A49" s="2" t="s">
        <v>82</v>
      </c>
      <c r="I49" s="36" t="s">
        <v>165</v>
      </c>
      <c r="J49" s="291" t="s">
        <v>137</v>
      </c>
      <c r="K49" s="291"/>
      <c r="L49" s="291"/>
      <c r="M49" s="291"/>
      <c r="N49" t="s">
        <v>174</v>
      </c>
      <c r="O49" t="s">
        <v>174</v>
      </c>
      <c r="P49" t="s">
        <v>175</v>
      </c>
    </row>
    <row r="50" spans="1:16" ht="45" x14ac:dyDescent="0.25">
      <c r="A50" s="29"/>
      <c r="D50" s="33" t="s">
        <v>123</v>
      </c>
      <c r="E50" s="32" t="s">
        <v>122</v>
      </c>
      <c r="I50" s="36"/>
      <c r="J50" t="s">
        <v>171</v>
      </c>
      <c r="K50" t="s">
        <v>138</v>
      </c>
      <c r="L50" s="36" t="s">
        <v>173</v>
      </c>
      <c r="M50" t="s">
        <v>139</v>
      </c>
    </row>
    <row r="51" spans="1:16" x14ac:dyDescent="0.25">
      <c r="A51" s="29"/>
      <c r="B51" s="26" t="s">
        <v>117</v>
      </c>
      <c r="C51" s="31" t="s">
        <v>118</v>
      </c>
      <c r="E51" t="s">
        <v>125</v>
      </c>
      <c r="F51" s="33"/>
      <c r="K51" t="s">
        <v>172</v>
      </c>
      <c r="M51" s="38"/>
    </row>
    <row r="52" spans="1:16" x14ac:dyDescent="0.25">
      <c r="A52" s="29"/>
      <c r="B52" s="28" t="s">
        <v>84</v>
      </c>
      <c r="C52" t="s">
        <v>85</v>
      </c>
      <c r="D52" t="s">
        <v>127</v>
      </c>
      <c r="E52" t="s">
        <v>126</v>
      </c>
    </row>
    <row r="53" spans="1:16" x14ac:dyDescent="0.25">
      <c r="A53" s="29"/>
      <c r="D53" t="s">
        <v>129</v>
      </c>
      <c r="E53" t="s">
        <v>128</v>
      </c>
    </row>
    <row r="54" spans="1:16" x14ac:dyDescent="0.25">
      <c r="A54" s="29" t="s">
        <v>180</v>
      </c>
      <c r="B54" t="s">
        <v>179</v>
      </c>
    </row>
    <row r="55" spans="1:16" x14ac:dyDescent="0.25">
      <c r="A55" s="29" t="s">
        <v>182</v>
      </c>
      <c r="B55" t="s">
        <v>181</v>
      </c>
    </row>
    <row r="56" spans="1:16" x14ac:dyDescent="0.25">
      <c r="A56" s="29"/>
      <c r="E56" t="s">
        <v>51</v>
      </c>
    </row>
    <row r="57" spans="1:16" x14ac:dyDescent="0.25">
      <c r="A57" s="29"/>
      <c r="D57" t="s">
        <v>130</v>
      </c>
      <c r="E57" t="s">
        <v>131</v>
      </c>
    </row>
  </sheetData>
  <mergeCells count="16">
    <mergeCell ref="K8:K11"/>
    <mergeCell ref="J2:J5"/>
    <mergeCell ref="J6:J7"/>
    <mergeCell ref="J8:J12"/>
    <mergeCell ref="A46:A47"/>
    <mergeCell ref="A28:A30"/>
    <mergeCell ref="A20:A21"/>
    <mergeCell ref="E3:E4"/>
    <mergeCell ref="A2:A11"/>
    <mergeCell ref="H44:Q44"/>
    <mergeCell ref="H43:Q43"/>
    <mergeCell ref="J49:M49"/>
    <mergeCell ref="I48:P48"/>
    <mergeCell ref="I47:P47"/>
    <mergeCell ref="H45:Q45"/>
    <mergeCell ref="H46:Q46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90E6-0648-4B27-9C20-F3A59ACBE891}">
  <dimension ref="A1:L31"/>
  <sheetViews>
    <sheetView workbookViewId="0">
      <selection activeCell="G22" sqref="G22"/>
    </sheetView>
  </sheetViews>
  <sheetFormatPr defaultRowHeight="15" x14ac:dyDescent="0.25"/>
  <cols>
    <col min="1" max="1" width="21.42578125" customWidth="1"/>
    <col min="5" max="5" width="29.28515625" bestFit="1" customWidth="1"/>
    <col min="6" max="6" width="19.85546875" bestFit="1" customWidth="1"/>
    <col min="7" max="7" width="24.7109375" bestFit="1" customWidth="1"/>
  </cols>
  <sheetData>
    <row r="1" spans="1:12" x14ac:dyDescent="0.25">
      <c r="A1" t="s">
        <v>1424</v>
      </c>
      <c r="B1" t="s">
        <v>1432</v>
      </c>
    </row>
    <row r="2" spans="1:12" x14ac:dyDescent="0.25">
      <c r="A2" t="s">
        <v>1433</v>
      </c>
      <c r="B2" t="s">
        <v>1434</v>
      </c>
    </row>
    <row r="5" spans="1:12" x14ac:dyDescent="0.25">
      <c r="B5" s="242"/>
      <c r="C5" s="242"/>
      <c r="D5" s="242"/>
      <c r="F5" t="s">
        <v>1417</v>
      </c>
      <c r="G5" t="s">
        <v>1265</v>
      </c>
      <c r="H5" t="s">
        <v>1266</v>
      </c>
      <c r="I5" t="s">
        <v>1418</v>
      </c>
      <c r="J5" t="s">
        <v>1419</v>
      </c>
      <c r="K5" t="s">
        <v>1420</v>
      </c>
      <c r="L5">
        <v>163</v>
      </c>
    </row>
    <row r="6" spans="1:12" x14ac:dyDescent="0.25">
      <c r="A6" s="66"/>
      <c r="B6" s="244" t="s">
        <v>1435</v>
      </c>
      <c r="C6" s="244" t="s">
        <v>1417</v>
      </c>
      <c r="D6" s="245" t="s">
        <v>1436</v>
      </c>
      <c r="E6" t="s">
        <v>1414</v>
      </c>
      <c r="F6" t="s">
        <v>1421</v>
      </c>
      <c r="G6" t="s">
        <v>1421</v>
      </c>
      <c r="H6" t="s">
        <v>1421</v>
      </c>
      <c r="I6">
        <v>35</v>
      </c>
      <c r="J6">
        <v>47</v>
      </c>
      <c r="K6">
        <v>1</v>
      </c>
      <c r="L6">
        <v>10</v>
      </c>
    </row>
    <row r="7" spans="1:12" x14ac:dyDescent="0.25">
      <c r="A7" s="39"/>
      <c r="B7" s="246"/>
      <c r="C7" s="246">
        <v>28</v>
      </c>
      <c r="D7" s="247">
        <v>53</v>
      </c>
      <c r="E7" t="s">
        <v>1415</v>
      </c>
      <c r="F7" t="s">
        <v>1421</v>
      </c>
      <c r="G7" t="s">
        <v>1421</v>
      </c>
      <c r="H7" t="s">
        <v>1421</v>
      </c>
      <c r="I7">
        <v>35</v>
      </c>
      <c r="J7">
        <v>45</v>
      </c>
      <c r="K7">
        <v>1</v>
      </c>
      <c r="L7">
        <v>3</v>
      </c>
    </row>
    <row r="8" spans="1:12" x14ac:dyDescent="0.25">
      <c r="A8" s="39"/>
      <c r="B8" s="246"/>
      <c r="C8" s="246"/>
      <c r="D8" s="247"/>
      <c r="E8" s="77" t="s">
        <v>1416</v>
      </c>
      <c r="F8" s="77" t="s">
        <v>1421</v>
      </c>
      <c r="G8" s="77" t="s">
        <v>1421</v>
      </c>
      <c r="H8" s="77" t="s">
        <v>1421</v>
      </c>
      <c r="I8">
        <v>33</v>
      </c>
      <c r="J8">
        <v>45</v>
      </c>
      <c r="K8">
        <v>1</v>
      </c>
      <c r="L8" s="30">
        <v>5</v>
      </c>
    </row>
    <row r="9" spans="1:12" x14ac:dyDescent="0.25">
      <c r="A9" s="39"/>
      <c r="B9" s="246"/>
      <c r="C9" s="246"/>
      <c r="D9" s="247"/>
      <c r="F9" s="77"/>
      <c r="G9" s="77"/>
    </row>
    <row r="10" spans="1:12" x14ac:dyDescent="0.25">
      <c r="A10" s="39"/>
      <c r="B10" s="246"/>
      <c r="C10" s="246"/>
      <c r="D10" s="247"/>
      <c r="L10">
        <v>13</v>
      </c>
    </row>
    <row r="11" spans="1:12" x14ac:dyDescent="0.25">
      <c r="A11" s="39"/>
      <c r="B11" s="246"/>
      <c r="C11" s="246"/>
      <c r="D11" s="247"/>
      <c r="L11">
        <v>6</v>
      </c>
    </row>
    <row r="12" spans="1:12" x14ac:dyDescent="0.25">
      <c r="A12" s="39"/>
      <c r="B12" s="246"/>
      <c r="C12" s="246"/>
      <c r="D12" s="247"/>
    </row>
    <row r="13" spans="1:12" x14ac:dyDescent="0.25">
      <c r="A13" s="39"/>
      <c r="B13" s="246"/>
      <c r="C13" s="246"/>
      <c r="D13" s="247"/>
      <c r="F13" t="s">
        <v>1417</v>
      </c>
      <c r="G13" t="s">
        <v>1265</v>
      </c>
      <c r="H13" t="s">
        <v>1266</v>
      </c>
      <c r="I13" t="s">
        <v>1418</v>
      </c>
      <c r="J13" t="s">
        <v>1419</v>
      </c>
      <c r="K13" t="s">
        <v>1420</v>
      </c>
    </row>
    <row r="14" spans="1:12" x14ac:dyDescent="0.25">
      <c r="A14" s="39"/>
      <c r="B14" s="246"/>
      <c r="C14" s="246"/>
      <c r="D14" s="247"/>
      <c r="E14" t="s">
        <v>1414</v>
      </c>
    </row>
    <row r="15" spans="1:12" x14ac:dyDescent="0.25">
      <c r="A15" s="39"/>
      <c r="B15" s="246"/>
      <c r="C15" s="246"/>
      <c r="D15" s="247"/>
      <c r="E15" t="s">
        <v>1415</v>
      </c>
    </row>
    <row r="16" spans="1:12" x14ac:dyDescent="0.25">
      <c r="A16" s="39"/>
      <c r="B16" s="246"/>
      <c r="C16" s="246"/>
      <c r="D16" s="247"/>
      <c r="E16" s="77" t="s">
        <v>1416</v>
      </c>
      <c r="F16" s="77"/>
      <c r="G16" s="77"/>
    </row>
    <row r="17" spans="1:4" x14ac:dyDescent="0.25">
      <c r="A17" s="39"/>
      <c r="B17" s="246"/>
      <c r="C17" s="246"/>
      <c r="D17" s="247"/>
    </row>
    <row r="18" spans="1:4" x14ac:dyDescent="0.25">
      <c r="A18" s="39"/>
      <c r="B18" s="246"/>
      <c r="C18" s="246"/>
      <c r="D18" s="247"/>
    </row>
    <row r="19" spans="1:4" x14ac:dyDescent="0.25">
      <c r="A19" s="39"/>
      <c r="B19" s="246"/>
      <c r="C19" s="246"/>
      <c r="D19" s="247"/>
    </row>
    <row r="20" spans="1:4" x14ac:dyDescent="0.25">
      <c r="A20" s="39"/>
      <c r="B20" s="246"/>
      <c r="C20" s="246"/>
      <c r="D20" s="247"/>
    </row>
    <row r="21" spans="1:4" x14ac:dyDescent="0.25">
      <c r="A21" s="39"/>
      <c r="B21" s="246"/>
      <c r="C21" s="246"/>
      <c r="D21" s="247"/>
    </row>
    <row r="22" spans="1:4" x14ac:dyDescent="0.25">
      <c r="A22" s="39"/>
      <c r="B22" s="246"/>
      <c r="C22" s="246"/>
      <c r="D22" s="247"/>
    </row>
    <row r="23" spans="1:4" x14ac:dyDescent="0.25">
      <c r="A23" s="39"/>
      <c r="B23" s="246"/>
      <c r="C23" s="246"/>
      <c r="D23" s="247"/>
    </row>
    <row r="24" spans="1:4" x14ac:dyDescent="0.25">
      <c r="A24" s="39"/>
      <c r="B24" s="246"/>
      <c r="C24" s="246"/>
      <c r="D24" s="247"/>
    </row>
    <row r="25" spans="1:4" x14ac:dyDescent="0.25">
      <c r="A25" s="39"/>
      <c r="B25" s="246"/>
      <c r="C25" s="246"/>
      <c r="D25" s="247"/>
    </row>
    <row r="26" spans="1:4" x14ac:dyDescent="0.25">
      <c r="A26" s="248" t="s">
        <v>1438</v>
      </c>
      <c r="B26" s="249" t="s">
        <v>1437</v>
      </c>
      <c r="C26" s="249">
        <v>32</v>
      </c>
      <c r="D26" s="250">
        <v>48</v>
      </c>
    </row>
    <row r="27" spans="1:4" x14ac:dyDescent="0.25">
      <c r="B27" s="242"/>
      <c r="C27" s="242"/>
      <c r="D27" s="242"/>
    </row>
    <row r="28" spans="1:4" x14ac:dyDescent="0.25">
      <c r="B28" s="242"/>
      <c r="C28" s="242"/>
      <c r="D28" s="242"/>
    </row>
    <row r="29" spans="1:4" x14ac:dyDescent="0.25">
      <c r="B29" s="242"/>
      <c r="C29" s="242"/>
      <c r="D29" s="242"/>
    </row>
    <row r="30" spans="1:4" x14ac:dyDescent="0.25">
      <c r="B30" s="242"/>
      <c r="C30" s="242"/>
      <c r="D30" s="242"/>
    </row>
    <row r="31" spans="1:4" x14ac:dyDescent="0.25">
      <c r="B31" s="242"/>
      <c r="C31" s="242"/>
      <c r="D31" s="242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A97D-C93E-4E99-B1AC-F8135CA93CE9}">
  <dimension ref="A1:U83"/>
  <sheetViews>
    <sheetView workbookViewId="0">
      <selection activeCell="L26" sqref="L26"/>
    </sheetView>
  </sheetViews>
  <sheetFormatPr defaultRowHeight="15" x14ac:dyDescent="0.25"/>
  <cols>
    <col min="1" max="1" width="24.28515625" bestFit="1" customWidth="1"/>
    <col min="2" max="2" width="48.42578125" bestFit="1" customWidth="1"/>
    <col min="3" max="3" width="24.140625" customWidth="1"/>
    <col min="4" max="4" width="21.42578125" customWidth="1"/>
    <col min="7" max="8" width="13.85546875" customWidth="1"/>
    <col min="10" max="10" width="13.5703125" customWidth="1"/>
    <col min="11" max="11" width="15.140625" customWidth="1"/>
    <col min="12" max="12" width="25.42578125" style="53" customWidth="1"/>
    <col min="13" max="13" width="6.85546875" style="133" customWidth="1"/>
    <col min="14" max="14" width="12.140625" style="53" bestFit="1" customWidth="1"/>
    <col min="15" max="15" width="11.140625" bestFit="1" customWidth="1"/>
    <col min="19" max="19" width="21.140625" customWidth="1"/>
  </cols>
  <sheetData>
    <row r="1" spans="1:19" x14ac:dyDescent="0.25">
      <c r="A1" s="38" t="s">
        <v>551</v>
      </c>
      <c r="C1" s="34"/>
      <c r="N1" s="53">
        <v>608</v>
      </c>
      <c r="O1" t="s">
        <v>637</v>
      </c>
    </row>
    <row r="2" spans="1:19" x14ac:dyDescent="0.25">
      <c r="A2" s="38" t="s">
        <v>552</v>
      </c>
      <c r="C2" s="34"/>
      <c r="D2" t="s">
        <v>581</v>
      </c>
      <c r="K2" s="133" t="s">
        <v>603</v>
      </c>
      <c r="N2" s="79" t="s">
        <v>606</v>
      </c>
    </row>
    <row r="3" spans="1:19" x14ac:dyDescent="0.25">
      <c r="A3" s="38" t="s">
        <v>557</v>
      </c>
      <c r="B3" t="s">
        <v>579</v>
      </c>
      <c r="C3" s="34"/>
      <c r="K3" s="133">
        <v>608</v>
      </c>
      <c r="L3" s="53" t="s">
        <v>604</v>
      </c>
      <c r="N3" s="79" t="s">
        <v>605</v>
      </c>
      <c r="O3" s="31" t="s">
        <v>607</v>
      </c>
    </row>
    <row r="4" spans="1:19" x14ac:dyDescent="0.25">
      <c r="B4" t="s">
        <v>580</v>
      </c>
      <c r="C4" s="34"/>
      <c r="D4" t="s">
        <v>587</v>
      </c>
      <c r="K4" s="133">
        <v>0</v>
      </c>
      <c r="N4" s="53" t="s">
        <v>608</v>
      </c>
      <c r="S4" s="139" t="s">
        <v>645</v>
      </c>
    </row>
    <row r="5" spans="1:19" x14ac:dyDescent="0.25">
      <c r="A5" t="s">
        <v>488</v>
      </c>
      <c r="B5" t="s">
        <v>553</v>
      </c>
      <c r="C5" s="34" t="s">
        <v>554</v>
      </c>
      <c r="K5" s="133"/>
      <c r="L5" s="53" t="s">
        <v>556</v>
      </c>
      <c r="N5" s="79" t="s">
        <v>610</v>
      </c>
    </row>
    <row r="6" spans="1:19" x14ac:dyDescent="0.25">
      <c r="A6" t="s">
        <v>550</v>
      </c>
      <c r="B6" t="s">
        <v>555</v>
      </c>
      <c r="C6" s="34"/>
      <c r="F6" t="s">
        <v>599</v>
      </c>
      <c r="H6">
        <v>40</v>
      </c>
      <c r="I6" t="s">
        <v>600</v>
      </c>
      <c r="K6" s="133" t="s">
        <v>609</v>
      </c>
      <c r="L6" s="53" t="s">
        <v>612</v>
      </c>
      <c r="O6" t="s">
        <v>611</v>
      </c>
    </row>
    <row r="7" spans="1:19" x14ac:dyDescent="0.25">
      <c r="A7" t="s">
        <v>556</v>
      </c>
      <c r="B7" t="s">
        <v>578</v>
      </c>
      <c r="C7" s="34" t="s">
        <v>558</v>
      </c>
      <c r="D7" s="31"/>
      <c r="K7" s="133"/>
      <c r="L7" s="53" t="s">
        <v>613</v>
      </c>
      <c r="N7" s="79" t="s">
        <v>614</v>
      </c>
      <c r="O7" t="s">
        <v>615</v>
      </c>
      <c r="P7" t="s">
        <v>641</v>
      </c>
    </row>
    <row r="8" spans="1:19" x14ac:dyDescent="0.25">
      <c r="A8" t="s">
        <v>388</v>
      </c>
      <c r="B8" t="s">
        <v>566</v>
      </c>
      <c r="C8" s="34"/>
      <c r="F8" t="s">
        <v>601</v>
      </c>
      <c r="K8" s="133">
        <v>1</v>
      </c>
      <c r="L8" s="53" t="s">
        <v>616</v>
      </c>
      <c r="N8" s="79" t="s">
        <v>617</v>
      </c>
      <c r="O8" t="s">
        <v>638</v>
      </c>
      <c r="P8" t="s">
        <v>640</v>
      </c>
    </row>
    <row r="9" spans="1:19" x14ac:dyDescent="0.25">
      <c r="A9" t="s">
        <v>567</v>
      </c>
      <c r="B9" t="s">
        <v>568</v>
      </c>
      <c r="C9" s="34"/>
      <c r="F9" t="s">
        <v>602</v>
      </c>
      <c r="K9" s="133" t="s">
        <v>501</v>
      </c>
      <c r="L9" s="53" t="s">
        <v>618</v>
      </c>
      <c r="N9" s="79" t="s">
        <v>619</v>
      </c>
      <c r="O9" t="s">
        <v>639</v>
      </c>
    </row>
    <row r="10" spans="1:19" x14ac:dyDescent="0.25">
      <c r="A10" t="s">
        <v>559</v>
      </c>
      <c r="C10" s="34"/>
      <c r="K10" s="133">
        <v>608</v>
      </c>
      <c r="L10" s="53" t="s">
        <v>620</v>
      </c>
      <c r="N10" s="79" t="s">
        <v>621</v>
      </c>
      <c r="O10" t="s">
        <v>622</v>
      </c>
    </row>
    <row r="11" spans="1:19" x14ac:dyDescent="0.25">
      <c r="A11" t="s">
        <v>567</v>
      </c>
      <c r="B11" s="13" t="s">
        <v>573</v>
      </c>
      <c r="C11" s="34" t="s">
        <v>572</v>
      </c>
      <c r="K11" s="133">
        <v>24</v>
      </c>
      <c r="L11" s="53" t="s">
        <v>623</v>
      </c>
      <c r="N11" s="79" t="s">
        <v>624</v>
      </c>
      <c r="O11" t="s">
        <v>642</v>
      </c>
      <c r="P11" s="311" t="s">
        <v>643</v>
      </c>
      <c r="Q11" s="311"/>
      <c r="R11" s="311"/>
      <c r="S11" s="310" t="s">
        <v>644</v>
      </c>
    </row>
    <row r="12" spans="1:19" ht="30" x14ac:dyDescent="0.25">
      <c r="A12" t="s">
        <v>574</v>
      </c>
      <c r="B12" s="13" t="s">
        <v>582</v>
      </c>
      <c r="C12" s="34" t="s">
        <v>575</v>
      </c>
      <c r="K12" s="107" t="s">
        <v>636</v>
      </c>
      <c r="L12" s="53" t="s">
        <v>625</v>
      </c>
      <c r="N12" s="79" t="s">
        <v>617</v>
      </c>
      <c r="O12" t="s">
        <v>627</v>
      </c>
      <c r="S12" s="310"/>
    </row>
    <row r="13" spans="1:19" x14ac:dyDescent="0.25">
      <c r="A13" t="s">
        <v>576</v>
      </c>
      <c r="B13" s="13" t="s">
        <v>573</v>
      </c>
      <c r="C13" s="34" t="s">
        <v>577</v>
      </c>
      <c r="K13" s="133" t="s">
        <v>626</v>
      </c>
      <c r="L13" s="53" t="s">
        <v>628</v>
      </c>
      <c r="O13" t="s">
        <v>629</v>
      </c>
    </row>
    <row r="14" spans="1:19" x14ac:dyDescent="0.25">
      <c r="A14" t="s">
        <v>583</v>
      </c>
      <c r="B14" s="13" t="s">
        <v>584</v>
      </c>
      <c r="C14" s="34"/>
      <c r="K14" s="133" t="s">
        <v>631</v>
      </c>
      <c r="L14" s="53" t="s">
        <v>630</v>
      </c>
      <c r="O14" t="s">
        <v>633</v>
      </c>
      <c r="P14" s="18" t="s">
        <v>632</v>
      </c>
    </row>
    <row r="15" spans="1:19" x14ac:dyDescent="0.25">
      <c r="A15" t="s">
        <v>585</v>
      </c>
      <c r="B15" s="13" t="s">
        <v>586</v>
      </c>
      <c r="C15" s="34"/>
      <c r="O15" s="135">
        <v>-0.96</v>
      </c>
    </row>
    <row r="16" spans="1:19" x14ac:dyDescent="0.25">
      <c r="C16" s="35"/>
      <c r="L16" s="53" t="s">
        <v>635</v>
      </c>
      <c r="N16" s="79" t="s">
        <v>634</v>
      </c>
    </row>
    <row r="17" spans="1:21" s="67" customFormat="1" x14ac:dyDescent="0.25">
      <c r="A17" s="128" t="s">
        <v>551</v>
      </c>
      <c r="C17" s="129"/>
      <c r="D17" s="129"/>
      <c r="E17" s="129"/>
      <c r="F17" s="129"/>
      <c r="G17" s="129"/>
      <c r="H17" s="129"/>
      <c r="I17" s="129"/>
      <c r="J17" s="129"/>
      <c r="K17" s="129"/>
      <c r="L17" s="137"/>
      <c r="M17" s="136"/>
      <c r="N17" s="311"/>
      <c r="O17" s="311"/>
      <c r="P17" s="311"/>
      <c r="R17"/>
      <c r="U17"/>
    </row>
    <row r="18" spans="1:21" x14ac:dyDescent="0.25">
      <c r="B18" t="s">
        <v>559</v>
      </c>
      <c r="C18" s="126"/>
      <c r="D18" s="126" t="s">
        <v>560</v>
      </c>
      <c r="E18" s="126"/>
      <c r="F18" s="126"/>
      <c r="G18" s="126"/>
      <c r="H18" s="126"/>
      <c r="I18" s="126"/>
      <c r="J18" s="126"/>
      <c r="K18" s="126"/>
      <c r="U18" s="126"/>
    </row>
    <row r="19" spans="1:21" x14ac:dyDescent="0.25">
      <c r="C19" s="126"/>
      <c r="D19" s="126" t="s">
        <v>561</v>
      </c>
      <c r="E19" s="126" t="s">
        <v>562</v>
      </c>
      <c r="F19" s="126"/>
      <c r="G19" s="126"/>
      <c r="H19" s="126"/>
      <c r="I19" s="126"/>
      <c r="J19" s="126"/>
      <c r="K19" s="126"/>
      <c r="L19" s="179" t="s">
        <v>665</v>
      </c>
      <c r="M19" s="178" t="s">
        <v>864</v>
      </c>
      <c r="U19" s="126"/>
    </row>
    <row r="20" spans="1:21" x14ac:dyDescent="0.25">
      <c r="C20" s="126"/>
      <c r="D20" s="126"/>
      <c r="E20" s="126"/>
      <c r="F20" s="126"/>
      <c r="G20" s="126"/>
      <c r="H20" s="126"/>
      <c r="I20" s="126"/>
      <c r="J20" s="126"/>
      <c r="K20" s="126"/>
      <c r="L20" s="53" t="s">
        <v>1016</v>
      </c>
      <c r="M20" s="107" t="s">
        <v>1014</v>
      </c>
      <c r="U20" s="126"/>
    </row>
    <row r="21" spans="1:21" x14ac:dyDescent="0.25">
      <c r="A21" t="s">
        <v>565</v>
      </c>
      <c r="C21" t="s">
        <v>564</v>
      </c>
      <c r="D21" s="126" t="s">
        <v>563</v>
      </c>
      <c r="E21" s="126"/>
      <c r="F21" s="126"/>
      <c r="G21" s="126"/>
      <c r="H21" s="126"/>
      <c r="I21" s="126"/>
      <c r="J21" s="126"/>
      <c r="K21" s="126"/>
      <c r="L21" s="138" t="s">
        <v>1015</v>
      </c>
      <c r="M21" s="107" t="s">
        <v>1017</v>
      </c>
      <c r="U21" s="126"/>
    </row>
    <row r="22" spans="1:21" x14ac:dyDescent="0.25">
      <c r="C22" s="126"/>
      <c r="D22" s="126"/>
      <c r="E22" s="126"/>
      <c r="F22" s="126"/>
      <c r="G22" s="126"/>
      <c r="H22" s="126"/>
      <c r="I22" s="126"/>
      <c r="J22" s="126"/>
      <c r="K22" s="126"/>
      <c r="L22" s="138" t="s">
        <v>1018</v>
      </c>
      <c r="M22" s="107" t="s">
        <v>1019</v>
      </c>
      <c r="U22" s="126"/>
    </row>
    <row r="23" spans="1:21" x14ac:dyDescent="0.25">
      <c r="A23" t="s">
        <v>569</v>
      </c>
      <c r="B23" t="s">
        <v>570</v>
      </c>
      <c r="C23" t="s">
        <v>571</v>
      </c>
      <c r="I23" s="126"/>
      <c r="J23" s="126"/>
      <c r="K23" s="126"/>
      <c r="L23" s="138"/>
      <c r="M23" s="107"/>
      <c r="U23" s="126"/>
    </row>
    <row r="24" spans="1:21" x14ac:dyDescent="0.25">
      <c r="C24" s="126"/>
      <c r="D24" s="126"/>
      <c r="E24" s="126"/>
      <c r="F24" s="126"/>
      <c r="G24" s="126"/>
      <c r="H24" s="126"/>
      <c r="I24" s="126"/>
      <c r="J24" s="126"/>
      <c r="K24" s="126"/>
      <c r="L24" s="138"/>
      <c r="M24" s="107"/>
      <c r="U24" s="126"/>
    </row>
    <row r="25" spans="1:21" x14ac:dyDescent="0.25">
      <c r="A25" t="s">
        <v>995</v>
      </c>
      <c r="B25" t="s">
        <v>996</v>
      </c>
      <c r="C25" s="126"/>
      <c r="D25" s="126"/>
      <c r="E25" s="126"/>
      <c r="F25" s="126"/>
      <c r="G25" s="126"/>
      <c r="H25" s="226" t="s">
        <v>1281</v>
      </c>
      <c r="I25" s="126"/>
      <c r="J25" s="126"/>
      <c r="K25" s="126"/>
      <c r="L25" s="138"/>
      <c r="M25" s="107"/>
      <c r="U25" s="126"/>
    </row>
    <row r="26" spans="1:21" ht="15.75" x14ac:dyDescent="0.25">
      <c r="C26" s="226" t="s">
        <v>1282</v>
      </c>
      <c r="D26" s="141" t="s">
        <v>888</v>
      </c>
      <c r="E26" s="160" t="s">
        <v>1003</v>
      </c>
      <c r="F26" s="126"/>
      <c r="G26" s="126" t="s">
        <v>1284</v>
      </c>
      <c r="H26" s="126"/>
      <c r="I26" s="126"/>
      <c r="J26" s="126"/>
      <c r="K26" s="126"/>
      <c r="L26" s="141" t="s">
        <v>1210</v>
      </c>
      <c r="M26" s="160" t="s">
        <v>1207</v>
      </c>
      <c r="U26" s="126"/>
    </row>
    <row r="27" spans="1:21" ht="15.75" x14ac:dyDescent="0.25">
      <c r="C27" s="126"/>
      <c r="D27" s="141" t="s">
        <v>889</v>
      </c>
      <c r="E27" s="160" t="s">
        <v>1004</v>
      </c>
      <c r="F27" s="126"/>
      <c r="G27" s="227" t="s">
        <v>1285</v>
      </c>
      <c r="H27" s="227" t="s">
        <v>1286</v>
      </c>
      <c r="I27" s="126"/>
      <c r="J27" s="126"/>
      <c r="K27" s="126"/>
      <c r="L27" s="141" t="s">
        <v>1211</v>
      </c>
      <c r="M27" s="160" t="s">
        <v>1208</v>
      </c>
      <c r="U27" s="126"/>
    </row>
    <row r="28" spans="1:21" ht="15.75" x14ac:dyDescent="0.25">
      <c r="C28" s="126"/>
      <c r="D28" s="141" t="s">
        <v>891</v>
      </c>
      <c r="E28" s="160" t="s">
        <v>1005</v>
      </c>
      <c r="F28" s="126"/>
      <c r="G28" s="227" t="s">
        <v>1287</v>
      </c>
      <c r="H28" s="227" t="s">
        <v>1288</v>
      </c>
      <c r="I28" s="126"/>
      <c r="J28" s="126"/>
      <c r="K28" s="126"/>
      <c r="L28" s="141" t="s">
        <v>1212</v>
      </c>
      <c r="M28" s="160" t="s">
        <v>1209</v>
      </c>
      <c r="U28" s="126"/>
    </row>
    <row r="29" spans="1:21" x14ac:dyDescent="0.25">
      <c r="C29" s="126"/>
      <c r="D29" s="126"/>
      <c r="E29" s="126"/>
      <c r="F29" s="126"/>
      <c r="G29" s="227" t="s">
        <v>1289</v>
      </c>
      <c r="H29" s="227" t="s">
        <v>1290</v>
      </c>
      <c r="I29" s="126"/>
      <c r="J29" s="126"/>
      <c r="K29" s="126"/>
      <c r="L29" s="138"/>
      <c r="M29" s="107"/>
      <c r="U29" s="126"/>
    </row>
    <row r="30" spans="1:21" ht="15.75" x14ac:dyDescent="0.25">
      <c r="C30" s="226" t="s">
        <v>1283</v>
      </c>
      <c r="D30" s="141" t="s">
        <v>997</v>
      </c>
      <c r="E30" s="160" t="s">
        <v>921</v>
      </c>
      <c r="F30" s="126"/>
      <c r="G30" s="227" t="s">
        <v>1291</v>
      </c>
      <c r="H30" s="227" t="s">
        <v>1292</v>
      </c>
      <c r="I30" s="126"/>
      <c r="J30" s="126"/>
      <c r="K30" s="126"/>
      <c r="L30" s="138"/>
      <c r="M30" s="107"/>
      <c r="U30" s="126"/>
    </row>
    <row r="31" spans="1:21" ht="15.75" x14ac:dyDescent="0.25">
      <c r="C31" s="126"/>
      <c r="D31" s="141" t="s">
        <v>998</v>
      </c>
      <c r="E31" s="160" t="s">
        <v>922</v>
      </c>
      <c r="F31" s="126"/>
      <c r="G31" s="227" t="s">
        <v>1293</v>
      </c>
      <c r="H31" s="227" t="s">
        <v>1294</v>
      </c>
      <c r="I31" s="126"/>
      <c r="J31" s="126"/>
      <c r="K31" s="126"/>
      <c r="L31" s="138"/>
      <c r="M31" s="107"/>
      <c r="U31" s="126"/>
    </row>
    <row r="32" spans="1:21" ht="15.75" x14ac:dyDescent="0.25">
      <c r="C32" s="126"/>
      <c r="D32" s="141" t="s">
        <v>999</v>
      </c>
      <c r="E32" s="160" t="s">
        <v>1000</v>
      </c>
      <c r="F32" s="126"/>
      <c r="G32" s="227" t="s">
        <v>1295</v>
      </c>
      <c r="H32" s="227" t="s">
        <v>1296</v>
      </c>
      <c r="I32" s="126"/>
      <c r="J32" s="126"/>
      <c r="K32" s="126"/>
      <c r="L32" s="138"/>
      <c r="M32" s="107"/>
      <c r="U32" s="126"/>
    </row>
    <row r="33" spans="3:13" x14ac:dyDescent="0.25">
      <c r="C33" s="126"/>
      <c r="D33" s="126"/>
      <c r="E33" s="126"/>
      <c r="F33" s="126"/>
      <c r="G33" s="227" t="s">
        <v>1297</v>
      </c>
      <c r="H33" s="227" t="s">
        <v>1298</v>
      </c>
      <c r="I33" s="126"/>
      <c r="J33" s="126"/>
      <c r="K33" s="126"/>
      <c r="L33" s="138"/>
      <c r="M33" s="107"/>
    </row>
    <row r="34" spans="3:13" x14ac:dyDescent="0.25">
      <c r="C34" s="126"/>
      <c r="D34" s="126"/>
      <c r="E34" s="126"/>
      <c r="F34" s="126"/>
      <c r="G34" s="227" t="s">
        <v>1299</v>
      </c>
      <c r="H34" s="227" t="s">
        <v>1300</v>
      </c>
      <c r="I34" s="126"/>
      <c r="J34" s="126"/>
      <c r="K34" s="126"/>
      <c r="L34" s="138"/>
      <c r="M34" s="107"/>
    </row>
    <row r="35" spans="3:13" x14ac:dyDescent="0.25">
      <c r="M35" s="231"/>
    </row>
    <row r="36" spans="3:13" x14ac:dyDescent="0.25">
      <c r="M36" s="231"/>
    </row>
    <row r="37" spans="3:13" x14ac:dyDescent="0.25">
      <c r="M37" s="231"/>
    </row>
    <row r="38" spans="3:13" x14ac:dyDescent="0.25">
      <c r="E38" s="50" t="s">
        <v>1325</v>
      </c>
      <c r="F38" s="38" t="s">
        <v>1324</v>
      </c>
      <c r="M38" s="231"/>
    </row>
    <row r="39" spans="3:13" x14ac:dyDescent="0.25">
      <c r="E39" s="50" t="s">
        <v>1326</v>
      </c>
      <c r="F39" s="38" t="s">
        <v>1323</v>
      </c>
      <c r="M39" s="231"/>
    </row>
    <row r="40" spans="3:13" x14ac:dyDescent="0.25">
      <c r="E40" s="50" t="s">
        <v>1330</v>
      </c>
      <c r="F40" s="38" t="s">
        <v>1327</v>
      </c>
      <c r="M40" s="231"/>
    </row>
    <row r="41" spans="3:13" x14ac:dyDescent="0.25">
      <c r="E41" s="50" t="s">
        <v>1331</v>
      </c>
      <c r="F41" s="38" t="s">
        <v>1328</v>
      </c>
      <c r="M41" s="231"/>
    </row>
    <row r="42" spans="3:13" x14ac:dyDescent="0.25">
      <c r="E42" s="50" t="s">
        <v>1331</v>
      </c>
      <c r="F42" s="38" t="s">
        <v>1329</v>
      </c>
      <c r="M42" s="231"/>
    </row>
    <row r="43" spans="3:13" x14ac:dyDescent="0.25">
      <c r="E43" s="50"/>
      <c r="F43" s="38"/>
      <c r="M43" s="231"/>
    </row>
    <row r="44" spans="3:13" x14ac:dyDescent="0.25">
      <c r="E44" s="50"/>
      <c r="F44" s="38"/>
      <c r="M44" s="231"/>
    </row>
    <row r="45" spans="3:13" x14ac:dyDescent="0.25">
      <c r="E45" s="50"/>
      <c r="F45" s="38"/>
      <c r="M45" s="231"/>
    </row>
    <row r="46" spans="3:13" x14ac:dyDescent="0.25">
      <c r="E46" s="50"/>
      <c r="F46" s="38"/>
      <c r="M46" s="231"/>
    </row>
    <row r="47" spans="3:13" x14ac:dyDescent="0.25">
      <c r="E47" s="50"/>
      <c r="F47" s="38"/>
      <c r="M47" s="231"/>
    </row>
    <row r="48" spans="3:13" x14ac:dyDescent="0.25">
      <c r="E48" s="50"/>
      <c r="F48" s="38"/>
      <c r="M48" s="231"/>
    </row>
    <row r="49" spans="5:6" x14ac:dyDescent="0.25">
      <c r="E49" s="50"/>
      <c r="F49" s="38"/>
    </row>
    <row r="50" spans="5:6" x14ac:dyDescent="0.25">
      <c r="E50" s="50"/>
      <c r="F50" s="38"/>
    </row>
    <row r="51" spans="5:6" x14ac:dyDescent="0.25">
      <c r="E51" s="50"/>
      <c r="F51" s="38"/>
    </row>
    <row r="52" spans="5:6" x14ac:dyDescent="0.25">
      <c r="E52" s="50"/>
      <c r="F52" s="38"/>
    </row>
    <row r="53" spans="5:6" x14ac:dyDescent="0.25">
      <c r="E53" s="50"/>
      <c r="F53" s="38"/>
    </row>
    <row r="54" spans="5:6" x14ac:dyDescent="0.25">
      <c r="E54" s="50"/>
      <c r="F54" s="38"/>
    </row>
    <row r="55" spans="5:6" x14ac:dyDescent="0.25">
      <c r="E55" s="50"/>
      <c r="F55" s="38"/>
    </row>
    <row r="56" spans="5:6" x14ac:dyDescent="0.25">
      <c r="E56" s="50"/>
    </row>
    <row r="57" spans="5:6" x14ac:dyDescent="0.25">
      <c r="E57" s="50"/>
    </row>
    <row r="58" spans="5:6" x14ac:dyDescent="0.25">
      <c r="E58" s="50"/>
    </row>
    <row r="59" spans="5:6" x14ac:dyDescent="0.25">
      <c r="E59" s="50"/>
    </row>
    <row r="60" spans="5:6" x14ac:dyDescent="0.25">
      <c r="E60" s="50"/>
    </row>
    <row r="61" spans="5:6" x14ac:dyDescent="0.25">
      <c r="E61" s="50"/>
    </row>
    <row r="62" spans="5:6" x14ac:dyDescent="0.25">
      <c r="E62" s="50"/>
    </row>
    <row r="63" spans="5:6" x14ac:dyDescent="0.25">
      <c r="E63" s="50"/>
    </row>
    <row r="64" spans="5:6" x14ac:dyDescent="0.25">
      <c r="E64" s="50"/>
    </row>
    <row r="65" spans="5:5" x14ac:dyDescent="0.25">
      <c r="E65" s="50"/>
    </row>
    <row r="66" spans="5:5" x14ac:dyDescent="0.25">
      <c r="E66" s="50"/>
    </row>
    <row r="67" spans="5:5" x14ac:dyDescent="0.25">
      <c r="E67" s="50"/>
    </row>
    <row r="68" spans="5:5" x14ac:dyDescent="0.25">
      <c r="E68" s="50"/>
    </row>
    <row r="69" spans="5:5" x14ac:dyDescent="0.25">
      <c r="E69" s="50"/>
    </row>
    <row r="70" spans="5:5" x14ac:dyDescent="0.25">
      <c r="E70" s="50"/>
    </row>
    <row r="71" spans="5:5" x14ac:dyDescent="0.25">
      <c r="E71" s="50"/>
    </row>
    <row r="72" spans="5:5" x14ac:dyDescent="0.25">
      <c r="E72" s="50"/>
    </row>
    <row r="73" spans="5:5" x14ac:dyDescent="0.25">
      <c r="E73" s="50"/>
    </row>
    <row r="74" spans="5:5" x14ac:dyDescent="0.25">
      <c r="E74" s="50"/>
    </row>
    <row r="75" spans="5:5" x14ac:dyDescent="0.25">
      <c r="E75" s="50"/>
    </row>
    <row r="76" spans="5:5" x14ac:dyDescent="0.25">
      <c r="E76" s="50"/>
    </row>
    <row r="77" spans="5:5" x14ac:dyDescent="0.25">
      <c r="E77" s="50"/>
    </row>
    <row r="78" spans="5:5" x14ac:dyDescent="0.25">
      <c r="E78" s="50"/>
    </row>
    <row r="79" spans="5:5" x14ac:dyDescent="0.25">
      <c r="E79" s="50"/>
    </row>
    <row r="80" spans="5:5" x14ac:dyDescent="0.25">
      <c r="E80" s="50"/>
    </row>
    <row r="81" spans="5:5" x14ac:dyDescent="0.25">
      <c r="E81" s="50"/>
    </row>
    <row r="82" spans="5:5" x14ac:dyDescent="0.25">
      <c r="E82" s="50"/>
    </row>
    <row r="83" spans="5:5" x14ac:dyDescent="0.25">
      <c r="E83" s="50"/>
    </row>
  </sheetData>
  <mergeCells count="3">
    <mergeCell ref="S11:S12"/>
    <mergeCell ref="P11:R11"/>
    <mergeCell ref="N17:P17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9541-21A8-4498-948C-7213837E0DD0}">
  <dimension ref="B2:X39"/>
  <sheetViews>
    <sheetView topLeftCell="H1" workbookViewId="0">
      <selection activeCell="N37" sqref="N37"/>
    </sheetView>
  </sheetViews>
  <sheetFormatPr defaultRowHeight="15" x14ac:dyDescent="0.25"/>
  <cols>
    <col min="2" max="2" width="11.5703125" bestFit="1" customWidth="1"/>
    <col min="3" max="3" width="50.42578125" bestFit="1" customWidth="1"/>
    <col min="4" max="4" width="11.28515625" bestFit="1" customWidth="1"/>
    <col min="6" max="6" width="11.42578125" bestFit="1" customWidth="1"/>
    <col min="7" max="7" width="15.42578125" bestFit="1" customWidth="1"/>
    <col min="8" max="9" width="12" bestFit="1" customWidth="1"/>
    <col min="10" max="10" width="15.5703125" bestFit="1" customWidth="1"/>
    <col min="11" max="11" width="11.42578125" bestFit="1" customWidth="1"/>
    <col min="14" max="14" width="14.28515625" bestFit="1" customWidth="1"/>
    <col min="15" max="15" width="15" bestFit="1" customWidth="1"/>
    <col min="16" max="16" width="11.5703125" bestFit="1" customWidth="1"/>
    <col min="19" max="19" width="11.5703125" bestFit="1" customWidth="1"/>
    <col min="20" max="20" width="26.85546875" bestFit="1" customWidth="1"/>
    <col min="21" max="21" width="20.42578125" bestFit="1" customWidth="1"/>
  </cols>
  <sheetData>
    <row r="2" spans="2:24" x14ac:dyDescent="0.25">
      <c r="B2" s="38"/>
      <c r="C2" s="315" t="s">
        <v>144</v>
      </c>
      <c r="D2" s="316"/>
      <c r="G2" s="312" t="s">
        <v>144</v>
      </c>
      <c r="H2" s="313"/>
      <c r="I2" s="313"/>
      <c r="J2" s="313"/>
      <c r="K2" s="314"/>
      <c r="O2" s="328" t="s">
        <v>597</v>
      </c>
      <c r="P2" s="328"/>
      <c r="Q2" s="328"/>
      <c r="R2" s="328"/>
      <c r="S2" s="328"/>
    </row>
    <row r="3" spans="2:24" x14ac:dyDescent="0.25">
      <c r="C3" s="45" t="s">
        <v>163</v>
      </c>
      <c r="D3" s="41" t="s">
        <v>146</v>
      </c>
      <c r="G3" s="317" t="s">
        <v>141</v>
      </c>
      <c r="H3" s="324"/>
      <c r="I3" s="318"/>
      <c r="J3" s="317" t="s">
        <v>146</v>
      </c>
      <c r="K3" s="318"/>
      <c r="O3" s="327" t="s">
        <v>596</v>
      </c>
      <c r="P3" s="327"/>
      <c r="Q3" s="327"/>
      <c r="R3" s="327"/>
      <c r="S3" s="327"/>
    </row>
    <row r="4" spans="2:24" x14ac:dyDescent="0.25">
      <c r="C4" s="39" t="s">
        <v>161</v>
      </c>
      <c r="D4" s="34"/>
      <c r="G4" s="325" t="s">
        <v>133</v>
      </c>
      <c r="H4" s="303"/>
      <c r="I4" s="326"/>
      <c r="J4" s="36" t="s">
        <v>147</v>
      </c>
      <c r="K4" s="34" t="s">
        <v>148</v>
      </c>
      <c r="O4" s="327" t="s">
        <v>256</v>
      </c>
      <c r="P4" s="327"/>
      <c r="Q4" s="327"/>
      <c r="R4" s="327"/>
      <c r="S4" s="327"/>
    </row>
    <row r="5" spans="2:24" x14ac:dyDescent="0.25">
      <c r="B5" t="s">
        <v>162</v>
      </c>
      <c r="C5" s="39" t="s">
        <v>150</v>
      </c>
      <c r="D5" s="34"/>
      <c r="F5" s="48" t="s">
        <v>140</v>
      </c>
      <c r="G5" s="321" t="s">
        <v>140</v>
      </c>
      <c r="H5" s="322"/>
      <c r="I5" s="323"/>
      <c r="J5" s="36"/>
      <c r="K5" s="34"/>
      <c r="N5" t="s">
        <v>588</v>
      </c>
      <c r="O5" s="57">
        <v>99</v>
      </c>
      <c r="P5" s="57">
        <v>1</v>
      </c>
      <c r="Q5" s="57">
        <v>2</v>
      </c>
      <c r="R5" s="57">
        <v>2</v>
      </c>
      <c r="S5" s="57" t="s">
        <v>589</v>
      </c>
      <c r="U5" t="s">
        <v>590</v>
      </c>
    </row>
    <row r="6" spans="2:24" x14ac:dyDescent="0.25">
      <c r="B6" t="s">
        <v>61</v>
      </c>
      <c r="C6" s="39" t="s">
        <v>151</v>
      </c>
      <c r="D6" s="34"/>
      <c r="F6" t="s">
        <v>135</v>
      </c>
      <c r="G6" s="39" t="s">
        <v>147</v>
      </c>
      <c r="H6" s="40" t="s">
        <v>138</v>
      </c>
      <c r="I6" s="41" t="s">
        <v>145</v>
      </c>
      <c r="J6" s="36"/>
      <c r="K6" s="34"/>
      <c r="O6" s="57">
        <v>153</v>
      </c>
      <c r="P6" s="57">
        <v>1</v>
      </c>
      <c r="Q6" s="57">
        <v>2</v>
      </c>
      <c r="R6" s="57">
        <v>2</v>
      </c>
      <c r="S6" s="57">
        <v>166</v>
      </c>
      <c r="U6" t="s">
        <v>591</v>
      </c>
    </row>
    <row r="7" spans="2:24" x14ac:dyDescent="0.25">
      <c r="C7" s="39" t="s">
        <v>152</v>
      </c>
      <c r="D7" s="34"/>
      <c r="F7" s="47" t="s">
        <v>136</v>
      </c>
      <c r="G7" s="39"/>
      <c r="H7" s="42" t="s">
        <v>143</v>
      </c>
      <c r="I7" s="41" t="s">
        <v>138</v>
      </c>
      <c r="J7" s="46"/>
      <c r="K7" s="34"/>
      <c r="S7" t="s">
        <v>489</v>
      </c>
      <c r="T7" t="s">
        <v>594</v>
      </c>
      <c r="U7">
        <v>146</v>
      </c>
      <c r="V7">
        <v>150</v>
      </c>
      <c r="W7">
        <v>151</v>
      </c>
      <c r="X7">
        <v>155</v>
      </c>
    </row>
    <row r="8" spans="2:24" x14ac:dyDescent="0.25">
      <c r="B8" t="s">
        <v>62</v>
      </c>
      <c r="C8" s="39" t="s">
        <v>153</v>
      </c>
      <c r="D8" s="34"/>
      <c r="F8" t="s">
        <v>137</v>
      </c>
      <c r="G8" s="39"/>
      <c r="H8" s="39" t="s">
        <v>61</v>
      </c>
      <c r="I8" s="43" t="s">
        <v>143</v>
      </c>
      <c r="J8" s="36"/>
      <c r="K8" s="34"/>
      <c r="T8" s="77" t="s">
        <v>592</v>
      </c>
      <c r="V8" s="77"/>
      <c r="W8" s="77"/>
    </row>
    <row r="9" spans="2:24" x14ac:dyDescent="0.25">
      <c r="B9" t="s">
        <v>63</v>
      </c>
      <c r="C9" s="39" t="s">
        <v>154</v>
      </c>
      <c r="D9" s="34"/>
      <c r="G9" s="44"/>
      <c r="H9" s="44"/>
      <c r="I9" s="35" t="s">
        <v>61</v>
      </c>
      <c r="J9" s="37"/>
      <c r="K9" s="35"/>
      <c r="U9" t="s">
        <v>593</v>
      </c>
      <c r="V9" t="s">
        <v>24</v>
      </c>
      <c r="W9">
        <v>142</v>
      </c>
      <c r="X9" t="s">
        <v>595</v>
      </c>
    </row>
    <row r="10" spans="2:24" x14ac:dyDescent="0.25">
      <c r="B10" t="s">
        <v>65</v>
      </c>
      <c r="C10" s="39" t="s">
        <v>155</v>
      </c>
      <c r="D10" s="34"/>
      <c r="O10" t="s">
        <v>596</v>
      </c>
      <c r="P10" t="s">
        <v>489</v>
      </c>
      <c r="Q10" s="77" t="s">
        <v>592</v>
      </c>
      <c r="R10" s="77"/>
      <c r="S10" s="77"/>
      <c r="T10" t="s">
        <v>598</v>
      </c>
    </row>
    <row r="11" spans="2:24" x14ac:dyDescent="0.25">
      <c r="C11" s="39" t="s">
        <v>156</v>
      </c>
      <c r="D11" s="34"/>
      <c r="M11">
        <v>136</v>
      </c>
      <c r="P11">
        <v>1</v>
      </c>
      <c r="Q11">
        <v>1</v>
      </c>
    </row>
    <row r="12" spans="2:24" x14ac:dyDescent="0.25">
      <c r="C12" s="39" t="s">
        <v>157</v>
      </c>
      <c r="D12" s="34"/>
      <c r="M12">
        <v>137</v>
      </c>
      <c r="P12">
        <v>1</v>
      </c>
      <c r="Q12">
        <v>2</v>
      </c>
    </row>
    <row r="13" spans="2:24" x14ac:dyDescent="0.25">
      <c r="C13" s="39" t="s">
        <v>158</v>
      </c>
      <c r="D13" s="34"/>
      <c r="M13">
        <v>138</v>
      </c>
      <c r="P13">
        <v>1</v>
      </c>
      <c r="Q13">
        <v>2</v>
      </c>
    </row>
    <row r="14" spans="2:24" x14ac:dyDescent="0.25">
      <c r="C14" s="39" t="s">
        <v>159</v>
      </c>
      <c r="D14" s="34"/>
      <c r="M14">
        <v>139</v>
      </c>
      <c r="P14">
        <v>1</v>
      </c>
      <c r="Q14" s="56">
        <v>2</v>
      </c>
      <c r="R14" s="56"/>
      <c r="S14" s="56"/>
    </row>
    <row r="15" spans="2:24" x14ac:dyDescent="0.25">
      <c r="C15" s="44" t="s">
        <v>160</v>
      </c>
      <c r="D15" s="35"/>
      <c r="M15">
        <v>140</v>
      </c>
      <c r="P15">
        <v>1</v>
      </c>
      <c r="Q15" s="56">
        <v>2</v>
      </c>
      <c r="R15" s="56"/>
      <c r="S15" s="56"/>
    </row>
    <row r="16" spans="2:24" x14ac:dyDescent="0.25">
      <c r="M16">
        <v>141</v>
      </c>
      <c r="P16">
        <v>1</v>
      </c>
      <c r="Q16" s="56">
        <v>2</v>
      </c>
      <c r="R16" s="56"/>
      <c r="S16" s="56"/>
    </row>
    <row r="17" spans="3:20" x14ac:dyDescent="0.25">
      <c r="M17">
        <v>142</v>
      </c>
      <c r="P17">
        <v>1</v>
      </c>
      <c r="Q17" s="56">
        <v>2</v>
      </c>
      <c r="R17" s="56"/>
      <c r="S17" s="56"/>
      <c r="T17">
        <v>1</v>
      </c>
    </row>
    <row r="18" spans="3:20" x14ac:dyDescent="0.25">
      <c r="M18">
        <v>146</v>
      </c>
      <c r="P18">
        <v>1</v>
      </c>
      <c r="Q18" s="56">
        <v>2</v>
      </c>
      <c r="R18" s="56"/>
      <c r="S18" s="56"/>
    </row>
    <row r="19" spans="3:20" x14ac:dyDescent="0.25">
      <c r="C19" s="291" t="s">
        <v>136</v>
      </c>
      <c r="D19" s="291"/>
      <c r="M19">
        <v>150</v>
      </c>
      <c r="P19">
        <v>1</v>
      </c>
      <c r="Q19" s="56">
        <v>2</v>
      </c>
      <c r="R19" s="56"/>
      <c r="S19" s="56"/>
    </row>
    <row r="20" spans="3:20" x14ac:dyDescent="0.25">
      <c r="C20" t="s">
        <v>165</v>
      </c>
      <c r="D20" t="s">
        <v>164</v>
      </c>
      <c r="H20" t="s">
        <v>166</v>
      </c>
      <c r="M20">
        <v>152</v>
      </c>
      <c r="P20">
        <v>1</v>
      </c>
      <c r="Q20" s="56">
        <v>2</v>
      </c>
      <c r="R20" s="56"/>
      <c r="S20" s="56"/>
    </row>
    <row r="21" spans="3:20" x14ac:dyDescent="0.25">
      <c r="H21" t="s">
        <v>61</v>
      </c>
      <c r="M21">
        <v>155</v>
      </c>
      <c r="P21">
        <v>1</v>
      </c>
      <c r="Q21" s="56">
        <v>2</v>
      </c>
      <c r="R21" s="56"/>
      <c r="S21" s="56"/>
    </row>
    <row r="22" spans="3:20" x14ac:dyDescent="0.25">
      <c r="H22" t="s">
        <v>62</v>
      </c>
    </row>
    <row r="23" spans="3:20" x14ac:dyDescent="0.25">
      <c r="H23" t="s">
        <v>63</v>
      </c>
    </row>
    <row r="24" spans="3:20" x14ac:dyDescent="0.25">
      <c r="H24" s="319" t="s">
        <v>64</v>
      </c>
      <c r="I24" s="320"/>
    </row>
    <row r="25" spans="3:20" x14ac:dyDescent="0.25">
      <c r="H25" s="44" t="s">
        <v>65</v>
      </c>
      <c r="I25" s="35" t="s">
        <v>149</v>
      </c>
    </row>
    <row r="26" spans="3:20" x14ac:dyDescent="0.25">
      <c r="H26" t="s">
        <v>66</v>
      </c>
      <c r="O26" s="291" t="s">
        <v>596</v>
      </c>
      <c r="P26" s="291"/>
      <c r="Q26" s="291"/>
      <c r="R26" s="291"/>
      <c r="S26" s="291"/>
    </row>
    <row r="27" spans="3:20" x14ac:dyDescent="0.25">
      <c r="O27" s="327" t="s">
        <v>256</v>
      </c>
      <c r="P27" s="327"/>
      <c r="Q27" s="327"/>
      <c r="R27" s="327"/>
      <c r="S27" s="327"/>
      <c r="T27">
        <v>5</v>
      </c>
    </row>
    <row r="31" spans="3:20" x14ac:dyDescent="0.25">
      <c r="H31" t="s">
        <v>183</v>
      </c>
      <c r="I31" t="s">
        <v>184</v>
      </c>
      <c r="J31" t="s">
        <v>185</v>
      </c>
    </row>
    <row r="33" spans="8:11" x14ac:dyDescent="0.25">
      <c r="H33" t="s">
        <v>735</v>
      </c>
      <c r="I33" t="s">
        <v>734</v>
      </c>
    </row>
    <row r="34" spans="8:11" x14ac:dyDescent="0.25">
      <c r="I34" s="50"/>
    </row>
    <row r="35" spans="8:11" x14ac:dyDescent="0.25">
      <c r="H35" s="116" t="s">
        <v>487</v>
      </c>
      <c r="I35" s="117" t="s">
        <v>503</v>
      </c>
    </row>
    <row r="36" spans="8:11" x14ac:dyDescent="0.25">
      <c r="H36" s="118" t="s">
        <v>504</v>
      </c>
      <c r="I36" s="119" t="s">
        <v>505</v>
      </c>
      <c r="J36" s="113"/>
      <c r="K36" s="114" t="s">
        <v>506</v>
      </c>
    </row>
    <row r="37" spans="8:11" x14ac:dyDescent="0.25">
      <c r="H37" s="26" t="s">
        <v>507</v>
      </c>
      <c r="I37" s="50"/>
    </row>
    <row r="38" spans="8:11" x14ac:dyDescent="0.25">
      <c r="H38" s="120" t="s">
        <v>493</v>
      </c>
      <c r="I38" s="121"/>
      <c r="J38" s="121"/>
      <c r="K38" s="122" t="s">
        <v>500</v>
      </c>
    </row>
    <row r="39" spans="8:11" x14ac:dyDescent="0.25">
      <c r="H39" s="115" t="s">
        <v>496</v>
      </c>
      <c r="I39" s="31"/>
    </row>
  </sheetData>
  <mergeCells count="13">
    <mergeCell ref="O26:S26"/>
    <mergeCell ref="O27:S27"/>
    <mergeCell ref="O3:S3"/>
    <mergeCell ref="O2:S2"/>
    <mergeCell ref="O4:S4"/>
    <mergeCell ref="G2:K2"/>
    <mergeCell ref="C2:D2"/>
    <mergeCell ref="J3:K3"/>
    <mergeCell ref="C19:D19"/>
    <mergeCell ref="H24:I24"/>
    <mergeCell ref="G5:I5"/>
    <mergeCell ref="G3:I3"/>
    <mergeCell ref="G4:I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224B-003D-4BD5-8FBF-E9E69A68710B}">
  <dimension ref="A1:U48"/>
  <sheetViews>
    <sheetView workbookViewId="0">
      <selection activeCell="C24" sqref="C24:F24"/>
    </sheetView>
  </sheetViews>
  <sheetFormatPr defaultRowHeight="15" x14ac:dyDescent="0.25"/>
  <cols>
    <col min="1" max="1" width="12.5703125" customWidth="1"/>
    <col min="2" max="2" width="42.42578125" bestFit="1" customWidth="1"/>
    <col min="3" max="3" width="5.7109375" style="51" customWidth="1"/>
    <col min="4" max="4" width="6.85546875" customWidth="1"/>
    <col min="5" max="5" width="6.5703125" customWidth="1"/>
    <col min="6" max="6" width="27.5703125" customWidth="1"/>
    <col min="7" max="7" width="11.7109375" customWidth="1"/>
    <col min="8" max="8" width="21.42578125" bestFit="1" customWidth="1"/>
    <col min="9" max="9" width="33.85546875" bestFit="1" customWidth="1"/>
    <col min="10" max="10" width="11.42578125" bestFit="1" customWidth="1"/>
    <col min="11" max="11" width="29.42578125" bestFit="1" customWidth="1"/>
    <col min="12" max="12" width="32.85546875" bestFit="1" customWidth="1"/>
    <col min="13" max="13" width="17.85546875" customWidth="1"/>
    <col min="15" max="15" width="34" bestFit="1" customWidth="1"/>
  </cols>
  <sheetData>
    <row r="1" spans="1:19" x14ac:dyDescent="0.25">
      <c r="L1" s="61" t="s">
        <v>244</v>
      </c>
      <c r="S1" s="36" t="s">
        <v>78</v>
      </c>
    </row>
    <row r="2" spans="1:19" x14ac:dyDescent="0.25">
      <c r="A2" s="329" t="s">
        <v>11</v>
      </c>
      <c r="B2" s="51" t="s">
        <v>26</v>
      </c>
      <c r="C2" s="291" t="s">
        <v>202</v>
      </c>
      <c r="D2" s="291"/>
      <c r="E2" s="291"/>
      <c r="F2" s="291"/>
      <c r="G2" t="s">
        <v>195</v>
      </c>
      <c r="S2" s="36" t="s">
        <v>214</v>
      </c>
    </row>
    <row r="3" spans="1:19" x14ac:dyDescent="0.25">
      <c r="A3" s="329"/>
      <c r="B3" s="51" t="s">
        <v>24</v>
      </c>
      <c r="C3" s="291" t="s">
        <v>201</v>
      </c>
      <c r="D3" s="291"/>
      <c r="E3" s="291"/>
      <c r="F3" s="291"/>
      <c r="G3" t="s">
        <v>194</v>
      </c>
      <c r="K3" s="328" t="s">
        <v>215</v>
      </c>
      <c r="L3" s="328"/>
      <c r="M3" s="328"/>
      <c r="N3" s="328"/>
      <c r="O3" s="328"/>
      <c r="P3" s="328"/>
    </row>
    <row r="4" spans="1:19" x14ac:dyDescent="0.25">
      <c r="A4" s="329"/>
      <c r="B4" s="51" t="s">
        <v>23</v>
      </c>
      <c r="C4" s="291" t="s">
        <v>209</v>
      </c>
      <c r="D4" s="291"/>
      <c r="E4" s="291"/>
      <c r="F4" s="291"/>
      <c r="G4" t="s">
        <v>25</v>
      </c>
      <c r="K4" s="327" t="s">
        <v>226</v>
      </c>
      <c r="L4" s="327"/>
      <c r="M4" s="327"/>
      <c r="N4" s="327"/>
      <c r="O4" s="327"/>
      <c r="P4" s="327"/>
    </row>
    <row r="5" spans="1:19" x14ac:dyDescent="0.25">
      <c r="A5" s="329"/>
      <c r="B5" s="51" t="s">
        <v>196</v>
      </c>
      <c r="C5" s="291" t="s">
        <v>213</v>
      </c>
      <c r="D5" s="291"/>
      <c r="E5" s="291"/>
      <c r="F5" s="291"/>
      <c r="G5" s="57" t="s">
        <v>46</v>
      </c>
      <c r="H5" t="s">
        <v>226</v>
      </c>
      <c r="I5" s="57" t="s">
        <v>216</v>
      </c>
      <c r="K5" s="36" t="s">
        <v>227</v>
      </c>
      <c r="L5" s="36"/>
      <c r="M5" s="36"/>
      <c r="N5" s="36"/>
      <c r="O5" s="36"/>
      <c r="P5" s="36"/>
    </row>
    <row r="6" spans="1:19" x14ac:dyDescent="0.25">
      <c r="A6" s="329"/>
      <c r="B6" s="51" t="s">
        <v>36</v>
      </c>
      <c r="C6" s="291" t="s">
        <v>217</v>
      </c>
      <c r="D6" s="291"/>
      <c r="E6" s="291"/>
      <c r="F6" s="291"/>
      <c r="G6" t="s">
        <v>13</v>
      </c>
      <c r="K6" s="36" t="s">
        <v>228</v>
      </c>
      <c r="L6" s="36" t="s">
        <v>229</v>
      </c>
      <c r="O6" s="36"/>
      <c r="P6" s="36"/>
    </row>
    <row r="7" spans="1:19" x14ac:dyDescent="0.25">
      <c r="K7" s="36"/>
      <c r="L7" s="36"/>
      <c r="M7" s="36" t="s">
        <v>230</v>
      </c>
      <c r="N7" s="56" t="s">
        <v>231</v>
      </c>
      <c r="O7" s="36"/>
      <c r="P7" s="36"/>
    </row>
    <row r="8" spans="1:19" x14ac:dyDescent="0.25">
      <c r="A8" t="s">
        <v>197</v>
      </c>
      <c r="C8" s="51">
        <v>3</v>
      </c>
      <c r="K8" s="36"/>
      <c r="L8" s="36"/>
      <c r="N8" s="36"/>
      <c r="O8" s="36"/>
      <c r="P8" s="36"/>
    </row>
    <row r="9" spans="1:19" x14ac:dyDescent="0.25">
      <c r="A9" t="s">
        <v>198</v>
      </c>
      <c r="C9" s="51">
        <v>3</v>
      </c>
      <c r="K9" s="36"/>
      <c r="L9" s="36"/>
      <c r="M9" s="36" t="s">
        <v>232</v>
      </c>
      <c r="N9" s="36" t="s">
        <v>233</v>
      </c>
      <c r="O9" s="36" t="s">
        <v>142</v>
      </c>
      <c r="P9" s="36"/>
    </row>
    <row r="10" spans="1:19" x14ac:dyDescent="0.25">
      <c r="A10" t="s">
        <v>199</v>
      </c>
      <c r="C10" s="51">
        <v>3</v>
      </c>
      <c r="K10" s="36"/>
      <c r="L10" s="36"/>
      <c r="M10" s="36"/>
      <c r="N10" s="36"/>
      <c r="O10" s="36" t="s">
        <v>234</v>
      </c>
      <c r="P10" s="36"/>
    </row>
    <row r="11" spans="1:19" x14ac:dyDescent="0.25">
      <c r="A11" t="s">
        <v>200</v>
      </c>
      <c r="C11" s="51">
        <v>3</v>
      </c>
      <c r="D11" s="51"/>
      <c r="E11" s="51"/>
      <c r="F11" s="51"/>
      <c r="G11" s="51"/>
      <c r="I11" s="51"/>
      <c r="K11" s="36"/>
      <c r="L11" s="55"/>
      <c r="M11" s="55"/>
      <c r="N11" s="36"/>
      <c r="O11" s="36" t="s">
        <v>235</v>
      </c>
      <c r="P11" s="36" t="s">
        <v>243</v>
      </c>
    </row>
    <row r="12" spans="1:19" x14ac:dyDescent="0.25">
      <c r="C12" s="51">
        <v>4</v>
      </c>
      <c r="D12" s="51"/>
      <c r="E12" s="51"/>
      <c r="F12" s="51"/>
      <c r="G12" s="51"/>
      <c r="I12" s="51"/>
      <c r="K12" s="55"/>
      <c r="L12" s="55"/>
      <c r="M12" s="55"/>
      <c r="N12" s="36"/>
      <c r="O12" s="36" t="s">
        <v>236</v>
      </c>
      <c r="P12" s="36"/>
    </row>
    <row r="13" spans="1:19" s="16" customFormat="1" x14ac:dyDescent="0.25">
      <c r="A13" s="16" t="s">
        <v>204</v>
      </c>
      <c r="C13" s="51">
        <v>3</v>
      </c>
      <c r="D13" s="51">
        <v>1</v>
      </c>
      <c r="E13" s="51">
        <v>14</v>
      </c>
      <c r="F13" s="51"/>
      <c r="G13" s="51"/>
      <c r="I13" s="51"/>
      <c r="K13" s="55"/>
      <c r="L13" s="55"/>
      <c r="M13" s="55"/>
      <c r="N13" s="56"/>
      <c r="O13" s="56" t="s">
        <v>237</v>
      </c>
      <c r="P13" s="56"/>
    </row>
    <row r="14" spans="1:19" x14ac:dyDescent="0.25">
      <c r="A14" t="s">
        <v>205</v>
      </c>
      <c r="B14" s="51"/>
      <c r="C14" s="51">
        <v>0</v>
      </c>
      <c r="D14" s="51">
        <v>1</v>
      </c>
      <c r="E14" s="51">
        <v>14</v>
      </c>
      <c r="F14" s="51"/>
      <c r="G14" s="51"/>
      <c r="I14" s="51"/>
      <c r="K14" s="55"/>
      <c r="L14" s="55"/>
      <c r="M14" s="55"/>
      <c r="N14" s="36"/>
      <c r="O14" s="36" t="s">
        <v>238</v>
      </c>
      <c r="P14" s="36"/>
    </row>
    <row r="15" spans="1:19" x14ac:dyDescent="0.25">
      <c r="A15" s="52" t="s">
        <v>193</v>
      </c>
      <c r="B15" s="51"/>
      <c r="C15" s="51">
        <v>3</v>
      </c>
      <c r="D15" s="51">
        <v>4</v>
      </c>
      <c r="E15" s="51">
        <v>14</v>
      </c>
      <c r="F15" s="51"/>
      <c r="G15" s="51"/>
      <c r="I15" s="124" t="s">
        <v>248</v>
      </c>
      <c r="L15" s="55"/>
      <c r="M15" s="55"/>
      <c r="N15" s="36"/>
      <c r="O15" s="36" t="s">
        <v>239</v>
      </c>
      <c r="P15" s="36"/>
    </row>
    <row r="16" spans="1:19" x14ac:dyDescent="0.25">
      <c r="A16" t="s">
        <v>206</v>
      </c>
      <c r="B16" s="51"/>
      <c r="C16" s="51">
        <v>0</v>
      </c>
      <c r="D16" s="51">
        <v>1</v>
      </c>
      <c r="E16" s="51">
        <v>3</v>
      </c>
      <c r="F16" s="51">
        <v>4</v>
      </c>
      <c r="G16" s="51">
        <v>14</v>
      </c>
      <c r="I16" s="55" t="s">
        <v>249</v>
      </c>
      <c r="L16" s="55"/>
      <c r="M16" s="55"/>
      <c r="N16" s="36"/>
      <c r="O16" s="36" t="s">
        <v>240</v>
      </c>
      <c r="P16" s="36"/>
    </row>
    <row r="17" spans="1:21" x14ac:dyDescent="0.25">
      <c r="A17" t="s">
        <v>207</v>
      </c>
      <c r="C17" s="51">
        <v>0</v>
      </c>
      <c r="D17" s="51">
        <v>1</v>
      </c>
      <c r="E17" s="51">
        <v>3</v>
      </c>
      <c r="F17" s="51">
        <v>4</v>
      </c>
      <c r="G17" s="51">
        <v>14</v>
      </c>
      <c r="I17" s="51"/>
      <c r="K17" s="55"/>
      <c r="L17" s="55"/>
      <c r="M17" s="55"/>
      <c r="N17" s="36"/>
      <c r="O17" s="36" t="s">
        <v>241</v>
      </c>
      <c r="P17" s="36"/>
    </row>
    <row r="18" spans="1:21" x14ac:dyDescent="0.25">
      <c r="A18" t="s">
        <v>208</v>
      </c>
      <c r="B18" s="51"/>
      <c r="C18" s="51">
        <v>1</v>
      </c>
      <c r="D18" s="51">
        <v>3</v>
      </c>
      <c r="E18" s="51"/>
      <c r="F18" s="51"/>
      <c r="G18" s="51"/>
      <c r="I18" s="51"/>
      <c r="L18" s="55"/>
      <c r="M18" s="55"/>
      <c r="N18" s="36"/>
      <c r="O18" s="36" t="s">
        <v>242</v>
      </c>
      <c r="P18" s="36"/>
    </row>
    <row r="19" spans="1:21" x14ac:dyDescent="0.25">
      <c r="A19" t="s">
        <v>210</v>
      </c>
      <c r="C19" s="51">
        <v>1</v>
      </c>
      <c r="D19" s="51">
        <v>3</v>
      </c>
      <c r="E19" s="51" t="s">
        <v>211</v>
      </c>
      <c r="F19" s="51">
        <v>3</v>
      </c>
      <c r="G19" s="51">
        <v>4</v>
      </c>
      <c r="H19" s="51">
        <v>14</v>
      </c>
      <c r="K19" t="s">
        <v>214</v>
      </c>
      <c r="L19" s="55"/>
      <c r="M19" s="55"/>
      <c r="N19" s="36"/>
      <c r="P19" s="36"/>
    </row>
    <row r="20" spans="1:21" s="16" customFormat="1" x14ac:dyDescent="0.25">
      <c r="A20" s="16" t="s">
        <v>212</v>
      </c>
      <c r="B20" s="54"/>
      <c r="C20" s="54">
        <v>4</v>
      </c>
      <c r="D20" s="54"/>
      <c r="E20" s="54"/>
      <c r="F20" s="54"/>
      <c r="G20" s="54"/>
      <c r="H20" s="54"/>
      <c r="K20" s="60" t="s">
        <v>245</v>
      </c>
      <c r="L20" s="60"/>
      <c r="M20" s="60"/>
      <c r="N20" s="56"/>
      <c r="O20" s="16" t="s">
        <v>246</v>
      </c>
      <c r="P20" s="56"/>
    </row>
    <row r="21" spans="1:21" x14ac:dyDescent="0.25">
      <c r="A21" t="s">
        <v>190</v>
      </c>
      <c r="C21" s="51">
        <v>1</v>
      </c>
      <c r="D21" s="51">
        <v>1</v>
      </c>
      <c r="E21" s="51">
        <v>1</v>
      </c>
      <c r="F21" s="51" t="s">
        <v>191</v>
      </c>
      <c r="G21" s="51">
        <v>1</v>
      </c>
      <c r="H21" s="51"/>
      <c r="I21" s="51"/>
      <c r="J21" s="51"/>
      <c r="K21" s="51"/>
      <c r="L21" s="51"/>
      <c r="N21" s="51"/>
      <c r="O21" t="s">
        <v>247</v>
      </c>
    </row>
    <row r="22" spans="1:21" s="58" customFormat="1" x14ac:dyDescent="0.25">
      <c r="B22" s="59"/>
      <c r="C22" s="59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329" t="s">
        <v>218</v>
      </c>
      <c r="B23" s="53" t="s">
        <v>219</v>
      </c>
      <c r="C23" s="291" t="s">
        <v>202</v>
      </c>
      <c r="D23" s="291"/>
      <c r="E23" s="291"/>
      <c r="F23" s="291"/>
      <c r="G23" t="s">
        <v>195</v>
      </c>
    </row>
    <row r="24" spans="1:21" x14ac:dyDescent="0.25">
      <c r="A24" s="329"/>
      <c r="B24" s="53" t="s">
        <v>220</v>
      </c>
      <c r="C24" s="291" t="s">
        <v>201</v>
      </c>
      <c r="D24" s="291"/>
      <c r="E24" s="291"/>
      <c r="F24" s="291"/>
      <c r="G24" t="s">
        <v>194</v>
      </c>
      <c r="O24" t="s">
        <v>250</v>
      </c>
      <c r="P24" t="s">
        <v>251</v>
      </c>
    </row>
    <row r="25" spans="1:21" x14ac:dyDescent="0.25">
      <c r="A25" s="329"/>
      <c r="B25" s="53" t="s">
        <v>44</v>
      </c>
      <c r="C25" s="291" t="s">
        <v>209</v>
      </c>
      <c r="D25" s="291"/>
      <c r="E25" s="291"/>
      <c r="F25" s="291"/>
      <c r="G25" t="s">
        <v>25</v>
      </c>
    </row>
    <row r="26" spans="1:21" x14ac:dyDescent="0.25">
      <c r="A26" s="329"/>
      <c r="B26" s="53" t="s">
        <v>221</v>
      </c>
      <c r="C26" s="291" t="s">
        <v>213</v>
      </c>
      <c r="D26" s="291"/>
      <c r="E26" s="291"/>
      <c r="F26" s="291"/>
      <c r="G26" s="57" t="s">
        <v>46</v>
      </c>
    </row>
    <row r="27" spans="1:21" x14ac:dyDescent="0.25">
      <c r="A27" s="329"/>
      <c r="B27" s="53" t="s">
        <v>222</v>
      </c>
      <c r="C27" s="291" t="s">
        <v>217</v>
      </c>
      <c r="D27" s="291"/>
      <c r="E27" s="291"/>
      <c r="F27" s="291"/>
      <c r="G27" t="s">
        <v>13</v>
      </c>
    </row>
    <row r="29" spans="1:21" x14ac:dyDescent="0.25">
      <c r="A29" t="s">
        <v>223</v>
      </c>
      <c r="C29" s="51">
        <v>5</v>
      </c>
      <c r="D29" t="s">
        <v>224</v>
      </c>
      <c r="E29">
        <v>4</v>
      </c>
      <c r="F29">
        <v>1</v>
      </c>
      <c r="G29">
        <v>2</v>
      </c>
      <c r="H29">
        <v>2</v>
      </c>
      <c r="I29">
        <v>1</v>
      </c>
      <c r="J29">
        <v>2</v>
      </c>
      <c r="K29">
        <v>2</v>
      </c>
      <c r="L29">
        <v>5</v>
      </c>
      <c r="M29">
        <v>4</v>
      </c>
    </row>
    <row r="30" spans="1:21" x14ac:dyDescent="0.25">
      <c r="F30" t="s">
        <v>225</v>
      </c>
    </row>
    <row r="44" spans="1:8" x14ac:dyDescent="0.25">
      <c r="A44" s="291" t="s">
        <v>189</v>
      </c>
      <c r="B44" s="291"/>
      <c r="C44" s="291"/>
      <c r="D44" s="291"/>
      <c r="E44" s="291"/>
      <c r="F44" s="291"/>
      <c r="G44" s="291"/>
      <c r="H44" s="291"/>
    </row>
    <row r="45" spans="1:8" x14ac:dyDescent="0.25">
      <c r="B45" t="s">
        <v>14</v>
      </c>
    </row>
    <row r="46" spans="1:8" x14ac:dyDescent="0.25">
      <c r="B46" t="s">
        <v>11</v>
      </c>
      <c r="C46" s="51" t="s">
        <v>186</v>
      </c>
      <c r="E46" t="s">
        <v>188</v>
      </c>
      <c r="F46" t="s">
        <v>203</v>
      </c>
    </row>
    <row r="47" spans="1:8" x14ac:dyDescent="0.25">
      <c r="B47" t="s">
        <v>39</v>
      </c>
      <c r="F47" s="30" t="s">
        <v>114</v>
      </c>
    </row>
    <row r="48" spans="1:8" x14ac:dyDescent="0.25">
      <c r="B48" t="s">
        <v>187</v>
      </c>
    </row>
  </sheetData>
  <mergeCells count="15">
    <mergeCell ref="K4:P4"/>
    <mergeCell ref="K3:P3"/>
    <mergeCell ref="A2:A6"/>
    <mergeCell ref="A44:H44"/>
    <mergeCell ref="C2:F2"/>
    <mergeCell ref="C3:F3"/>
    <mergeCell ref="C4:F4"/>
    <mergeCell ref="C5:F5"/>
    <mergeCell ref="C6:F6"/>
    <mergeCell ref="A23:A27"/>
    <mergeCell ref="C23:F23"/>
    <mergeCell ref="C24:F24"/>
    <mergeCell ref="C25:F25"/>
    <mergeCell ref="C26:F26"/>
    <mergeCell ref="C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Главный лист</vt:lpstr>
      <vt:lpstr>Технологии</vt:lpstr>
      <vt:lpstr>Структуры</vt:lpstr>
      <vt:lpstr>Экономика Силикоидов</vt:lpstr>
      <vt:lpstr>Лист1</vt:lpstr>
      <vt:lpstr>Лист3</vt:lpstr>
      <vt:lpstr>Ф-ии</vt:lpstr>
      <vt:lpstr>Лист5</vt:lpstr>
      <vt:lpstr>Лист2</vt:lpstr>
      <vt:lpstr>Все Читы</vt:lpstr>
      <vt:lpstr>Снаряды</vt:lpstr>
      <vt:lpstr>Explosions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2022-05-21T05:43:13Z</dcterms:created>
  <dcterms:modified xsi:type="dcterms:W3CDTF">2023-11-08T19:36:02Z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057ae45d-ddf0-4beb-bfda-4935547b37cd</vt:lpwstr>
  </property>
</Properties>
</file>