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8_{47712630-445A-45F2-8A53-7186084C232C}" xr6:coauthVersionLast="47" xr6:coauthVersionMax="47" xr10:uidLastSave="{00000000-0000-0000-0000-000000000000}"/>
  <bookViews>
    <workbookView xWindow="-110" yWindow="-110" windowWidth="19420" windowHeight="10300" tabRatio="504" xr2:uid="{00000000-000D-0000-FFFF-FFFF00000000}"/>
  </bookViews>
  <sheets>
    <sheet name="計算" sheetId="16" r:id="rId1"/>
    <sheet name="2018年データ" sheetId="26" r:id="rId2"/>
    <sheet name="Sheet1" sheetId="28" state="hidden" r:id="rId3"/>
    <sheet name="集計結果" sheetId="27" r:id="rId4"/>
    <sheet name="2014" sheetId="18" state="hidden" r:id="rId5"/>
    <sheet name="2013" sheetId="20" state="hidden" r:id="rId6"/>
    <sheet name="2012" sheetId="22" state="hidden" r:id="rId7"/>
    <sheet name="2011" sheetId="25" state="hidden" r:id="rId8"/>
  </sheets>
  <definedNames>
    <definedName name="_xlnm._FilterDatabase" localSheetId="7" hidden="1">'2011'!$A$1:$F$32</definedName>
    <definedName name="_xlnm._FilterDatabase" localSheetId="1" hidden="1">'2018年データ'!$A$1:$G$22</definedName>
    <definedName name="_xlnm._FilterDatabase" localSheetId="2" hidden="1">Sheet1!$C$2:$E$7</definedName>
    <definedName name="_xlnm._FilterDatabase" localSheetId="0" hidden="1">計算!$A$1:$P$22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6" l="1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3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B7" i="27" s="1"/>
  <c r="F22" i="16"/>
  <c r="F4" i="16"/>
  <c r="F3" i="16"/>
  <c r="C3" i="27"/>
  <c r="C4" i="27"/>
  <c r="C5" i="27"/>
  <c r="C6" i="27"/>
  <c r="B3" i="27"/>
  <c r="B4" i="27"/>
  <c r="B5" i="27"/>
  <c r="B6" i="27"/>
  <c r="A19" i="16" l="1"/>
  <c r="A15" i="16"/>
  <c r="A11" i="16"/>
  <c r="A4" i="16"/>
  <c r="A7" i="16"/>
  <c r="A14" i="16"/>
  <c r="A20" i="16"/>
  <c r="A8" i="16"/>
  <c r="A3" i="16"/>
  <c r="A22" i="16"/>
  <c r="A18" i="16"/>
  <c r="A5" i="16"/>
  <c r="A16" i="16"/>
  <c r="A17" i="16"/>
  <c r="A10" i="16"/>
  <c r="A21" i="16"/>
  <c r="A6" i="16"/>
  <c r="A12" i="16"/>
  <c r="A13" i="16"/>
  <c r="A9" i="16"/>
  <c r="F3" i="18" l="1"/>
  <c r="F4" i="22" l="1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" i="22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" i="20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G4" i="26"/>
  <c r="G8" i="26"/>
  <c r="G13" i="26"/>
  <c r="G21" i="26"/>
  <c r="G22" i="26"/>
  <c r="G17" i="26"/>
  <c r="G6" i="26"/>
  <c r="G11" i="26"/>
  <c r="G18" i="26"/>
  <c r="G19" i="26"/>
  <c r="G3" i="26"/>
  <c r="G15" i="26"/>
  <c r="G7" i="26"/>
  <c r="G16" i="26"/>
  <c r="G20" i="26"/>
  <c r="G9" i="26"/>
  <c r="G5" i="26"/>
  <c r="G10" i="26"/>
  <c r="G14" i="26"/>
  <c r="G12" i="26"/>
  <c r="C7" i="27" l="1"/>
</calcChain>
</file>

<file path=xl/sharedStrings.xml><?xml version="1.0" encoding="utf-8"?>
<sst xmlns="http://schemas.openxmlformats.org/spreadsheetml/2006/main" count="598" uniqueCount="218">
  <si>
    <t>Dubai International Airport</t>
  </si>
  <si>
    <t>DXB/OMDB</t>
  </si>
  <si>
    <t>London Heathrow Airport</t>
  </si>
  <si>
    <t>LHR/EGLL</t>
  </si>
  <si>
    <t>Hong Kong International Airport</t>
  </si>
  <si>
    <t>Chek Lap Kok, Islands, Hong Kong</t>
  </si>
  <si>
    <t>HKG/VHHH</t>
  </si>
  <si>
    <t>Paris-Charles de Gaulle Airport</t>
  </si>
  <si>
    <t>CDG/LFPG</t>
  </si>
  <si>
    <t>IST/LTBA</t>
  </si>
  <si>
    <t>Frankfurt Airport</t>
  </si>
  <si>
    <t>FRA/EDDF</t>
  </si>
  <si>
    <t>Shanghai Pudong International Airport</t>
  </si>
  <si>
    <t>PVG/ZSPD</t>
  </si>
  <si>
    <t>Amsterdam Airport Schiphol</t>
  </si>
  <si>
    <t>AMS/EHAM</t>
  </si>
  <si>
    <t>John F. Kennedy International Airport</t>
  </si>
  <si>
    <t>JFK/KJFK</t>
  </si>
  <si>
    <t>Singapore Changi Airport</t>
  </si>
  <si>
    <t>SIN/WSSS</t>
  </si>
  <si>
    <t>Suvarnabhumi Airport</t>
  </si>
  <si>
    <t>BKK/VTBS</t>
  </si>
  <si>
    <t>ICN/RKSI</t>
  </si>
  <si>
    <t>Kuala Lumpur International Airport</t>
  </si>
  <si>
    <t>KUL/WMKK</t>
  </si>
  <si>
    <t>MAD/LEMD</t>
  </si>
  <si>
    <t>Miami International Airport</t>
  </si>
  <si>
    <t>MIA/KMIA</t>
  </si>
  <si>
    <t>Toronto Pearson International Airport</t>
  </si>
  <si>
    <t>YYZ/CYYZ</t>
  </si>
  <si>
    <t>Munich Airport</t>
  </si>
  <si>
    <t>MUC/EDDM</t>
  </si>
  <si>
    <t>Leonardo da Vinci–Fiumicino Airport</t>
  </si>
  <si>
    <t>FCO/LIRF</t>
  </si>
  <si>
    <t>London Gatwick Airport</t>
  </si>
  <si>
    <t>LGW/EGKK</t>
  </si>
  <si>
    <t>Barcelona–El Prat Airport</t>
  </si>
  <si>
    <t>BCN/LEBL</t>
  </si>
  <si>
    <t>TPE/RCTP</t>
  </si>
  <si>
    <t>Narita International Airport</t>
  </si>
  <si>
    <t>NRT/RJAA</t>
  </si>
  <si>
    <t>Garhoud, Dubai, United Arab Emirates</t>
  </si>
  <si>
    <t>Hillingdon, Greater London, United Kingdom</t>
  </si>
  <si>
    <t>Roissy-en-France, Val d'Oise, Île-de-France, France</t>
  </si>
  <si>
    <t>Haarlemmermeer, North Holland, Netherlands</t>
  </si>
  <si>
    <t>Changi, East Region, Singapore</t>
  </si>
  <si>
    <t>Flughafen, Frankfurt, Hesse, Germany</t>
  </si>
  <si>
    <t>Incheon International Airport</t>
  </si>
  <si>
    <t>Jung-gu, Incheon, South Korea</t>
  </si>
  <si>
    <t>Racha Thewa, Bang Phli, Samut Prakan, Greater Bangkok, Thailand</t>
  </si>
  <si>
    <t>Atatürk International Airport</t>
  </si>
  <si>
    <t>Yeşilköy, Bakırköy, Istanbul, Turkey</t>
  </si>
  <si>
    <t>Taoyuan International Airport</t>
  </si>
  <si>
    <t>Dayuan, Taoyuan, Taiwan</t>
  </si>
  <si>
    <t>Crawley, West Sussex, United Kingdom</t>
  </si>
  <si>
    <t>Sepang, Selangor, Malaysia</t>
  </si>
  <si>
    <t>Madrid-Barajas Airport</t>
  </si>
  <si>
    <t>Madrid, Comunidad de Madrid, Spain</t>
  </si>
  <si>
    <t>Oberding/Hallbergmoos/Marzling, Erding/Freising, Bavaria, Germany</t>
  </si>
  <si>
    <t>Hamad International Airport</t>
  </si>
  <si>
    <t>Doha, Qatar</t>
  </si>
  <si>
    <t>DOH/OTBD</t>
  </si>
  <si>
    <t>Narita, Chiba, Kantō, Honshū, Japan</t>
  </si>
  <si>
    <t>Queens, New York City, New York, United States</t>
  </si>
  <si>
    <t>El Prat de Llobregat, Barcelona, Catalonia, Spain</t>
  </si>
  <si>
    <t>Fiumicino, Rome, Italy</t>
  </si>
  <si>
    <t>Zurich Airport</t>
  </si>
  <si>
    <t>Rümlang/Oberglatt, Bülach/Dielsdorf, Zürich, Switzerland</t>
  </si>
  <si>
    <t>ZRH/LSZH</t>
  </si>
  <si>
    <t>Mississauga, Ontario, Canada</t>
  </si>
  <si>
    <t>Dublin Airport</t>
  </si>
  <si>
    <t>Dublin, County Dublin, Leinster, Ireland</t>
  </si>
  <si>
    <t>DUB/EIDW</t>
  </si>
  <si>
    <t>Copenhagen Airport</t>
  </si>
  <si>
    <t>Tårnby, Hovedstaden, Denmark</t>
  </si>
  <si>
    <t>CPH/EKCH</t>
  </si>
  <si>
    <t>Pudong, Shanghai, China</t>
  </si>
  <si>
    <t>Abu Dhabi International Airport</t>
  </si>
  <si>
    <t>Abu Dhabi, United Arab Emirates</t>
  </si>
  <si>
    <t>AUH/OMAA</t>
  </si>
  <si>
    <t>Brussels Airport</t>
  </si>
  <si>
    <t>Zaventem, Flemish Brabant, Flanders, Belgium</t>
  </si>
  <si>
    <t>BRU/EBBR</t>
  </si>
  <si>
    <t>Vienna International Airport</t>
  </si>
  <si>
    <t>Vienna, Austria</t>
  </si>
  <si>
    <t>VIE/LOWW</t>
  </si>
  <si>
    <t>Miami-Dade County, Florida, United States</t>
  </si>
  <si>
    <t>Antalya Airport</t>
  </si>
  <si>
    <t>Antalya, Turkey</t>
  </si>
  <si>
    <t>AYT/LTAI</t>
  </si>
  <si>
    <t>Code</t>
  </si>
  <si>
    <t>(IATA/ICAO)</t>
  </si>
  <si>
    <t>Airport</t>
    <phoneticPr fontId="2"/>
  </si>
  <si>
    <t>Manchester Airport</t>
  </si>
  <si>
    <t>Manchester, Greater Manchester, United Kingdom</t>
  </si>
  <si>
    <t>MAN/EGCC</t>
  </si>
  <si>
    <t>Jung-gu, Incheon, Sudogwon, South Korea</t>
  </si>
  <si>
    <t>Dayuan, Taoyuan, Taiwan, Taiwan</t>
  </si>
  <si>
    <t>Doha International Airport</t>
  </si>
  <si>
    <t>Sheremetyevo International Airport</t>
  </si>
  <si>
    <t>Khimki, Moscow Oblast, Russia</t>
  </si>
  <si>
    <t>SVO/UUEE</t>
  </si>
  <si>
    <t>Leonardo da Vinci Airport</t>
  </si>
  <si>
    <t>Zürich Airport</t>
  </si>
  <si>
    <t>Dayuan, Taoyuan, Taiwan, Republic of China</t>
  </si>
  <si>
    <t>Barcelona Airport</t>
  </si>
  <si>
    <t>Vienna Airport</t>
  </si>
  <si>
    <t>Fingall, Leinster, Republic of Ireland</t>
  </si>
  <si>
    <t>Malpensa Airport</t>
  </si>
  <si>
    <t>Somma Lombardo, Varese, Lombardy, Italy</t>
  </si>
  <si>
    <t>MXP/LIMC</t>
  </si>
  <si>
    <t>#</t>
    <phoneticPr fontId="2"/>
  </si>
  <si>
    <t>Dubai, United Arab Emirates</t>
    <phoneticPr fontId="2"/>
  </si>
  <si>
    <t>Greater London, United Kingdom</t>
    <phoneticPr fontId="2"/>
  </si>
  <si>
    <t>Chek Lap Kok, Hong Kong</t>
    <phoneticPr fontId="2"/>
  </si>
  <si>
    <t>Roissy-en-France, France</t>
    <phoneticPr fontId="2"/>
  </si>
  <si>
    <t>Haarlemmermeer, Netherlands</t>
    <phoneticPr fontId="2"/>
  </si>
  <si>
    <t>Changi, Singapore</t>
    <phoneticPr fontId="2"/>
  </si>
  <si>
    <t>Frankfurt, Germany</t>
    <phoneticPr fontId="2"/>
  </si>
  <si>
    <t>Incheon, Korea</t>
    <phoneticPr fontId="2"/>
  </si>
  <si>
    <t>Greater Bangkok, Thailand</t>
    <phoneticPr fontId="2"/>
  </si>
  <si>
    <t>Istanbul, Turkey</t>
    <phoneticPr fontId="2"/>
  </si>
  <si>
    <t>Taoyuan, Taiwan</t>
    <phoneticPr fontId="2"/>
  </si>
  <si>
    <t>West Sussex, United Kingdom</t>
    <phoneticPr fontId="2"/>
  </si>
  <si>
    <t>Comunidad de Madrid, Spain</t>
    <phoneticPr fontId="2"/>
  </si>
  <si>
    <t>Erding/Freising, Germany</t>
    <phoneticPr fontId="2"/>
  </si>
  <si>
    <t>Narita, Japan</t>
    <phoneticPr fontId="2"/>
  </si>
  <si>
    <t>Barcelona, Spain</t>
    <phoneticPr fontId="2"/>
  </si>
  <si>
    <t>Rome, Italy</t>
    <phoneticPr fontId="2"/>
  </si>
  <si>
    <t>NYC Queens, United States</t>
    <phoneticPr fontId="2"/>
  </si>
  <si>
    <t>London Gatwick Airport</t>
    <phoneticPr fontId="2"/>
  </si>
  <si>
    <t>Middle East</t>
    <phoneticPr fontId="2"/>
  </si>
  <si>
    <t>Europe</t>
    <phoneticPr fontId="2"/>
  </si>
  <si>
    <t>Asia</t>
    <phoneticPr fontId="2"/>
  </si>
  <si>
    <t>Asia</t>
    <phoneticPr fontId="2"/>
  </si>
  <si>
    <t>Europe</t>
    <phoneticPr fontId="2"/>
  </si>
  <si>
    <t>North America</t>
    <phoneticPr fontId="2"/>
  </si>
  <si>
    <t>Singapore Changi Airport</t>
    <phoneticPr fontId="2"/>
  </si>
  <si>
    <t>Chek Lap Kok International Airport</t>
    <phoneticPr fontId="2"/>
  </si>
  <si>
    <t>Rank in World</t>
    <phoneticPr fontId="2"/>
  </si>
  <si>
    <t>Internationl Passengers</t>
    <phoneticPr fontId="2"/>
  </si>
  <si>
    <t>Location</t>
    <phoneticPr fontId="2"/>
  </si>
  <si>
    <t>Middle East</t>
    <phoneticPr fontId="2"/>
  </si>
  <si>
    <t>DXB/OMDB</t>
    <phoneticPr fontId="2"/>
  </si>
  <si>
    <t>(IATA/ICAO)</t>
    <phoneticPr fontId="2"/>
  </si>
  <si>
    <t>Reference：Airports Council International</t>
    <phoneticPr fontId="2"/>
  </si>
  <si>
    <t>空港識別コード</t>
    <rPh sb="0" eb="2">
      <t>クウコウ</t>
    </rPh>
    <rPh sb="2" eb="4">
      <t>シキベツ</t>
    </rPh>
    <phoneticPr fontId="2"/>
  </si>
  <si>
    <t>空港名</t>
    <rPh sb="0" eb="2">
      <t>クウコウ</t>
    </rPh>
    <rPh sb="2" eb="3">
      <t>メイ</t>
    </rPh>
    <phoneticPr fontId="2"/>
  </si>
  <si>
    <t>所在地</t>
    <rPh sb="0" eb="3">
      <t>ショザイチ</t>
    </rPh>
    <phoneticPr fontId="2"/>
  </si>
  <si>
    <t>地域</t>
    <rPh sb="0" eb="2">
      <t>チイキ</t>
    </rPh>
    <phoneticPr fontId="2"/>
  </si>
  <si>
    <t>ロンドン・ヒースロー空港</t>
  </si>
  <si>
    <t>パリ＝シャルル・ド・ゴール空港</t>
  </si>
  <si>
    <t>アムステルダム・スキポール空港</t>
  </si>
  <si>
    <t>フランクフルト空港</t>
  </si>
  <si>
    <t>スワンナプーム空港</t>
  </si>
  <si>
    <t>アタテュルク国際空港</t>
  </si>
  <si>
    <t>台湾桃園国際空港</t>
  </si>
  <si>
    <t>ロンドン・ガトウィック空港</t>
  </si>
  <si>
    <t>クアラルンプール国際空港</t>
  </si>
  <si>
    <t>マドリード・バラハス空港</t>
  </si>
  <si>
    <t>ミュンヘン空港</t>
  </si>
  <si>
    <t>ハマド国際空港</t>
  </si>
  <si>
    <t>ケネディ国際空港</t>
  </si>
  <si>
    <t>バルセロナ＝エル・プラット空港</t>
  </si>
  <si>
    <t>フィウミチーノ空港</t>
  </si>
  <si>
    <t>香港チェクラップコク国際空港</t>
    <rPh sb="0" eb="2">
      <t>ホンコン</t>
    </rPh>
    <phoneticPr fontId="2"/>
  </si>
  <si>
    <t>順位</t>
    <rPh sb="0" eb="2">
      <t>ジュンイ</t>
    </rPh>
    <phoneticPr fontId="2"/>
  </si>
  <si>
    <t>ドバイ国際空港</t>
    <phoneticPr fontId="2"/>
  </si>
  <si>
    <t>シンガポール・チャンギ国際空港</t>
    <phoneticPr fontId="2"/>
  </si>
  <si>
    <t>仁川国際空港</t>
    <phoneticPr fontId="2"/>
  </si>
  <si>
    <t>成田国際空港</t>
    <phoneticPr fontId="2"/>
  </si>
  <si>
    <t>Hillingdon, Greater London, England, United Kingdom</t>
  </si>
  <si>
    <t>Stockholm Arlanda Airport</t>
  </si>
  <si>
    <t>Stockholm, Sigtuna Municipality, Sweden</t>
  </si>
  <si>
    <t>ARN/ESSA</t>
  </si>
  <si>
    <t>Crawley, West Sussex, South East England, England, United Kingdom</t>
  </si>
  <si>
    <t>Kastrup, Tårnby, Hovedstaden, Denmark</t>
  </si>
  <si>
    <t>Sydney International Airport</t>
  </si>
  <si>
    <t>Sydney, New South Wales, Australia</t>
  </si>
  <si>
    <t>SYD</t>
  </si>
  <si>
    <t>Dublin, Leinster, Republic of Ireland</t>
  </si>
  <si>
    <t>London Stansted Airport</t>
  </si>
  <si>
    <t>Stansted Mountfitchet, Essex, East of England, England, United Kingdom</t>
  </si>
  <si>
    <t>STN/EGSS</t>
  </si>
  <si>
    <t>Jinnah International Airport</t>
  </si>
  <si>
    <t>Karachi, Sindh, Pakistan</t>
  </si>
  <si>
    <t>KHI/OPKC</t>
  </si>
  <si>
    <t>国際線旅客者数</t>
    <rPh sb="5" eb="6">
      <t>シャ</t>
    </rPh>
    <phoneticPr fontId="2"/>
  </si>
  <si>
    <t>国際線旅客者数の世界順位</t>
    <rPh sb="5" eb="6">
      <t>シャ</t>
    </rPh>
    <rPh sb="8" eb="10">
      <t>セカイ</t>
    </rPh>
    <rPh sb="10" eb="12">
      <t>ジュンイ</t>
    </rPh>
    <phoneticPr fontId="2"/>
  </si>
  <si>
    <t>Roissy-en-France, France</t>
    <phoneticPr fontId="2"/>
  </si>
  <si>
    <t>年度</t>
    <rPh sb="0" eb="2">
      <t>ネンド</t>
    </rPh>
    <phoneticPr fontId="2"/>
  </si>
  <si>
    <t>点数</t>
    <rPh sb="0" eb="2">
      <t>テンスウ</t>
    </rPh>
    <phoneticPr fontId="2"/>
  </si>
  <si>
    <t>年度別点数と順位の推移</t>
    <rPh sb="0" eb="2">
      <t>ネンド</t>
    </rPh>
    <rPh sb="2" eb="3">
      <t>ベツ</t>
    </rPh>
    <rPh sb="3" eb="5">
      <t>テンスウ</t>
    </rPh>
    <rPh sb="6" eb="8">
      <t>ジュンイ</t>
    </rPh>
    <rPh sb="9" eb="11">
      <t>スイイ</t>
    </rPh>
    <phoneticPr fontId="2"/>
  </si>
  <si>
    <t>第2横軸項目１</t>
    <rPh sb="0" eb="1">
      <t>ダイ</t>
    </rPh>
    <rPh sb="2" eb="3">
      <t>ヨコ</t>
    </rPh>
    <rPh sb="3" eb="4">
      <t>ジク</t>
    </rPh>
    <rPh sb="4" eb="6">
      <t>コウモク</t>
    </rPh>
    <phoneticPr fontId="2"/>
  </si>
  <si>
    <t>第2横軸項目2</t>
    <rPh sb="0" eb="1">
      <t>ダイ</t>
    </rPh>
    <rPh sb="2" eb="3">
      <t>ヨコ</t>
    </rPh>
    <rPh sb="3" eb="4">
      <t>ジク</t>
    </rPh>
    <rPh sb="4" eb="6">
      <t>コウモク</t>
    </rPh>
    <phoneticPr fontId="2"/>
  </si>
  <si>
    <t>第2横軸項目3</t>
    <rPh sb="0" eb="1">
      <t>ダイ</t>
    </rPh>
    <rPh sb="2" eb="3">
      <t>ヨコ</t>
    </rPh>
    <rPh sb="3" eb="4">
      <t>ジク</t>
    </rPh>
    <rPh sb="4" eb="6">
      <t>コウモク</t>
    </rPh>
    <phoneticPr fontId="2"/>
  </si>
  <si>
    <t>第2横軸項目4</t>
    <rPh sb="0" eb="1">
      <t>ダイ</t>
    </rPh>
    <rPh sb="2" eb="3">
      <t>ヨコ</t>
    </rPh>
    <rPh sb="3" eb="4">
      <t>ジク</t>
    </rPh>
    <rPh sb="4" eb="6">
      <t>コウモク</t>
    </rPh>
    <phoneticPr fontId="2"/>
  </si>
  <si>
    <t>第2横軸項目5</t>
    <rPh sb="0" eb="1">
      <t>ダイ</t>
    </rPh>
    <rPh sb="2" eb="3">
      <t>ヨコ</t>
    </rPh>
    <rPh sb="3" eb="4">
      <t>ジク</t>
    </rPh>
    <rPh sb="4" eb="6">
      <t>コウモク</t>
    </rPh>
    <phoneticPr fontId="2"/>
  </si>
  <si>
    <t>第２横軸</t>
    <rPh sb="0" eb="1">
      <t>ダイ</t>
    </rPh>
    <rPh sb="2" eb="4">
      <t>ヨコジク</t>
    </rPh>
    <phoneticPr fontId="2"/>
  </si>
  <si>
    <t>第1横軸</t>
    <rPh sb="0" eb="1">
      <t>ダイ</t>
    </rPh>
    <rPh sb="2" eb="3">
      <t>ヨコ</t>
    </rPh>
    <rPh sb="3" eb="4">
      <t>ジク</t>
    </rPh>
    <phoneticPr fontId="2"/>
  </si>
  <si>
    <t>第1横軸項目１</t>
    <rPh sb="0" eb="1">
      <t>ダイ</t>
    </rPh>
    <rPh sb="2" eb="3">
      <t>ヨコ</t>
    </rPh>
    <rPh sb="3" eb="4">
      <t>ジク</t>
    </rPh>
    <rPh sb="4" eb="6">
      <t>コウモク</t>
    </rPh>
    <phoneticPr fontId="2"/>
  </si>
  <si>
    <t>第1横軸項目2</t>
    <rPh sb="0" eb="1">
      <t>ダイ</t>
    </rPh>
    <rPh sb="2" eb="3">
      <t>ヨコ</t>
    </rPh>
    <rPh sb="3" eb="4">
      <t>ジク</t>
    </rPh>
    <rPh sb="4" eb="6">
      <t>コウモク</t>
    </rPh>
    <phoneticPr fontId="2"/>
  </si>
  <si>
    <t>第1横軸項目3</t>
    <rPh sb="0" eb="1">
      <t>ダイ</t>
    </rPh>
    <rPh sb="2" eb="3">
      <t>ヨコ</t>
    </rPh>
    <rPh sb="3" eb="4">
      <t>ジク</t>
    </rPh>
    <rPh sb="4" eb="6">
      <t>コウモク</t>
    </rPh>
    <phoneticPr fontId="2"/>
  </si>
  <si>
    <t>第1横軸項目4</t>
    <rPh sb="0" eb="1">
      <t>ダイ</t>
    </rPh>
    <rPh sb="2" eb="3">
      <t>ヨコ</t>
    </rPh>
    <rPh sb="3" eb="4">
      <t>ジク</t>
    </rPh>
    <rPh sb="4" eb="6">
      <t>コウモク</t>
    </rPh>
    <phoneticPr fontId="2"/>
  </si>
  <si>
    <t>第1横軸項目5</t>
    <rPh sb="0" eb="1">
      <t>ダイ</t>
    </rPh>
    <rPh sb="2" eb="3">
      <t>ヨコ</t>
    </rPh>
    <rPh sb="3" eb="4">
      <t>ジク</t>
    </rPh>
    <rPh sb="4" eb="6">
      <t>コウモク</t>
    </rPh>
    <phoneticPr fontId="2"/>
  </si>
  <si>
    <t>国際線旅客者数の世界順位</t>
    <phoneticPr fontId="2"/>
  </si>
  <si>
    <t>5年間平均</t>
    <rPh sb="1" eb="3">
      <t>ネンカン</t>
    </rPh>
    <rPh sb="3" eb="5">
      <t>ヘイキン</t>
    </rPh>
    <phoneticPr fontId="2"/>
  </si>
  <si>
    <t>2014年</t>
    <phoneticPr fontId="2"/>
  </si>
  <si>
    <t>成田国際空港における過去5年間の国際線旅客者数</t>
    <rPh sb="10" eb="12">
      <t>カコ</t>
    </rPh>
    <rPh sb="13" eb="15">
      <t>ネンカン</t>
    </rPh>
    <rPh sb="16" eb="19">
      <t>コクサイセン</t>
    </rPh>
    <rPh sb="19" eb="21">
      <t>リョキャク</t>
    </rPh>
    <rPh sb="21" eb="22">
      <t>シャ</t>
    </rPh>
    <rPh sb="22" eb="23">
      <t>スウ</t>
    </rPh>
    <phoneticPr fontId="2"/>
  </si>
  <si>
    <t>国際線旅客者数（人）</t>
    <rPh sb="5" eb="6">
      <t>シャ</t>
    </rPh>
    <rPh sb="8" eb="9">
      <t>ニン</t>
    </rPh>
    <phoneticPr fontId="2"/>
  </si>
  <si>
    <t>国際線旅客者数（人）</t>
    <rPh sb="8" eb="9">
      <t>ニン</t>
    </rPh>
    <phoneticPr fontId="2"/>
  </si>
  <si>
    <t>グラフ完成例</t>
    <rPh sb="3" eb="5">
      <t>カンセイ</t>
    </rPh>
    <rPh sb="5" eb="6">
      <t>レイ</t>
    </rPh>
    <phoneticPr fontId="2"/>
  </si>
  <si>
    <t>2018年</t>
  </si>
  <si>
    <t>2017年</t>
  </si>
  <si>
    <t>2016年</t>
  </si>
  <si>
    <t>2015年</t>
  </si>
  <si>
    <t>2014年</t>
  </si>
  <si>
    <t>2018年
Top10空港</t>
    <rPh sb="4" eb="5">
      <t>ネン</t>
    </rPh>
    <rPh sb="11" eb="13">
      <t>クウコウ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</si>
</sst>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9.35"/>
      <color theme="1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9.35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2"/>
      <color theme="0"/>
      <name val="Meiryo UI"/>
      <family val="3"/>
      <charset val="128"/>
    </font>
    <font>
      <u/>
      <sz val="11"/>
      <color theme="10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/>
      <top style="hair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double">
        <color indexed="64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6" xfId="0" applyBorder="1"/>
    <xf numFmtId="0" fontId="0" fillId="0" borderId="7" xfId="0" applyBorder="1"/>
    <xf numFmtId="38" fontId="0" fillId="0" borderId="0" xfId="3" applyFont="1" applyAlignment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7" xfId="0" applyBorder="1"/>
    <xf numFmtId="0" fontId="9" fillId="3" borderId="6" xfId="0" applyFont="1" applyFill="1" applyBorder="1"/>
    <xf numFmtId="0" fontId="9" fillId="3" borderId="7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9" fillId="3" borderId="5" xfId="0" applyFont="1" applyFill="1" applyBorder="1"/>
    <xf numFmtId="0" fontId="0" fillId="7" borderId="5" xfId="0" applyFill="1" applyBorder="1"/>
    <xf numFmtId="0" fontId="9" fillId="9" borderId="5" xfId="0" applyFont="1" applyFill="1" applyBorder="1"/>
    <xf numFmtId="0" fontId="9" fillId="9" borderId="6" xfId="0" applyFont="1" applyFill="1" applyBorder="1"/>
    <xf numFmtId="0" fontId="9" fillId="9" borderId="7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10" fillId="2" borderId="27" xfId="0" applyFont="1" applyFill="1" applyBorder="1" applyAlignment="1">
      <alignment horizontal="center" vertical="center" wrapText="1"/>
    </xf>
    <xf numFmtId="0" fontId="7" fillId="0" borderId="0" xfId="0" applyFont="1"/>
    <xf numFmtId="0" fontId="10" fillId="2" borderId="4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3" borderId="34" xfId="0" applyFont="1" applyFill="1" applyBorder="1" applyAlignment="1">
      <alignment horizontal="center" vertical="center" wrapText="1"/>
    </xf>
    <xf numFmtId="0" fontId="10" fillId="10" borderId="23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9" borderId="25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right"/>
    </xf>
    <xf numFmtId="0" fontId="7" fillId="0" borderId="5" xfId="0" applyFont="1" applyBorder="1"/>
    <xf numFmtId="0" fontId="7" fillId="0" borderId="5" xfId="0" applyFont="1" applyBorder="1" applyAlignment="1">
      <alignment shrinkToFit="1"/>
    </xf>
    <xf numFmtId="0" fontId="7" fillId="0" borderId="9" xfId="0" applyFont="1" applyBorder="1"/>
    <xf numFmtId="38" fontId="7" fillId="5" borderId="11" xfId="3" applyFont="1" applyFill="1" applyBorder="1" applyAlignment="1"/>
    <xf numFmtId="38" fontId="7" fillId="3" borderId="5" xfId="3" applyFont="1" applyFill="1" applyBorder="1" applyAlignment="1"/>
    <xf numFmtId="38" fontId="7" fillId="3" borderId="14" xfId="3" applyFont="1" applyFill="1" applyBorder="1" applyAlignment="1"/>
    <xf numFmtId="38" fontId="7" fillId="5" borderId="16" xfId="3" applyFont="1" applyFill="1" applyBorder="1" applyAlignment="1"/>
    <xf numFmtId="0" fontId="11" fillId="5" borderId="24" xfId="0" applyFont="1" applyFill="1" applyBorder="1"/>
    <xf numFmtId="0" fontId="7" fillId="3" borderId="5" xfId="0" applyFont="1" applyFill="1" applyBorder="1"/>
    <xf numFmtId="0" fontId="7" fillId="3" borderId="14" xfId="0" applyFont="1" applyFill="1" applyBorder="1"/>
    <xf numFmtId="0" fontId="7" fillId="5" borderId="16" xfId="0" applyFont="1" applyFill="1" applyBorder="1" applyAlignment="1">
      <alignment horizontal="center"/>
    </xf>
    <xf numFmtId="0" fontId="7" fillId="0" borderId="12" xfId="0" applyFont="1" applyBorder="1" applyAlignment="1">
      <alignment horizontal="right"/>
    </xf>
    <xf numFmtId="0" fontId="7" fillId="0" borderId="6" xfId="0" applyFont="1" applyBorder="1"/>
    <xf numFmtId="0" fontId="7" fillId="0" borderId="6" xfId="0" applyFont="1" applyBorder="1" applyAlignment="1">
      <alignment shrinkToFit="1"/>
    </xf>
    <xf numFmtId="0" fontId="7" fillId="0" borderId="10" xfId="0" applyFont="1" applyBorder="1"/>
    <xf numFmtId="38" fontId="7" fillId="5" borderId="12" xfId="3" applyFont="1" applyFill="1" applyBorder="1" applyAlignment="1"/>
    <xf numFmtId="38" fontId="7" fillId="3" borderId="6" xfId="3" applyFont="1" applyFill="1" applyBorder="1" applyAlignment="1"/>
    <xf numFmtId="38" fontId="7" fillId="3" borderId="15" xfId="3" applyFont="1" applyFill="1" applyBorder="1" applyAlignment="1"/>
    <xf numFmtId="0" fontId="7" fillId="3" borderId="6" xfId="0" applyFont="1" applyFill="1" applyBorder="1"/>
    <xf numFmtId="0" fontId="7" fillId="3" borderId="15" xfId="0" applyFont="1" applyFill="1" applyBorder="1"/>
    <xf numFmtId="0" fontId="7" fillId="3" borderId="18" xfId="0" applyFont="1" applyFill="1" applyBorder="1"/>
    <xf numFmtId="0" fontId="7" fillId="0" borderId="22" xfId="0" applyFont="1" applyBorder="1" applyAlignment="1">
      <alignment horizontal="right"/>
    </xf>
    <xf numFmtId="0" fontId="7" fillId="0" borderId="20" xfId="0" applyFont="1" applyBorder="1"/>
    <xf numFmtId="0" fontId="7" fillId="0" borderId="20" xfId="0" applyFont="1" applyBorder="1" applyAlignment="1">
      <alignment shrinkToFit="1"/>
    </xf>
    <xf numFmtId="0" fontId="7" fillId="0" borderId="21" xfId="0" applyFont="1" applyBorder="1"/>
    <xf numFmtId="38" fontId="7" fillId="3" borderId="20" xfId="3" applyFont="1" applyFill="1" applyBorder="1" applyAlignment="1"/>
    <xf numFmtId="38" fontId="7" fillId="3" borderId="19" xfId="3" applyFont="1" applyFill="1" applyBorder="1" applyAlignment="1"/>
    <xf numFmtId="0" fontId="7" fillId="3" borderId="20" xfId="0" applyFont="1" applyFill="1" applyBorder="1"/>
    <xf numFmtId="0" fontId="7" fillId="3" borderId="19" xfId="0" applyFont="1" applyFill="1" applyBorder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7" fillId="4" borderId="2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38" fontId="7" fillId="0" borderId="35" xfId="0" applyNumberFormat="1" applyFont="1" applyBorder="1"/>
    <xf numFmtId="0" fontId="7" fillId="0" borderId="17" xfId="0" applyFont="1" applyBorder="1"/>
    <xf numFmtId="38" fontId="7" fillId="0" borderId="12" xfId="0" applyNumberFormat="1" applyFont="1" applyBorder="1"/>
    <xf numFmtId="38" fontId="7" fillId="0" borderId="36" xfId="0" applyNumberFormat="1" applyFont="1" applyBorder="1"/>
    <xf numFmtId="0" fontId="7" fillId="0" borderId="7" xfId="0" applyFont="1" applyBorder="1"/>
    <xf numFmtId="0" fontId="10" fillId="2" borderId="3" xfId="0" applyFont="1" applyFill="1" applyBorder="1" applyAlignment="1">
      <alignment horizontal="center" vertical="center" wrapText="1"/>
    </xf>
    <xf numFmtId="38" fontId="7" fillId="0" borderId="5" xfId="3" applyFont="1" applyBorder="1" applyAlignment="1"/>
    <xf numFmtId="38" fontId="7" fillId="0" borderId="6" xfId="3" applyFont="1" applyBorder="1" applyAlignment="1"/>
    <xf numFmtId="38" fontId="7" fillId="0" borderId="7" xfId="3" applyFont="1" applyBorder="1" applyAlignment="1"/>
    <xf numFmtId="0" fontId="14" fillId="0" borderId="0" xfId="6" applyFo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10" fillId="10" borderId="31" xfId="0" applyFont="1" applyFill="1" applyBorder="1" applyAlignment="1">
      <alignment horizontal="center" wrapText="1"/>
    </xf>
    <xf numFmtId="0" fontId="10" fillId="10" borderId="32" xfId="0" applyFont="1" applyFill="1" applyBorder="1" applyAlignment="1">
      <alignment horizontal="center" wrapText="1"/>
    </xf>
    <xf numFmtId="0" fontId="10" fillId="10" borderId="33" xfId="0" applyFont="1" applyFill="1" applyBorder="1" applyAlignment="1">
      <alignment horizont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11" borderId="31" xfId="0" applyFont="1" applyFill="1" applyBorder="1" applyAlignment="1">
      <alignment horizontal="center" wrapText="1"/>
    </xf>
    <xf numFmtId="0" fontId="10" fillId="11" borderId="32" xfId="0" applyFont="1" applyFill="1" applyBorder="1" applyAlignment="1">
      <alignment horizontal="center" wrapText="1"/>
    </xf>
    <xf numFmtId="0" fontId="10" fillId="11" borderId="33" xfId="0" applyFont="1" applyFill="1" applyBorder="1" applyAlignment="1">
      <alignment horizont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7">
    <cellStyle name="Comma [0]" xfId="3" builtinId="6"/>
    <cellStyle name="Hyperlink" xfId="6" builtinId="8"/>
    <cellStyle name="Normal" xfId="0" builtinId="0"/>
    <cellStyle name="標準 2" xfId="1" xr:uid="{00000000-0005-0000-0000-000003000000}"/>
    <cellStyle name="標準 2 2" xfId="4" xr:uid="{00000000-0005-0000-0000-000004000000}"/>
    <cellStyle name="標準 3" xfId="5" xr:uid="{00000000-0005-0000-0000-000005000000}"/>
    <cellStyle name="標準 4 3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軸の説明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点数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第1横軸項目１</c:v>
                </c:pt>
                <c:pt idx="1">
                  <c:v>第1横軸項目2</c:v>
                </c:pt>
                <c:pt idx="2">
                  <c:v>第1横軸項目3</c:v>
                </c:pt>
                <c:pt idx="3">
                  <c:v>第1横軸項目4</c:v>
                </c:pt>
                <c:pt idx="4">
                  <c:v>第1横軸項目5</c:v>
                </c:pt>
              </c:strCache>
            </c: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100</c:v>
                </c:pt>
                <c:pt idx="1">
                  <c:v>85</c:v>
                </c:pt>
                <c:pt idx="2">
                  <c:v>75</c:v>
                </c:pt>
                <c:pt idx="3">
                  <c:v>63</c:v>
                </c:pt>
                <c:pt idx="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4-45F8-8921-26290846E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81027120"/>
        <c:axId val="381027512"/>
      </c:barChart>
      <c:lineChart>
        <c:grouping val="standard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順位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Sheet1!$B$3:$B$7</c:f>
              <c:strCache>
                <c:ptCount val="5"/>
                <c:pt idx="0">
                  <c:v>第2横軸項目１</c:v>
                </c:pt>
                <c:pt idx="1">
                  <c:v>第2横軸項目2</c:v>
                </c:pt>
                <c:pt idx="2">
                  <c:v>第2横軸項目3</c:v>
                </c:pt>
                <c:pt idx="3">
                  <c:v>第2横軸項目4</c:v>
                </c:pt>
                <c:pt idx="4">
                  <c:v>第2横軸項目5</c:v>
                </c:pt>
              </c:strCache>
            </c:strRef>
          </c:cat>
          <c:val>
            <c:numRef>
              <c:f>Sheet1!$E$3:$E$7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14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94-45F8-8921-26290846E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375264"/>
        <c:axId val="381027904"/>
      </c:lineChart>
      <c:catAx>
        <c:axId val="38102712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1027512"/>
        <c:crosses val="autoZero"/>
        <c:auto val="1"/>
        <c:lblAlgn val="ctr"/>
        <c:lblOffset val="100"/>
        <c:noMultiLvlLbl val="0"/>
      </c:catAx>
      <c:valAx>
        <c:axId val="3810275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1027120"/>
        <c:crosses val="autoZero"/>
        <c:crossBetween val="between"/>
      </c:valAx>
      <c:valAx>
        <c:axId val="381027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22375264"/>
        <c:crosses val="max"/>
        <c:crossBetween val="between"/>
      </c:valAx>
      <c:catAx>
        <c:axId val="522375264"/>
        <c:scaling>
          <c:orientation val="maxMin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8102790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成田国際空港における過去５年間の国際線顧客者数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集計結果!$B$2</c:f>
              <c:strCache>
                <c:ptCount val="1"/>
                <c:pt idx="0">
                  <c:v>国際線旅客者数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集計結果!$A$3:$A$7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集計結果!$B$3:$B$7</c:f>
              <c:numCache>
                <c:formatCode>#,##0_);[Red]\(#,##0\)</c:formatCode>
                <c:ptCount val="5"/>
                <c:pt idx="0">
                  <c:v>21919378</c:v>
                </c:pt>
                <c:pt idx="1">
                  <c:v>26331010</c:v>
                </c:pt>
                <c:pt idx="2">
                  <c:v>30516135</c:v>
                </c:pt>
                <c:pt idx="3">
                  <c:v>29625075</c:v>
                </c:pt>
                <c:pt idx="4">
                  <c:v>30547564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D-42E3-8E21-C92922DCF9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1202223807"/>
        <c:axId val="1194685359"/>
      </c:barChart>
      <c:lineChart>
        <c:grouping val="standard"/>
        <c:varyColors val="0"/>
        <c:ser>
          <c:idx val="1"/>
          <c:order val="1"/>
          <c:tx>
            <c:strRef>
              <c:f>集計結果!$C$2</c:f>
              <c:strCache>
                <c:ptCount val="1"/>
                <c:pt idx="0">
                  <c:v>順位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集計結果!$A$3:$A$7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集計結果!$C$3:$C$7</c:f>
              <c:numCache>
                <c:formatCode>General</c:formatCode>
                <c:ptCount val="5"/>
                <c:pt idx="0">
                  <c:v>9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1D-42E3-8E21-C92922DCF9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9141887"/>
        <c:axId val="1193814495"/>
      </c:lineChart>
      <c:catAx>
        <c:axId val="120222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94685359"/>
        <c:crosses val="autoZero"/>
        <c:auto val="1"/>
        <c:lblAlgn val="ctr"/>
        <c:lblOffset val="100"/>
        <c:noMultiLvlLbl val="0"/>
      </c:catAx>
      <c:valAx>
        <c:axId val="119468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ja-JP"/>
                  <a:t>国際線旅行者数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280901672222161E-2"/>
              <c:y val="0.25653291134792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02223807"/>
        <c:crosses val="autoZero"/>
        <c:crossBetween val="between"/>
      </c:valAx>
      <c:valAx>
        <c:axId val="1193814495"/>
        <c:scaling>
          <c:orientation val="maxMin"/>
          <c:min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順位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29141887"/>
        <c:crosses val="max"/>
        <c:crossBetween val="between"/>
      </c:valAx>
      <c:catAx>
        <c:axId val="132914188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9381449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451402</xdr:colOff>
      <xdr:row>1</xdr:row>
      <xdr:rowOff>149086</xdr:rowOff>
    </xdr:from>
    <xdr:to>
      <xdr:col>12</xdr:col>
      <xdr:colOff>397565</xdr:colOff>
      <xdr:row>19</xdr:row>
      <xdr:rowOff>132521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67236</xdr:colOff>
      <xdr:row>9</xdr:row>
      <xdr:rowOff>89647</xdr:rowOff>
    </xdr:from>
    <xdr:to>
      <xdr:col>7</xdr:col>
      <xdr:colOff>279449</xdr:colOff>
      <xdr:row>27</xdr:row>
      <xdr:rowOff>19314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03AF704-4E01-4BDD-B10F-52E509EEF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6" y="1916206"/>
          <a:ext cx="5389331" cy="3560373"/>
        </a:xfrm>
        <a:prstGeom prst="rect">
          <a:avLst/>
        </a:prstGeom>
      </xdr:spPr>
    </xdr:pic>
    <xdr:clientData/>
  </xdr:twoCellAnchor>
  <xdr:twoCellAnchor>
    <xdr:from>
      <xdr:col>10</xdr:col>
      <xdr:colOff>-1</xdr:colOff>
      <xdr:row>1</xdr:row>
      <xdr:rowOff>6309</xdr:rowOff>
    </xdr:from>
    <xdr:to>
      <xdr:col>19</xdr:col>
      <xdr:colOff>7054</xdr:colOff>
      <xdr:row>20</xdr:row>
      <xdr:rowOff>14111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C0B6D6-D86C-E72F-1CF9-1F627F1CF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ci.aer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D1" zoomScale="85" zoomScaleNormal="85" workbookViewId="0">
      <selection activeCell="U6" sqref="U6"/>
    </sheetView>
  </sheetViews>
  <sheetFormatPr defaultColWidth="9" defaultRowHeight="15"/>
  <cols>
    <col min="1" max="1" width="4.08984375" style="21" bestFit="1" customWidth="1"/>
    <col min="2" max="2" width="13.26953125" style="21" bestFit="1" customWidth="1"/>
    <col min="3" max="3" width="28.08984375" style="21" bestFit="1" customWidth="1"/>
    <col min="4" max="4" width="34.26953125" style="21" bestFit="1" customWidth="1"/>
    <col min="5" max="5" width="15.453125" style="21" bestFit="1" customWidth="1"/>
    <col min="6" max="11" width="13.6328125" style="21" customWidth="1"/>
    <col min="12" max="16" width="7" style="21" customWidth="1"/>
    <col min="17" max="17" width="12.453125" style="21" customWidth="1"/>
    <col min="18" max="18" width="12.08984375" style="21" customWidth="1"/>
    <col min="19" max="16384" width="9" style="21"/>
  </cols>
  <sheetData>
    <row r="1" spans="1:17" ht="13.5" customHeight="1" thickTop="1" thickBot="1">
      <c r="A1" s="84" t="s">
        <v>111</v>
      </c>
      <c r="B1" s="20" t="s">
        <v>146</v>
      </c>
      <c r="C1" s="86" t="s">
        <v>147</v>
      </c>
      <c r="D1" s="88" t="s">
        <v>148</v>
      </c>
      <c r="E1" s="82" t="s">
        <v>149</v>
      </c>
      <c r="F1" s="90" t="s">
        <v>209</v>
      </c>
      <c r="G1" s="91"/>
      <c r="H1" s="91"/>
      <c r="I1" s="91"/>
      <c r="J1" s="91"/>
      <c r="K1" s="92"/>
      <c r="L1" s="79" t="s">
        <v>188</v>
      </c>
      <c r="M1" s="80"/>
      <c r="N1" s="80"/>
      <c r="O1" s="80"/>
      <c r="P1" s="80"/>
      <c r="Q1" s="81"/>
    </row>
    <row r="2" spans="1:17" ht="26.5" thickTop="1">
      <c r="A2" s="85"/>
      <c r="B2" s="22" t="s">
        <v>144</v>
      </c>
      <c r="C2" s="87"/>
      <c r="D2" s="89"/>
      <c r="E2" s="83"/>
      <c r="F2" s="23" t="s">
        <v>212</v>
      </c>
      <c r="G2" s="24" t="s">
        <v>213</v>
      </c>
      <c r="H2" s="24" t="s">
        <v>214</v>
      </c>
      <c r="I2" s="24" t="s">
        <v>215</v>
      </c>
      <c r="J2" s="25" t="s">
        <v>207</v>
      </c>
      <c r="K2" s="26" t="s">
        <v>206</v>
      </c>
      <c r="L2" s="27" t="s">
        <v>212</v>
      </c>
      <c r="M2" s="28" t="s">
        <v>213</v>
      </c>
      <c r="N2" s="28" t="s">
        <v>214</v>
      </c>
      <c r="O2" s="28" t="s">
        <v>215</v>
      </c>
      <c r="P2" s="29" t="s">
        <v>216</v>
      </c>
      <c r="Q2" s="30" t="s">
        <v>217</v>
      </c>
    </row>
    <row r="3" spans="1:17">
      <c r="A3" s="31">
        <f t="shared" ref="A3:A22" si="0">ROW()-2</f>
        <v>1</v>
      </c>
      <c r="B3" s="32" t="s">
        <v>9</v>
      </c>
      <c r="C3" s="33" t="s">
        <v>155</v>
      </c>
      <c r="D3" s="33" t="s">
        <v>121</v>
      </c>
      <c r="E3" s="34" t="s">
        <v>132</v>
      </c>
      <c r="F3" s="35">
        <f>_xlfn.XLOOKUP($B3,'2018年データ'!$C3:$C22,'2018年データ'!$F3:$F22)</f>
        <v>42302859</v>
      </c>
      <c r="G3" s="36">
        <v>38037302</v>
      </c>
      <c r="H3" s="36">
        <v>33955798</v>
      </c>
      <c r="I3" s="36">
        <v>24048585</v>
      </c>
      <c r="J3" s="37">
        <v>15128270</v>
      </c>
      <c r="K3" s="38">
        <f>AVERAGE(F3:J3)</f>
        <v>30694562.800000001</v>
      </c>
      <c r="L3" s="39">
        <f>_xlfn.XLOOKUP(計算!$B3,'2018年データ'!$C$3:$C$22,'2018年データ'!$G$3:$G$22)</f>
        <v>10</v>
      </c>
      <c r="M3" s="40">
        <v>9</v>
      </c>
      <c r="N3" s="40">
        <v>10</v>
      </c>
      <c r="O3" s="40">
        <v>17</v>
      </c>
      <c r="P3" s="41">
        <v>18</v>
      </c>
      <c r="Q3" s="42" t="str">
        <f>IF(L3&lt;=10,"〇","×")</f>
        <v>〇</v>
      </c>
    </row>
    <row r="4" spans="1:17">
      <c r="A4" s="43">
        <f t="shared" si="0"/>
        <v>2</v>
      </c>
      <c r="B4" s="44" t="s">
        <v>15</v>
      </c>
      <c r="C4" s="45" t="s">
        <v>152</v>
      </c>
      <c r="D4" s="45" t="s">
        <v>116</v>
      </c>
      <c r="E4" s="46" t="s">
        <v>132</v>
      </c>
      <c r="F4" s="47">
        <f>_xlfn.XLOOKUP($B4,'2018年データ'!$C$3:$C$22,'2018年データ'!$F$3:$F$22)</f>
        <v>58245545</v>
      </c>
      <c r="G4" s="48">
        <v>54940534</v>
      </c>
      <c r="H4" s="48">
        <v>52527699</v>
      </c>
      <c r="I4" s="48">
        <v>49680283</v>
      </c>
      <c r="J4" s="49">
        <v>29837136</v>
      </c>
      <c r="K4" s="38">
        <f t="shared" ref="K4:K22" si="1">AVERAGE(F4:J4)</f>
        <v>49046239.399999999</v>
      </c>
      <c r="L4" s="39">
        <f>_xlfn.XLOOKUP(計算!$B4,'2018年データ'!$C$3:$C$22,'2018年データ'!$G$3:$G$22)</f>
        <v>5</v>
      </c>
      <c r="M4" s="50">
        <v>5</v>
      </c>
      <c r="N4" s="50">
        <v>6</v>
      </c>
      <c r="O4" s="50">
        <v>5</v>
      </c>
      <c r="P4" s="51">
        <v>6</v>
      </c>
      <c r="Q4" s="42" t="str">
        <f t="shared" ref="Q4:Q22" si="2">IF(L4&lt;=10,"〇","×")</f>
        <v>〇</v>
      </c>
    </row>
    <row r="5" spans="1:17">
      <c r="A5" s="43">
        <f t="shared" si="0"/>
        <v>3</v>
      </c>
      <c r="B5" s="44" t="s">
        <v>24</v>
      </c>
      <c r="C5" s="45" t="s">
        <v>158</v>
      </c>
      <c r="D5" s="45" t="s">
        <v>55</v>
      </c>
      <c r="E5" s="46" t="s">
        <v>133</v>
      </c>
      <c r="F5" s="47">
        <f>_xlfn.XLOOKUP($B5,'2018年データ'!$C$3:$C$22,'2018年データ'!$F$3:$F$22)</f>
        <v>34434015</v>
      </c>
      <c r="G5" s="48">
        <v>34431775</v>
      </c>
      <c r="H5" s="48">
        <v>32605356</v>
      </c>
      <c r="I5" s="48">
        <v>25915723</v>
      </c>
      <c r="J5" s="49">
        <v>15087900</v>
      </c>
      <c r="K5" s="38">
        <f t="shared" si="1"/>
        <v>28494953.800000001</v>
      </c>
      <c r="L5" s="39">
        <f>_xlfn.XLOOKUP(計算!$B5,'2018年データ'!$C$3:$C$22,'2018年データ'!$G$3:$G$22)</f>
        <v>13</v>
      </c>
      <c r="M5" s="50">
        <v>13</v>
      </c>
      <c r="N5" s="50">
        <v>11</v>
      </c>
      <c r="O5" s="50">
        <v>14</v>
      </c>
      <c r="P5" s="51">
        <v>19</v>
      </c>
      <c r="Q5" s="42" t="str">
        <f t="shared" si="2"/>
        <v>×</v>
      </c>
    </row>
    <row r="6" spans="1:17">
      <c r="A6" s="43">
        <f t="shared" si="0"/>
        <v>4</v>
      </c>
      <c r="B6" s="44" t="s">
        <v>17</v>
      </c>
      <c r="C6" s="45" t="s">
        <v>162</v>
      </c>
      <c r="D6" s="45" t="s">
        <v>129</v>
      </c>
      <c r="E6" s="46" t="s">
        <v>136</v>
      </c>
      <c r="F6" s="47">
        <f>_xlfn.XLOOKUP($B6,'2018年データ'!$C$3:$C$22,'2018年データ'!$F$3:$F$22)</f>
        <v>30017244</v>
      </c>
      <c r="G6" s="48">
        <v>28471427</v>
      </c>
      <c r="H6" s="48">
        <v>26530698</v>
      </c>
      <c r="I6" s="48">
        <v>24164827</v>
      </c>
      <c r="J6" s="49">
        <v>15573060</v>
      </c>
      <c r="K6" s="38">
        <f t="shared" si="1"/>
        <v>24951451.199999999</v>
      </c>
      <c r="L6" s="39">
        <f>_xlfn.XLOOKUP(計算!$B6,'2018年データ'!$C$3:$C$22,'2018年データ'!$G$3:$G$22)</f>
        <v>18</v>
      </c>
      <c r="M6" s="50">
        <v>17</v>
      </c>
      <c r="N6" s="50">
        <v>17</v>
      </c>
      <c r="O6" s="50">
        <v>16</v>
      </c>
      <c r="P6" s="51">
        <v>17</v>
      </c>
      <c r="Q6" s="42" t="str">
        <f t="shared" si="2"/>
        <v>×</v>
      </c>
    </row>
    <row r="7" spans="1:17">
      <c r="A7" s="43">
        <f t="shared" si="0"/>
        <v>5</v>
      </c>
      <c r="B7" s="44" t="s">
        <v>19</v>
      </c>
      <c r="C7" s="45" t="s">
        <v>168</v>
      </c>
      <c r="D7" s="45" t="s">
        <v>117</v>
      </c>
      <c r="E7" s="46" t="s">
        <v>133</v>
      </c>
      <c r="F7" s="47">
        <f>_xlfn.XLOOKUP($B7,'2018年データ'!$C$3:$C$22,'2018年データ'!$F$3:$F$22)</f>
        <v>54835000</v>
      </c>
      <c r="G7" s="48">
        <v>54093070</v>
      </c>
      <c r="H7" s="48">
        <v>52775360</v>
      </c>
      <c r="I7" s="48">
        <v>45429263</v>
      </c>
      <c r="J7" s="49">
        <v>26625327</v>
      </c>
      <c r="K7" s="38">
        <f t="shared" si="1"/>
        <v>46751604</v>
      </c>
      <c r="L7" s="39">
        <f>_xlfn.XLOOKUP(計算!$B7,'2018年データ'!$C$3:$C$22,'2018年データ'!$G$3:$G$22)</f>
        <v>6</v>
      </c>
      <c r="M7" s="50">
        <v>6</v>
      </c>
      <c r="N7" s="50">
        <v>5</v>
      </c>
      <c r="O7" s="50">
        <v>7</v>
      </c>
      <c r="P7" s="51">
        <v>7</v>
      </c>
      <c r="Q7" s="42" t="str">
        <f t="shared" si="2"/>
        <v>〇</v>
      </c>
    </row>
    <row r="8" spans="1:17">
      <c r="A8" s="43">
        <f t="shared" si="0"/>
        <v>6</v>
      </c>
      <c r="B8" s="44" t="s">
        <v>21</v>
      </c>
      <c r="C8" s="45" t="s">
        <v>154</v>
      </c>
      <c r="D8" s="45" t="s">
        <v>120</v>
      </c>
      <c r="E8" s="46" t="s">
        <v>133</v>
      </c>
      <c r="F8" s="47">
        <f>_xlfn.XLOOKUP($B8,'2018年データ'!$C$3:$C$22,'2018年データ'!$F$3:$F$22)</f>
        <v>43251807</v>
      </c>
      <c r="G8" s="48">
        <v>37183099</v>
      </c>
      <c r="H8" s="48">
        <v>41302852</v>
      </c>
      <c r="I8" s="48">
        <v>35009002</v>
      </c>
      <c r="J8" s="49">
        <v>20297696</v>
      </c>
      <c r="K8" s="38">
        <f t="shared" si="1"/>
        <v>35408891.200000003</v>
      </c>
      <c r="L8" s="39">
        <f>_xlfn.XLOOKUP(計算!$B8,'2018年データ'!$C$3:$C$22,'2018年データ'!$G$3:$G$22)</f>
        <v>9</v>
      </c>
      <c r="M8" s="50">
        <v>10</v>
      </c>
      <c r="N8" s="50">
        <v>8</v>
      </c>
      <c r="O8" s="50">
        <v>8</v>
      </c>
      <c r="P8" s="51">
        <v>12</v>
      </c>
      <c r="Q8" s="42" t="str">
        <f t="shared" si="2"/>
        <v>〇</v>
      </c>
    </row>
    <row r="9" spans="1:17">
      <c r="A9" s="43">
        <f t="shared" si="0"/>
        <v>7</v>
      </c>
      <c r="B9" s="44" t="s">
        <v>143</v>
      </c>
      <c r="C9" s="45" t="s">
        <v>167</v>
      </c>
      <c r="D9" s="45" t="s">
        <v>112</v>
      </c>
      <c r="E9" s="46" t="s">
        <v>131</v>
      </c>
      <c r="F9" s="47">
        <f>_xlfn.XLOOKUP($B9,'2018年データ'!$C$3:$C$22,'2018年データ'!$F$3:$F$22)</f>
        <v>77453466</v>
      </c>
      <c r="G9" s="48">
        <v>69954392</v>
      </c>
      <c r="H9" s="48">
        <v>65872250</v>
      </c>
      <c r="I9" s="48">
        <v>50192013</v>
      </c>
      <c r="J9" s="49">
        <v>30275671</v>
      </c>
      <c r="K9" s="38">
        <f t="shared" si="1"/>
        <v>58749558.399999999</v>
      </c>
      <c r="L9" s="39">
        <f>_xlfn.XLOOKUP(計算!$B9,'2018年データ'!$C$3:$C$22,'2018年データ'!$G$3:$G$22)</f>
        <v>1</v>
      </c>
      <c r="M9" s="50">
        <v>1</v>
      </c>
      <c r="N9" s="50">
        <v>2</v>
      </c>
      <c r="O9" s="50">
        <v>4</v>
      </c>
      <c r="P9" s="51">
        <v>5</v>
      </c>
      <c r="Q9" s="42" t="str">
        <f t="shared" si="2"/>
        <v>〇</v>
      </c>
    </row>
    <row r="10" spans="1:17">
      <c r="A10" s="43">
        <f t="shared" si="0"/>
        <v>8</v>
      </c>
      <c r="B10" s="44" t="s">
        <v>61</v>
      </c>
      <c r="C10" s="45" t="s">
        <v>161</v>
      </c>
      <c r="D10" s="45" t="s">
        <v>60</v>
      </c>
      <c r="E10" s="46" t="s">
        <v>131</v>
      </c>
      <c r="F10" s="47">
        <f>_xlfn.XLOOKUP($B10,'2018年データ'!$C$3:$C$22,'2018年データ'!$F$3:$F$22)</f>
        <v>30906303</v>
      </c>
      <c r="G10" s="48">
        <v>26356392</v>
      </c>
      <c r="H10" s="48">
        <v>23266396</v>
      </c>
      <c r="I10" s="48">
        <v>18108521</v>
      </c>
      <c r="J10" s="49">
        <v>10746540</v>
      </c>
      <c r="K10" s="38">
        <f t="shared" si="1"/>
        <v>21876830.399999999</v>
      </c>
      <c r="L10" s="39">
        <f>_xlfn.XLOOKUP(計算!$B10,'2018年データ'!$C$3:$C$22,'2018年データ'!$G$3:$G$22)</f>
        <v>16</v>
      </c>
      <c r="M10" s="50">
        <v>20</v>
      </c>
      <c r="N10" s="50">
        <v>21</v>
      </c>
      <c r="O10" s="50">
        <v>28</v>
      </c>
      <c r="P10" s="51">
        <v>35</v>
      </c>
      <c r="Q10" s="42" t="str">
        <f t="shared" si="2"/>
        <v>×</v>
      </c>
    </row>
    <row r="11" spans="1:17">
      <c r="A11" s="43">
        <f t="shared" si="0"/>
        <v>9</v>
      </c>
      <c r="B11" s="44" t="s">
        <v>8</v>
      </c>
      <c r="C11" s="45" t="s">
        <v>151</v>
      </c>
      <c r="D11" s="45" t="s">
        <v>189</v>
      </c>
      <c r="E11" s="46" t="s">
        <v>132</v>
      </c>
      <c r="F11" s="47">
        <f>_xlfn.XLOOKUP($B11,'2018年データ'!$C$3:$C$22,'2018年データ'!$F$3:$F$22)</f>
        <v>60369798</v>
      </c>
      <c r="G11" s="48">
        <v>58623111</v>
      </c>
      <c r="H11" s="48">
        <v>56767748</v>
      </c>
      <c r="I11" s="48">
        <v>55674880</v>
      </c>
      <c r="J11" s="49">
        <v>35526374</v>
      </c>
      <c r="K11" s="38">
        <f t="shared" si="1"/>
        <v>53392382.200000003</v>
      </c>
      <c r="L11" s="39">
        <f>_xlfn.XLOOKUP(計算!$B11,'2018年データ'!$C$3:$C$22,'2018年データ'!$G$3:$G$22)</f>
        <v>4</v>
      </c>
      <c r="M11" s="50">
        <v>4</v>
      </c>
      <c r="N11" s="50">
        <v>4</v>
      </c>
      <c r="O11" s="50">
        <v>2</v>
      </c>
      <c r="P11" s="51">
        <v>2</v>
      </c>
      <c r="Q11" s="42" t="str">
        <f t="shared" si="2"/>
        <v>〇</v>
      </c>
    </row>
    <row r="12" spans="1:17">
      <c r="A12" s="43">
        <f t="shared" si="0"/>
        <v>10</v>
      </c>
      <c r="B12" s="44" t="s">
        <v>37</v>
      </c>
      <c r="C12" s="45" t="s">
        <v>163</v>
      </c>
      <c r="D12" s="45" t="s">
        <v>127</v>
      </c>
      <c r="E12" s="46" t="s">
        <v>132</v>
      </c>
      <c r="F12" s="47">
        <f>_xlfn.XLOOKUP($B12,'2018年データ'!$C$3:$C$22,'2018年データ'!$F$3:$F$22)</f>
        <v>29077820</v>
      </c>
      <c r="G12" s="48">
        <v>27246041</v>
      </c>
      <c r="H12" s="48">
        <v>25003256</v>
      </c>
      <c r="I12" s="48">
        <v>21663602</v>
      </c>
      <c r="J12" s="49">
        <v>11499909</v>
      </c>
      <c r="K12" s="38">
        <f t="shared" si="1"/>
        <v>22898125.600000001</v>
      </c>
      <c r="L12" s="39">
        <f>_xlfn.XLOOKUP(計算!$B12,'2018年データ'!$C$3:$C$22,'2018年データ'!$G$3:$G$22)</f>
        <v>19</v>
      </c>
      <c r="M12" s="50">
        <v>18</v>
      </c>
      <c r="N12" s="50">
        <v>19</v>
      </c>
      <c r="O12" s="50">
        <v>20</v>
      </c>
      <c r="P12" s="51">
        <v>27</v>
      </c>
      <c r="Q12" s="42" t="str">
        <f t="shared" si="2"/>
        <v>×</v>
      </c>
    </row>
    <row r="13" spans="1:17">
      <c r="A13" s="43">
        <f t="shared" si="0"/>
        <v>11</v>
      </c>
      <c r="B13" s="44" t="s">
        <v>33</v>
      </c>
      <c r="C13" s="45" t="s">
        <v>164</v>
      </c>
      <c r="D13" s="45" t="s">
        <v>128</v>
      </c>
      <c r="E13" s="46" t="s">
        <v>132</v>
      </c>
      <c r="F13" s="47">
        <f>_xlfn.XLOOKUP($B13,'2018年データ'!$C$3:$C$22,'2018年データ'!$F$3:$F$22)</f>
        <v>28280267</v>
      </c>
      <c r="G13" s="48">
        <v>26840909</v>
      </c>
      <c r="H13" s="48">
        <v>25069617</v>
      </c>
      <c r="I13" s="48">
        <v>24448925</v>
      </c>
      <c r="J13" s="49">
        <v>15578911</v>
      </c>
      <c r="K13" s="38">
        <f t="shared" si="1"/>
        <v>24043725.800000001</v>
      </c>
      <c r="L13" s="39">
        <f>_xlfn.XLOOKUP(計算!$B13,'2018年データ'!$C$3:$C$22,'2018年データ'!$G$3:$G$22)</f>
        <v>20</v>
      </c>
      <c r="M13" s="50">
        <v>19</v>
      </c>
      <c r="N13" s="50">
        <v>18</v>
      </c>
      <c r="O13" s="50">
        <v>15</v>
      </c>
      <c r="P13" s="51">
        <v>16</v>
      </c>
      <c r="Q13" s="42" t="str">
        <f t="shared" si="2"/>
        <v>×</v>
      </c>
    </row>
    <row r="14" spans="1:17">
      <c r="A14" s="43">
        <f t="shared" si="0"/>
        <v>12</v>
      </c>
      <c r="B14" s="44" t="s">
        <v>11</v>
      </c>
      <c r="C14" s="45" t="s">
        <v>153</v>
      </c>
      <c r="D14" s="45" t="s">
        <v>118</v>
      </c>
      <c r="E14" s="46" t="s">
        <v>132</v>
      </c>
      <c r="F14" s="47">
        <f>_xlfn.XLOOKUP($B14,'2018年データ'!$C$3:$C$22,'2018年データ'!$F$3:$F$22)</f>
        <v>53994154</v>
      </c>
      <c r="G14" s="48">
        <v>52713013</v>
      </c>
      <c r="H14" s="48">
        <v>51315550</v>
      </c>
      <c r="I14" s="48">
        <v>49477184</v>
      </c>
      <c r="J14" s="49">
        <v>30636917</v>
      </c>
      <c r="K14" s="38">
        <f t="shared" si="1"/>
        <v>47627363.600000001</v>
      </c>
      <c r="L14" s="39">
        <f>_xlfn.XLOOKUP(計算!$B14,'2018年データ'!$C$3:$C$22,'2018年データ'!$G$3:$G$22)</f>
        <v>7</v>
      </c>
      <c r="M14" s="50">
        <v>7</v>
      </c>
      <c r="N14" s="50">
        <v>7</v>
      </c>
      <c r="O14" s="50">
        <v>6</v>
      </c>
      <c r="P14" s="51">
        <v>4</v>
      </c>
      <c r="Q14" s="42" t="str">
        <f t="shared" si="2"/>
        <v>〇</v>
      </c>
    </row>
    <row r="15" spans="1:17">
      <c r="A15" s="43">
        <f t="shared" si="0"/>
        <v>13</v>
      </c>
      <c r="B15" s="44" t="s">
        <v>6</v>
      </c>
      <c r="C15" s="45" t="s">
        <v>165</v>
      </c>
      <c r="D15" s="45" t="s">
        <v>114</v>
      </c>
      <c r="E15" s="46" t="s">
        <v>133</v>
      </c>
      <c r="F15" s="47">
        <f>_xlfn.XLOOKUP($B15,'2018年データ'!$C$3:$C$22,'2018年データ'!$F$3:$F$22)</f>
        <v>68139897</v>
      </c>
      <c r="G15" s="48">
        <v>62929420</v>
      </c>
      <c r="H15" s="48">
        <v>59294439</v>
      </c>
      <c r="I15" s="48">
        <v>52749262</v>
      </c>
      <c r="J15" s="49">
        <v>33178000</v>
      </c>
      <c r="K15" s="38">
        <f t="shared" si="1"/>
        <v>55258203.600000001</v>
      </c>
      <c r="L15" s="39">
        <f>_xlfn.XLOOKUP(計算!$B15,'2018年データ'!$C$3:$C$22,'2018年データ'!$G$3:$G$22)</f>
        <v>3</v>
      </c>
      <c r="M15" s="50">
        <v>3</v>
      </c>
      <c r="N15" s="50">
        <v>3</v>
      </c>
      <c r="O15" s="50">
        <v>3</v>
      </c>
      <c r="P15" s="51">
        <v>3</v>
      </c>
      <c r="Q15" s="42" t="str">
        <f t="shared" si="2"/>
        <v>〇</v>
      </c>
    </row>
    <row r="16" spans="1:17">
      <c r="A16" s="43">
        <f t="shared" si="0"/>
        <v>14</v>
      </c>
      <c r="B16" s="44" t="s">
        <v>25</v>
      </c>
      <c r="C16" s="45" t="s">
        <v>159</v>
      </c>
      <c r="D16" s="45" t="s">
        <v>124</v>
      </c>
      <c r="E16" s="46" t="s">
        <v>135</v>
      </c>
      <c r="F16" s="47">
        <f>_xlfn.XLOOKUP($B16,'2018年データ'!$C$3:$C$22,'2018年データ'!$F$3:$F$22)</f>
        <v>33787171</v>
      </c>
      <c r="G16" s="48">
        <v>29618803</v>
      </c>
      <c r="H16" s="48">
        <v>27711197</v>
      </c>
      <c r="I16" s="48">
        <v>32449857</v>
      </c>
      <c r="J16" s="49">
        <v>20636095</v>
      </c>
      <c r="K16" s="38">
        <f t="shared" si="1"/>
        <v>28840624.600000001</v>
      </c>
      <c r="L16" s="39">
        <f>_xlfn.XLOOKUP(計算!$B16,'2018年データ'!$C$3:$C$22,'2018年データ'!$G$3:$G$22)</f>
        <v>14</v>
      </c>
      <c r="M16" s="50">
        <v>16</v>
      </c>
      <c r="N16" s="50">
        <v>16</v>
      </c>
      <c r="O16" s="50">
        <v>10</v>
      </c>
      <c r="P16" s="51">
        <v>11</v>
      </c>
      <c r="Q16" s="42" t="str">
        <f t="shared" si="2"/>
        <v>×</v>
      </c>
    </row>
    <row r="17" spans="1:17">
      <c r="A17" s="43">
        <f t="shared" si="0"/>
        <v>15</v>
      </c>
      <c r="B17" s="44" t="s">
        <v>31</v>
      </c>
      <c r="C17" s="45" t="s">
        <v>160</v>
      </c>
      <c r="D17" s="45" t="s">
        <v>125</v>
      </c>
      <c r="E17" s="46" t="s">
        <v>132</v>
      </c>
      <c r="F17" s="47">
        <f>_xlfn.XLOOKUP($B17,'2018年データ'!$C$3:$C$22,'2018年データ'!$F$3:$F$22)</f>
        <v>31313329</v>
      </c>
      <c r="G17" s="48">
        <v>30269007</v>
      </c>
      <c r="H17" s="48">
        <v>29216808</v>
      </c>
      <c r="I17" s="48">
        <v>27879045</v>
      </c>
      <c r="J17" s="49">
        <v>16499651</v>
      </c>
      <c r="K17" s="38">
        <f t="shared" si="1"/>
        <v>27035568</v>
      </c>
      <c r="L17" s="39">
        <f>_xlfn.XLOOKUP(計算!$B17,'2018年データ'!$C$3:$C$22,'2018年データ'!$G$3:$G$22)</f>
        <v>15</v>
      </c>
      <c r="M17" s="50">
        <v>14</v>
      </c>
      <c r="N17" s="50">
        <v>14</v>
      </c>
      <c r="O17" s="50">
        <v>12</v>
      </c>
      <c r="P17" s="51">
        <v>14</v>
      </c>
      <c r="Q17" s="42" t="str">
        <f t="shared" si="2"/>
        <v>×</v>
      </c>
    </row>
    <row r="18" spans="1:17">
      <c r="A18" s="43">
        <f t="shared" si="0"/>
        <v>16</v>
      </c>
      <c r="B18" s="44" t="s">
        <v>35</v>
      </c>
      <c r="C18" s="45" t="s">
        <v>157</v>
      </c>
      <c r="D18" s="45" t="s">
        <v>123</v>
      </c>
      <c r="E18" s="46" t="s">
        <v>132</v>
      </c>
      <c r="F18" s="47">
        <f>_xlfn.XLOOKUP($B18,'2018年データ'!$C$3:$C$22,'2018年データ'!$F$3:$F$22)</f>
        <v>36667769</v>
      </c>
      <c r="G18" s="48">
        <v>34438531</v>
      </c>
      <c r="H18" s="48">
        <v>31657805</v>
      </c>
      <c r="I18" s="48">
        <v>29923391</v>
      </c>
      <c r="J18" s="49">
        <v>18958570</v>
      </c>
      <c r="K18" s="38">
        <f t="shared" si="1"/>
        <v>30329213.199999999</v>
      </c>
      <c r="L18" s="39">
        <f>_xlfn.XLOOKUP(計算!$B18,'2018年データ'!$C$3:$C$22,'2018年データ'!$G$3:$G$22)</f>
        <v>12</v>
      </c>
      <c r="M18" s="50">
        <v>12</v>
      </c>
      <c r="N18" s="50">
        <v>12</v>
      </c>
      <c r="O18" s="50">
        <v>11</v>
      </c>
      <c r="P18" s="51">
        <v>13</v>
      </c>
      <c r="Q18" s="42" t="str">
        <f t="shared" si="2"/>
        <v>×</v>
      </c>
    </row>
    <row r="19" spans="1:17">
      <c r="A19" s="43">
        <f t="shared" si="0"/>
        <v>17</v>
      </c>
      <c r="B19" s="44" t="s">
        <v>3</v>
      </c>
      <c r="C19" s="45" t="s">
        <v>150</v>
      </c>
      <c r="D19" s="45" t="s">
        <v>113</v>
      </c>
      <c r="E19" s="46" t="s">
        <v>132</v>
      </c>
      <c r="F19" s="47">
        <f>_xlfn.XLOOKUP($B19,'2018年データ'!$C$3:$C$22,'2018年データ'!$F$3:$F$22)</f>
        <v>69816491</v>
      </c>
      <c r="G19" s="48">
        <v>68091095</v>
      </c>
      <c r="H19" s="48">
        <v>66689466</v>
      </c>
      <c r="I19" s="48">
        <v>64687737</v>
      </c>
      <c r="J19" s="49">
        <v>40239190</v>
      </c>
      <c r="K19" s="38">
        <f t="shared" si="1"/>
        <v>61904795.799999997</v>
      </c>
      <c r="L19" s="39">
        <f>_xlfn.XLOOKUP(計算!$B19,'2018年データ'!$C$3:$C$22,'2018年データ'!$G$3:$G$22)</f>
        <v>2</v>
      </c>
      <c r="M19" s="50">
        <v>2</v>
      </c>
      <c r="N19" s="50">
        <v>1</v>
      </c>
      <c r="O19" s="50">
        <v>1</v>
      </c>
      <c r="P19" s="51">
        <v>1</v>
      </c>
      <c r="Q19" s="42" t="str">
        <f t="shared" si="2"/>
        <v>〇</v>
      </c>
    </row>
    <row r="20" spans="1:17">
      <c r="A20" s="43">
        <f t="shared" si="0"/>
        <v>18</v>
      </c>
      <c r="B20" s="44" t="s">
        <v>22</v>
      </c>
      <c r="C20" s="45" t="s">
        <v>169</v>
      </c>
      <c r="D20" s="45" t="s">
        <v>119</v>
      </c>
      <c r="E20" s="46" t="s">
        <v>133</v>
      </c>
      <c r="F20" s="47">
        <f>_xlfn.XLOOKUP($B20,'2018年データ'!$C$3:$C$22,'2018年データ'!$F$3:$F$22)</f>
        <v>48720319</v>
      </c>
      <c r="G20" s="48">
        <v>44906813</v>
      </c>
      <c r="H20" s="48">
        <v>40785953</v>
      </c>
      <c r="I20" s="48">
        <v>34537845</v>
      </c>
      <c r="J20" s="49">
        <v>21961033</v>
      </c>
      <c r="K20" s="38">
        <f t="shared" si="1"/>
        <v>38182392.600000001</v>
      </c>
      <c r="L20" s="39">
        <f>_xlfn.XLOOKUP(計算!$B20,'2018年データ'!$C$3:$C$22,'2018年データ'!$G$3:$G$22)</f>
        <v>8</v>
      </c>
      <c r="M20" s="50">
        <v>8</v>
      </c>
      <c r="N20" s="50">
        <v>9</v>
      </c>
      <c r="O20" s="50">
        <v>9</v>
      </c>
      <c r="P20" s="51">
        <v>8</v>
      </c>
      <c r="Q20" s="42" t="str">
        <f t="shared" si="2"/>
        <v>〇</v>
      </c>
    </row>
    <row r="21" spans="1:17">
      <c r="A21" s="43">
        <f t="shared" si="0"/>
        <v>19</v>
      </c>
      <c r="B21" s="44" t="s">
        <v>40</v>
      </c>
      <c r="C21" s="45" t="s">
        <v>170</v>
      </c>
      <c r="D21" s="45" t="s">
        <v>126</v>
      </c>
      <c r="E21" s="46" t="s">
        <v>133</v>
      </c>
      <c r="F21" s="47">
        <f>_xlfn.XLOOKUP($B21,'2018年データ'!$C$3:$C$22,'2018年データ'!$F$3:$F$22)</f>
        <v>30547564</v>
      </c>
      <c r="G21" s="48">
        <v>29625075</v>
      </c>
      <c r="H21" s="48">
        <v>30516135</v>
      </c>
      <c r="I21" s="48">
        <v>26331010</v>
      </c>
      <c r="J21" s="49">
        <v>21919378</v>
      </c>
      <c r="K21" s="38">
        <f t="shared" si="1"/>
        <v>27787832.399999999</v>
      </c>
      <c r="L21" s="39">
        <f>_xlfn.XLOOKUP(計算!$B21,'2018年データ'!$C$3:$C$22,'2018年データ'!$G$3:$G$22)</f>
        <v>17</v>
      </c>
      <c r="M21" s="50">
        <v>15</v>
      </c>
      <c r="N21" s="50">
        <v>13</v>
      </c>
      <c r="O21" s="50">
        <v>13</v>
      </c>
      <c r="P21" s="52">
        <v>9</v>
      </c>
      <c r="Q21" s="42" t="str">
        <f t="shared" si="2"/>
        <v>×</v>
      </c>
    </row>
    <row r="22" spans="1:17" ht="15.5" thickBot="1">
      <c r="A22" s="53">
        <f t="shared" si="0"/>
        <v>20</v>
      </c>
      <c r="B22" s="54" t="s">
        <v>38</v>
      </c>
      <c r="C22" s="55" t="s">
        <v>156</v>
      </c>
      <c r="D22" s="55" t="s">
        <v>122</v>
      </c>
      <c r="E22" s="56" t="s">
        <v>134</v>
      </c>
      <c r="F22" s="47">
        <f>_xlfn.XLOOKUP($B22,'2018年データ'!$C$3:$C$22,'2018年データ'!$F$3:$F$22)</f>
        <v>38103889</v>
      </c>
      <c r="G22" s="57">
        <v>35402285</v>
      </c>
      <c r="H22" s="57">
        <v>28608274</v>
      </c>
      <c r="I22" s="57">
        <v>23137062</v>
      </c>
      <c r="J22" s="58">
        <v>15643881</v>
      </c>
      <c r="K22" s="38">
        <f t="shared" si="1"/>
        <v>28179078.199999999</v>
      </c>
      <c r="L22" s="39">
        <f>_xlfn.XLOOKUP(計算!$B22,'2018年データ'!$C$3:$C$22,'2018年データ'!$G$3:$G$22)</f>
        <v>11</v>
      </c>
      <c r="M22" s="59">
        <v>11</v>
      </c>
      <c r="N22" s="59">
        <v>15</v>
      </c>
      <c r="O22" s="59">
        <v>19</v>
      </c>
      <c r="P22" s="60">
        <v>15</v>
      </c>
      <c r="Q22" s="42" t="str">
        <f t="shared" si="2"/>
        <v>×</v>
      </c>
    </row>
    <row r="23" spans="1:17" ht="15.5" thickTop="1"/>
    <row r="36" ht="13.5" customHeight="1"/>
  </sheetData>
  <mergeCells count="6">
    <mergeCell ref="L1:Q1"/>
    <mergeCell ref="E1:E2"/>
    <mergeCell ref="A1:A2"/>
    <mergeCell ref="C1:C2"/>
    <mergeCell ref="D1:D2"/>
    <mergeCell ref="F1:K1"/>
  </mergeCells>
  <phoneticPr fontId="2"/>
  <pageMargins left="0.7" right="0.7" top="0.75" bottom="0.75" header="0.3" footer="0.3"/>
  <pageSetup paperSize="9" orientation="portrait" r:id="rId1"/>
  <headerFooter>
    <oddHeader>&amp;L&amp;"Meiryo UI"&amp;9BNトレーニング&amp;C&amp;"Meiryo UI,太字"&amp;9***Confidential - For Company Internal Use Only***&amp;R&amp;"Meiryo UI,標準"&amp;9印刷日時：&amp;D &amp;T</oddHeader>
    <oddFooter>&amp;L&amp;"Meiryo UI"&amp;9ファイル名：　&amp;F
&amp;"Meiryo UI"&amp;9シート名：　&amp;A&amp;C&amp;"Meiryo UI"&amp;9&amp;P/&amp;N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opLeftCell="A5" workbookViewId="0">
      <selection sqref="A1:A2"/>
    </sheetView>
  </sheetViews>
  <sheetFormatPr defaultColWidth="9" defaultRowHeight="15"/>
  <cols>
    <col min="1" max="1" width="4" style="21" bestFit="1" customWidth="1"/>
    <col min="2" max="2" width="39.08984375" style="21" bestFit="1" customWidth="1"/>
    <col min="3" max="3" width="12.90625" style="21" bestFit="1" customWidth="1"/>
    <col min="4" max="4" width="34.26953125" style="21" bestFit="1" customWidth="1"/>
    <col min="5" max="5" width="15.453125" style="21" bestFit="1" customWidth="1"/>
    <col min="6" max="6" width="19.453125" style="21" bestFit="1" customWidth="1"/>
    <col min="7" max="7" width="13.08984375" style="21" customWidth="1"/>
    <col min="8" max="16384" width="9" style="21"/>
  </cols>
  <sheetData>
    <row r="1" spans="1:7" ht="13.5" customHeight="1">
      <c r="A1" s="94" t="s">
        <v>111</v>
      </c>
      <c r="B1" s="87" t="s">
        <v>147</v>
      </c>
      <c r="C1" s="71" t="s">
        <v>146</v>
      </c>
      <c r="D1" s="87" t="s">
        <v>148</v>
      </c>
      <c r="E1" s="87" t="s">
        <v>149</v>
      </c>
      <c r="F1" s="95" t="s">
        <v>210</v>
      </c>
      <c r="G1" s="93" t="s">
        <v>205</v>
      </c>
    </row>
    <row r="2" spans="1:7">
      <c r="A2" s="89"/>
      <c r="B2" s="87"/>
      <c r="C2" s="22" t="s">
        <v>91</v>
      </c>
      <c r="D2" s="87"/>
      <c r="E2" s="87"/>
      <c r="F2" s="95"/>
      <c r="G2" s="93"/>
    </row>
    <row r="3" spans="1:7">
      <c r="A3" s="32">
        <v>12</v>
      </c>
      <c r="B3" s="32" t="s">
        <v>130</v>
      </c>
      <c r="C3" s="32" t="s">
        <v>35</v>
      </c>
      <c r="D3" s="32" t="s">
        <v>123</v>
      </c>
      <c r="E3" s="32" t="s">
        <v>132</v>
      </c>
      <c r="F3" s="72">
        <v>36667769</v>
      </c>
      <c r="G3" s="32">
        <f t="shared" ref="G3:G22" si="0">_xlfn.RANK.EQ($F3,$F$3:$F$22,0)</f>
        <v>12</v>
      </c>
    </row>
    <row r="4" spans="1:7">
      <c r="A4" s="44">
        <v>2</v>
      </c>
      <c r="B4" s="44" t="s">
        <v>2</v>
      </c>
      <c r="C4" s="44" t="s">
        <v>3</v>
      </c>
      <c r="D4" s="44" t="s">
        <v>113</v>
      </c>
      <c r="E4" s="44" t="s">
        <v>132</v>
      </c>
      <c r="F4" s="73">
        <v>69816491</v>
      </c>
      <c r="G4" s="44">
        <f t="shared" si="0"/>
        <v>2</v>
      </c>
    </row>
    <row r="5" spans="1:7">
      <c r="A5" s="44">
        <v>18</v>
      </c>
      <c r="B5" s="44" t="s">
        <v>16</v>
      </c>
      <c r="C5" s="44" t="s">
        <v>17</v>
      </c>
      <c r="D5" s="44" t="s">
        <v>129</v>
      </c>
      <c r="E5" s="44" t="s">
        <v>136</v>
      </c>
      <c r="F5" s="73">
        <v>30017244</v>
      </c>
      <c r="G5" s="44">
        <f t="shared" si="0"/>
        <v>18</v>
      </c>
    </row>
    <row r="6" spans="1:7">
      <c r="A6" s="44">
        <v>8</v>
      </c>
      <c r="B6" s="44" t="s">
        <v>47</v>
      </c>
      <c r="C6" s="44" t="s">
        <v>22</v>
      </c>
      <c r="D6" s="44" t="s">
        <v>119</v>
      </c>
      <c r="E6" s="44" t="s">
        <v>133</v>
      </c>
      <c r="F6" s="73">
        <v>48720319</v>
      </c>
      <c r="G6" s="44">
        <f t="shared" si="0"/>
        <v>8</v>
      </c>
    </row>
    <row r="7" spans="1:7">
      <c r="A7" s="44">
        <v>14</v>
      </c>
      <c r="B7" s="44" t="s">
        <v>56</v>
      </c>
      <c r="C7" s="44" t="s">
        <v>25</v>
      </c>
      <c r="D7" s="44" t="s">
        <v>124</v>
      </c>
      <c r="E7" s="44" t="s">
        <v>132</v>
      </c>
      <c r="F7" s="73">
        <v>33787171</v>
      </c>
      <c r="G7" s="44">
        <f t="shared" si="0"/>
        <v>14</v>
      </c>
    </row>
    <row r="8" spans="1:7">
      <c r="A8" s="44">
        <v>3</v>
      </c>
      <c r="B8" s="44" t="s">
        <v>4</v>
      </c>
      <c r="C8" s="44" t="s">
        <v>6</v>
      </c>
      <c r="D8" s="44" t="s">
        <v>114</v>
      </c>
      <c r="E8" s="44" t="s">
        <v>133</v>
      </c>
      <c r="F8" s="73">
        <v>68139897</v>
      </c>
      <c r="G8" s="44">
        <f t="shared" si="0"/>
        <v>3</v>
      </c>
    </row>
    <row r="9" spans="1:7">
      <c r="A9" s="44">
        <v>17</v>
      </c>
      <c r="B9" s="44" t="s">
        <v>39</v>
      </c>
      <c r="C9" s="44" t="s">
        <v>40</v>
      </c>
      <c r="D9" s="44" t="s">
        <v>126</v>
      </c>
      <c r="E9" s="44" t="s">
        <v>133</v>
      </c>
      <c r="F9" s="73">
        <v>30547564</v>
      </c>
      <c r="G9" s="44">
        <f t="shared" si="0"/>
        <v>17</v>
      </c>
    </row>
    <row r="10" spans="1:7">
      <c r="A10" s="44">
        <v>19</v>
      </c>
      <c r="B10" s="44" t="s">
        <v>36</v>
      </c>
      <c r="C10" s="44" t="s">
        <v>37</v>
      </c>
      <c r="D10" s="44" t="s">
        <v>127</v>
      </c>
      <c r="E10" s="44" t="s">
        <v>132</v>
      </c>
      <c r="F10" s="73">
        <v>29077820</v>
      </c>
      <c r="G10" s="44">
        <f t="shared" si="0"/>
        <v>19</v>
      </c>
    </row>
    <row r="11" spans="1:7">
      <c r="A11" s="44">
        <v>9</v>
      </c>
      <c r="B11" s="44" t="s">
        <v>20</v>
      </c>
      <c r="C11" s="44" t="s">
        <v>21</v>
      </c>
      <c r="D11" s="44" t="s">
        <v>120</v>
      </c>
      <c r="E11" s="44" t="s">
        <v>133</v>
      </c>
      <c r="F11" s="73">
        <v>43251807</v>
      </c>
      <c r="G11" s="44">
        <f t="shared" si="0"/>
        <v>9</v>
      </c>
    </row>
    <row r="12" spans="1:7">
      <c r="A12" s="44">
        <v>1</v>
      </c>
      <c r="B12" s="44" t="s">
        <v>0</v>
      </c>
      <c r="C12" s="44" t="s">
        <v>1</v>
      </c>
      <c r="D12" s="44" t="s">
        <v>112</v>
      </c>
      <c r="E12" s="44" t="s">
        <v>131</v>
      </c>
      <c r="F12" s="73">
        <v>77453466</v>
      </c>
      <c r="G12" s="44">
        <f t="shared" si="0"/>
        <v>1</v>
      </c>
    </row>
    <row r="13" spans="1:7">
      <c r="A13" s="44">
        <v>4</v>
      </c>
      <c r="B13" s="44" t="s">
        <v>7</v>
      </c>
      <c r="C13" s="44" t="s">
        <v>8</v>
      </c>
      <c r="D13" s="44" t="s">
        <v>115</v>
      </c>
      <c r="E13" s="44" t="s">
        <v>132</v>
      </c>
      <c r="F13" s="73">
        <v>60369798</v>
      </c>
      <c r="G13" s="44">
        <f t="shared" si="0"/>
        <v>4</v>
      </c>
    </row>
    <row r="14" spans="1:7">
      <c r="A14" s="44">
        <v>20</v>
      </c>
      <c r="B14" s="44" t="s">
        <v>32</v>
      </c>
      <c r="C14" s="44" t="s">
        <v>33</v>
      </c>
      <c r="D14" s="44" t="s">
        <v>128</v>
      </c>
      <c r="E14" s="44" t="s">
        <v>132</v>
      </c>
      <c r="F14" s="73">
        <v>28280267</v>
      </c>
      <c r="G14" s="44">
        <f t="shared" si="0"/>
        <v>20</v>
      </c>
    </row>
    <row r="15" spans="1:7">
      <c r="A15" s="44">
        <v>13</v>
      </c>
      <c r="B15" s="44" t="s">
        <v>23</v>
      </c>
      <c r="C15" s="44" t="s">
        <v>24</v>
      </c>
      <c r="D15" s="44" t="s">
        <v>55</v>
      </c>
      <c r="E15" s="44" t="s">
        <v>133</v>
      </c>
      <c r="F15" s="73">
        <v>34434015</v>
      </c>
      <c r="G15" s="44">
        <f t="shared" si="0"/>
        <v>13</v>
      </c>
    </row>
    <row r="16" spans="1:7">
      <c r="A16" s="44">
        <v>15</v>
      </c>
      <c r="B16" s="44" t="s">
        <v>30</v>
      </c>
      <c r="C16" s="44" t="s">
        <v>31</v>
      </c>
      <c r="D16" s="44" t="s">
        <v>125</v>
      </c>
      <c r="E16" s="44" t="s">
        <v>132</v>
      </c>
      <c r="F16" s="73">
        <v>31313329</v>
      </c>
      <c r="G16" s="44">
        <f t="shared" si="0"/>
        <v>15</v>
      </c>
    </row>
    <row r="17" spans="1:7">
      <c r="A17" s="44">
        <v>7</v>
      </c>
      <c r="B17" s="44" t="s">
        <v>10</v>
      </c>
      <c r="C17" s="44" t="s">
        <v>11</v>
      </c>
      <c r="D17" s="44" t="s">
        <v>118</v>
      </c>
      <c r="E17" s="44" t="s">
        <v>132</v>
      </c>
      <c r="F17" s="73">
        <v>53994154</v>
      </c>
      <c r="G17" s="44">
        <f t="shared" si="0"/>
        <v>7</v>
      </c>
    </row>
    <row r="18" spans="1:7">
      <c r="A18" s="44">
        <v>10</v>
      </c>
      <c r="B18" s="44" t="s">
        <v>50</v>
      </c>
      <c r="C18" s="44" t="s">
        <v>9</v>
      </c>
      <c r="D18" s="44" t="s">
        <v>121</v>
      </c>
      <c r="E18" s="44" t="s">
        <v>142</v>
      </c>
      <c r="F18" s="73">
        <v>42302859</v>
      </c>
      <c r="G18" s="44">
        <f t="shared" si="0"/>
        <v>10</v>
      </c>
    </row>
    <row r="19" spans="1:7">
      <c r="A19" s="44">
        <v>11</v>
      </c>
      <c r="B19" s="44" t="s">
        <v>52</v>
      </c>
      <c r="C19" s="44" t="s">
        <v>38</v>
      </c>
      <c r="D19" s="44" t="s">
        <v>122</v>
      </c>
      <c r="E19" s="44" t="s">
        <v>133</v>
      </c>
      <c r="F19" s="73">
        <v>38103889</v>
      </c>
      <c r="G19" s="44">
        <f t="shared" si="0"/>
        <v>11</v>
      </c>
    </row>
    <row r="20" spans="1:7">
      <c r="A20" s="44">
        <v>16</v>
      </c>
      <c r="B20" s="44" t="s">
        <v>59</v>
      </c>
      <c r="C20" s="44" t="s">
        <v>61</v>
      </c>
      <c r="D20" s="44" t="s">
        <v>60</v>
      </c>
      <c r="E20" s="44" t="s">
        <v>131</v>
      </c>
      <c r="F20" s="73">
        <v>30906303</v>
      </c>
      <c r="G20" s="44">
        <f t="shared" si="0"/>
        <v>16</v>
      </c>
    </row>
    <row r="21" spans="1:7">
      <c r="A21" s="44">
        <v>5</v>
      </c>
      <c r="B21" s="44" t="s">
        <v>14</v>
      </c>
      <c r="C21" s="44" t="s">
        <v>15</v>
      </c>
      <c r="D21" s="44" t="s">
        <v>116</v>
      </c>
      <c r="E21" s="44" t="s">
        <v>132</v>
      </c>
      <c r="F21" s="73">
        <v>58245545</v>
      </c>
      <c r="G21" s="44">
        <f t="shared" si="0"/>
        <v>5</v>
      </c>
    </row>
    <row r="22" spans="1:7">
      <c r="A22" s="70">
        <v>6</v>
      </c>
      <c r="B22" s="70" t="s">
        <v>18</v>
      </c>
      <c r="C22" s="70" t="s">
        <v>19</v>
      </c>
      <c r="D22" s="70" t="s">
        <v>117</v>
      </c>
      <c r="E22" s="70" t="s">
        <v>133</v>
      </c>
      <c r="F22" s="74">
        <v>54835000</v>
      </c>
      <c r="G22" s="70">
        <f t="shared" si="0"/>
        <v>6</v>
      </c>
    </row>
    <row r="24" spans="1:7">
      <c r="A24" s="75" t="s">
        <v>145</v>
      </c>
    </row>
  </sheetData>
  <mergeCells count="6">
    <mergeCell ref="G1:G2"/>
    <mergeCell ref="A1:A2"/>
    <mergeCell ref="E1:E2"/>
    <mergeCell ref="F1:F2"/>
    <mergeCell ref="B1:B2"/>
    <mergeCell ref="D1:D2"/>
  </mergeCells>
  <phoneticPr fontId="2"/>
  <hyperlinks>
    <hyperlink ref="A24" r:id="rId1" display="Refernece：Airports Council International" xr:uid="{00000000-0004-0000-0100-000000000000}"/>
  </hyperlinks>
  <pageMargins left="0.7" right="0.7" top="0.75" bottom="0.75" header="0.3" footer="0.3"/>
  <pageSetup paperSize="9" orientation="portrait" r:id="rId2"/>
  <headerFooter>
    <oddHeader>&amp;L&amp;"Meiryo UI"&amp;9BNトレーニング&amp;C&amp;"Meiryo UI,太字"&amp;9***Confidential - For Company Internal Use Only***&amp;R&amp;"Meiryo UI,標準"&amp;9印刷日時：&amp;D &amp;T</oddHeader>
    <oddFooter>&amp;L&amp;"Meiryo UI"&amp;9ファイル名：　&amp;F
&amp;"Meiryo UI"&amp;9シート名：　&amp;A&amp;C&amp;"Meiryo UI"&amp;9&amp;P/&amp;N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showGridLines="0" zoomScale="115" zoomScaleNormal="115" workbookViewId="0">
      <selection activeCell="O16" sqref="O16"/>
    </sheetView>
  </sheetViews>
  <sheetFormatPr defaultRowHeight="13"/>
  <cols>
    <col min="1" max="1" width="11.7265625" customWidth="1"/>
    <col min="2" max="2" width="12" customWidth="1"/>
    <col min="3" max="3" width="7.08984375" customWidth="1"/>
    <col min="4" max="4" width="9" customWidth="1"/>
  </cols>
  <sheetData>
    <row r="1" spans="1:5">
      <c r="A1" s="96" t="s">
        <v>192</v>
      </c>
      <c r="B1" s="96"/>
      <c r="C1" s="96"/>
    </row>
    <row r="2" spans="1:5" ht="15">
      <c r="A2" s="18" t="s">
        <v>199</v>
      </c>
      <c r="B2" s="18" t="s">
        <v>198</v>
      </c>
      <c r="C2" s="18" t="s">
        <v>190</v>
      </c>
      <c r="D2" s="17" t="s">
        <v>191</v>
      </c>
      <c r="E2" s="17" t="s">
        <v>166</v>
      </c>
    </row>
    <row r="3" spans="1:5">
      <c r="A3" s="13" t="s">
        <v>200</v>
      </c>
      <c r="B3" s="13" t="s">
        <v>193</v>
      </c>
      <c r="C3" s="12">
        <v>2015</v>
      </c>
      <c r="D3" s="14">
        <v>100</v>
      </c>
      <c r="E3" s="14">
        <v>1</v>
      </c>
    </row>
    <row r="4" spans="1:5">
      <c r="A4" s="10" t="s">
        <v>201</v>
      </c>
      <c r="B4" s="10" t="s">
        <v>194</v>
      </c>
      <c r="C4" s="8">
        <v>2014</v>
      </c>
      <c r="D4" s="15">
        <v>85</v>
      </c>
      <c r="E4" s="15">
        <v>5</v>
      </c>
    </row>
    <row r="5" spans="1:5">
      <c r="A5" s="10" t="s">
        <v>202</v>
      </c>
      <c r="B5" s="10" t="s">
        <v>195</v>
      </c>
      <c r="C5" s="8">
        <v>2013</v>
      </c>
      <c r="D5" s="15">
        <v>75</v>
      </c>
      <c r="E5" s="15">
        <v>7</v>
      </c>
    </row>
    <row r="6" spans="1:5">
      <c r="A6" s="10" t="s">
        <v>203</v>
      </c>
      <c r="B6" s="10" t="s">
        <v>196</v>
      </c>
      <c r="C6" s="8">
        <v>2012</v>
      </c>
      <c r="D6" s="15">
        <v>63</v>
      </c>
      <c r="E6" s="15">
        <v>14</v>
      </c>
    </row>
    <row r="7" spans="1:5">
      <c r="A7" s="11" t="s">
        <v>204</v>
      </c>
      <c r="B7" s="11" t="s">
        <v>197</v>
      </c>
      <c r="C7" s="9">
        <v>2011</v>
      </c>
      <c r="D7" s="16">
        <v>47</v>
      </c>
      <c r="E7" s="16">
        <v>21</v>
      </c>
    </row>
  </sheetData>
  <mergeCells count="1">
    <mergeCell ref="A1:C1"/>
  </mergeCells>
  <phoneticPr fontId="2"/>
  <pageMargins left="0.7" right="0.7" top="0.75" bottom="0.75" header="0.3" footer="0.3"/>
  <pageSetup paperSize="9" orientation="portrait" r:id="rId1"/>
  <headerFooter>
    <oddHeader>&amp;L&amp;"Meiryo UI"&amp;9BNトレーニング&amp;C&amp;"Meiryo UI,太字"&amp;9***Confidential - For Company Internal Use Only***&amp;R&amp;"Meiryo UI,標準"&amp;9印刷日時：&amp;D &amp;T</oddHeader>
    <oddFooter>&amp;L&amp;"Meiryo UI"&amp;9ファイル名：　&amp;F
&amp;"Meiryo UI"&amp;9シート名：　&amp;A&amp;C&amp;"Meiryo UI"&amp;9&amp;P/&amp;N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opLeftCell="B1" zoomScale="90" zoomScaleNormal="85" workbookViewId="0">
      <selection activeCell="J8" sqref="J8"/>
    </sheetView>
  </sheetViews>
  <sheetFormatPr defaultColWidth="9" defaultRowHeight="15"/>
  <cols>
    <col min="1" max="1" width="9.90625" style="21" customWidth="1"/>
    <col min="2" max="2" width="14.6328125" style="21" customWidth="1"/>
    <col min="3" max="3" width="7.36328125" style="21" customWidth="1"/>
    <col min="4" max="4" width="13.08984375" style="21" customWidth="1"/>
    <col min="5" max="5" width="4.7265625" style="21" customWidth="1"/>
    <col min="6" max="6" width="13.08984375" style="21" customWidth="1"/>
    <col min="7" max="7" width="5.26953125" style="21" customWidth="1"/>
    <col min="8" max="8" width="13.08984375" style="21" customWidth="1"/>
    <col min="9" max="9" width="5.26953125" style="21" customWidth="1"/>
    <col min="10" max="14" width="9" style="21"/>
    <col min="15" max="15" width="9" style="21" customWidth="1"/>
    <col min="16" max="16384" width="9" style="21"/>
  </cols>
  <sheetData>
    <row r="1" spans="1:12" ht="16">
      <c r="A1" s="61" t="s">
        <v>208</v>
      </c>
      <c r="B1" s="19"/>
      <c r="C1" s="19"/>
      <c r="F1" s="62"/>
      <c r="G1" s="62"/>
      <c r="H1" s="62"/>
      <c r="I1" s="62"/>
      <c r="J1" s="62"/>
      <c r="K1" s="62"/>
      <c r="L1" s="62"/>
    </row>
    <row r="2" spans="1:12">
      <c r="A2" s="63" t="s">
        <v>190</v>
      </c>
      <c r="B2" s="64" t="s">
        <v>187</v>
      </c>
      <c r="C2" s="65" t="s">
        <v>166</v>
      </c>
    </row>
    <row r="3" spans="1:12">
      <c r="A3" s="76">
        <v>2014</v>
      </c>
      <c r="B3" s="66">
        <f>計算!$J$21</f>
        <v>21919378</v>
      </c>
      <c r="C3" s="67">
        <f>計算!$P$21</f>
        <v>9</v>
      </c>
    </row>
    <row r="4" spans="1:12">
      <c r="A4" s="77">
        <v>2015</v>
      </c>
      <c r="B4" s="68">
        <f>計算!$I$21</f>
        <v>26331010</v>
      </c>
      <c r="C4" s="44">
        <f>計算!$O$21</f>
        <v>13</v>
      </c>
    </row>
    <row r="5" spans="1:12">
      <c r="A5" s="77">
        <v>2016</v>
      </c>
      <c r="B5" s="68">
        <f>計算!H21</f>
        <v>30516135</v>
      </c>
      <c r="C5" s="44">
        <f>計算!$N$21</f>
        <v>13</v>
      </c>
    </row>
    <row r="6" spans="1:12">
      <c r="A6" s="77">
        <v>2017</v>
      </c>
      <c r="B6" s="68">
        <f>計算!G21</f>
        <v>29625075</v>
      </c>
      <c r="C6" s="44">
        <f>計算!$M$21</f>
        <v>15</v>
      </c>
    </row>
    <row r="7" spans="1:12">
      <c r="A7" s="78">
        <v>2018</v>
      </c>
      <c r="B7" s="69">
        <f>計算!$F$21</f>
        <v>30547564</v>
      </c>
      <c r="C7" s="70">
        <f>計算!$L$21</f>
        <v>17</v>
      </c>
    </row>
    <row r="9" spans="1:12">
      <c r="A9" s="61" t="s">
        <v>211</v>
      </c>
    </row>
  </sheetData>
  <sortState xmlns:xlrd2="http://schemas.microsoft.com/office/spreadsheetml/2017/richdata2" ref="A3:C7">
    <sortCondition ref="A3:A7"/>
  </sortState>
  <phoneticPr fontId="2"/>
  <pageMargins left="0.7" right="0.7" top="0.75" bottom="0.75" header="0.3" footer="0.3"/>
  <pageSetup paperSize="9" orientation="portrait" r:id="rId1"/>
  <headerFooter>
    <oddHeader>&amp;L&amp;"Meiryo UI"&amp;9BNトレーニング&amp;C&amp;"Meiryo UI,太字"&amp;9***Confidential - For Company Internal Use Only***&amp;R&amp;"Meiryo UI,標準"&amp;9印刷日時：&amp;D &amp;T</oddHeader>
    <oddFooter>&amp;L&amp;"Meiryo UI"&amp;9ファイル名：　&amp;F
&amp;"Meiryo UI"&amp;9シート名：　&amp;A&amp;C&amp;"Meiryo UI"&amp;9&amp;P/&amp;N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activeCell="F1" sqref="F1:F2"/>
    </sheetView>
  </sheetViews>
  <sheetFormatPr defaultRowHeight="13"/>
  <cols>
    <col min="1" max="1" width="3.7265625" customWidth="1"/>
    <col min="2" max="2" width="10.7265625" customWidth="1"/>
    <col min="3" max="4" width="23.08984375" customWidth="1"/>
    <col min="5" max="5" width="11.453125" customWidth="1"/>
    <col min="6" max="6" width="7.90625" customWidth="1"/>
  </cols>
  <sheetData>
    <row r="1" spans="1:6" ht="13.5" customHeight="1">
      <c r="A1" s="97" t="s">
        <v>111</v>
      </c>
      <c r="B1" s="4" t="s">
        <v>90</v>
      </c>
      <c r="C1" s="99" t="s">
        <v>92</v>
      </c>
      <c r="D1" s="99" t="s">
        <v>141</v>
      </c>
      <c r="E1" s="99" t="s">
        <v>140</v>
      </c>
      <c r="F1" s="99" t="s">
        <v>139</v>
      </c>
    </row>
    <row r="2" spans="1:6" ht="13.5" customHeight="1">
      <c r="A2" s="98"/>
      <c r="B2" s="5" t="s">
        <v>91</v>
      </c>
      <c r="C2" s="99"/>
      <c r="D2" s="99"/>
      <c r="E2" s="99"/>
      <c r="F2" s="99"/>
    </row>
    <row r="3" spans="1:6">
      <c r="A3">
        <v>1</v>
      </c>
      <c r="B3" t="s">
        <v>38</v>
      </c>
      <c r="C3" t="s">
        <v>52</v>
      </c>
      <c r="D3" t="s">
        <v>53</v>
      </c>
      <c r="E3" s="3">
        <v>35402285</v>
      </c>
      <c r="F3">
        <f>_xlfn.RANK.EQ($E3,$E$3:$E$32,0)</f>
        <v>11</v>
      </c>
    </row>
    <row r="4" spans="1:6">
      <c r="A4">
        <v>2</v>
      </c>
      <c r="B4" t="s">
        <v>19</v>
      </c>
      <c r="C4" t="s">
        <v>18</v>
      </c>
      <c r="D4" t="s">
        <v>45</v>
      </c>
      <c r="E4" s="3">
        <v>54093070</v>
      </c>
      <c r="F4">
        <f t="shared" ref="F4:F32" si="0">_xlfn.RANK.EQ($E4,$E$3:$E$32,0)</f>
        <v>6</v>
      </c>
    </row>
    <row r="5" spans="1:6">
      <c r="A5">
        <v>3</v>
      </c>
      <c r="B5" t="s">
        <v>33</v>
      </c>
      <c r="C5" t="s">
        <v>32</v>
      </c>
      <c r="D5" t="s">
        <v>65</v>
      </c>
      <c r="E5" s="3">
        <v>26840909</v>
      </c>
      <c r="F5">
        <f t="shared" si="0"/>
        <v>19</v>
      </c>
    </row>
    <row r="6" spans="1:6">
      <c r="A6">
        <v>4</v>
      </c>
      <c r="B6" t="s">
        <v>27</v>
      </c>
      <c r="C6" t="s">
        <v>26</v>
      </c>
      <c r="D6" t="s">
        <v>86</v>
      </c>
      <c r="E6" s="3">
        <v>20096541</v>
      </c>
      <c r="F6">
        <f t="shared" si="0"/>
        <v>28</v>
      </c>
    </row>
    <row r="7" spans="1:6">
      <c r="A7">
        <v>5</v>
      </c>
      <c r="B7" t="s">
        <v>37</v>
      </c>
      <c r="C7" t="s">
        <v>36</v>
      </c>
      <c r="D7" t="s">
        <v>64</v>
      </c>
      <c r="E7" s="3">
        <v>27246041</v>
      </c>
      <c r="F7">
        <f t="shared" si="0"/>
        <v>18</v>
      </c>
    </row>
    <row r="8" spans="1:6">
      <c r="A8">
        <v>6</v>
      </c>
      <c r="B8" t="s">
        <v>13</v>
      </c>
      <c r="C8" t="s">
        <v>12</v>
      </c>
      <c r="D8" t="s">
        <v>76</v>
      </c>
      <c r="E8" s="3">
        <v>19954392</v>
      </c>
      <c r="F8">
        <f t="shared" si="0"/>
        <v>29</v>
      </c>
    </row>
    <row r="9" spans="1:6">
      <c r="A9">
        <v>7</v>
      </c>
      <c r="B9" t="s">
        <v>11</v>
      </c>
      <c r="C9" t="s">
        <v>10</v>
      </c>
      <c r="D9" t="s">
        <v>46</v>
      </c>
      <c r="E9" s="3">
        <v>52713013</v>
      </c>
      <c r="F9">
        <f t="shared" si="0"/>
        <v>7</v>
      </c>
    </row>
    <row r="10" spans="1:6">
      <c r="A10">
        <v>8</v>
      </c>
      <c r="B10" t="s">
        <v>72</v>
      </c>
      <c r="C10" t="s">
        <v>70</v>
      </c>
      <c r="D10" t="s">
        <v>71</v>
      </c>
      <c r="E10" s="3">
        <v>21635155</v>
      </c>
      <c r="F10">
        <f t="shared" si="0"/>
        <v>27</v>
      </c>
    </row>
    <row r="11" spans="1:6">
      <c r="A11">
        <v>9</v>
      </c>
      <c r="B11" t="s">
        <v>6</v>
      </c>
      <c r="C11" t="s">
        <v>4</v>
      </c>
      <c r="D11" t="s">
        <v>5</v>
      </c>
      <c r="E11" s="3">
        <v>62929420</v>
      </c>
      <c r="F11">
        <f t="shared" si="0"/>
        <v>3</v>
      </c>
    </row>
    <row r="12" spans="1:6">
      <c r="A12">
        <v>10</v>
      </c>
      <c r="B12" t="s">
        <v>75</v>
      </c>
      <c r="C12" t="s">
        <v>73</v>
      </c>
      <c r="D12" t="s">
        <v>74</v>
      </c>
      <c r="E12" s="3">
        <v>23610452</v>
      </c>
      <c r="F12">
        <f t="shared" si="0"/>
        <v>22</v>
      </c>
    </row>
    <row r="13" spans="1:6">
      <c r="A13">
        <v>11</v>
      </c>
      <c r="B13" t="s">
        <v>9</v>
      </c>
      <c r="C13" t="s">
        <v>50</v>
      </c>
      <c r="D13" t="s">
        <v>51</v>
      </c>
      <c r="E13" s="3">
        <v>38037302</v>
      </c>
      <c r="F13">
        <f t="shared" si="0"/>
        <v>9</v>
      </c>
    </row>
    <row r="14" spans="1:6">
      <c r="A14">
        <v>12</v>
      </c>
      <c r="B14" t="s">
        <v>40</v>
      </c>
      <c r="C14" t="s">
        <v>39</v>
      </c>
      <c r="D14" t="s">
        <v>62</v>
      </c>
      <c r="E14" s="3">
        <v>29625075</v>
      </c>
      <c r="F14">
        <f t="shared" si="0"/>
        <v>15</v>
      </c>
    </row>
    <row r="15" spans="1:6">
      <c r="A15">
        <v>13</v>
      </c>
      <c r="B15" t="s">
        <v>85</v>
      </c>
      <c r="C15" t="s">
        <v>83</v>
      </c>
      <c r="D15" t="s">
        <v>84</v>
      </c>
      <c r="E15" s="3">
        <v>21831400</v>
      </c>
      <c r="F15">
        <f t="shared" si="0"/>
        <v>25</v>
      </c>
    </row>
    <row r="16" spans="1:6">
      <c r="A16">
        <v>14</v>
      </c>
      <c r="B16" t="s">
        <v>1</v>
      </c>
      <c r="C16" t="s">
        <v>0</v>
      </c>
      <c r="D16" t="s">
        <v>41</v>
      </c>
      <c r="E16" s="3">
        <v>69954392</v>
      </c>
      <c r="F16">
        <f t="shared" si="0"/>
        <v>1</v>
      </c>
    </row>
    <row r="17" spans="1:6">
      <c r="A17">
        <v>15</v>
      </c>
      <c r="B17" t="s">
        <v>17</v>
      </c>
      <c r="C17" t="s">
        <v>16</v>
      </c>
      <c r="D17" t="s">
        <v>63</v>
      </c>
      <c r="E17" s="3">
        <v>28471427</v>
      </c>
      <c r="F17">
        <f t="shared" si="0"/>
        <v>17</v>
      </c>
    </row>
    <row r="18" spans="1:6">
      <c r="A18">
        <v>16</v>
      </c>
      <c r="B18" t="s">
        <v>3</v>
      </c>
      <c r="C18" t="s">
        <v>2</v>
      </c>
      <c r="D18" t="s">
        <v>42</v>
      </c>
      <c r="E18" s="3">
        <v>68091095</v>
      </c>
      <c r="F18">
        <f t="shared" si="0"/>
        <v>2</v>
      </c>
    </row>
    <row r="19" spans="1:6">
      <c r="A19">
        <v>17</v>
      </c>
      <c r="B19" t="s">
        <v>68</v>
      </c>
      <c r="C19" t="s">
        <v>66</v>
      </c>
      <c r="D19" t="s">
        <v>67</v>
      </c>
      <c r="E19" s="3">
        <v>24836044</v>
      </c>
      <c r="F19">
        <f t="shared" si="0"/>
        <v>21</v>
      </c>
    </row>
    <row r="20" spans="1:6">
      <c r="A20">
        <v>18</v>
      </c>
      <c r="B20" t="s">
        <v>21</v>
      </c>
      <c r="C20" t="s">
        <v>20</v>
      </c>
      <c r="D20" t="s">
        <v>49</v>
      </c>
      <c r="E20" s="3">
        <v>37183099</v>
      </c>
      <c r="F20">
        <f t="shared" si="0"/>
        <v>10</v>
      </c>
    </row>
    <row r="21" spans="1:6">
      <c r="A21">
        <v>19</v>
      </c>
      <c r="B21" t="s">
        <v>22</v>
      </c>
      <c r="C21" t="s">
        <v>47</v>
      </c>
      <c r="D21" t="s">
        <v>48</v>
      </c>
      <c r="E21" s="3">
        <v>44906813</v>
      </c>
      <c r="F21">
        <f t="shared" si="0"/>
        <v>8</v>
      </c>
    </row>
    <row r="22" spans="1:6">
      <c r="A22">
        <v>20</v>
      </c>
      <c r="B22" t="s">
        <v>31</v>
      </c>
      <c r="C22" t="s">
        <v>30</v>
      </c>
      <c r="D22" t="s">
        <v>58</v>
      </c>
      <c r="E22" s="3">
        <v>30269007</v>
      </c>
      <c r="F22">
        <f t="shared" si="0"/>
        <v>14</v>
      </c>
    </row>
    <row r="23" spans="1:6">
      <c r="A23">
        <v>21</v>
      </c>
      <c r="B23" t="s">
        <v>82</v>
      </c>
      <c r="C23" t="s">
        <v>80</v>
      </c>
      <c r="D23" t="s">
        <v>81</v>
      </c>
      <c r="E23" s="3">
        <v>21718462</v>
      </c>
      <c r="F23">
        <f t="shared" si="0"/>
        <v>26</v>
      </c>
    </row>
    <row r="24" spans="1:6">
      <c r="A24">
        <v>22</v>
      </c>
      <c r="B24" t="s">
        <v>61</v>
      </c>
      <c r="C24" t="s">
        <v>59</v>
      </c>
      <c r="D24" t="s">
        <v>60</v>
      </c>
      <c r="E24" s="3">
        <v>26356392</v>
      </c>
      <c r="F24">
        <f t="shared" si="0"/>
        <v>20</v>
      </c>
    </row>
    <row r="25" spans="1:6">
      <c r="A25">
        <v>23</v>
      </c>
      <c r="B25" t="s">
        <v>89</v>
      </c>
      <c r="C25" t="s">
        <v>87</v>
      </c>
      <c r="D25" t="s">
        <v>88</v>
      </c>
      <c r="E25" s="3">
        <v>22035355</v>
      </c>
      <c r="F25">
        <f t="shared" si="0"/>
        <v>24</v>
      </c>
    </row>
    <row r="26" spans="1:6">
      <c r="A26">
        <v>24</v>
      </c>
      <c r="B26" t="s">
        <v>24</v>
      </c>
      <c r="C26" t="s">
        <v>23</v>
      </c>
      <c r="D26" t="s">
        <v>55</v>
      </c>
      <c r="E26" s="3">
        <v>34431775</v>
      </c>
      <c r="F26">
        <f t="shared" si="0"/>
        <v>13</v>
      </c>
    </row>
    <row r="27" spans="1:6">
      <c r="A27">
        <v>25</v>
      </c>
      <c r="B27" t="s">
        <v>15</v>
      </c>
      <c r="C27" t="s">
        <v>14</v>
      </c>
      <c r="D27" t="s">
        <v>44</v>
      </c>
      <c r="E27" s="3">
        <v>54940534</v>
      </c>
      <c r="F27">
        <f t="shared" si="0"/>
        <v>5</v>
      </c>
    </row>
    <row r="28" spans="1:6">
      <c r="A28">
        <v>26</v>
      </c>
      <c r="B28" t="s">
        <v>25</v>
      </c>
      <c r="C28" t="s">
        <v>56</v>
      </c>
      <c r="D28" t="s">
        <v>57</v>
      </c>
      <c r="E28" s="3">
        <v>29618803</v>
      </c>
      <c r="F28">
        <f t="shared" si="0"/>
        <v>16</v>
      </c>
    </row>
    <row r="29" spans="1:6">
      <c r="A29">
        <v>27</v>
      </c>
      <c r="B29" t="s">
        <v>79</v>
      </c>
      <c r="C29" t="s">
        <v>77</v>
      </c>
      <c r="D29" t="s">
        <v>78</v>
      </c>
      <c r="E29" s="3">
        <v>19765240</v>
      </c>
      <c r="F29">
        <f t="shared" si="0"/>
        <v>30</v>
      </c>
    </row>
    <row r="30" spans="1:6">
      <c r="A30">
        <v>28</v>
      </c>
      <c r="B30" t="s">
        <v>35</v>
      </c>
      <c r="C30" t="s">
        <v>34</v>
      </c>
      <c r="D30" t="s">
        <v>54</v>
      </c>
      <c r="E30" s="3">
        <v>34438531</v>
      </c>
      <c r="F30">
        <f t="shared" si="0"/>
        <v>12</v>
      </c>
    </row>
    <row r="31" spans="1:6">
      <c r="A31">
        <v>29</v>
      </c>
      <c r="B31" t="s">
        <v>8</v>
      </c>
      <c r="C31" t="s">
        <v>7</v>
      </c>
      <c r="D31" t="s">
        <v>43</v>
      </c>
      <c r="E31" s="3">
        <v>58623111</v>
      </c>
      <c r="F31">
        <f t="shared" si="0"/>
        <v>4</v>
      </c>
    </row>
    <row r="32" spans="1:6">
      <c r="A32">
        <v>30</v>
      </c>
      <c r="B32" t="s">
        <v>29</v>
      </c>
      <c r="C32" t="s">
        <v>28</v>
      </c>
      <c r="D32" t="s">
        <v>69</v>
      </c>
      <c r="E32" s="3">
        <v>23279850</v>
      </c>
      <c r="F32">
        <f t="shared" si="0"/>
        <v>23</v>
      </c>
    </row>
  </sheetData>
  <mergeCells count="5">
    <mergeCell ref="A1:A2"/>
    <mergeCell ref="C1:C2"/>
    <mergeCell ref="D1:D2"/>
    <mergeCell ref="E1:E2"/>
    <mergeCell ref="F1:F2"/>
  </mergeCells>
  <phoneticPr fontId="2"/>
  <pageMargins left="0.7" right="0.7" top="0.75" bottom="0.75" header="0.3" footer="0.3"/>
  <pageSetup paperSize="9" orientation="portrait" r:id="rId1"/>
  <headerFooter>
    <oddHeader>&amp;L&amp;"Meiryo UI"&amp;9BNトレーニング&amp;C&amp;"Meiryo UI,太字"&amp;9***Confidential - For Company Internal Use Only***&amp;R&amp;"Meiryo UI,標準"&amp;9印刷日時：&amp;D &amp;T</oddHeader>
    <oddFooter>&amp;L&amp;"Meiryo UI"&amp;9ファイル名：　&amp;F
&amp;"Meiryo UI"&amp;9シート名：　&amp;A&amp;C&amp;"Meiryo UI"&amp;9&amp;P/&amp;N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>
      <selection activeCell="F1" sqref="F1:F2"/>
    </sheetView>
  </sheetViews>
  <sheetFormatPr defaultRowHeight="13"/>
  <cols>
    <col min="1" max="1" width="3.453125" bestFit="1" customWidth="1"/>
    <col min="2" max="2" width="10.7265625" customWidth="1"/>
    <col min="4" max="4" width="11.7265625" customWidth="1"/>
    <col min="5" max="5" width="6.7265625" customWidth="1"/>
    <col min="6" max="6" width="10.26953125" bestFit="1" customWidth="1"/>
  </cols>
  <sheetData>
    <row r="1" spans="1:6">
      <c r="A1" s="97" t="s">
        <v>111</v>
      </c>
      <c r="B1" s="99" t="s">
        <v>141</v>
      </c>
      <c r="C1" s="99" t="s">
        <v>92</v>
      </c>
      <c r="D1" s="4" t="s">
        <v>90</v>
      </c>
      <c r="E1" s="99" t="s">
        <v>139</v>
      </c>
      <c r="F1" s="99" t="s">
        <v>140</v>
      </c>
    </row>
    <row r="2" spans="1:6" ht="13.5" customHeight="1">
      <c r="A2" s="98"/>
      <c r="B2" s="99"/>
      <c r="C2" s="99"/>
      <c r="D2" s="5" t="s">
        <v>91</v>
      </c>
      <c r="E2" s="99"/>
      <c r="F2" s="99"/>
    </row>
    <row r="3" spans="1:6">
      <c r="A3">
        <v>1</v>
      </c>
      <c r="B3" t="s">
        <v>84</v>
      </c>
      <c r="C3" t="s">
        <v>83</v>
      </c>
      <c r="D3" t="s">
        <v>85</v>
      </c>
      <c r="E3">
        <f>_xlfn.RANK.EQ($F3,$F$3:$F$32,0)</f>
        <v>25</v>
      </c>
      <c r="F3" s="3">
        <v>21357730</v>
      </c>
    </row>
    <row r="4" spans="1:6">
      <c r="A4">
        <v>2</v>
      </c>
      <c r="B4" t="s">
        <v>54</v>
      </c>
      <c r="C4" t="s">
        <v>34</v>
      </c>
      <c r="D4" t="s">
        <v>35</v>
      </c>
      <c r="E4">
        <f t="shared" ref="E4:E31" si="0">_xlfn.RANK.EQ($F4,$F$3:$F$32,0)</f>
        <v>12</v>
      </c>
      <c r="F4" s="3">
        <v>31657805</v>
      </c>
    </row>
    <row r="5" spans="1:6">
      <c r="A5">
        <v>3</v>
      </c>
      <c r="B5" t="s">
        <v>63</v>
      </c>
      <c r="C5" t="s">
        <v>16</v>
      </c>
      <c r="D5" t="s">
        <v>17</v>
      </c>
      <c r="E5">
        <f t="shared" si="0"/>
        <v>17</v>
      </c>
      <c r="F5" s="3">
        <v>26530698</v>
      </c>
    </row>
    <row r="6" spans="1:6">
      <c r="A6">
        <v>4</v>
      </c>
      <c r="B6" t="s">
        <v>96</v>
      </c>
      <c r="C6" t="s">
        <v>47</v>
      </c>
      <c r="D6" t="s">
        <v>22</v>
      </c>
      <c r="E6">
        <f t="shared" si="0"/>
        <v>9</v>
      </c>
      <c r="F6" s="3">
        <v>40785953</v>
      </c>
    </row>
    <row r="7" spans="1:6">
      <c r="A7">
        <v>5</v>
      </c>
      <c r="B7" t="s">
        <v>58</v>
      </c>
      <c r="C7" t="s">
        <v>30</v>
      </c>
      <c r="D7" t="s">
        <v>31</v>
      </c>
      <c r="E7">
        <f t="shared" si="0"/>
        <v>14</v>
      </c>
      <c r="F7" s="3">
        <v>29216808</v>
      </c>
    </row>
    <row r="8" spans="1:6">
      <c r="A8">
        <v>6</v>
      </c>
      <c r="B8" t="s">
        <v>45</v>
      </c>
      <c r="C8" t="s">
        <v>18</v>
      </c>
      <c r="D8" t="s">
        <v>19</v>
      </c>
      <c r="E8">
        <f t="shared" si="0"/>
        <v>5</v>
      </c>
      <c r="F8" s="3">
        <v>52775360</v>
      </c>
    </row>
    <row r="9" spans="1:6">
      <c r="A9">
        <v>7</v>
      </c>
      <c r="B9" t="s">
        <v>69</v>
      </c>
      <c r="C9" t="s">
        <v>28</v>
      </c>
      <c r="D9" t="s">
        <v>29</v>
      </c>
      <c r="E9">
        <f t="shared" si="0"/>
        <v>23</v>
      </c>
      <c r="F9" s="3">
        <v>21638571</v>
      </c>
    </row>
    <row r="10" spans="1:6">
      <c r="A10">
        <v>8</v>
      </c>
      <c r="B10" t="s">
        <v>62</v>
      </c>
      <c r="C10" t="s">
        <v>39</v>
      </c>
      <c r="D10" t="s">
        <v>40</v>
      </c>
      <c r="E10">
        <f t="shared" si="0"/>
        <v>13</v>
      </c>
      <c r="F10" s="3">
        <v>30516135</v>
      </c>
    </row>
    <row r="11" spans="1:6">
      <c r="A11">
        <v>9</v>
      </c>
      <c r="B11" t="s">
        <v>97</v>
      </c>
      <c r="C11" t="s">
        <v>52</v>
      </c>
      <c r="D11" t="s">
        <v>38</v>
      </c>
      <c r="E11">
        <f t="shared" si="0"/>
        <v>15</v>
      </c>
      <c r="F11" s="3">
        <v>28608274</v>
      </c>
    </row>
    <row r="12" spans="1:6">
      <c r="A12">
        <v>10</v>
      </c>
      <c r="B12" t="s">
        <v>67</v>
      </c>
      <c r="C12" t="s">
        <v>66</v>
      </c>
      <c r="D12" t="s">
        <v>68</v>
      </c>
      <c r="E12">
        <f t="shared" si="0"/>
        <v>20</v>
      </c>
      <c r="F12" s="3">
        <v>24227178</v>
      </c>
    </row>
    <row r="13" spans="1:6">
      <c r="A13">
        <v>11</v>
      </c>
      <c r="B13" t="s">
        <v>64</v>
      </c>
      <c r="C13" t="s">
        <v>36</v>
      </c>
      <c r="D13" t="s">
        <v>37</v>
      </c>
      <c r="E13">
        <f t="shared" si="0"/>
        <v>19</v>
      </c>
      <c r="F13" s="3">
        <v>25003256</v>
      </c>
    </row>
    <row r="14" spans="1:6">
      <c r="A14">
        <v>12</v>
      </c>
      <c r="B14" t="s">
        <v>57</v>
      </c>
      <c r="C14" t="s">
        <v>56</v>
      </c>
      <c r="D14" t="s">
        <v>25</v>
      </c>
      <c r="E14">
        <f t="shared" si="0"/>
        <v>16</v>
      </c>
      <c r="F14" s="3">
        <v>27711197</v>
      </c>
    </row>
    <row r="15" spans="1:6">
      <c r="A15">
        <v>13</v>
      </c>
      <c r="B15" t="s">
        <v>86</v>
      </c>
      <c r="C15" t="s">
        <v>26</v>
      </c>
      <c r="D15" t="s">
        <v>27</v>
      </c>
      <c r="E15">
        <f t="shared" si="0"/>
        <v>26</v>
      </c>
      <c r="F15" s="3">
        <v>20201626</v>
      </c>
    </row>
    <row r="16" spans="1:6">
      <c r="A16">
        <v>14</v>
      </c>
      <c r="B16" t="s">
        <v>42</v>
      </c>
      <c r="C16" t="s">
        <v>2</v>
      </c>
      <c r="D16" t="s">
        <v>3</v>
      </c>
      <c r="E16">
        <f t="shared" si="0"/>
        <v>1</v>
      </c>
      <c r="F16" s="3">
        <v>66689466</v>
      </c>
    </row>
    <row r="17" spans="1:6">
      <c r="A17">
        <v>15</v>
      </c>
      <c r="B17" t="s">
        <v>65</v>
      </c>
      <c r="C17" t="s">
        <v>32</v>
      </c>
      <c r="D17" t="s">
        <v>33</v>
      </c>
      <c r="E17">
        <f t="shared" si="0"/>
        <v>18</v>
      </c>
      <c r="F17" s="3">
        <v>25069617</v>
      </c>
    </row>
    <row r="18" spans="1:6">
      <c r="A18">
        <v>16</v>
      </c>
      <c r="B18" t="s">
        <v>74</v>
      </c>
      <c r="C18" t="s">
        <v>73</v>
      </c>
      <c r="D18" t="s">
        <v>75</v>
      </c>
      <c r="E18">
        <f t="shared" si="0"/>
        <v>22</v>
      </c>
      <c r="F18" s="3">
        <v>22096855</v>
      </c>
    </row>
    <row r="19" spans="1:6">
      <c r="A19">
        <v>17</v>
      </c>
      <c r="B19" t="s">
        <v>5</v>
      </c>
      <c r="C19" t="s">
        <v>4</v>
      </c>
      <c r="D19" t="s">
        <v>6</v>
      </c>
      <c r="E19">
        <f t="shared" si="0"/>
        <v>3</v>
      </c>
      <c r="F19" s="3">
        <v>59294439</v>
      </c>
    </row>
    <row r="20" spans="1:6">
      <c r="A20">
        <v>18</v>
      </c>
      <c r="B20" t="s">
        <v>43</v>
      </c>
      <c r="C20" t="s">
        <v>7</v>
      </c>
      <c r="D20" t="s">
        <v>8</v>
      </c>
      <c r="E20">
        <f t="shared" si="0"/>
        <v>4</v>
      </c>
      <c r="F20" s="3">
        <v>56767748</v>
      </c>
    </row>
    <row r="21" spans="1:6">
      <c r="A21">
        <v>19</v>
      </c>
      <c r="B21" t="s">
        <v>55</v>
      </c>
      <c r="C21" t="s">
        <v>23</v>
      </c>
      <c r="D21" t="s">
        <v>24</v>
      </c>
      <c r="E21">
        <f t="shared" si="0"/>
        <v>11</v>
      </c>
      <c r="F21" s="3">
        <v>32605356</v>
      </c>
    </row>
    <row r="22" spans="1:6">
      <c r="A22">
        <v>20</v>
      </c>
      <c r="B22" t="s">
        <v>88</v>
      </c>
      <c r="C22" t="s">
        <v>87</v>
      </c>
      <c r="D22" t="s">
        <v>89</v>
      </c>
      <c r="E22">
        <f t="shared" si="0"/>
        <v>24</v>
      </c>
      <c r="F22" s="3">
        <v>21525679</v>
      </c>
    </row>
    <row r="23" spans="1:6">
      <c r="A23">
        <v>21</v>
      </c>
      <c r="B23" t="s">
        <v>71</v>
      </c>
      <c r="C23" t="s">
        <v>70</v>
      </c>
      <c r="D23" t="s">
        <v>72</v>
      </c>
      <c r="E23">
        <f t="shared" si="0"/>
        <v>27</v>
      </c>
      <c r="F23" s="3">
        <v>20092659</v>
      </c>
    </row>
    <row r="24" spans="1:6">
      <c r="A24">
        <v>22</v>
      </c>
      <c r="B24" t="s">
        <v>44</v>
      </c>
      <c r="C24" t="s">
        <v>14</v>
      </c>
      <c r="D24" t="s">
        <v>15</v>
      </c>
      <c r="E24">
        <f t="shared" si="0"/>
        <v>6</v>
      </c>
      <c r="F24" s="3">
        <v>52527699</v>
      </c>
    </row>
    <row r="25" spans="1:6">
      <c r="A25">
        <v>23</v>
      </c>
      <c r="B25" t="s">
        <v>81</v>
      </c>
      <c r="C25" t="s">
        <v>80</v>
      </c>
      <c r="D25" t="s">
        <v>82</v>
      </c>
      <c r="E25">
        <f t="shared" si="0"/>
        <v>28</v>
      </c>
      <c r="F25" s="3">
        <v>18932137</v>
      </c>
    </row>
    <row r="26" spans="1:6">
      <c r="A26">
        <v>24</v>
      </c>
      <c r="B26" t="s">
        <v>60</v>
      </c>
      <c r="C26" t="s">
        <v>98</v>
      </c>
      <c r="D26" t="s">
        <v>61</v>
      </c>
      <c r="E26">
        <f t="shared" si="0"/>
        <v>21</v>
      </c>
      <c r="F26" s="3">
        <v>23266396</v>
      </c>
    </row>
    <row r="27" spans="1:6">
      <c r="A27">
        <v>25</v>
      </c>
      <c r="B27" t="s">
        <v>49</v>
      </c>
      <c r="C27" t="s">
        <v>20</v>
      </c>
      <c r="D27" t="s">
        <v>21</v>
      </c>
      <c r="E27">
        <f t="shared" si="0"/>
        <v>8</v>
      </c>
      <c r="F27" s="3">
        <v>41302852</v>
      </c>
    </row>
    <row r="28" spans="1:6">
      <c r="A28">
        <v>26</v>
      </c>
      <c r="B28" t="s">
        <v>41</v>
      </c>
      <c r="C28" t="s">
        <v>0</v>
      </c>
      <c r="D28" t="s">
        <v>1</v>
      </c>
      <c r="E28">
        <f t="shared" si="0"/>
        <v>2</v>
      </c>
      <c r="F28" s="3">
        <v>65872250</v>
      </c>
    </row>
    <row r="29" spans="1:6">
      <c r="A29">
        <v>27</v>
      </c>
      <c r="B29" t="s">
        <v>51</v>
      </c>
      <c r="C29" t="s">
        <v>50</v>
      </c>
      <c r="D29" t="s">
        <v>9</v>
      </c>
      <c r="E29">
        <f t="shared" si="0"/>
        <v>10</v>
      </c>
      <c r="F29" s="3">
        <v>33955798</v>
      </c>
    </row>
    <row r="30" spans="1:6">
      <c r="A30">
        <v>28</v>
      </c>
      <c r="B30" t="s">
        <v>46</v>
      </c>
      <c r="C30" t="s">
        <v>10</v>
      </c>
      <c r="D30" t="s">
        <v>11</v>
      </c>
      <c r="E30">
        <f t="shared" si="0"/>
        <v>7</v>
      </c>
      <c r="F30" s="3">
        <v>51315550</v>
      </c>
    </row>
    <row r="31" spans="1:6">
      <c r="A31">
        <v>29</v>
      </c>
      <c r="B31" t="s">
        <v>100</v>
      </c>
      <c r="C31" t="s">
        <v>99</v>
      </c>
      <c r="D31" t="s">
        <v>101</v>
      </c>
      <c r="E31">
        <f t="shared" si="0"/>
        <v>29</v>
      </c>
      <c r="F31" s="3">
        <v>18581906</v>
      </c>
    </row>
  </sheetData>
  <mergeCells count="5">
    <mergeCell ref="E1:E2"/>
    <mergeCell ref="A1:A2"/>
    <mergeCell ref="C1:C2"/>
    <mergeCell ref="B1:B2"/>
    <mergeCell ref="F1:F2"/>
  </mergeCells>
  <phoneticPr fontId="2"/>
  <pageMargins left="0.7" right="0.7" top="0.75" bottom="0.75" header="0.3" footer="0.3"/>
  <pageSetup paperSize="9" orientation="portrait" r:id="rId1"/>
  <headerFooter>
    <oddHeader>&amp;L&amp;"Meiryo UI"&amp;9BNトレーニング&amp;C&amp;"Meiryo UI,太字"&amp;9***Confidential - For Company Internal Use Only***&amp;R&amp;"Meiryo UI,標準"&amp;9印刷日時：&amp;D &amp;T</oddHeader>
    <oddFooter>&amp;L&amp;"Meiryo UI"&amp;9ファイル名：　&amp;F
&amp;"Meiryo UI"&amp;9シート名：　&amp;A&amp;C&amp;"Meiryo UI"&amp;9&amp;P/&amp;N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workbookViewId="0">
      <selection activeCell="F1" sqref="F1:F2"/>
    </sheetView>
  </sheetViews>
  <sheetFormatPr defaultRowHeight="13"/>
  <cols>
    <col min="1" max="1" width="3.453125" customWidth="1"/>
    <col min="2" max="2" width="19.453125" customWidth="1"/>
    <col min="3" max="3" width="24.7265625" customWidth="1"/>
    <col min="4" max="4" width="11.6328125" customWidth="1"/>
    <col min="5" max="5" width="10.26953125" bestFit="1" customWidth="1"/>
    <col min="6" max="6" width="6.6328125" customWidth="1"/>
  </cols>
  <sheetData>
    <row r="1" spans="1:6">
      <c r="A1" s="97" t="s">
        <v>111</v>
      </c>
      <c r="B1" s="97" t="s">
        <v>92</v>
      </c>
      <c r="C1" s="99" t="s">
        <v>141</v>
      </c>
      <c r="D1" s="4" t="s">
        <v>90</v>
      </c>
      <c r="E1" s="99" t="s">
        <v>140</v>
      </c>
      <c r="F1" s="99" t="s">
        <v>139</v>
      </c>
    </row>
    <row r="2" spans="1:6" ht="11.25" customHeight="1">
      <c r="A2" s="98"/>
      <c r="B2" s="98"/>
      <c r="C2" s="99"/>
      <c r="D2" s="5" t="s">
        <v>91</v>
      </c>
      <c r="E2" s="99"/>
      <c r="F2" s="99"/>
    </row>
    <row r="3" spans="1:6">
      <c r="A3">
        <v>1</v>
      </c>
      <c r="B3" t="s">
        <v>93</v>
      </c>
      <c r="C3" t="s">
        <v>94</v>
      </c>
      <c r="D3" t="s">
        <v>95</v>
      </c>
      <c r="E3" s="3">
        <v>16605737</v>
      </c>
      <c r="F3">
        <f>_xlfn.RANK.EQ($E3,$E$3:$E$32,0)</f>
        <v>30</v>
      </c>
    </row>
    <row r="4" spans="1:6">
      <c r="A4">
        <v>2</v>
      </c>
      <c r="B4" t="s">
        <v>137</v>
      </c>
      <c r="C4" t="s">
        <v>45</v>
      </c>
      <c r="D4" t="s">
        <v>19</v>
      </c>
      <c r="E4" s="3">
        <v>45429263</v>
      </c>
      <c r="F4">
        <f t="shared" ref="F4:F32" si="0">_xlfn.RANK.EQ($E4,$E$3:$E$32,0)</f>
        <v>7</v>
      </c>
    </row>
    <row r="5" spans="1:6">
      <c r="A5">
        <v>3</v>
      </c>
      <c r="B5" t="s">
        <v>102</v>
      </c>
      <c r="C5" t="s">
        <v>65</v>
      </c>
      <c r="D5" t="s">
        <v>33</v>
      </c>
      <c r="E5" s="3">
        <v>24448925</v>
      </c>
      <c r="F5">
        <f t="shared" si="0"/>
        <v>15</v>
      </c>
    </row>
    <row r="6" spans="1:6">
      <c r="A6">
        <v>4</v>
      </c>
      <c r="B6" t="s">
        <v>26</v>
      </c>
      <c r="C6" t="s">
        <v>86</v>
      </c>
      <c r="D6" t="s">
        <v>27</v>
      </c>
      <c r="E6" s="3">
        <v>18417513</v>
      </c>
      <c r="F6">
        <f t="shared" si="0"/>
        <v>27</v>
      </c>
    </row>
    <row r="7" spans="1:6">
      <c r="A7">
        <v>5</v>
      </c>
      <c r="B7" t="s">
        <v>2</v>
      </c>
      <c r="C7" t="s">
        <v>42</v>
      </c>
      <c r="D7" t="s">
        <v>3</v>
      </c>
      <c r="E7" s="3">
        <v>64687737</v>
      </c>
      <c r="F7">
        <f t="shared" si="0"/>
        <v>1</v>
      </c>
    </row>
    <row r="8" spans="1:6">
      <c r="A8">
        <v>6</v>
      </c>
      <c r="B8" t="s">
        <v>108</v>
      </c>
      <c r="C8" t="s">
        <v>109</v>
      </c>
      <c r="D8" t="s">
        <v>110</v>
      </c>
      <c r="E8" s="3">
        <v>17551677</v>
      </c>
      <c r="F8">
        <f t="shared" si="0"/>
        <v>29</v>
      </c>
    </row>
    <row r="9" spans="1:6">
      <c r="A9">
        <v>7</v>
      </c>
      <c r="B9" t="s">
        <v>103</v>
      </c>
      <c r="C9" t="s">
        <v>67</v>
      </c>
      <c r="D9" t="s">
        <v>68</v>
      </c>
      <c r="E9" s="3">
        <v>23628718</v>
      </c>
      <c r="F9">
        <f t="shared" si="0"/>
        <v>18</v>
      </c>
    </row>
    <row r="10" spans="1:6">
      <c r="A10">
        <v>8</v>
      </c>
      <c r="B10" t="s">
        <v>39</v>
      </c>
      <c r="C10" t="s">
        <v>62</v>
      </c>
      <c r="D10" t="s">
        <v>40</v>
      </c>
      <c r="E10" s="3">
        <v>26331010</v>
      </c>
      <c r="F10">
        <f t="shared" si="0"/>
        <v>13</v>
      </c>
    </row>
    <row r="11" spans="1:6">
      <c r="A11">
        <v>9</v>
      </c>
      <c r="B11" t="s">
        <v>14</v>
      </c>
      <c r="C11" t="s">
        <v>44</v>
      </c>
      <c r="D11" t="s">
        <v>15</v>
      </c>
      <c r="E11" s="3">
        <v>49680283</v>
      </c>
      <c r="F11">
        <f t="shared" si="0"/>
        <v>5</v>
      </c>
    </row>
    <row r="12" spans="1:6">
      <c r="A12">
        <v>10</v>
      </c>
      <c r="B12" t="s">
        <v>20</v>
      </c>
      <c r="C12" t="s">
        <v>49</v>
      </c>
      <c r="D12" t="s">
        <v>21</v>
      </c>
      <c r="E12" s="3">
        <v>35009002</v>
      </c>
      <c r="F12">
        <f t="shared" si="0"/>
        <v>8</v>
      </c>
    </row>
    <row r="13" spans="1:6">
      <c r="A13">
        <v>11</v>
      </c>
      <c r="B13" t="s">
        <v>7</v>
      </c>
      <c r="C13" t="s">
        <v>43</v>
      </c>
      <c r="D13" t="s">
        <v>8</v>
      </c>
      <c r="E13" s="3">
        <v>55674880</v>
      </c>
      <c r="F13">
        <f t="shared" si="0"/>
        <v>2</v>
      </c>
    </row>
    <row r="14" spans="1:6">
      <c r="A14">
        <v>12</v>
      </c>
      <c r="B14" t="s">
        <v>106</v>
      </c>
      <c r="C14" t="s">
        <v>84</v>
      </c>
      <c r="D14" t="s">
        <v>85</v>
      </c>
      <c r="E14" s="3">
        <v>20398766</v>
      </c>
      <c r="F14">
        <f t="shared" si="0"/>
        <v>22</v>
      </c>
    </row>
    <row r="15" spans="1:6">
      <c r="A15">
        <v>13</v>
      </c>
      <c r="B15" t="s">
        <v>28</v>
      </c>
      <c r="C15" t="s">
        <v>69</v>
      </c>
      <c r="D15" t="s">
        <v>29</v>
      </c>
      <c r="E15" s="3">
        <v>20355771</v>
      </c>
      <c r="F15">
        <f t="shared" si="0"/>
        <v>23</v>
      </c>
    </row>
    <row r="16" spans="1:6">
      <c r="A16">
        <v>14</v>
      </c>
      <c r="B16" t="s">
        <v>0</v>
      </c>
      <c r="C16" t="s">
        <v>41</v>
      </c>
      <c r="D16" t="s">
        <v>1</v>
      </c>
      <c r="E16" s="3">
        <v>50192013</v>
      </c>
      <c r="F16">
        <f t="shared" si="0"/>
        <v>4</v>
      </c>
    </row>
    <row r="17" spans="1:6">
      <c r="A17">
        <v>15</v>
      </c>
      <c r="B17" t="s">
        <v>47</v>
      </c>
      <c r="C17" t="s">
        <v>96</v>
      </c>
      <c r="D17" t="s">
        <v>22</v>
      </c>
      <c r="E17" s="3">
        <v>34537845</v>
      </c>
      <c r="F17">
        <f t="shared" si="0"/>
        <v>9</v>
      </c>
    </row>
    <row r="18" spans="1:6">
      <c r="A18">
        <v>16</v>
      </c>
      <c r="B18" t="s">
        <v>87</v>
      </c>
      <c r="C18" t="s">
        <v>88</v>
      </c>
      <c r="D18" t="s">
        <v>89</v>
      </c>
      <c r="E18" s="3">
        <v>20555170</v>
      </c>
      <c r="F18">
        <f t="shared" si="0"/>
        <v>21</v>
      </c>
    </row>
    <row r="19" spans="1:6">
      <c r="A19">
        <v>17</v>
      </c>
      <c r="B19" t="s">
        <v>98</v>
      </c>
      <c r="C19" t="s">
        <v>60</v>
      </c>
      <c r="D19" t="s">
        <v>61</v>
      </c>
      <c r="E19" s="3">
        <v>18108521</v>
      </c>
      <c r="F19">
        <f t="shared" si="0"/>
        <v>28</v>
      </c>
    </row>
    <row r="20" spans="1:6">
      <c r="A20">
        <v>18</v>
      </c>
      <c r="B20" t="s">
        <v>50</v>
      </c>
      <c r="C20" t="s">
        <v>51</v>
      </c>
      <c r="D20" t="s">
        <v>9</v>
      </c>
      <c r="E20" s="3">
        <v>24048585</v>
      </c>
      <c r="F20">
        <f t="shared" si="0"/>
        <v>17</v>
      </c>
    </row>
    <row r="21" spans="1:6">
      <c r="A21">
        <v>19</v>
      </c>
      <c r="B21" t="s">
        <v>52</v>
      </c>
      <c r="C21" t="s">
        <v>104</v>
      </c>
      <c r="D21" t="s">
        <v>38</v>
      </c>
      <c r="E21" s="3">
        <v>23137062</v>
      </c>
      <c r="F21">
        <f t="shared" si="0"/>
        <v>19</v>
      </c>
    </row>
    <row r="22" spans="1:6">
      <c r="A22">
        <v>20</v>
      </c>
      <c r="B22" t="s">
        <v>70</v>
      </c>
      <c r="C22" t="s">
        <v>107</v>
      </c>
      <c r="D22" t="s">
        <v>72</v>
      </c>
      <c r="E22" s="3">
        <v>18607651</v>
      </c>
      <c r="F22">
        <f t="shared" si="0"/>
        <v>25</v>
      </c>
    </row>
    <row r="23" spans="1:6">
      <c r="A23">
        <v>21</v>
      </c>
      <c r="B23" t="s">
        <v>10</v>
      </c>
      <c r="C23" t="s">
        <v>46</v>
      </c>
      <c r="D23" t="s">
        <v>11</v>
      </c>
      <c r="E23" s="3">
        <v>49477184</v>
      </c>
      <c r="F23">
        <f t="shared" si="0"/>
        <v>6</v>
      </c>
    </row>
    <row r="24" spans="1:6">
      <c r="A24">
        <v>22</v>
      </c>
      <c r="B24" t="s">
        <v>30</v>
      </c>
      <c r="C24" t="s">
        <v>58</v>
      </c>
      <c r="D24" t="s">
        <v>31</v>
      </c>
      <c r="E24" s="3">
        <v>27879045</v>
      </c>
      <c r="F24">
        <f t="shared" si="0"/>
        <v>12</v>
      </c>
    </row>
    <row r="25" spans="1:6">
      <c r="A25">
        <v>23</v>
      </c>
      <c r="B25" t="s">
        <v>73</v>
      </c>
      <c r="C25" t="s">
        <v>74</v>
      </c>
      <c r="D25" t="s">
        <v>75</v>
      </c>
      <c r="E25" s="3">
        <v>20233904</v>
      </c>
      <c r="F25">
        <f t="shared" si="0"/>
        <v>24</v>
      </c>
    </row>
    <row r="26" spans="1:6">
      <c r="A26">
        <v>24</v>
      </c>
      <c r="B26" t="s">
        <v>56</v>
      </c>
      <c r="C26" t="s">
        <v>57</v>
      </c>
      <c r="D26" t="s">
        <v>25</v>
      </c>
      <c r="E26" s="3">
        <v>32449857</v>
      </c>
      <c r="F26">
        <f t="shared" si="0"/>
        <v>10</v>
      </c>
    </row>
    <row r="27" spans="1:6">
      <c r="A27">
        <v>25</v>
      </c>
      <c r="B27" t="s">
        <v>105</v>
      </c>
      <c r="C27" t="s">
        <v>64</v>
      </c>
      <c r="D27" t="s">
        <v>37</v>
      </c>
      <c r="E27" s="3">
        <v>21663602</v>
      </c>
      <c r="F27">
        <f t="shared" si="0"/>
        <v>20</v>
      </c>
    </row>
    <row r="28" spans="1:6">
      <c r="A28">
        <v>26</v>
      </c>
      <c r="B28" t="s">
        <v>34</v>
      </c>
      <c r="C28" t="s">
        <v>54</v>
      </c>
      <c r="D28" t="s">
        <v>35</v>
      </c>
      <c r="E28" s="3">
        <v>29923391</v>
      </c>
      <c r="F28">
        <f t="shared" si="0"/>
        <v>11</v>
      </c>
    </row>
    <row r="29" spans="1:6">
      <c r="A29">
        <v>27</v>
      </c>
      <c r="B29" t="s">
        <v>16</v>
      </c>
      <c r="C29" t="s">
        <v>63</v>
      </c>
      <c r="D29" t="s">
        <v>17</v>
      </c>
      <c r="E29" s="3">
        <v>24164827</v>
      </c>
      <c r="F29">
        <f t="shared" si="0"/>
        <v>16</v>
      </c>
    </row>
    <row r="30" spans="1:6">
      <c r="A30">
        <v>28</v>
      </c>
      <c r="B30" t="s">
        <v>23</v>
      </c>
      <c r="C30" t="s">
        <v>55</v>
      </c>
      <c r="D30" t="s">
        <v>24</v>
      </c>
      <c r="E30" s="3">
        <v>25915723</v>
      </c>
      <c r="F30">
        <f t="shared" si="0"/>
        <v>14</v>
      </c>
    </row>
    <row r="31" spans="1:6">
      <c r="A31">
        <v>29</v>
      </c>
      <c r="B31" t="s">
        <v>138</v>
      </c>
      <c r="C31" t="s">
        <v>5</v>
      </c>
      <c r="D31" t="s">
        <v>6</v>
      </c>
      <c r="E31" s="3">
        <v>52749262</v>
      </c>
      <c r="F31">
        <f t="shared" si="0"/>
        <v>3</v>
      </c>
    </row>
    <row r="32" spans="1:6">
      <c r="A32">
        <v>30</v>
      </c>
      <c r="B32" t="s">
        <v>80</v>
      </c>
      <c r="C32" t="s">
        <v>81</v>
      </c>
      <c r="D32" t="s">
        <v>82</v>
      </c>
      <c r="E32" s="3">
        <v>18590891</v>
      </c>
      <c r="F32">
        <f t="shared" si="0"/>
        <v>26</v>
      </c>
    </row>
  </sheetData>
  <mergeCells count="5">
    <mergeCell ref="A1:A2"/>
    <mergeCell ref="C1:C2"/>
    <mergeCell ref="E1:E2"/>
    <mergeCell ref="F1:F2"/>
    <mergeCell ref="B1:B2"/>
  </mergeCells>
  <phoneticPr fontId="2"/>
  <pageMargins left="0.7" right="0.7" top="0.75" bottom="0.75" header="0.3" footer="0.3"/>
  <pageSetup paperSize="9" orientation="portrait" r:id="rId1"/>
  <headerFooter>
    <oddHeader>&amp;L&amp;"Meiryo UI"&amp;9BNトレーニング&amp;C&amp;"Meiryo UI,太字"&amp;9***Confidential - For Company Internal Use Only***&amp;R&amp;"Meiryo UI,標準"&amp;9印刷日時：&amp;D &amp;T</oddHeader>
    <oddFooter>&amp;L&amp;"Meiryo UI"&amp;9ファイル名：　&amp;F
&amp;"Meiryo UI"&amp;9シート名：　&amp;A&amp;C&amp;"Meiryo UI"&amp;9&amp;P/&amp;N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F1" sqref="F1:F2"/>
    </sheetView>
  </sheetViews>
  <sheetFormatPr defaultRowHeight="13"/>
  <cols>
    <col min="1" max="1" width="3.36328125" customWidth="1"/>
    <col min="2" max="3" width="12" customWidth="1"/>
    <col min="4" max="4" width="19" customWidth="1"/>
    <col min="5" max="5" width="18.6328125" customWidth="1"/>
    <col min="6" max="6" width="6.6328125" customWidth="1"/>
  </cols>
  <sheetData>
    <row r="1" spans="1:6">
      <c r="A1" s="99" t="s">
        <v>111</v>
      </c>
      <c r="B1" s="6" t="s">
        <v>90</v>
      </c>
      <c r="C1" s="99" t="s">
        <v>140</v>
      </c>
      <c r="D1" s="99" t="s">
        <v>92</v>
      </c>
      <c r="E1" s="99" t="s">
        <v>141</v>
      </c>
      <c r="F1" s="99" t="s">
        <v>139</v>
      </c>
    </row>
    <row r="2" spans="1:6">
      <c r="A2" s="99"/>
      <c r="B2" s="6" t="s">
        <v>91</v>
      </c>
      <c r="C2" s="99"/>
      <c r="D2" s="99"/>
      <c r="E2" s="99"/>
      <c r="F2" s="99"/>
    </row>
    <row r="3" spans="1:6">
      <c r="A3" s="7">
        <v>1</v>
      </c>
      <c r="B3" s="7" t="s">
        <v>15</v>
      </c>
      <c r="C3" s="7">
        <v>29837136</v>
      </c>
      <c r="D3" s="7" t="s">
        <v>14</v>
      </c>
      <c r="E3" s="7" t="s">
        <v>44</v>
      </c>
      <c r="F3" s="7">
        <v>6</v>
      </c>
    </row>
    <row r="4" spans="1:6">
      <c r="A4" s="1">
        <v>2</v>
      </c>
      <c r="B4" s="1" t="s">
        <v>8</v>
      </c>
      <c r="C4" s="1">
        <v>35526374</v>
      </c>
      <c r="D4" s="1" t="s">
        <v>7</v>
      </c>
      <c r="E4" s="1" t="s">
        <v>43</v>
      </c>
      <c r="F4" s="1">
        <v>2</v>
      </c>
    </row>
    <row r="5" spans="1:6">
      <c r="A5" s="1">
        <v>3</v>
      </c>
      <c r="B5" s="1" t="s">
        <v>31</v>
      </c>
      <c r="C5" s="1">
        <v>16499651</v>
      </c>
      <c r="D5" s="1" t="s">
        <v>30</v>
      </c>
      <c r="E5" s="1" t="s">
        <v>58</v>
      </c>
      <c r="F5" s="1">
        <v>14</v>
      </c>
    </row>
    <row r="6" spans="1:6">
      <c r="A6" s="1">
        <v>4</v>
      </c>
      <c r="B6" s="1" t="s">
        <v>89</v>
      </c>
      <c r="C6" s="1">
        <v>12264370</v>
      </c>
      <c r="D6" s="1" t="s">
        <v>87</v>
      </c>
      <c r="E6" s="1" t="s">
        <v>88</v>
      </c>
      <c r="F6" s="1">
        <v>24</v>
      </c>
    </row>
    <row r="7" spans="1:6">
      <c r="A7" s="1">
        <v>5</v>
      </c>
      <c r="B7" s="1" t="s">
        <v>17</v>
      </c>
      <c r="C7" s="1">
        <v>15573060</v>
      </c>
      <c r="D7" s="1" t="s">
        <v>16</v>
      </c>
      <c r="E7" s="1" t="s">
        <v>63</v>
      </c>
      <c r="F7" s="1">
        <v>17</v>
      </c>
    </row>
    <row r="8" spans="1:6">
      <c r="A8" s="1">
        <v>6</v>
      </c>
      <c r="B8" s="1" t="s">
        <v>22</v>
      </c>
      <c r="C8" s="1">
        <v>21961033</v>
      </c>
      <c r="D8" s="1" t="s">
        <v>47</v>
      </c>
      <c r="E8" s="1" t="s">
        <v>96</v>
      </c>
      <c r="F8" s="1">
        <v>8</v>
      </c>
    </row>
    <row r="9" spans="1:6">
      <c r="A9" s="1">
        <v>7</v>
      </c>
      <c r="B9" s="1" t="s">
        <v>19</v>
      </c>
      <c r="C9" s="1">
        <v>26625327</v>
      </c>
      <c r="D9" s="1" t="s">
        <v>18</v>
      </c>
      <c r="E9" s="1" t="s">
        <v>45</v>
      </c>
      <c r="F9" s="1">
        <v>7</v>
      </c>
    </row>
    <row r="10" spans="1:6" ht="12" customHeight="1">
      <c r="A10" s="1">
        <v>8</v>
      </c>
      <c r="B10" s="1" t="s">
        <v>37</v>
      </c>
      <c r="C10" s="1">
        <v>11499909</v>
      </c>
      <c r="D10" s="1" t="s">
        <v>105</v>
      </c>
      <c r="E10" s="1" t="s">
        <v>64</v>
      </c>
      <c r="F10" s="1">
        <v>27</v>
      </c>
    </row>
    <row r="11" spans="1:6">
      <c r="A11" s="1">
        <v>9</v>
      </c>
      <c r="B11" s="1" t="s">
        <v>68</v>
      </c>
      <c r="C11" s="1">
        <v>13261266</v>
      </c>
      <c r="D11" s="1" t="s">
        <v>103</v>
      </c>
      <c r="E11" s="1" t="s">
        <v>67</v>
      </c>
      <c r="F11" s="1">
        <v>20</v>
      </c>
    </row>
    <row r="12" spans="1:6">
      <c r="A12" s="1">
        <v>10</v>
      </c>
      <c r="B12" s="1" t="s">
        <v>27</v>
      </c>
      <c r="C12" s="1">
        <v>11416988</v>
      </c>
      <c r="D12" s="1" t="s">
        <v>26</v>
      </c>
      <c r="E12" s="1" t="s">
        <v>86</v>
      </c>
      <c r="F12" s="1">
        <v>29</v>
      </c>
    </row>
    <row r="13" spans="1:6">
      <c r="A13" s="1">
        <v>11</v>
      </c>
      <c r="B13" s="1" t="s">
        <v>110</v>
      </c>
      <c r="C13" s="1">
        <v>11635598</v>
      </c>
      <c r="D13" s="1" t="s">
        <v>108</v>
      </c>
      <c r="E13" s="1" t="s">
        <v>109</v>
      </c>
      <c r="F13" s="1">
        <v>26</v>
      </c>
    </row>
    <row r="14" spans="1:6">
      <c r="A14" s="1">
        <v>12</v>
      </c>
      <c r="B14" s="1" t="s">
        <v>40</v>
      </c>
      <c r="C14" s="1">
        <v>21919378</v>
      </c>
      <c r="D14" s="1" t="s">
        <v>39</v>
      </c>
      <c r="E14" s="1" t="s">
        <v>62</v>
      </c>
      <c r="F14" s="1">
        <v>9</v>
      </c>
    </row>
    <row r="15" spans="1:6">
      <c r="A15" s="1">
        <v>13</v>
      </c>
      <c r="B15" s="1" t="s">
        <v>25</v>
      </c>
      <c r="C15" s="1">
        <v>20636095</v>
      </c>
      <c r="D15" s="1" t="s">
        <v>56</v>
      </c>
      <c r="E15" s="1" t="s">
        <v>57</v>
      </c>
      <c r="F15" s="1">
        <v>11</v>
      </c>
    </row>
    <row r="16" spans="1:6">
      <c r="A16" s="1">
        <v>14</v>
      </c>
      <c r="B16" s="1" t="s">
        <v>33</v>
      </c>
      <c r="C16" s="1">
        <v>15578911</v>
      </c>
      <c r="D16" s="1" t="s">
        <v>102</v>
      </c>
      <c r="E16" s="1" t="s">
        <v>65</v>
      </c>
      <c r="F16" s="1">
        <v>16</v>
      </c>
    </row>
    <row r="17" spans="1:6">
      <c r="A17" s="1">
        <v>15</v>
      </c>
      <c r="B17" s="1" t="s">
        <v>72</v>
      </c>
      <c r="C17" s="1">
        <v>12258434</v>
      </c>
      <c r="D17" s="1" t="s">
        <v>70</v>
      </c>
      <c r="E17" s="1" t="s">
        <v>180</v>
      </c>
      <c r="F17" s="1">
        <v>25</v>
      </c>
    </row>
    <row r="18" spans="1:6">
      <c r="A18" s="1">
        <v>16</v>
      </c>
      <c r="B18" s="1" t="s">
        <v>1</v>
      </c>
      <c r="C18" s="1">
        <v>30275671</v>
      </c>
      <c r="D18" s="1" t="s">
        <v>0</v>
      </c>
      <c r="E18" s="1" t="s">
        <v>41</v>
      </c>
      <c r="F18" s="1">
        <v>5</v>
      </c>
    </row>
    <row r="19" spans="1:6">
      <c r="A19" s="1">
        <v>17</v>
      </c>
      <c r="B19" s="1" t="s">
        <v>9</v>
      </c>
      <c r="C19" s="1">
        <v>15128270</v>
      </c>
      <c r="D19" s="1" t="s">
        <v>50</v>
      </c>
      <c r="E19" s="1" t="s">
        <v>51</v>
      </c>
      <c r="F19" s="1">
        <v>18</v>
      </c>
    </row>
    <row r="20" spans="1:6">
      <c r="A20" s="1">
        <v>18</v>
      </c>
      <c r="B20" s="1" t="s">
        <v>29</v>
      </c>
      <c r="C20" s="1">
        <v>13115781</v>
      </c>
      <c r="D20" s="1" t="s">
        <v>28</v>
      </c>
      <c r="E20" s="1" t="s">
        <v>69</v>
      </c>
      <c r="F20" s="1">
        <v>21</v>
      </c>
    </row>
    <row r="21" spans="1:6">
      <c r="A21" s="1">
        <v>19</v>
      </c>
      <c r="B21" s="1" t="s">
        <v>38</v>
      </c>
      <c r="C21" s="1">
        <v>15643881</v>
      </c>
      <c r="D21" s="1" t="s">
        <v>52</v>
      </c>
      <c r="E21" s="1" t="s">
        <v>104</v>
      </c>
      <c r="F21" s="1">
        <v>15</v>
      </c>
    </row>
    <row r="22" spans="1:6">
      <c r="A22" s="1">
        <v>20</v>
      </c>
      <c r="B22" s="1" t="s">
        <v>11</v>
      </c>
      <c r="C22" s="1">
        <v>30636917</v>
      </c>
      <c r="D22" s="1" t="s">
        <v>10</v>
      </c>
      <c r="E22" s="1" t="s">
        <v>46</v>
      </c>
      <c r="F22" s="1">
        <v>4</v>
      </c>
    </row>
    <row r="23" spans="1:6">
      <c r="A23" s="1">
        <v>21</v>
      </c>
      <c r="B23" s="1" t="s">
        <v>183</v>
      </c>
      <c r="C23" s="1">
        <v>11459549</v>
      </c>
      <c r="D23" s="1" t="s">
        <v>181</v>
      </c>
      <c r="E23" s="1" t="s">
        <v>182</v>
      </c>
      <c r="F23" s="1">
        <v>28</v>
      </c>
    </row>
    <row r="24" spans="1:6">
      <c r="A24" s="1">
        <v>22</v>
      </c>
      <c r="B24" s="1" t="s">
        <v>6</v>
      </c>
      <c r="C24" s="1">
        <v>33178000</v>
      </c>
      <c r="D24" s="1" t="s">
        <v>4</v>
      </c>
      <c r="E24" s="1" t="s">
        <v>5</v>
      </c>
      <c r="F24" s="1">
        <v>3</v>
      </c>
    </row>
    <row r="25" spans="1:6">
      <c r="A25" s="1">
        <v>23</v>
      </c>
      <c r="B25" s="1" t="s">
        <v>35</v>
      </c>
      <c r="C25" s="1">
        <v>18958570</v>
      </c>
      <c r="D25" s="1" t="s">
        <v>34</v>
      </c>
      <c r="E25" s="1" t="s">
        <v>175</v>
      </c>
      <c r="F25" s="1">
        <v>13</v>
      </c>
    </row>
    <row r="26" spans="1:6">
      <c r="A26" s="1">
        <v>24</v>
      </c>
      <c r="B26" s="1" t="s">
        <v>186</v>
      </c>
      <c r="C26" s="1">
        <v>11461292</v>
      </c>
      <c r="D26" s="1" t="s">
        <v>184</v>
      </c>
      <c r="E26" s="1" t="s">
        <v>185</v>
      </c>
      <c r="F26" s="1">
        <v>30</v>
      </c>
    </row>
    <row r="27" spans="1:6">
      <c r="A27" s="1">
        <v>25</v>
      </c>
      <c r="B27" s="1" t="s">
        <v>174</v>
      </c>
      <c r="C27" s="1">
        <v>20681396</v>
      </c>
      <c r="D27" s="1" t="s">
        <v>172</v>
      </c>
      <c r="E27" s="1" t="s">
        <v>173</v>
      </c>
      <c r="F27" s="1">
        <v>10</v>
      </c>
    </row>
    <row r="28" spans="1:6">
      <c r="A28" s="1">
        <v>26</v>
      </c>
      <c r="B28" s="1" t="s">
        <v>75</v>
      </c>
      <c r="C28" s="1">
        <v>12591944</v>
      </c>
      <c r="D28" s="1" t="s">
        <v>73</v>
      </c>
      <c r="E28" s="1" t="s">
        <v>176</v>
      </c>
      <c r="F28" s="1">
        <v>22</v>
      </c>
    </row>
    <row r="29" spans="1:6">
      <c r="A29" s="1">
        <v>27</v>
      </c>
      <c r="B29" s="1" t="s">
        <v>3</v>
      </c>
      <c r="C29" s="1">
        <v>40239190</v>
      </c>
      <c r="D29" s="1" t="s">
        <v>2</v>
      </c>
      <c r="E29" s="1" t="s">
        <v>171</v>
      </c>
      <c r="F29" s="1">
        <v>1</v>
      </c>
    </row>
    <row r="30" spans="1:6">
      <c r="A30" s="1">
        <v>28</v>
      </c>
      <c r="B30" s="1" t="s">
        <v>21</v>
      </c>
      <c r="C30" s="1">
        <v>20297696</v>
      </c>
      <c r="D30" s="1" t="s">
        <v>20</v>
      </c>
      <c r="E30" s="1" t="s">
        <v>49</v>
      </c>
      <c r="F30" s="1">
        <v>12</v>
      </c>
    </row>
    <row r="31" spans="1:6">
      <c r="A31" s="1">
        <v>29</v>
      </c>
      <c r="B31" s="1" t="s">
        <v>24</v>
      </c>
      <c r="C31" s="1">
        <v>15087900</v>
      </c>
      <c r="D31" s="1" t="s">
        <v>23</v>
      </c>
      <c r="E31" s="1" t="s">
        <v>55</v>
      </c>
      <c r="F31" s="1">
        <v>19</v>
      </c>
    </row>
    <row r="32" spans="1:6">
      <c r="A32" s="1">
        <v>30</v>
      </c>
      <c r="B32" s="1" t="s">
        <v>179</v>
      </c>
      <c r="C32" s="1">
        <v>12409324</v>
      </c>
      <c r="D32" s="1" t="s">
        <v>177</v>
      </c>
      <c r="E32" s="1" t="s">
        <v>178</v>
      </c>
      <c r="F32" s="1">
        <v>23</v>
      </c>
    </row>
    <row r="33" spans="1:6">
      <c r="A33" s="2">
        <v>31</v>
      </c>
      <c r="B33" s="2" t="s">
        <v>61</v>
      </c>
      <c r="C33" s="2">
        <v>10746540</v>
      </c>
      <c r="D33" s="2" t="s">
        <v>59</v>
      </c>
      <c r="E33" s="2" t="s">
        <v>60</v>
      </c>
      <c r="F33" s="2">
        <v>35</v>
      </c>
    </row>
  </sheetData>
  <mergeCells count="5">
    <mergeCell ref="A1:A2"/>
    <mergeCell ref="D1:D2"/>
    <mergeCell ref="C1:C2"/>
    <mergeCell ref="F1:F2"/>
    <mergeCell ref="E1:E2"/>
  </mergeCells>
  <phoneticPr fontId="2"/>
  <pageMargins left="0.7" right="0.7" top="0.75" bottom="0.75" header="0.3" footer="0.3"/>
  <pageSetup paperSize="9" orientation="portrait" r:id="rId1"/>
  <headerFooter>
    <oddHeader>&amp;L&amp;"Meiryo UI"&amp;9BNトレーニング&amp;C&amp;"Meiryo UI,太字"&amp;9***Confidential - For Company Internal Use Only***&amp;R&amp;"Meiryo UI,標準"&amp;9印刷日時：&amp;D &amp;T</oddHeader>
    <oddFooter>&amp;L&amp;"Meiryo UI"&amp;9ファイル名：　&amp;F
&amp;"Meiryo UI"&amp;9シート名：　&amp;A&amp;C&amp;"Meiryo UI"&amp;9&amp;P/&amp;N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56c044-f2f6-4825-ae61-b726c90d87ff" xsi:nil="true"/>
    <lcf76f155ced4ddcb4097134ff3c332f xmlns="96c05779-d654-4c9e-91b1-e650ab049f17">
      <Terms xmlns="http://schemas.microsoft.com/office/infopath/2007/PartnerControls"/>
    </lcf76f155ced4ddcb4097134ff3c332f>
    <_x30a2__x30af__x30bb__x30b9__x6a29_ xmlns="96c05779-d654-4c9e-91b1-e650ab049f17">
      <UserInfo>
        <DisplayName/>
        <AccountId xsi:nil="true"/>
        <AccountType/>
      </UserInfo>
    </_x30a2__x30af__x30bb__x30b9__x6a29_>
    <Answer xmlns="96c05779-d654-4c9e-91b1-e650ab049f17" xsi:nil="true"/>
    <Item_x0020_Order xmlns="96c05779-d654-4c9e-91b1-e650ab049f17" xsi:nil="true"/>
    <PublishingExpirationDate xmlns="http://schemas.microsoft.com/sharepoint/v3" xsi:nil="true"/>
    <PublishingStartDate xmlns="http://schemas.microsoft.com/sharepoint/v3" xsi:nil="true"/>
    <Group xmlns="96c05779-d654-4c9e-91b1-e650ab049f17" xsi:nil="true"/>
    <lprd xmlns="96c05779-d654-4c9e-91b1-e650ab049f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0233DB1759AA4D9F81056D40F50D66" ma:contentTypeVersion="23" ma:contentTypeDescription="Create a new document." ma:contentTypeScope="" ma:versionID="6b1f9e42ba9bcf2b6c2fc551b5675750">
  <xsd:schema xmlns:xsd="http://www.w3.org/2001/XMLSchema" xmlns:xs="http://www.w3.org/2001/XMLSchema" xmlns:p="http://schemas.microsoft.com/office/2006/metadata/properties" xmlns:ns1="http://schemas.microsoft.com/sharepoint/v3" xmlns:ns2="96c05779-d654-4c9e-91b1-e650ab049f17" xmlns:ns3="e8323a97-b88b-4f49-859e-384837871a19" xmlns:ns4="0e56c044-f2f6-4825-ae61-b726c90d87ff" targetNamespace="http://schemas.microsoft.com/office/2006/metadata/properties" ma:root="true" ma:fieldsID="3a96515871a6a26f2231c4bef525271e" ns1:_="" ns2:_="" ns3:_="" ns4:_="">
    <xsd:import namespace="http://schemas.microsoft.com/sharepoint/v3"/>
    <xsd:import namespace="96c05779-d654-4c9e-91b1-e650ab049f17"/>
    <xsd:import namespace="e8323a97-b88b-4f49-859e-384837871a19"/>
    <xsd:import namespace="0e56c044-f2f6-4825-ae61-b726c90d87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Answer" minOccurs="0"/>
                <xsd:element ref="ns2:Group" minOccurs="0"/>
                <xsd:element ref="ns2:Item_x0020_Order" minOccurs="0"/>
                <xsd:element ref="ns3:SharedWithUsers" minOccurs="0"/>
                <xsd:element ref="ns3:SharedWithDetails" minOccurs="0"/>
                <xsd:element ref="ns2:lprd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_x30a2__x30af__x30bb__x30b9__x6a29_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1:PublishingStartDate" minOccurs="0"/>
                <xsd:element ref="ns1:PublishingExpirationDat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9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30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05779-d654-4c9e-91b1-e650ab04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Answer" ma:index="10" nillable="true" ma:displayName="Answer" ma:format="Dropdown" ma:internalName="Answer">
      <xsd:simpleType>
        <xsd:restriction base="dms:Note"/>
      </xsd:simpleType>
    </xsd:element>
    <xsd:element name="Group" ma:index="11" nillable="true" ma:displayName="Group" ma:format="Dropdown" ma:internalName="Group">
      <xsd:simpleType>
        <xsd:restriction base="dms:Text">
          <xsd:maxLength value="255"/>
        </xsd:restriction>
      </xsd:simpleType>
    </xsd:element>
    <xsd:element name="Item_x0020_Order" ma:index="12" nillable="true" ma:displayName="Item Order" ma:decimals="0" ma:format="Dropdown" ma:internalName="Item_x0020_Order" ma:percentage="FALSE">
      <xsd:simpleType>
        <xsd:restriction base="dms:Number"/>
      </xsd:simpleType>
    </xsd:element>
    <xsd:element name="lprd" ma:index="15" nillable="true" ma:displayName="テキスト" ma:indexed="true" ma:internalName="lprd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x30a2__x30af__x30bb__x30b9__x6a29_" ma:index="24" nillable="true" ma:displayName="アクセス権" ma:format="Dropdown" ma:list="UserInfo" ma:SharePointGroup="0" ma:internalName="_x30a2__x30af__x30bb__x30b9__x6a29_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1217ff2e-1616-4146-8372-4640400776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23a97-b88b-4f49-859e-384837871a1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6c044-f2f6-4825-ae61-b726c90d87ff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86f8d1b0-4f93-4ffa-b42d-d1fbd2fcda71}" ma:internalName="TaxCatchAll" ma:showField="CatchAllData" ma:web="e8323a97-b88b-4f49-859e-384837871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86BF59-6B17-4BA4-B43C-3C3EAB4275FF}">
  <ds:schemaRefs>
    <ds:schemaRef ds:uri="549f1c4d-690f-4cad-ab30-6626a77b10fb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e56c044-f2f6-4825-ae61-b726c90d87ff"/>
    <ds:schemaRef ds:uri="96c05779-d654-4c9e-91b1-e650ab049f17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AA91701-9361-4529-92D3-AC3D6BCAA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c05779-d654-4c9e-91b1-e650ab049f17"/>
    <ds:schemaRef ds:uri="e8323a97-b88b-4f49-859e-384837871a19"/>
    <ds:schemaRef ds:uri="0e56c044-f2f6-4825-ae61-b726c90d8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961732-2F77-42CB-A345-1D3EF4132A9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計算</vt:lpstr>
      <vt:lpstr>2018年データ</vt:lpstr>
      <vt:lpstr>Sheet1</vt:lpstr>
      <vt:lpstr>集計結果</vt:lpstr>
      <vt:lpstr>2014</vt:lpstr>
      <vt:lpstr>2013</vt:lpstr>
      <vt:lpstr>2012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2016-07-13T05:50:25Z</dcterms:created>
  <dcterms:modified xsi:type="dcterms:W3CDTF">2023-10-10T06:37:47Z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89000</vt:r8>
  </property>
  <property fmtid="{D5CDD505-2E9C-101B-9397-08002B2CF9AE}" pid="3" name="ContentTypeId">
    <vt:lpwstr>0x010100180233DB1759AA4D9F81056D40F50D66</vt:lpwstr>
  </property>
  <property fmtid="{D5CDD505-2E9C-101B-9397-08002B2CF9AE}" pid="4" name="AuthorIds_UIVersion_1024">
    <vt:lpwstr>8300</vt:lpwstr>
  </property>
  <property fmtid="{D5CDD505-2E9C-101B-9397-08002B2CF9AE}" pid="5" name="MediaServiceImageTags">
    <vt:lpwstr/>
  </property>
</Properties>
</file>