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690671929ec853/ドキュメント/"/>
    </mc:Choice>
  </mc:AlternateContent>
  <xr:revisionPtr revIDLastSave="538" documentId="8_{E325231A-A16F-4C66-BA33-ED6DE2A12D75}" xr6:coauthVersionLast="47" xr6:coauthVersionMax="47" xr10:uidLastSave="{F97CCD48-AED2-41D0-88B6-A354334D261C}"/>
  <bookViews>
    <workbookView xWindow="-38510" yWindow="-6270" windowWidth="38620" windowHeight="21100" xr2:uid="{62F05C74-8421-405C-AB30-9CE58897BBD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I9" i="2"/>
  <c r="J9" i="2" s="1"/>
  <c r="I12" i="2"/>
  <c r="J12" i="2" s="1"/>
  <c r="G11" i="2"/>
  <c r="I11" i="2" s="1"/>
  <c r="J11" i="2" s="1"/>
  <c r="G10" i="2"/>
  <c r="I10" i="2" s="1"/>
  <c r="J10" i="2" s="1"/>
  <c r="J8" i="2"/>
  <c r="K8" i="2" s="1"/>
  <c r="I8" i="2"/>
  <c r="I7" i="2"/>
  <c r="J7" i="2" s="1"/>
  <c r="K6" i="2" s="1"/>
  <c r="I6" i="2"/>
  <c r="J6" i="2" s="1"/>
  <c r="K28" i="2"/>
  <c r="I19" i="2"/>
  <c r="J19" i="2" s="1"/>
  <c r="K19" i="2" s="1"/>
  <c r="I27" i="2"/>
  <c r="J27" i="2" s="1"/>
  <c r="I21" i="2"/>
  <c r="I22" i="2"/>
  <c r="J22" i="2" s="1"/>
  <c r="I23" i="2"/>
  <c r="J23" i="2" s="1"/>
  <c r="I24" i="2"/>
  <c r="J24" i="2" s="1"/>
  <c r="I25" i="2"/>
  <c r="J25" i="2" s="1"/>
  <c r="I26" i="2"/>
  <c r="J26" i="2" s="1"/>
  <c r="I29" i="2"/>
  <c r="J29" i="2" s="1"/>
  <c r="K29" i="2" s="1"/>
  <c r="I30" i="2"/>
  <c r="J30" i="2" s="1"/>
  <c r="I31" i="2"/>
  <c r="J31" i="2" s="1"/>
  <c r="J32" i="2"/>
  <c r="K32" i="2" s="1"/>
  <c r="I28" i="2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20" i="2"/>
  <c r="J20" i="2" s="1"/>
  <c r="K20" i="2" l="1"/>
  <c r="K13" i="2"/>
  <c r="K9" i="2"/>
  <c r="J21" i="2"/>
</calcChain>
</file>

<file path=xl/sharedStrings.xml><?xml version="1.0" encoding="utf-8"?>
<sst xmlns="http://schemas.openxmlformats.org/spreadsheetml/2006/main" count="45" uniqueCount="40">
  <si>
    <t>量</t>
    <rPh sb="0" eb="1">
      <t>リョウ</t>
    </rPh>
    <phoneticPr fontId="1"/>
  </si>
  <si>
    <t>合計</t>
    <rPh sb="0" eb="2">
      <t>ゴウケイ</t>
    </rPh>
    <phoneticPr fontId="1"/>
  </si>
  <si>
    <t>レシート番号</t>
    <rPh sb="4" eb="6">
      <t>バンゴウ</t>
    </rPh>
    <phoneticPr fontId="1"/>
  </si>
  <si>
    <t>商品名</t>
    <rPh sb="0" eb="3">
      <t>ショウヒンメイ</t>
    </rPh>
    <phoneticPr fontId="1"/>
  </si>
  <si>
    <t>単価</t>
    <phoneticPr fontId="1"/>
  </si>
  <si>
    <t>店番号</t>
    <rPh sb="0" eb="3">
      <t>ミセバンゴウ</t>
    </rPh>
    <phoneticPr fontId="1"/>
  </si>
  <si>
    <t>日本ハム　焼肉のたれ　甘口</t>
    <rPh sb="0" eb="2">
      <t>ニホン</t>
    </rPh>
    <rPh sb="5" eb="7">
      <t>ヤキニク</t>
    </rPh>
    <rPh sb="11" eb="13">
      <t>アマクチ</t>
    </rPh>
    <phoneticPr fontId="1"/>
  </si>
  <si>
    <t>日本ハム　焼肉のたれ　辛口</t>
    <rPh sb="0" eb="2">
      <t>ニホン</t>
    </rPh>
    <rPh sb="5" eb="7">
      <t>ヤキニク</t>
    </rPh>
    <rPh sb="11" eb="13">
      <t>カラクチ</t>
    </rPh>
    <phoneticPr fontId="1"/>
  </si>
  <si>
    <t>SBあらびき塩コショウ</t>
    <rPh sb="6" eb="7">
      <t>シオ</t>
    </rPh>
    <phoneticPr fontId="1"/>
  </si>
  <si>
    <t>ポン酢</t>
    <rPh sb="2" eb="3">
      <t>ズ</t>
    </rPh>
    <phoneticPr fontId="1"/>
  </si>
  <si>
    <t>クレイジーソルト</t>
    <phoneticPr fontId="1"/>
  </si>
  <si>
    <t>SBあらびき塩コショウ　ローズマリー</t>
    <rPh sb="6" eb="7">
      <t>シオ</t>
    </rPh>
    <phoneticPr fontId="1"/>
  </si>
  <si>
    <t>SBあらびき塩コショウ　オールスパイス</t>
    <rPh sb="6" eb="7">
      <t>シオ</t>
    </rPh>
    <phoneticPr fontId="1"/>
  </si>
  <si>
    <t>焼肉屋さんのたれ</t>
    <phoneticPr fontId="1"/>
  </si>
  <si>
    <t>プロマート天満点</t>
    <rPh sb="5" eb="7">
      <t>テンマ</t>
    </rPh>
    <rPh sb="7" eb="8">
      <t>テン</t>
    </rPh>
    <phoneticPr fontId="1"/>
  </si>
  <si>
    <t>金額（税抜）</t>
    <rPh sb="0" eb="2">
      <t>キンガク</t>
    </rPh>
    <rPh sb="3" eb="5">
      <t>ゼイヌ</t>
    </rPh>
    <phoneticPr fontId="1"/>
  </si>
  <si>
    <t>金額（税込み）</t>
    <phoneticPr fontId="1"/>
  </si>
  <si>
    <t>レシート合計税込み）</t>
    <rPh sb="4" eb="6">
      <t>ゴウケイ</t>
    </rPh>
    <rPh sb="6" eb="8">
      <t>ゼイコ</t>
    </rPh>
    <phoneticPr fontId="1"/>
  </si>
  <si>
    <t>肉工房モリタ</t>
    <rPh sb="0" eb="3">
      <t>ニクコウボウ</t>
    </rPh>
    <phoneticPr fontId="1"/>
  </si>
  <si>
    <t>国内産牛肉焼き肉　たれ漬け肉</t>
    <rPh sb="0" eb="3">
      <t>コクナイサン</t>
    </rPh>
    <rPh sb="3" eb="6">
      <t>ギュウニクヤ</t>
    </rPh>
    <rPh sb="11" eb="12">
      <t>ヅ</t>
    </rPh>
    <rPh sb="13" eb="14">
      <t>ニク</t>
    </rPh>
    <phoneticPr fontId="1"/>
  </si>
  <si>
    <t>阪急オアシス</t>
    <rPh sb="0" eb="2">
      <t>ハンキュウ</t>
    </rPh>
    <phoneticPr fontId="1"/>
  </si>
  <si>
    <t>焼き野菜セット　小</t>
    <rPh sb="0" eb="1">
      <t>ヤ</t>
    </rPh>
    <rPh sb="2" eb="4">
      <t>ヤサイ</t>
    </rPh>
    <rPh sb="8" eb="9">
      <t>ショウ</t>
    </rPh>
    <phoneticPr fontId="1"/>
  </si>
  <si>
    <t>焼き野菜セット　大</t>
    <rPh sb="0" eb="1">
      <t>ヤ</t>
    </rPh>
    <rPh sb="2" eb="4">
      <t>ヤサイ</t>
    </rPh>
    <rPh sb="8" eb="9">
      <t>ダイ</t>
    </rPh>
    <phoneticPr fontId="1"/>
  </si>
  <si>
    <t>アウトドアスパイス ほりにし</t>
    <phoneticPr fontId="1"/>
  </si>
  <si>
    <t>日清脂っこくないいため油</t>
    <rPh sb="0" eb="2">
      <t>ニッシン</t>
    </rPh>
    <rPh sb="2" eb="3">
      <t>アブラ</t>
    </rPh>
    <rPh sb="11" eb="12">
      <t>アブラ</t>
    </rPh>
    <phoneticPr fontId="1"/>
  </si>
  <si>
    <t>鳥ぴん商店</t>
    <rPh sb="0" eb="1">
      <t>トリ</t>
    </rPh>
    <rPh sb="3" eb="5">
      <t>ショウテン</t>
    </rPh>
    <phoneticPr fontId="1"/>
  </si>
  <si>
    <t>ネギ串</t>
    <rPh sb="2" eb="3">
      <t>クシ</t>
    </rPh>
    <phoneticPr fontId="1"/>
  </si>
  <si>
    <t>牛兆（地下１階）</t>
    <rPh sb="0" eb="2">
      <t>ギュウチョウ</t>
    </rPh>
    <rPh sb="3" eb="5">
      <t>チカ</t>
    </rPh>
    <rPh sb="6" eb="7">
      <t>カイ</t>
    </rPh>
    <phoneticPr fontId="1"/>
  </si>
  <si>
    <t>焼肉ハラミ焼き肉用</t>
    <rPh sb="0" eb="2">
      <t>ヤキニク</t>
    </rPh>
    <rPh sb="5" eb="6">
      <t>ヤ</t>
    </rPh>
    <rPh sb="7" eb="9">
      <t>ニクヨウ</t>
    </rPh>
    <phoneticPr fontId="1"/>
  </si>
  <si>
    <t>ラム焼肉</t>
    <rPh sb="2" eb="4">
      <t>ヤキニク</t>
    </rPh>
    <phoneticPr fontId="1"/>
  </si>
  <si>
    <t>若どり砂肝</t>
    <rPh sb="0" eb="1">
      <t>ワカ</t>
    </rPh>
    <rPh sb="3" eb="5">
      <t>スナギモ</t>
    </rPh>
    <phoneticPr fontId="1"/>
  </si>
  <si>
    <t>串つきフランク</t>
    <rPh sb="0" eb="1">
      <t>クシ</t>
    </rPh>
    <phoneticPr fontId="1"/>
  </si>
  <si>
    <t>徳用ウインナー</t>
    <rPh sb="0" eb="2">
      <t>トクモト</t>
    </rPh>
    <phoneticPr fontId="1"/>
  </si>
  <si>
    <t>牛兆（１階）</t>
    <rPh sb="0" eb="2">
      <t>ギュウチョウ</t>
    </rPh>
    <rPh sb="4" eb="5">
      <t>カイ</t>
    </rPh>
    <phoneticPr fontId="1"/>
  </si>
  <si>
    <t>牛タン</t>
    <rPh sb="0" eb="1">
      <t>ギュウ</t>
    </rPh>
    <phoneticPr fontId="1"/>
  </si>
  <si>
    <t>最高級肉（ステーキ肉）</t>
    <rPh sb="0" eb="4">
      <t>サイコウキュウニク</t>
    </rPh>
    <rPh sb="9" eb="10">
      <t>ニク</t>
    </rPh>
    <phoneticPr fontId="1"/>
  </si>
  <si>
    <t>高級肉</t>
    <rPh sb="0" eb="3">
      <t>コウキュウニク</t>
    </rPh>
    <phoneticPr fontId="1"/>
  </si>
  <si>
    <t>牛肉てっちゃん</t>
    <phoneticPr fontId="1"/>
  </si>
  <si>
    <t>牛肉ハラミ</t>
    <phoneticPr fontId="1"/>
  </si>
  <si>
    <t>豚肉トロ肉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</si>
</sst>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&quot;¥&quot;#,##0_);[Red]\(&quot;¥&quot;#,##0\)"/>
    <numFmt numFmtId="189" formatCode="#,###&quot;個&quot;"/>
    <numFmt numFmtId="192" formatCode="#,###&quot;g&quot;"/>
    <numFmt numFmtId="193" formatCode="#,###&quot;(円/100g)&quot;"/>
    <numFmt numFmtId="194" formatCode="#,###&quot;(円/個)&quot;"/>
  </numFmts>
  <fonts count="2" x14ac:knownFonts="1">
    <font>
      <sz val="10"/>
      <color theme="1"/>
      <name val="BIZ UDPゴシック"/>
      <family val="2"/>
      <charset val="128"/>
    </font>
    <font>
      <sz val="6"/>
      <name val="BIZ UDP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4" xfId="0" applyNumberFormat="1" applyFill="1" applyBorder="1">
      <alignment vertical="center"/>
    </xf>
    <xf numFmtId="189" fontId="0" fillId="0" borderId="1" xfId="0" applyNumberFormat="1" applyBorder="1">
      <alignment vertical="center"/>
    </xf>
    <xf numFmtId="192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93" fontId="0" fillId="0" borderId="1" xfId="0" applyNumberFormat="1" applyFill="1" applyBorder="1">
      <alignment vertical="center"/>
    </xf>
    <xf numFmtId="19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AD55-7E99-4D7F-A154-0DB8B65E3BD5}">
  <dimension ref="D5:N32"/>
  <sheetViews>
    <sheetView showGridLines="0" tabSelected="1" workbookViewId="0">
      <selection activeCell="M9" sqref="M9"/>
    </sheetView>
  </sheetViews>
  <sheetFormatPr defaultRowHeight="12" x14ac:dyDescent="0.15"/>
  <cols>
    <col min="5" max="5" width="20.69921875" customWidth="1"/>
    <col min="6" max="6" width="21" customWidth="1"/>
    <col min="7" max="7" width="12.69921875" style="9" customWidth="1"/>
    <col min="8" max="8" width="12.8984375" customWidth="1"/>
    <col min="10" max="10" width="11.19921875" customWidth="1"/>
    <col min="11" max="11" width="13.5" customWidth="1"/>
  </cols>
  <sheetData>
    <row r="5" spans="4:14" x14ac:dyDescent="0.15">
      <c r="D5" s="7" t="s">
        <v>2</v>
      </c>
      <c r="E5" s="7" t="s">
        <v>5</v>
      </c>
      <c r="F5" s="7" t="s">
        <v>3</v>
      </c>
      <c r="G5" s="8" t="s">
        <v>4</v>
      </c>
      <c r="H5" s="7" t="s">
        <v>0</v>
      </c>
      <c r="I5" s="7" t="s">
        <v>15</v>
      </c>
      <c r="J5" s="7" t="s">
        <v>16</v>
      </c>
      <c r="K5" s="7" t="s">
        <v>17</v>
      </c>
    </row>
    <row r="6" spans="4:14" x14ac:dyDescent="0.15">
      <c r="D6" s="10">
        <v>1</v>
      </c>
      <c r="E6" s="10" t="s">
        <v>33</v>
      </c>
      <c r="F6" s="1" t="s">
        <v>34</v>
      </c>
      <c r="G6" s="18">
        <v>980</v>
      </c>
      <c r="H6" s="15">
        <v>220</v>
      </c>
      <c r="I6" s="2">
        <f>G6/100*H6</f>
        <v>2156</v>
      </c>
      <c r="J6" s="2">
        <f>I6*1.08</f>
        <v>2328.48</v>
      </c>
      <c r="K6" s="13">
        <f>SUM(J6:J7)</f>
        <v>5334.3360000000002</v>
      </c>
    </row>
    <row r="7" spans="4:14" x14ac:dyDescent="0.15">
      <c r="D7" s="12"/>
      <c r="E7" s="12"/>
      <c r="F7" s="1" t="s">
        <v>35</v>
      </c>
      <c r="G7" s="18">
        <v>980</v>
      </c>
      <c r="H7" s="15">
        <v>284</v>
      </c>
      <c r="I7" s="2">
        <f>G7*H7/100</f>
        <v>2783.2</v>
      </c>
      <c r="J7" s="2">
        <f>I7*1.08</f>
        <v>3005.8560000000002</v>
      </c>
      <c r="K7" s="12"/>
    </row>
    <row r="8" spans="4:14" x14ac:dyDescent="0.15">
      <c r="D8" s="1">
        <v>2</v>
      </c>
      <c r="E8" s="10" t="s">
        <v>33</v>
      </c>
      <c r="F8" s="1" t="s">
        <v>36</v>
      </c>
      <c r="G8" s="18">
        <v>698</v>
      </c>
      <c r="H8" s="15">
        <v>116</v>
      </c>
      <c r="I8" s="2">
        <f>G8*H8/100</f>
        <v>809.68</v>
      </c>
      <c r="J8" s="2">
        <f>809</f>
        <v>809</v>
      </c>
      <c r="K8" s="3">
        <f>J8</f>
        <v>809</v>
      </c>
    </row>
    <row r="9" spans="4:14" x14ac:dyDescent="0.15">
      <c r="D9" s="10">
        <v>3</v>
      </c>
      <c r="E9" s="10" t="s">
        <v>33</v>
      </c>
      <c r="F9" s="1" t="s">
        <v>37</v>
      </c>
      <c r="G9" s="18">
        <v>380</v>
      </c>
      <c r="H9" s="15">
        <v>104</v>
      </c>
      <c r="I9" s="2">
        <f>G9*H9/100</f>
        <v>395.2</v>
      </c>
      <c r="J9" s="16">
        <f>I9*1.08</f>
        <v>426.81600000000003</v>
      </c>
      <c r="K9" s="13">
        <f>SUM(J9:J12)</f>
        <v>2985.3360000000002</v>
      </c>
      <c r="M9" s="6" t="s">
        <v>1</v>
      </c>
      <c r="N9" s="2">
        <f>SUM(K6:K32)</f>
        <v>19678.392000000003</v>
      </c>
    </row>
    <row r="10" spans="4:14" x14ac:dyDescent="0.15">
      <c r="D10" s="11"/>
      <c r="E10" s="11"/>
      <c r="F10" s="1" t="s">
        <v>39</v>
      </c>
      <c r="G10" s="19">
        <f>435-87</f>
        <v>348</v>
      </c>
      <c r="H10" s="14">
        <v>1</v>
      </c>
      <c r="I10" s="2">
        <f>G10*H10</f>
        <v>348</v>
      </c>
      <c r="J10" s="16">
        <f>I10*1.08</f>
        <v>375.84000000000003</v>
      </c>
      <c r="K10" s="11"/>
    </row>
    <row r="11" spans="4:14" x14ac:dyDescent="0.15">
      <c r="D11" s="11"/>
      <c r="E11" s="11"/>
      <c r="F11" s="1" t="s">
        <v>39</v>
      </c>
      <c r="G11" s="19">
        <f>409-82</f>
        <v>327</v>
      </c>
      <c r="H11" s="14">
        <v>1</v>
      </c>
      <c r="I11" s="3">
        <f>G11*H11</f>
        <v>327</v>
      </c>
      <c r="J11" s="17">
        <f>I11*1.08</f>
        <v>353.16</v>
      </c>
      <c r="K11" s="11"/>
    </row>
    <row r="12" spans="4:14" x14ac:dyDescent="0.15">
      <c r="D12" s="12"/>
      <c r="E12" s="12"/>
      <c r="F12" s="5" t="s">
        <v>38</v>
      </c>
      <c r="G12" s="18">
        <v>550</v>
      </c>
      <c r="H12" s="15">
        <v>308</v>
      </c>
      <c r="I12" s="4">
        <f>G12*H12/100</f>
        <v>1694</v>
      </c>
      <c r="J12" s="16">
        <f>I12*1.08</f>
        <v>1829.5200000000002</v>
      </c>
      <c r="K12" s="12"/>
    </row>
    <row r="13" spans="4:14" x14ac:dyDescent="0.15">
      <c r="D13" s="10">
        <v>4</v>
      </c>
      <c r="E13" s="10" t="s">
        <v>27</v>
      </c>
      <c r="F13" s="1" t="s">
        <v>28</v>
      </c>
      <c r="G13" s="19">
        <v>1280</v>
      </c>
      <c r="H13" s="14">
        <v>1</v>
      </c>
      <c r="I13" s="2">
        <f>G13*H13</f>
        <v>1280</v>
      </c>
      <c r="J13" s="2">
        <f>I13*1.08</f>
        <v>1382.4</v>
      </c>
      <c r="K13" s="13">
        <f>SUM(J13:J18)</f>
        <v>3744.36</v>
      </c>
    </row>
    <row r="14" spans="4:14" x14ac:dyDescent="0.15">
      <c r="D14" s="11"/>
      <c r="E14" s="11"/>
      <c r="F14" s="1" t="s">
        <v>29</v>
      </c>
      <c r="G14" s="19">
        <v>780</v>
      </c>
      <c r="H14" s="14">
        <v>1</v>
      </c>
      <c r="I14" s="2">
        <f>G14*H14</f>
        <v>780</v>
      </c>
      <c r="J14" s="2">
        <f>I14*1.08</f>
        <v>842.40000000000009</v>
      </c>
      <c r="K14" s="11"/>
    </row>
    <row r="15" spans="4:14" x14ac:dyDescent="0.15">
      <c r="D15" s="11"/>
      <c r="E15" s="11"/>
      <c r="F15" s="1" t="s">
        <v>30</v>
      </c>
      <c r="G15" s="19">
        <v>314</v>
      </c>
      <c r="H15" s="14">
        <v>1</v>
      </c>
      <c r="I15" s="2">
        <f>G15*H15</f>
        <v>314</v>
      </c>
      <c r="J15" s="2">
        <f>I15*1.08</f>
        <v>339.12</v>
      </c>
      <c r="K15" s="11"/>
    </row>
    <row r="16" spans="4:14" x14ac:dyDescent="0.15">
      <c r="D16" s="11"/>
      <c r="E16" s="11"/>
      <c r="F16" s="1" t="s">
        <v>30</v>
      </c>
      <c r="G16" s="19">
        <v>337</v>
      </c>
      <c r="H16" s="14">
        <v>1</v>
      </c>
      <c r="I16" s="2">
        <f>G16*H16</f>
        <v>337</v>
      </c>
      <c r="J16" s="2">
        <f>I16*1.08</f>
        <v>363.96000000000004</v>
      </c>
      <c r="K16" s="11"/>
    </row>
    <row r="17" spans="4:11" x14ac:dyDescent="0.15">
      <c r="D17" s="11"/>
      <c r="E17" s="11"/>
      <c r="F17" s="1" t="s">
        <v>31</v>
      </c>
      <c r="G17" s="19">
        <v>358</v>
      </c>
      <c r="H17" s="14">
        <v>1</v>
      </c>
      <c r="I17" s="2">
        <f>G17*H17</f>
        <v>358</v>
      </c>
      <c r="J17" s="2">
        <f>I17*1.08</f>
        <v>386.64000000000004</v>
      </c>
      <c r="K17" s="11"/>
    </row>
    <row r="18" spans="4:11" x14ac:dyDescent="0.15">
      <c r="D18" s="12"/>
      <c r="E18" s="12"/>
      <c r="F18" s="1" t="s">
        <v>32</v>
      </c>
      <c r="G18" s="19">
        <v>398</v>
      </c>
      <c r="H18" s="14">
        <v>1</v>
      </c>
      <c r="I18" s="2">
        <f>G18*H18</f>
        <v>398</v>
      </c>
      <c r="J18" s="2">
        <f>I18*1.08</f>
        <v>429.84000000000003</v>
      </c>
      <c r="K18" s="12"/>
    </row>
    <row r="19" spans="4:11" x14ac:dyDescent="0.15">
      <c r="D19" s="1">
        <v>5</v>
      </c>
      <c r="E19" s="1" t="s">
        <v>18</v>
      </c>
      <c r="F19" s="1" t="s">
        <v>19</v>
      </c>
      <c r="G19" s="18">
        <v>350</v>
      </c>
      <c r="H19" s="15">
        <v>226</v>
      </c>
      <c r="I19" s="2">
        <f>G19*H19/100</f>
        <v>791</v>
      </c>
      <c r="J19" s="2">
        <f>I19*1.08</f>
        <v>854.28000000000009</v>
      </c>
      <c r="K19" s="2">
        <f>J19</f>
        <v>854.28000000000009</v>
      </c>
    </row>
    <row r="20" spans="4:11" x14ac:dyDescent="0.15">
      <c r="D20" s="10">
        <v>6</v>
      </c>
      <c r="E20" s="10" t="s">
        <v>14</v>
      </c>
      <c r="F20" s="1" t="s">
        <v>6</v>
      </c>
      <c r="G20" s="19">
        <v>218</v>
      </c>
      <c r="H20" s="14">
        <v>1</v>
      </c>
      <c r="I20" s="2">
        <f>G20*H20</f>
        <v>218</v>
      </c>
      <c r="J20" s="2">
        <f>I20*1.08</f>
        <v>235.44000000000003</v>
      </c>
      <c r="K20" s="13">
        <f>SUM(I20:I27)</f>
        <v>2326</v>
      </c>
    </row>
    <row r="21" spans="4:11" x14ac:dyDescent="0.15">
      <c r="D21" s="11"/>
      <c r="E21" s="11"/>
      <c r="F21" s="1" t="s">
        <v>7</v>
      </c>
      <c r="G21" s="19">
        <v>218</v>
      </c>
      <c r="H21" s="14">
        <v>1</v>
      </c>
      <c r="I21" s="2">
        <f t="shared" ref="I21:I27" si="0">G21*H21</f>
        <v>218</v>
      </c>
      <c r="J21" s="2">
        <f t="shared" ref="J21:J27" si="1">I21*1.08</f>
        <v>235.44000000000003</v>
      </c>
      <c r="K21" s="11"/>
    </row>
    <row r="22" spans="4:11" x14ac:dyDescent="0.15">
      <c r="D22" s="11"/>
      <c r="E22" s="11"/>
      <c r="F22" s="1" t="s">
        <v>8</v>
      </c>
      <c r="G22" s="19">
        <v>238</v>
      </c>
      <c r="H22" s="14">
        <v>1</v>
      </c>
      <c r="I22" s="2">
        <f t="shared" si="0"/>
        <v>238</v>
      </c>
      <c r="J22" s="2">
        <f t="shared" si="1"/>
        <v>257.04000000000002</v>
      </c>
      <c r="K22" s="11"/>
    </row>
    <row r="23" spans="4:11" x14ac:dyDescent="0.15">
      <c r="D23" s="11"/>
      <c r="E23" s="11"/>
      <c r="F23" s="1" t="s">
        <v>9</v>
      </c>
      <c r="G23" s="19">
        <v>458</v>
      </c>
      <c r="H23" s="14">
        <v>1</v>
      </c>
      <c r="I23" s="2">
        <f t="shared" si="0"/>
        <v>458</v>
      </c>
      <c r="J23" s="2">
        <f t="shared" si="1"/>
        <v>494.64000000000004</v>
      </c>
      <c r="K23" s="11"/>
    </row>
    <row r="24" spans="4:11" x14ac:dyDescent="0.15">
      <c r="D24" s="11"/>
      <c r="E24" s="11"/>
      <c r="F24" s="1" t="s">
        <v>10</v>
      </c>
      <c r="G24" s="19">
        <v>598</v>
      </c>
      <c r="H24" s="14">
        <v>1</v>
      </c>
      <c r="I24" s="2">
        <f t="shared" si="0"/>
        <v>598</v>
      </c>
      <c r="J24" s="2">
        <f t="shared" si="1"/>
        <v>645.84</v>
      </c>
      <c r="K24" s="11"/>
    </row>
    <row r="25" spans="4:11" x14ac:dyDescent="0.15">
      <c r="D25" s="11"/>
      <c r="E25" s="11"/>
      <c r="F25" s="1" t="s">
        <v>11</v>
      </c>
      <c r="G25" s="19">
        <v>198</v>
      </c>
      <c r="H25" s="14">
        <v>1</v>
      </c>
      <c r="I25" s="2">
        <f t="shared" si="0"/>
        <v>198</v>
      </c>
      <c r="J25" s="2">
        <f t="shared" si="1"/>
        <v>213.84</v>
      </c>
      <c r="K25" s="11"/>
    </row>
    <row r="26" spans="4:11" x14ac:dyDescent="0.15">
      <c r="D26" s="11"/>
      <c r="E26" s="11"/>
      <c r="F26" s="1" t="s">
        <v>12</v>
      </c>
      <c r="G26" s="19">
        <v>198</v>
      </c>
      <c r="H26" s="14">
        <v>1</v>
      </c>
      <c r="I26" s="2">
        <f t="shared" si="0"/>
        <v>198</v>
      </c>
      <c r="J26" s="2">
        <f t="shared" si="1"/>
        <v>213.84</v>
      </c>
      <c r="K26" s="11"/>
    </row>
    <row r="27" spans="4:11" x14ac:dyDescent="0.15">
      <c r="D27" s="12"/>
      <c r="E27" s="12"/>
      <c r="F27" s="1" t="s">
        <v>13</v>
      </c>
      <c r="G27" s="19">
        <v>200</v>
      </c>
      <c r="H27" s="14">
        <v>1</v>
      </c>
      <c r="I27" s="2">
        <f t="shared" si="0"/>
        <v>200</v>
      </c>
      <c r="J27" s="2">
        <f t="shared" si="1"/>
        <v>216</v>
      </c>
      <c r="K27" s="12"/>
    </row>
    <row r="28" spans="4:11" x14ac:dyDescent="0.15">
      <c r="D28" s="1">
        <v>7</v>
      </c>
      <c r="E28" s="1" t="s">
        <v>25</v>
      </c>
      <c r="F28" s="1" t="s">
        <v>26</v>
      </c>
      <c r="G28" s="19">
        <v>741</v>
      </c>
      <c r="H28" s="14">
        <v>2</v>
      </c>
      <c r="I28" s="2">
        <f>G28*H28</f>
        <v>1482</v>
      </c>
      <c r="J28" s="2">
        <v>1600</v>
      </c>
      <c r="K28" s="2">
        <f>J28</f>
        <v>1600</v>
      </c>
    </row>
    <row r="29" spans="4:11" x14ac:dyDescent="0.15">
      <c r="D29" s="10">
        <v>8</v>
      </c>
      <c r="E29" s="10" t="s">
        <v>20</v>
      </c>
      <c r="F29" s="1" t="s">
        <v>21</v>
      </c>
      <c r="G29" s="19">
        <v>159</v>
      </c>
      <c r="H29" s="14">
        <v>1</v>
      </c>
      <c r="I29" s="2">
        <f>G29*H29</f>
        <v>159</v>
      </c>
      <c r="J29" s="2">
        <f>I29*1.08</f>
        <v>171.72</v>
      </c>
      <c r="K29" s="13">
        <f>SUM(J29:J31)</f>
        <v>1789.5600000000002</v>
      </c>
    </row>
    <row r="30" spans="4:11" x14ac:dyDescent="0.15">
      <c r="D30" s="11"/>
      <c r="E30" s="11"/>
      <c r="F30" s="1" t="s">
        <v>22</v>
      </c>
      <c r="G30" s="19">
        <v>359</v>
      </c>
      <c r="H30" s="14">
        <v>2</v>
      </c>
      <c r="I30" s="2">
        <f>G30*H30</f>
        <v>718</v>
      </c>
      <c r="J30" s="2">
        <f>I30*1.08</f>
        <v>775.44</v>
      </c>
      <c r="K30" s="11"/>
    </row>
    <row r="31" spans="4:11" x14ac:dyDescent="0.15">
      <c r="D31" s="12"/>
      <c r="E31" s="12"/>
      <c r="F31" s="1" t="s">
        <v>23</v>
      </c>
      <c r="G31" s="19">
        <v>780</v>
      </c>
      <c r="H31" s="14">
        <v>1</v>
      </c>
      <c r="I31" s="2">
        <f>G31*H31</f>
        <v>780</v>
      </c>
      <c r="J31" s="2">
        <f>I31*1.08</f>
        <v>842.40000000000009</v>
      </c>
      <c r="K31" s="12"/>
    </row>
    <row r="32" spans="4:11" x14ac:dyDescent="0.15">
      <c r="D32" s="1">
        <v>9</v>
      </c>
      <c r="E32" s="1" t="s">
        <v>20</v>
      </c>
      <c r="F32" s="1" t="s">
        <v>24</v>
      </c>
      <c r="G32" s="19">
        <v>236</v>
      </c>
      <c r="H32" s="14">
        <v>1</v>
      </c>
      <c r="I32" s="2">
        <v>219</v>
      </c>
      <c r="J32" s="2">
        <f>I32*1.08</f>
        <v>236.52</v>
      </c>
      <c r="K32" s="2">
        <f>J32-1</f>
        <v>235.52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hoge hoge</dc:creator>
  <cp:lastModifiedBy>hoge hoge</cp:lastModifiedBy>
  <dcterms:created xsi:type="dcterms:W3CDTF">2024-05-24T15:24:18Z</dcterms:created>
  <dcterms:modified xsi:type="dcterms:W3CDTF">2024-05-26T14:55:29Z</dcterms:modified>
</cp:coreProperties>
</file>