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13_ncr:1_{A480386D-7C26-4266-994B-B6486C019339}" xr6:coauthVersionLast="45" xr6:coauthVersionMax="45" xr10:uidLastSave="{00000000-0000-0000-0000-000000000000}"/>
  <bookViews>
    <workbookView xWindow="15435" yWindow="2265" windowWidth="9600" windowHeight="2790" xr2:uid="{EF6A62C5-0B94-4CAA-8B4D-A19B08E54A1D}"/>
  </bookViews>
  <sheets>
    <sheet name="Questão 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B49" i="1"/>
  <c r="B48" i="1"/>
  <c r="C45" i="1"/>
  <c r="B45" i="1"/>
  <c r="C44" i="1"/>
  <c r="B44" i="1"/>
  <c r="C43" i="1"/>
  <c r="B43" i="1"/>
  <c r="C42" i="1"/>
  <c r="B42" i="1"/>
  <c r="C41" i="1"/>
  <c r="B41" i="1"/>
  <c r="C38" i="1"/>
  <c r="B38" i="1"/>
  <c r="C32" i="1"/>
  <c r="B32" i="1"/>
  <c r="C33" i="1"/>
  <c r="D33" i="1"/>
  <c r="B33" i="1"/>
  <c r="B35" i="1"/>
  <c r="C35" i="1"/>
  <c r="D35" i="1"/>
  <c r="E35" i="1"/>
  <c r="F35" i="1"/>
  <c r="C34" i="1"/>
  <c r="D34" i="1"/>
  <c r="E34" i="1"/>
  <c r="B34" i="1"/>
  <c r="B37" i="1"/>
  <c r="F31" i="1"/>
  <c r="E31" i="1"/>
  <c r="D31" i="1"/>
  <c r="C31" i="1"/>
  <c r="B31" i="1"/>
  <c r="C8" i="1"/>
  <c r="B8" i="1"/>
</calcChain>
</file>

<file path=xl/sharedStrings.xml><?xml version="1.0" encoding="utf-8"?>
<sst xmlns="http://schemas.openxmlformats.org/spreadsheetml/2006/main" count="54" uniqueCount="37">
  <si>
    <t>Custos Diretos para o mês</t>
  </si>
  <si>
    <t>Produto C</t>
  </si>
  <si>
    <t>Produto N</t>
  </si>
  <si>
    <t>Matéria-prima consumida ($)</t>
  </si>
  <si>
    <t>MOD Depto. Fabricação</t>
  </si>
  <si>
    <t>500 hs. X $ 40 = $ 20.000</t>
  </si>
  <si>
    <t>MOD Depto. Moldes</t>
  </si>
  <si>
    <t>1.500 hs. X $ 40 = $ 60.000</t>
  </si>
  <si>
    <t>1.000 hs. X $ 40 = $ 40.000</t>
  </si>
  <si>
    <t>Outros Custos diretos de Depreciação (fixos)</t>
  </si>
  <si>
    <t>Centros Principais</t>
  </si>
  <si>
    <t>Custos do Departamento de Fabricação</t>
  </si>
  <si>
    <t>Custos do Departamento de Moldes</t>
  </si>
  <si>
    <t>Centros Auxiliares</t>
  </si>
  <si>
    <t>Custos do Departamento de Compras</t>
  </si>
  <si>
    <t>Custos do Departamento de Laboratório</t>
  </si>
  <si>
    <t>Custos da Administração Geral</t>
  </si>
  <si>
    <t>Custos indiretos</t>
  </si>
  <si>
    <t>Fabricação</t>
  </si>
  <si>
    <t>Moldes</t>
  </si>
  <si>
    <t>Compras</t>
  </si>
  <si>
    <t>Laboratório</t>
  </si>
  <si>
    <t>Administração</t>
  </si>
  <si>
    <t>Faturamento</t>
  </si>
  <si>
    <t>Centro de custos</t>
  </si>
  <si>
    <t>Rep. Primária</t>
  </si>
  <si>
    <t>UDC</t>
  </si>
  <si>
    <t>Totais</t>
  </si>
  <si>
    <t>Custo unitario</t>
  </si>
  <si>
    <t>UDC tipo</t>
  </si>
  <si>
    <t>matérias-primas adquiridas</t>
  </si>
  <si>
    <t>quantidade de horas de mão de obra direta</t>
  </si>
  <si>
    <t>Custos diretos</t>
  </si>
  <si>
    <t>Total</t>
  </si>
  <si>
    <t>Total em porcentagem</t>
  </si>
  <si>
    <t>Resultado Operacional</t>
  </si>
  <si>
    <t>LAJIR; EBIT 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</si>
</sst>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/>
    <xf numFmtId="4" fontId="0" fillId="0" borderId="0" xfId="0" applyNumberFormat="1"/>
    <xf numFmtId="175" fontId="0" fillId="0" borderId="0" xfId="0" applyNumberFormat="1"/>
    <xf numFmtId="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1186-BE92-4831-9085-BAE1920517E2}">
  <dimension ref="A1:F49"/>
  <sheetViews>
    <sheetView tabSelected="1" topLeftCell="A28" workbookViewId="0">
      <selection activeCell="B35" sqref="B35"/>
    </sheetView>
  </sheetViews>
  <sheetFormatPr defaultRowHeight="15" x14ac:dyDescent="0.25"/>
  <cols>
    <col min="1" max="1" width="35.28515625" customWidth="1"/>
    <col min="2" max="2" width="10.28515625" customWidth="1"/>
    <col min="3" max="3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6">
        <v>100000</v>
      </c>
      <c r="C2" s="6">
        <v>210000</v>
      </c>
    </row>
    <row r="3" spans="1:3" x14ac:dyDescent="0.25">
      <c r="A3" s="4" t="s">
        <v>4</v>
      </c>
      <c r="B3" t="s">
        <v>5</v>
      </c>
      <c r="C3" t="s">
        <v>5</v>
      </c>
    </row>
    <row r="4" spans="1:3" x14ac:dyDescent="0.25">
      <c r="A4" s="4"/>
      <c r="B4" s="6">
        <v>20000</v>
      </c>
      <c r="C4" s="6">
        <v>20000</v>
      </c>
    </row>
    <row r="5" spans="1:3" x14ac:dyDescent="0.25">
      <c r="A5" s="4" t="s">
        <v>6</v>
      </c>
      <c r="B5" s="1" t="s">
        <v>7</v>
      </c>
      <c r="C5" s="1" t="s">
        <v>8</v>
      </c>
    </row>
    <row r="6" spans="1:3" x14ac:dyDescent="0.25">
      <c r="A6" s="4"/>
      <c r="B6" s="6">
        <v>60000</v>
      </c>
      <c r="C6" s="6">
        <v>40000</v>
      </c>
    </row>
    <row r="7" spans="1:3" x14ac:dyDescent="0.25">
      <c r="A7" t="s">
        <v>9</v>
      </c>
      <c r="B7" s="6">
        <v>70000</v>
      </c>
      <c r="C7" s="6">
        <v>30000</v>
      </c>
    </row>
    <row r="8" spans="1:3" x14ac:dyDescent="0.25">
      <c r="B8" s="6">
        <f>SUM(B2:B7)</f>
        <v>250000</v>
      </c>
      <c r="C8" s="6">
        <f>SUM(C2:C7)</f>
        <v>300000</v>
      </c>
    </row>
    <row r="9" spans="1:3" x14ac:dyDescent="0.25">
      <c r="B9" s="1"/>
      <c r="C9" s="1"/>
    </row>
    <row r="10" spans="1:3" x14ac:dyDescent="0.25">
      <c r="A10" s="2" t="s">
        <v>17</v>
      </c>
      <c r="B10" s="2"/>
    </row>
    <row r="11" spans="1:3" x14ac:dyDescent="0.25">
      <c r="A11" s="2" t="s">
        <v>10</v>
      </c>
      <c r="B11" s="2"/>
    </row>
    <row r="12" spans="1:3" x14ac:dyDescent="0.25">
      <c r="A12" t="s">
        <v>11</v>
      </c>
      <c r="B12" s="6">
        <v>35000</v>
      </c>
    </row>
    <row r="13" spans="1:3" x14ac:dyDescent="0.25">
      <c r="A13" t="s">
        <v>12</v>
      </c>
      <c r="B13" s="6">
        <v>45000</v>
      </c>
    </row>
    <row r="14" spans="1:3" x14ac:dyDescent="0.25">
      <c r="A14" s="2" t="s">
        <v>13</v>
      </c>
      <c r="B14" s="2"/>
    </row>
    <row r="15" spans="1:3" x14ac:dyDescent="0.25">
      <c r="A15" t="s">
        <v>14</v>
      </c>
      <c r="B15" s="6">
        <v>60000</v>
      </c>
    </row>
    <row r="16" spans="1:3" x14ac:dyDescent="0.25">
      <c r="A16" t="s">
        <v>15</v>
      </c>
      <c r="B16" s="6">
        <v>30000</v>
      </c>
    </row>
    <row r="17" spans="1:6" x14ac:dyDescent="0.25">
      <c r="A17" t="s">
        <v>16</v>
      </c>
      <c r="B17" s="6">
        <v>40000</v>
      </c>
    </row>
    <row r="19" spans="1:6" x14ac:dyDescent="0.25">
      <c r="A19" s="2" t="s">
        <v>24</v>
      </c>
      <c r="B19" s="2"/>
      <c r="C19" s="2"/>
      <c r="D19" s="2"/>
      <c r="E19" s="2"/>
    </row>
    <row r="20" spans="1:6" x14ac:dyDescent="0.25">
      <c r="B20" t="s">
        <v>18</v>
      </c>
      <c r="C20" t="s">
        <v>19</v>
      </c>
      <c r="D20" t="s">
        <v>20</v>
      </c>
      <c r="E20" t="s">
        <v>21</v>
      </c>
    </row>
    <row r="21" spans="1:6" x14ac:dyDescent="0.25">
      <c r="A21" t="s">
        <v>20</v>
      </c>
      <c r="B21" s="3">
        <v>0.6</v>
      </c>
      <c r="C21" s="3">
        <v>0.4</v>
      </c>
    </row>
    <row r="22" spans="1:6" x14ac:dyDescent="0.25">
      <c r="A22" t="s">
        <v>21</v>
      </c>
      <c r="B22" s="3">
        <v>0.3</v>
      </c>
      <c r="C22" s="3">
        <v>0.3</v>
      </c>
      <c r="D22" s="3">
        <v>0.4</v>
      </c>
    </row>
    <row r="23" spans="1:6" x14ac:dyDescent="0.25">
      <c r="A23" t="s">
        <v>22</v>
      </c>
      <c r="B23" s="3">
        <v>0.3</v>
      </c>
      <c r="C23" s="3">
        <v>0.3</v>
      </c>
      <c r="D23" s="3">
        <v>0.2</v>
      </c>
      <c r="E23" s="3">
        <v>0.2</v>
      </c>
    </row>
    <row r="26" spans="1:6" x14ac:dyDescent="0.25">
      <c r="B26" t="s">
        <v>1</v>
      </c>
      <c r="C26" t="s">
        <v>2</v>
      </c>
    </row>
    <row r="27" spans="1:6" x14ac:dyDescent="0.25">
      <c r="A27" t="s">
        <v>23</v>
      </c>
      <c r="B27" s="6">
        <v>400000</v>
      </c>
      <c r="C27" s="6">
        <v>420000</v>
      </c>
    </row>
    <row r="30" spans="1:6" x14ac:dyDescent="0.25">
      <c r="B30" t="s">
        <v>18</v>
      </c>
      <c r="C30" t="s">
        <v>19</v>
      </c>
      <c r="D30" t="s">
        <v>20</v>
      </c>
      <c r="E30" t="s">
        <v>21</v>
      </c>
      <c r="F30" t="s">
        <v>22</v>
      </c>
    </row>
    <row r="31" spans="1:6" x14ac:dyDescent="0.25">
      <c r="A31" t="s">
        <v>25</v>
      </c>
      <c r="B31" s="6">
        <f>B12</f>
        <v>35000</v>
      </c>
      <c r="C31" s="6">
        <f>B13</f>
        <v>45000</v>
      </c>
      <c r="D31" s="6">
        <f>B15</f>
        <v>60000</v>
      </c>
      <c r="E31" s="6">
        <f>B16</f>
        <v>30000</v>
      </c>
      <c r="F31" s="6">
        <f>B17</f>
        <v>40000</v>
      </c>
    </row>
    <row r="32" spans="1:6" x14ac:dyDescent="0.25">
      <c r="A32" t="s">
        <v>20</v>
      </c>
      <c r="B32" s="6">
        <f>$D$35*B21</f>
        <v>49920</v>
      </c>
      <c r="C32" s="6">
        <f>$D$35*C21</f>
        <v>33280</v>
      </c>
      <c r="D32" s="6"/>
      <c r="E32" s="6"/>
      <c r="F32" s="6"/>
    </row>
    <row r="33" spans="1:6" x14ac:dyDescent="0.25">
      <c r="A33" t="s">
        <v>21</v>
      </c>
      <c r="B33" s="6">
        <f>$E$35*B22</f>
        <v>11400</v>
      </c>
      <c r="C33" s="6">
        <f t="shared" ref="C33:D33" si="0">$E$35*C22</f>
        <v>11400</v>
      </c>
      <c r="D33" s="6">
        <f t="shared" si="0"/>
        <v>15200</v>
      </c>
      <c r="E33" s="6"/>
      <c r="F33" s="6"/>
    </row>
    <row r="34" spans="1:6" x14ac:dyDescent="0.25">
      <c r="A34" t="s">
        <v>22</v>
      </c>
      <c r="B34" s="6">
        <f>$F$35*B23</f>
        <v>12000</v>
      </c>
      <c r="C34" s="6">
        <f t="shared" ref="C34:E34" si="1">$F$35*C23</f>
        <v>12000</v>
      </c>
      <c r="D34" s="6">
        <f t="shared" si="1"/>
        <v>8000</v>
      </c>
      <c r="E34" s="6">
        <f t="shared" si="1"/>
        <v>8000</v>
      </c>
      <c r="F34" s="6"/>
    </row>
    <row r="35" spans="1:6" x14ac:dyDescent="0.25">
      <c r="A35" t="s">
        <v>27</v>
      </c>
      <c r="B35" s="6">
        <f t="shared" ref="B35:E35" si="2">SUM(B31:B34)</f>
        <v>108320</v>
      </c>
      <c r="C35" s="6">
        <f t="shared" si="2"/>
        <v>101680</v>
      </c>
      <c r="D35" s="6">
        <f t="shared" si="2"/>
        <v>83200</v>
      </c>
      <c r="E35" s="6">
        <f t="shared" si="2"/>
        <v>38000</v>
      </c>
      <c r="F35" s="6">
        <f>SUM(F31:F34)</f>
        <v>40000</v>
      </c>
    </row>
    <row r="36" spans="1:6" x14ac:dyDescent="0.25">
      <c r="A36" t="s">
        <v>29</v>
      </c>
      <c r="B36" t="s">
        <v>30</v>
      </c>
      <c r="C36" t="s">
        <v>31</v>
      </c>
      <c r="D36" s="1"/>
      <c r="E36" s="1"/>
      <c r="F36" s="1"/>
    </row>
    <row r="37" spans="1:6" x14ac:dyDescent="0.25">
      <c r="A37" t="s">
        <v>26</v>
      </c>
      <c r="B37" s="6">
        <f>B2+C2</f>
        <v>310000</v>
      </c>
      <c r="C37" s="6">
        <v>2500</v>
      </c>
    </row>
    <row r="38" spans="1:6" x14ac:dyDescent="0.25">
      <c r="A38" t="s">
        <v>28</v>
      </c>
      <c r="B38" s="7">
        <f>B35/B37</f>
        <v>0.34941935483870967</v>
      </c>
      <c r="C38" s="7">
        <f>C35/C37</f>
        <v>40.671999999999997</v>
      </c>
    </row>
    <row r="40" spans="1:6" x14ac:dyDescent="0.25">
      <c r="B40" t="s">
        <v>1</v>
      </c>
      <c r="C40" t="s">
        <v>2</v>
      </c>
    </row>
    <row r="41" spans="1:6" x14ac:dyDescent="0.25">
      <c r="A41" t="s">
        <v>32</v>
      </c>
      <c r="B41" s="6">
        <f>B8</f>
        <v>250000</v>
      </c>
      <c r="C41" s="6">
        <f>C8</f>
        <v>300000</v>
      </c>
    </row>
    <row r="42" spans="1:6" x14ac:dyDescent="0.25">
      <c r="A42" t="s">
        <v>18</v>
      </c>
      <c r="B42" s="6">
        <f>$B$38*B2</f>
        <v>34941.93548387097</v>
      </c>
      <c r="C42" s="6">
        <f>$B$38*C2</f>
        <v>73378.06451612903</v>
      </c>
    </row>
    <row r="43" spans="1:6" x14ac:dyDescent="0.25">
      <c r="A43" t="s">
        <v>19</v>
      </c>
      <c r="B43" s="6">
        <f>$C$38*1500</f>
        <v>61007.999999999993</v>
      </c>
      <c r="C43" s="6">
        <f>$C$38*1000</f>
        <v>40672</v>
      </c>
    </row>
    <row r="44" spans="1:6" x14ac:dyDescent="0.25">
      <c r="A44" t="s">
        <v>33</v>
      </c>
      <c r="B44" s="6">
        <f>SUM(B41:B43)</f>
        <v>345949.93548387097</v>
      </c>
      <c r="C44" s="6">
        <f>SUM(C41:C43)</f>
        <v>414050.06451612903</v>
      </c>
    </row>
    <row r="45" spans="1:6" x14ac:dyDescent="0.25">
      <c r="A45" t="s">
        <v>34</v>
      </c>
      <c r="B45" s="5">
        <f>B44/B27</f>
        <v>0.86487483870967741</v>
      </c>
      <c r="C45" s="5">
        <f>C44/C27</f>
        <v>0.98583348694316431</v>
      </c>
    </row>
    <row r="46" spans="1:6" x14ac:dyDescent="0.25">
      <c r="B46" s="8">
        <f>B27-B44</f>
        <v>54050.06451612903</v>
      </c>
      <c r="C46" s="8">
        <f>C27-C44</f>
        <v>5949.9354838709696</v>
      </c>
    </row>
    <row r="48" spans="1:6" x14ac:dyDescent="0.25">
      <c r="A48" t="s">
        <v>35</v>
      </c>
      <c r="B48" s="6">
        <f>B44+C44</f>
        <v>760000</v>
      </c>
    </row>
    <row r="49" spans="1:2" x14ac:dyDescent="0.25">
      <c r="A49" t="s">
        <v>36</v>
      </c>
      <c r="B49" s="5">
        <f>B48/(B27+C27)</f>
        <v>0.92682926829268297</v>
      </c>
    </row>
  </sheetData>
  <mergeCells count="6">
    <mergeCell ref="A11:B11"/>
    <mergeCell ref="A14:B14"/>
    <mergeCell ref="A10:B10"/>
    <mergeCell ref="A19:E19"/>
    <mergeCell ref="A3:A4"/>
    <mergeCell ref="A5:A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Ryuji</dc:creator>
  <cp:lastModifiedBy>Ryuji</cp:lastModifiedBy>
  <dcterms:created xsi:type="dcterms:W3CDTF">2020-12-03T00:02:08Z</dcterms:created>
  <dcterms:modified xsi:type="dcterms:W3CDTF">2020-12-03T00:47:26Z</dcterms:modified>
</cp:coreProperties>
</file>