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Documents\FEI\10 sem\NPA320 - CUSTOS INDUSTRIAIS\Atividade 01\"/>
    </mc:Choice>
  </mc:AlternateContent>
  <xr:revisionPtr revIDLastSave="0" documentId="13_ncr:1_{6023E330-6599-4306-BA3B-7EFD294EF633}" xr6:coauthVersionLast="45" xr6:coauthVersionMax="45" xr10:uidLastSave="{00000000-0000-0000-0000-000000000000}"/>
  <bookViews>
    <workbookView xWindow="-120" yWindow="-120" windowWidth="20730" windowHeight="11160" xr2:uid="{ED14CDD8-0B39-405C-A288-482B25C32E56}"/>
  </bookViews>
  <sheets>
    <sheet name="Dados" sheetId="1" r:id="rId1"/>
    <sheet name="Respos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2" l="1"/>
  <c r="D6" i="2"/>
  <c r="E6" i="2"/>
  <c r="G15" i="1"/>
  <c r="F15" i="1"/>
  <c r="F14" i="1"/>
  <c r="F13" i="1"/>
  <c r="G12" i="1"/>
  <c r="F12" i="1"/>
  <c r="F11" i="1"/>
  <c r="G10" i="1"/>
  <c r="F10" i="1"/>
  <c r="F9" i="1"/>
  <c r="F8" i="1"/>
  <c r="G7" i="1"/>
  <c r="F7" i="1"/>
  <c r="F6" i="1"/>
  <c r="F5" i="1"/>
  <c r="G5" i="1" s="1"/>
  <c r="F4" i="1"/>
  <c r="F3" i="1"/>
  <c r="F2" i="1"/>
  <c r="G5" i="2"/>
  <c r="E5" i="2"/>
  <c r="F5" i="2"/>
  <c r="F4" i="2"/>
  <c r="E4" i="2"/>
  <c r="C6" i="2"/>
  <c r="F6" i="2" s="1"/>
  <c r="C5" i="2"/>
  <c r="D5" i="2"/>
  <c r="C4" i="2"/>
  <c r="D4" i="2"/>
  <c r="E3" i="1"/>
  <c r="E4" i="1"/>
  <c r="E6" i="1"/>
  <c r="E8" i="1"/>
  <c r="E9" i="1"/>
  <c r="E11" i="1"/>
  <c r="E13" i="1"/>
  <c r="E14" i="1"/>
  <c r="E2" i="1"/>
</calcChain>
</file>

<file path=xl/sharedStrings.xml><?xml version="1.0" encoding="utf-8"?>
<sst xmlns="http://schemas.openxmlformats.org/spreadsheetml/2006/main" count="18" uniqueCount="15">
  <si>
    <t>Data</t>
  </si>
  <si>
    <t>Qt. in</t>
  </si>
  <si>
    <t>Qt. out</t>
  </si>
  <si>
    <t>Custo Un.</t>
  </si>
  <si>
    <t>Custo total do item</t>
  </si>
  <si>
    <t>CMPM</t>
  </si>
  <si>
    <t>FIFO</t>
  </si>
  <si>
    <t>LIFO</t>
  </si>
  <si>
    <t>Jan</t>
  </si>
  <si>
    <t>Fev</t>
  </si>
  <si>
    <t>Custo</t>
  </si>
  <si>
    <t>Qt</t>
  </si>
  <si>
    <t>Cust. Total</t>
  </si>
  <si>
    <t>Estoque inicial fev</t>
  </si>
  <si>
    <t>Estoque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</si>
</sst>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4" fontId="0" fillId="0" borderId="0" xfId="0" applyNumberFormat="1"/>
    <xf numFmtId="3" fontId="0" fillId="0" borderId="0" xfId="0" applyNumberFormat="1"/>
    <xf numFmtId="16" fontId="0" fillId="0" borderId="1" xfId="0" applyNumberFormat="1" applyBorder="1"/>
    <xf numFmtId="3" fontId="0" fillId="0" borderId="1" xfId="0" applyNumberFormat="1" applyBorder="1"/>
    <xf numFmtId="4" fontId="0" fillId="0" borderId="1" xfId="0" applyNumberFormat="1" applyBorder="1"/>
    <xf numFmtId="0" fontId="0" fillId="0" borderId="1" xfId="0" applyBorder="1"/>
    <xf numFmtId="0" fontId="0" fillId="0" borderId="3" xfId="0" applyBorder="1"/>
    <xf numFmtId="4" fontId="0" fillId="0" borderId="4" xfId="0" applyNumberFormat="1" applyBorder="1"/>
    <xf numFmtId="4" fontId="0" fillId="0" borderId="5" xfId="0" applyNumberFormat="1" applyBorder="1"/>
    <xf numFmtId="0" fontId="0" fillId="0" borderId="6" xfId="0" applyBorder="1"/>
    <xf numFmtId="4" fontId="0" fillId="0" borderId="7" xfId="0" applyNumberFormat="1" applyBorder="1"/>
    <xf numFmtId="4" fontId="0" fillId="0" borderId="8" xfId="0" applyNumberFormat="1" applyBorder="1"/>
    <xf numFmtId="0" fontId="0" fillId="0" borderId="9" xfId="0" applyBorder="1"/>
    <xf numFmtId="4" fontId="0" fillId="0" borderId="10" xfId="0" applyNumberFormat="1" applyBorder="1"/>
    <xf numFmtId="4" fontId="0" fillId="0" borderId="11" xfId="0" applyNumberFormat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4BFE-5539-4BFA-BE4B-6873C76C57C5}">
  <dimension ref="A1:G15"/>
  <sheetViews>
    <sheetView tabSelected="1" workbookViewId="0"/>
  </sheetViews>
  <sheetFormatPr defaultRowHeight="15" x14ac:dyDescent="0.25"/>
  <cols>
    <col min="2" max="2" width="9.140625" style="3"/>
    <col min="3" max="3" width="9.140625" style="2"/>
    <col min="4" max="4" width="9.140625" style="3"/>
    <col min="5" max="5" width="10.28515625" hidden="1" customWidth="1"/>
    <col min="6" max="7" width="0" hidden="1" customWidth="1"/>
  </cols>
  <sheetData>
    <row r="1" spans="1:7" x14ac:dyDescent="0.25">
      <c r="A1" t="s">
        <v>0</v>
      </c>
      <c r="B1" s="3" t="s">
        <v>1</v>
      </c>
      <c r="C1" s="2" t="s">
        <v>3</v>
      </c>
      <c r="D1" s="3" t="s">
        <v>2</v>
      </c>
      <c r="E1" t="s">
        <v>12</v>
      </c>
      <c r="F1" t="s">
        <v>5</v>
      </c>
    </row>
    <row r="2" spans="1:7" x14ac:dyDescent="0.25">
      <c r="A2" s="1">
        <v>43832</v>
      </c>
      <c r="B2" s="3">
        <v>400</v>
      </c>
      <c r="C2" s="2">
        <v>10.050000000000001</v>
      </c>
      <c r="E2">
        <f>B2*C2</f>
        <v>4020.0000000000005</v>
      </c>
      <c r="F2" s="2">
        <f>C2</f>
        <v>10.050000000000001</v>
      </c>
    </row>
    <row r="3" spans="1:7" x14ac:dyDescent="0.25">
      <c r="A3" s="1">
        <v>43837</v>
      </c>
      <c r="B3" s="3">
        <v>1000</v>
      </c>
      <c r="C3" s="2">
        <v>9.35</v>
      </c>
      <c r="E3">
        <f t="shared" ref="E3:E15" si="0">B3*C3</f>
        <v>9350</v>
      </c>
      <c r="F3">
        <f>SUM(E2:E3)/SUM(B2:B3)</f>
        <v>9.5500000000000007</v>
      </c>
    </row>
    <row r="4" spans="1:7" x14ac:dyDescent="0.25">
      <c r="A4" s="1">
        <v>43841</v>
      </c>
      <c r="B4" s="3">
        <v>1400</v>
      </c>
      <c r="C4" s="2">
        <v>9.1999999999999993</v>
      </c>
      <c r="E4">
        <f t="shared" si="0"/>
        <v>12879.999999999998</v>
      </c>
      <c r="F4">
        <f>SUM(E2:E4)/SUM(B2:B4)</f>
        <v>9.375</v>
      </c>
    </row>
    <row r="5" spans="1:7" x14ac:dyDescent="0.25">
      <c r="A5" s="1">
        <v>43845</v>
      </c>
      <c r="D5" s="3">
        <v>2100</v>
      </c>
      <c r="F5">
        <f>SUM(E2:E4)/SUM(B2:B4)</f>
        <v>9.375</v>
      </c>
      <c r="G5">
        <f>D5*F5</f>
        <v>19687.5</v>
      </c>
    </row>
    <row r="6" spans="1:7" x14ac:dyDescent="0.25">
      <c r="A6" s="1">
        <v>43850</v>
      </c>
      <c r="B6" s="3">
        <v>900</v>
      </c>
      <c r="C6" s="2">
        <v>11</v>
      </c>
      <c r="E6">
        <f t="shared" si="0"/>
        <v>9900</v>
      </c>
      <c r="F6">
        <f>(F5*700+E6)/1600</f>
        <v>10.2890625</v>
      </c>
    </row>
    <row r="7" spans="1:7" ht="15.75" thickBot="1" x14ac:dyDescent="0.3">
      <c r="A7" s="4">
        <v>43858</v>
      </c>
      <c r="B7" s="5"/>
      <c r="C7" s="6"/>
      <c r="D7" s="5">
        <v>1000</v>
      </c>
      <c r="E7" s="7"/>
      <c r="F7" s="7">
        <f>(F5*700+E6)/1600</f>
        <v>10.2890625</v>
      </c>
      <c r="G7" s="7">
        <f>F7*D7</f>
        <v>10289.0625</v>
      </c>
    </row>
    <row r="8" spans="1:7" x14ac:dyDescent="0.25">
      <c r="A8" s="1">
        <v>43863</v>
      </c>
      <c r="B8" s="3">
        <v>400</v>
      </c>
      <c r="C8" s="2">
        <v>10.5</v>
      </c>
      <c r="E8">
        <f t="shared" si="0"/>
        <v>4200</v>
      </c>
      <c r="F8">
        <f>(600*F7+E8)/1000</f>
        <v>10.3734375</v>
      </c>
    </row>
    <row r="9" spans="1:7" x14ac:dyDescent="0.25">
      <c r="A9" s="1">
        <v>43868</v>
      </c>
      <c r="B9" s="3">
        <v>1000</v>
      </c>
      <c r="C9" s="2">
        <v>9.75</v>
      </c>
      <c r="E9">
        <f t="shared" si="0"/>
        <v>9750</v>
      </c>
      <c r="F9">
        <f>(1000*F8+E9)/2000</f>
        <v>10.061718750000001</v>
      </c>
    </row>
    <row r="10" spans="1:7" x14ac:dyDescent="0.25">
      <c r="A10" s="1">
        <v>43870</v>
      </c>
      <c r="D10" s="3">
        <v>1000</v>
      </c>
      <c r="F10">
        <f>(1000*F8+E9)/2000</f>
        <v>10.061718750000001</v>
      </c>
      <c r="G10">
        <f>F10*D10</f>
        <v>10061.71875</v>
      </c>
    </row>
    <row r="11" spans="1:7" x14ac:dyDescent="0.25">
      <c r="A11" s="1">
        <v>43872</v>
      </c>
      <c r="B11" s="3">
        <v>1100</v>
      </c>
      <c r="C11" s="2">
        <v>9.35</v>
      </c>
      <c r="E11">
        <f t="shared" si="0"/>
        <v>10285</v>
      </c>
      <c r="F11">
        <f>(1000*F10+E11)/2100</f>
        <v>9.6889136904761912</v>
      </c>
    </row>
    <row r="12" spans="1:7" x14ac:dyDescent="0.25">
      <c r="A12" s="1">
        <v>43876</v>
      </c>
      <c r="D12" s="3">
        <v>1500</v>
      </c>
      <c r="F12">
        <f>(1000*F10+E11)/2100</f>
        <v>9.6889136904761912</v>
      </c>
      <c r="G12">
        <f>F12*D12</f>
        <v>14533.370535714286</v>
      </c>
    </row>
    <row r="13" spans="1:7" x14ac:dyDescent="0.25">
      <c r="A13" s="1">
        <v>43881</v>
      </c>
      <c r="B13" s="3">
        <v>400</v>
      </c>
      <c r="C13" s="2">
        <v>11</v>
      </c>
      <c r="E13">
        <f t="shared" si="0"/>
        <v>4400</v>
      </c>
      <c r="F13">
        <f>(600*F12+E13)/1000</f>
        <v>10.213348214285714</v>
      </c>
    </row>
    <row r="14" spans="1:7" x14ac:dyDescent="0.25">
      <c r="A14" s="1">
        <v>43885</v>
      </c>
      <c r="B14" s="3">
        <v>500</v>
      </c>
      <c r="C14" s="2">
        <v>12</v>
      </c>
      <c r="E14">
        <f t="shared" si="0"/>
        <v>6000</v>
      </c>
      <c r="F14">
        <f>(F13*1000+E14)/1500</f>
        <v>10.808898809523809</v>
      </c>
    </row>
    <row r="15" spans="1:7" x14ac:dyDescent="0.25">
      <c r="A15" s="1">
        <v>43887</v>
      </c>
      <c r="D15" s="3">
        <v>1000</v>
      </c>
      <c r="F15">
        <f>(F13*1000+E14)/1500</f>
        <v>10.808898809523809</v>
      </c>
      <c r="G15">
        <f>F15*D15</f>
        <v>10808.898809523809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12DD-CA16-4BB0-B46C-A250F4EBC84C}">
  <dimension ref="A2:G6"/>
  <sheetViews>
    <sheetView workbookViewId="0">
      <selection activeCell="D9" sqref="D9"/>
    </sheetView>
  </sheetViews>
  <sheetFormatPr defaultRowHeight="15" x14ac:dyDescent="0.25"/>
  <cols>
    <col min="2" max="2" width="9.140625" customWidth="1"/>
    <col min="4" max="4" width="9.140625" bestFit="1" customWidth="1"/>
  </cols>
  <sheetData>
    <row r="2" spans="1:7" x14ac:dyDescent="0.25">
      <c r="B2" s="17" t="s">
        <v>13</v>
      </c>
      <c r="C2" s="17"/>
      <c r="D2" s="17" t="s">
        <v>4</v>
      </c>
      <c r="E2" s="17"/>
      <c r="F2" s="17" t="s">
        <v>14</v>
      </c>
      <c r="G2" s="17"/>
    </row>
    <row r="3" spans="1:7" x14ac:dyDescent="0.25">
      <c r="B3" s="18" t="s">
        <v>11</v>
      </c>
      <c r="C3" s="18" t="s">
        <v>10</v>
      </c>
      <c r="D3" s="18" t="s">
        <v>8</v>
      </c>
      <c r="E3" s="18" t="s">
        <v>9</v>
      </c>
      <c r="F3" s="18" t="s">
        <v>8</v>
      </c>
      <c r="G3" s="18" t="s">
        <v>9</v>
      </c>
    </row>
    <row r="4" spans="1:7" x14ac:dyDescent="0.25">
      <c r="A4" s="19" t="s">
        <v>6</v>
      </c>
      <c r="B4" s="8">
        <v>600</v>
      </c>
      <c r="C4" s="9">
        <f>SUM(Dados!E2:E7)-D4</f>
        <v>6600</v>
      </c>
      <c r="D4" s="9">
        <f>400*Dados!C2+1000*Dados!C3+700*Dados!C4+700*Dados!C4+300*Dados!C6</f>
        <v>29550</v>
      </c>
      <c r="E4" s="9">
        <f>C4+Dados!E8+Dados!E9+Dados!E11+Dados!E13</f>
        <v>35235</v>
      </c>
      <c r="F4" s="9">
        <f>C4</f>
        <v>6600</v>
      </c>
      <c r="G4" s="10">
        <v>6000</v>
      </c>
    </row>
    <row r="5" spans="1:7" x14ac:dyDescent="0.25">
      <c r="A5" s="19" t="s">
        <v>7</v>
      </c>
      <c r="B5" s="11">
        <v>600</v>
      </c>
      <c r="C5" s="12">
        <f>SUM(Dados!E2:E7)-D5</f>
        <v>5890</v>
      </c>
      <c r="D5" s="12">
        <f>1400*Dados!C4+700*Dados!C3+900*Dados!C6+100*Dados!C3</f>
        <v>30260</v>
      </c>
      <c r="E5" s="12">
        <f>Dados!E9+Dados!E8+Dados!E11+Dados!E13+Dados!E14+100*(C5/B5)</f>
        <v>35616.666666666664</v>
      </c>
      <c r="F5" s="12">
        <f t="shared" ref="F5:F6" si="0">C5</f>
        <v>5890</v>
      </c>
      <c r="G5" s="13">
        <f>500*(C5/B5)</f>
        <v>4908.333333333333</v>
      </c>
    </row>
    <row r="6" spans="1:7" x14ac:dyDescent="0.25">
      <c r="A6" s="19" t="s">
        <v>5</v>
      </c>
      <c r="B6" s="14">
        <v>600</v>
      </c>
      <c r="C6" s="15">
        <f>SUM(Dados!E2:E7)-D6</f>
        <v>6173.4375</v>
      </c>
      <c r="D6" s="15">
        <f>SUM(Dados!G2:G7)</f>
        <v>29976.5625</v>
      </c>
      <c r="E6" s="15">
        <f>SUM(Dados!G8:G15)</f>
        <v>35403.988095238092</v>
      </c>
      <c r="F6" s="15">
        <f t="shared" si="0"/>
        <v>6173.4375</v>
      </c>
      <c r="G6" s="16">
        <f>500*Dados!F15</f>
        <v>5404.4494047619046</v>
      </c>
    </row>
  </sheetData>
  <mergeCells count="3">
    <mergeCell ref="D2:E2"/>
    <mergeCell ref="F2:G2"/>
    <mergeCell ref="B2:C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Respostas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Ryuji</dc:creator>
  <cp:lastModifiedBy>Ryuji</cp:lastModifiedBy>
  <dcterms:created xsi:type="dcterms:W3CDTF">2020-08-28T23:44:18Z</dcterms:created>
  <dcterms:modified xsi:type="dcterms:W3CDTF">2020-09-04T20:47:57Z</dcterms:modified>
</cp:coreProperties>
</file>