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X-Matrix\project00\data\"/>
    </mc:Choice>
  </mc:AlternateContent>
  <xr:revisionPtr revIDLastSave="0" documentId="13_ncr:1000001_{E8195017-7600-F64C-ACED-DCFCC7BD116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O" sheetId="1" r:id="rId1"/>
    <sheet name="AO" sheetId="2" r:id="rId2"/>
    <sheet name="II" sheetId="3" r:id="rId3"/>
    <sheet name="IT" sheetId="4" r:id="rId4"/>
    <sheet name="HR" sheetId="5" state="hidden" r:id="rId5"/>
    <sheet name="Resources" sheetId="6" r:id="rId6"/>
    <sheet name="X-Matrix" sheetId="7" state="hidden" r:id="rId7"/>
  </sheets>
  <definedNames>
    <definedName name="_xlnm._FilterDatabase" localSheetId="2" hidden="1">II!$A$1:$D$7</definedName>
    <definedName name="_xlnm._FilterDatabase" localSheetId="3" hidden="1">IT!$A$1:$K$10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D3" i="5"/>
  <c r="D4" i="5"/>
  <c r="D5" i="5"/>
  <c r="D6" i="5"/>
  <c r="D7" i="5"/>
  <c r="D8" i="5"/>
  <c r="D9" i="5"/>
  <c r="D10" i="5"/>
  <c r="D2" i="5"/>
  <c r="D6" i="2"/>
  <c r="E3" i="3"/>
  <c r="D3" i="2"/>
  <c r="C3" i="1"/>
  <c r="E4" i="3"/>
  <c r="D4" i="2"/>
  <c r="E5" i="3"/>
  <c r="D5" i="2"/>
  <c r="E6" i="3"/>
  <c r="D2" i="2"/>
  <c r="C2" i="1"/>
  <c r="E7" i="3"/>
  <c r="E2" i="3"/>
  <c r="G4" i="1"/>
  <c r="F4" i="1"/>
  <c r="G3" i="1"/>
  <c r="F3" i="1"/>
  <c r="G2" i="1"/>
  <c r="F2" i="1"/>
  <c r="H6" i="2"/>
  <c r="I6" i="2"/>
  <c r="G6" i="2"/>
  <c r="H5" i="2"/>
  <c r="I5" i="2"/>
  <c r="G5" i="2"/>
  <c r="H4" i="2"/>
  <c r="I4" i="2"/>
  <c r="G4" i="2"/>
  <c r="H3" i="2"/>
  <c r="I3" i="2"/>
  <c r="G3" i="2"/>
  <c r="H2" i="2"/>
  <c r="I2" i="2"/>
  <c r="G2" i="2"/>
  <c r="I7" i="3"/>
  <c r="H7" i="3"/>
  <c r="I6" i="3"/>
  <c r="J6" i="3"/>
  <c r="H6" i="3"/>
  <c r="I5" i="3"/>
  <c r="H5" i="3"/>
  <c r="I4" i="3"/>
  <c r="H4" i="3"/>
  <c r="I3" i="3"/>
  <c r="H3" i="3"/>
  <c r="I2" i="3"/>
  <c r="J2" i="3"/>
  <c r="H2" i="3"/>
  <c r="G3" i="4"/>
  <c r="H3" i="4"/>
  <c r="I3" i="4"/>
  <c r="J3" i="4"/>
  <c r="G4" i="4"/>
  <c r="H4" i="4"/>
  <c r="G5" i="4"/>
  <c r="H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H2" i="4"/>
  <c r="G2" i="4"/>
  <c r="C4" i="1"/>
  <c r="J5" i="2"/>
  <c r="I4" i="4"/>
  <c r="J4" i="4"/>
  <c r="D4" i="6"/>
  <c r="E4" i="6"/>
  <c r="D3" i="6"/>
  <c r="E3" i="6"/>
  <c r="J3" i="2"/>
  <c r="J4" i="2"/>
  <c r="J6" i="2"/>
  <c r="J2" i="2"/>
  <c r="K6" i="3"/>
  <c r="J3" i="3"/>
  <c r="K3" i="3"/>
  <c r="J7" i="3"/>
  <c r="K7" i="3"/>
  <c r="J4" i="3"/>
  <c r="K4" i="3"/>
  <c r="J5" i="3"/>
  <c r="K5" i="3"/>
  <c r="K2" i="3"/>
  <c r="H4" i="1"/>
  <c r="I4" i="1"/>
  <c r="H3" i="1"/>
  <c r="I3" i="1"/>
  <c r="H2" i="1"/>
  <c r="I2" i="1"/>
  <c r="I5" i="4"/>
  <c r="I2" i="4"/>
  <c r="J5" i="4"/>
  <c r="D5" i="6"/>
  <c r="E5" i="6"/>
  <c r="J2" i="4"/>
  <c r="D2" i="6"/>
  <c r="E2" i="6"/>
</calcChain>
</file>

<file path=xl/sharedStrings.xml><?xml version="1.0" encoding="utf-8"?>
<sst xmlns="http://schemas.openxmlformats.org/spreadsheetml/2006/main" count="267" uniqueCount="125">
  <si>
    <t>Id-SO</t>
  </si>
  <si>
    <t>Designation-SO</t>
  </si>
  <si>
    <t>SO001</t>
  </si>
  <si>
    <t>SO Texte 001</t>
  </si>
  <si>
    <t>SO002</t>
  </si>
  <si>
    <t>SO Texte 002</t>
  </si>
  <si>
    <t>SO003</t>
  </si>
  <si>
    <t>SO Texte 003</t>
  </si>
  <si>
    <t>SO Texte 004</t>
  </si>
  <si>
    <t>Id-AO</t>
  </si>
  <si>
    <t>Designation-AO</t>
  </si>
  <si>
    <t>Related-Id-SO</t>
  </si>
  <si>
    <t>Avancement-AO</t>
  </si>
  <si>
    <t>x</t>
  </si>
  <si>
    <t>AO001</t>
  </si>
  <si>
    <t>AO Texte 001</t>
  </si>
  <si>
    <t>AO002</t>
  </si>
  <si>
    <t>AO Texte 002</t>
  </si>
  <si>
    <t>AO003</t>
  </si>
  <si>
    <t>AO Texte 003</t>
  </si>
  <si>
    <t>AO004</t>
  </si>
  <si>
    <t>AO Texte 004</t>
  </si>
  <si>
    <t>AO005</t>
  </si>
  <si>
    <t>AO Texte 005</t>
  </si>
  <si>
    <t>AO Texte 006</t>
  </si>
  <si>
    <t>Id-II</t>
  </si>
  <si>
    <t>Designation-II</t>
  </si>
  <si>
    <t>Related-Id-AO</t>
  </si>
  <si>
    <t>Avancement-II</t>
  </si>
  <si>
    <t>II001</t>
  </si>
  <si>
    <t>II Texte 001</t>
  </si>
  <si>
    <t>II002</t>
  </si>
  <si>
    <t>II Texte 002</t>
  </si>
  <si>
    <t>II003</t>
  </si>
  <si>
    <t>II Texte 003</t>
  </si>
  <si>
    <t>II004</t>
  </si>
  <si>
    <t>II Texte 004</t>
  </si>
  <si>
    <t>II005</t>
  </si>
  <si>
    <t>II Texte 005</t>
  </si>
  <si>
    <t>II006</t>
  </si>
  <si>
    <t>II Texte 006</t>
  </si>
  <si>
    <t>II Texte 007</t>
  </si>
  <si>
    <t>II Texte 008</t>
  </si>
  <si>
    <t>II Texte 009</t>
  </si>
  <si>
    <t>Id-IT</t>
  </si>
  <si>
    <t>Designation-IT</t>
  </si>
  <si>
    <t>Related-Id-II</t>
  </si>
  <si>
    <t>Avancement-IT</t>
  </si>
  <si>
    <t>IT001</t>
  </si>
  <si>
    <t>IT Texte 001</t>
  </si>
  <si>
    <t>IT002</t>
  </si>
  <si>
    <t>IT Texte 002</t>
  </si>
  <si>
    <t>IT003</t>
  </si>
  <si>
    <t>IT Texte 003</t>
  </si>
  <si>
    <t>IT004</t>
  </si>
  <si>
    <t>IT Texte 004</t>
  </si>
  <si>
    <t>IT005</t>
  </si>
  <si>
    <t>IT Texte 005</t>
  </si>
  <si>
    <t>IT006</t>
  </si>
  <si>
    <t>IT Texte 006</t>
  </si>
  <si>
    <t>IT007</t>
  </si>
  <si>
    <t>IT Texte 007</t>
  </si>
  <si>
    <t>IT008</t>
  </si>
  <si>
    <t>IT Texte 008</t>
  </si>
  <si>
    <t>IT009</t>
  </si>
  <si>
    <t>IT Texte 009</t>
  </si>
  <si>
    <t>IT Texte 010</t>
  </si>
  <si>
    <t>IT Texte 011</t>
  </si>
  <si>
    <t>IT Texte 012</t>
  </si>
  <si>
    <t>IT Texte 013</t>
  </si>
  <si>
    <t>Related-Id-HR</t>
  </si>
  <si>
    <t>HR001</t>
  </si>
  <si>
    <t>HR003</t>
  </si>
  <si>
    <t>HR004</t>
  </si>
  <si>
    <t>HR002</t>
  </si>
  <si>
    <t>Id-HR</t>
  </si>
  <si>
    <t>Department</t>
  </si>
  <si>
    <t>Legal</t>
  </si>
  <si>
    <t>IT</t>
  </si>
  <si>
    <t>Procurement</t>
  </si>
  <si>
    <t>Finance</t>
  </si>
  <si>
    <t>IT Texte 014</t>
  </si>
  <si>
    <t>Resources</t>
  </si>
  <si>
    <t>HR Texte 001</t>
  </si>
  <si>
    <t>HR Texte 002</t>
  </si>
  <si>
    <t>HR Texte 003</t>
  </si>
  <si>
    <t>HR Texte 004</t>
  </si>
  <si>
    <t>HR Texte 005</t>
  </si>
  <si>
    <t>HR Texte 006</t>
  </si>
  <si>
    <t>HR Texte 007</t>
  </si>
  <si>
    <t>HR Texte 008</t>
  </si>
  <si>
    <t>HR Texte 009</t>
  </si>
  <si>
    <t>HR Texte 010</t>
  </si>
  <si>
    <t>HR Texte 011</t>
  </si>
  <si>
    <t>Improvement</t>
  </si>
  <si>
    <t>initiatves</t>
  </si>
  <si>
    <t>Annual</t>
  </si>
  <si>
    <t>objectives</t>
  </si>
  <si>
    <t>targets</t>
  </si>
  <si>
    <t>Strategic objectives</t>
  </si>
  <si>
    <t>3 to 5 years</t>
  </si>
  <si>
    <t>X-Matrix Template (based on data in this Excel file)</t>
  </si>
  <si>
    <t>Start</t>
  </si>
  <si>
    <t>End</t>
  </si>
  <si>
    <t>Progress-Time</t>
  </si>
  <si>
    <t>PeriodLenght</t>
  </si>
  <si>
    <t>Time Spent</t>
  </si>
  <si>
    <t>Avancement-SO</t>
  </si>
  <si>
    <t>Avancement-IP</t>
  </si>
  <si>
    <t>Trend</t>
  </si>
  <si>
    <t>IT-Progress-actual</t>
  </si>
  <si>
    <t>HR-actual-Progress</t>
  </si>
  <si>
    <t>HR-Timely-Progress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</si>
</sst>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0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/>
    <xf numFmtId="9" fontId="0" fillId="0" borderId="0" xfId="2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180"/>
    </xf>
    <xf numFmtId="0" fontId="0" fillId="2" borderId="0" xfId="0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</xdr:colOff>
      <xdr:row>17</xdr:row>
      <xdr:rowOff>14605</xdr:rowOff>
    </xdr:from>
    <xdr:to>
      <xdr:col>12</xdr:col>
      <xdr:colOff>738505</xdr:colOff>
      <xdr:row>27</xdr:row>
      <xdr:rowOff>161925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4586290" y="1462088"/>
          <a:ext cx="2247900" cy="19573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17</xdr:row>
      <xdr:rowOff>9525</xdr:rowOff>
    </xdr:from>
    <xdr:to>
      <xdr:col>12</xdr:col>
      <xdr:colOff>723900</xdr:colOff>
      <xdr:row>27</xdr:row>
      <xdr:rowOff>147955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4591050" y="1457325"/>
          <a:ext cx="2228850" cy="19478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I1" sqref="I1"/>
    </sheetView>
  </sheetViews>
  <sheetFormatPr defaultColWidth="11.43359375" defaultRowHeight="15" x14ac:dyDescent="0.2"/>
  <cols>
    <col min="2" max="2" width="18.83203125" customWidth="1"/>
    <col min="3" max="3" width="13.5859375" bestFit="1" customWidth="1"/>
    <col min="8" max="8" width="12.23828125" bestFit="1" customWidth="1"/>
  </cols>
  <sheetData>
    <row r="1" spans="1:9" x14ac:dyDescent="0.2">
      <c r="A1" s="1" t="s">
        <v>0</v>
      </c>
      <c r="B1" s="1" t="s">
        <v>1</v>
      </c>
      <c r="C1" s="11" t="s">
        <v>107</v>
      </c>
      <c r="D1" s="1" t="s">
        <v>102</v>
      </c>
      <c r="E1" s="1" t="s">
        <v>103</v>
      </c>
      <c r="F1" s="1" t="s">
        <v>105</v>
      </c>
      <c r="G1" s="1" t="s">
        <v>106</v>
      </c>
      <c r="H1" s="1" t="s">
        <v>104</v>
      </c>
      <c r="I1" s="1" t="s">
        <v>109</v>
      </c>
    </row>
    <row r="2" spans="1:9" x14ac:dyDescent="0.2">
      <c r="A2" t="s">
        <v>2</v>
      </c>
      <c r="B2" t="s">
        <v>3</v>
      </c>
      <c r="C2" s="15">
        <f>AVERAGEIF(AO!C:C,SO!A2,AO!D:D)</f>
        <v>0.14750000000000002</v>
      </c>
      <c r="D2" s="9">
        <v>45658</v>
      </c>
      <c r="E2" s="9">
        <v>46022</v>
      </c>
      <c r="F2">
        <f>E2-D2</f>
        <v>364</v>
      </c>
      <c r="G2" s="14">
        <f ca="1">TODAY()-D2</f>
        <v>116</v>
      </c>
      <c r="H2" s="10">
        <f ca="1">IF(G2&lt;0,0,G2/F2)</f>
        <v>0.31868131868131866</v>
      </c>
      <c r="I2" t="str">
        <f ca="1">IF(C2&lt;H2,"behind","ahead")</f>
        <v>behind</v>
      </c>
    </row>
    <row r="3" spans="1:9" x14ac:dyDescent="0.2">
      <c r="A3" t="s">
        <v>4</v>
      </c>
      <c r="B3" t="s">
        <v>5</v>
      </c>
      <c r="C3" s="15">
        <f>AVERAGEIF(AO!C:C,SO!A3,AO!D:D)</f>
        <v>0.18</v>
      </c>
      <c r="D3" s="9">
        <v>45658</v>
      </c>
      <c r="E3" s="9">
        <v>46022</v>
      </c>
      <c r="F3">
        <f t="shared" ref="F3:F8" si="0">E3-D3</f>
        <v>364</v>
      </c>
      <c r="G3" s="14">
        <f t="shared" ref="G3:G8" ca="1" si="1">TODAY()-D3</f>
        <v>116</v>
      </c>
      <c r="H3" s="10">
        <f t="shared" ref="H3:H8" ca="1" si="2">IF(G3&lt;0,0,G3/F3)</f>
        <v>0.31868131868131866</v>
      </c>
      <c r="I3" t="str">
        <f t="shared" ref="I3:I8" ca="1" si="3">IF(C3&lt;H3,"behind","ahead")</f>
        <v>behind</v>
      </c>
    </row>
    <row r="4" spans="1:9" x14ac:dyDescent="0.2">
      <c r="A4" t="s">
        <v>6</v>
      </c>
      <c r="B4" t="s">
        <v>7</v>
      </c>
      <c r="C4" s="15">
        <f>AVERAGEIF(AO!C:C,SO!A4,AO!D:D)</f>
        <v>0.23500000000000001</v>
      </c>
      <c r="D4" s="9">
        <v>45658</v>
      </c>
      <c r="E4" s="9">
        <v>46022</v>
      </c>
      <c r="F4">
        <f t="shared" si="0"/>
        <v>364</v>
      </c>
      <c r="G4" s="14">
        <f t="shared" ca="1" si="1"/>
        <v>116</v>
      </c>
      <c r="H4" s="10">
        <f t="shared" ca="1" si="2"/>
        <v>0.31868131868131866</v>
      </c>
      <c r="I4" t="str">
        <f t="shared" ca="1" si="3"/>
        <v>behind</v>
      </c>
    </row>
    <row r="5" spans="1:9" x14ac:dyDescent="0.2">
      <c r="C5" s="15"/>
      <c r="D5" s="9"/>
      <c r="E5" s="9"/>
      <c r="G5" s="14"/>
      <c r="H5" s="10"/>
    </row>
    <row r="6" spans="1:9" x14ac:dyDescent="0.2">
      <c r="C6" s="15"/>
      <c r="D6" s="9"/>
      <c r="E6" s="9"/>
      <c r="G6" s="14"/>
      <c r="H6" s="10"/>
    </row>
    <row r="7" spans="1:9" x14ac:dyDescent="0.2">
      <c r="C7" s="15"/>
      <c r="D7" s="9"/>
      <c r="E7" s="9"/>
      <c r="G7" s="14"/>
      <c r="H7" s="10"/>
    </row>
    <row r="8" spans="1:9" x14ac:dyDescent="0.2">
      <c r="C8" s="15"/>
      <c r="D8" s="9"/>
      <c r="E8" s="9"/>
      <c r="G8" s="14"/>
      <c r="H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J1" sqref="J1"/>
    </sheetView>
  </sheetViews>
  <sheetFormatPr defaultColWidth="17.890625" defaultRowHeight="15" x14ac:dyDescent="0.2"/>
  <sheetData>
    <row r="1" spans="1:10" x14ac:dyDescent="0.2">
      <c r="A1" s="1" t="s">
        <v>9</v>
      </c>
      <c r="B1" s="1" t="s">
        <v>10</v>
      </c>
      <c r="C1" s="1" t="s">
        <v>11</v>
      </c>
      <c r="D1" s="11" t="s">
        <v>12</v>
      </c>
      <c r="E1" s="1" t="s">
        <v>102</v>
      </c>
      <c r="F1" s="1" t="s">
        <v>103</v>
      </c>
      <c r="G1" s="1" t="s">
        <v>105</v>
      </c>
      <c r="H1" s="1" t="s">
        <v>106</v>
      </c>
      <c r="I1" s="1" t="s">
        <v>104</v>
      </c>
      <c r="J1" s="1" t="s">
        <v>109</v>
      </c>
    </row>
    <row r="2" spans="1:10" x14ac:dyDescent="0.2">
      <c r="A2" t="s">
        <v>14</v>
      </c>
      <c r="B2" t="s">
        <v>15</v>
      </c>
      <c r="C2" t="s">
        <v>2</v>
      </c>
      <c r="D2" s="15">
        <f>AVERAGEIF(II!C:C,AO!A2,II!E:E)</f>
        <v>0.14500000000000002</v>
      </c>
      <c r="E2" s="9">
        <v>45658</v>
      </c>
      <c r="F2" s="9">
        <v>45869</v>
      </c>
      <c r="G2">
        <f>F2-E2</f>
        <v>211</v>
      </c>
      <c r="H2" s="14">
        <f ca="1">TODAY()-E2</f>
        <v>116</v>
      </c>
      <c r="I2" s="10">
        <f ca="1">IF(H2&lt;0,0,H2/G2)</f>
        <v>0.54976303317535546</v>
      </c>
      <c r="J2" t="str">
        <f ca="1">IF(D2&lt;I2,"behind","ahead")</f>
        <v>behind</v>
      </c>
    </row>
    <row r="3" spans="1:10" x14ac:dyDescent="0.2">
      <c r="A3" t="s">
        <v>16</v>
      </c>
      <c r="B3" t="s">
        <v>17</v>
      </c>
      <c r="C3" t="s">
        <v>4</v>
      </c>
      <c r="D3" s="15">
        <f>AVERAGEIF(II!C:C,AO!A3,II!E:E)</f>
        <v>0.18</v>
      </c>
      <c r="E3" s="9">
        <v>45689</v>
      </c>
      <c r="F3" s="9">
        <v>45900</v>
      </c>
      <c r="G3">
        <f t="shared" ref="G3:G8" si="0">F3-E3</f>
        <v>211</v>
      </c>
      <c r="H3" s="14">
        <f t="shared" ref="H3:H8" ca="1" si="1">TODAY()-E3</f>
        <v>85</v>
      </c>
      <c r="I3" s="10">
        <f t="shared" ref="I3:I8" ca="1" si="2">IF(H3&lt;0,0,H3/G3)</f>
        <v>0.40284360189573459</v>
      </c>
      <c r="J3" t="str">
        <f t="shared" ref="J3:J8" ca="1" si="3">IF(D3&lt;I3,"behind","ahead")</f>
        <v>behind</v>
      </c>
    </row>
    <row r="4" spans="1:10" x14ac:dyDescent="0.2">
      <c r="A4" t="s">
        <v>18</v>
      </c>
      <c r="B4" t="s">
        <v>19</v>
      </c>
      <c r="C4" t="s">
        <v>6</v>
      </c>
      <c r="D4" s="15">
        <f>AVERAGEIF(II!C:C,AO!A4,II!E:E)</f>
        <v>0.33</v>
      </c>
      <c r="E4" s="9">
        <v>45658</v>
      </c>
      <c r="F4" s="9">
        <v>45930</v>
      </c>
      <c r="G4">
        <f t="shared" si="0"/>
        <v>272</v>
      </c>
      <c r="H4" s="14">
        <f t="shared" ca="1" si="1"/>
        <v>116</v>
      </c>
      <c r="I4" s="10">
        <f t="shared" ca="1" si="2"/>
        <v>0.4264705882352941</v>
      </c>
      <c r="J4" t="str">
        <f t="shared" ca="1" si="3"/>
        <v>behind</v>
      </c>
    </row>
    <row r="5" spans="1:10" x14ac:dyDescent="0.2">
      <c r="A5" t="s">
        <v>20</v>
      </c>
      <c r="B5" t="s">
        <v>21</v>
      </c>
      <c r="C5" t="s">
        <v>6</v>
      </c>
      <c r="D5" s="15">
        <f>AVERAGEIF(II!C:C,AO!A5,II!E:E)</f>
        <v>0.14000000000000001</v>
      </c>
      <c r="E5" s="9">
        <v>45689</v>
      </c>
      <c r="F5" s="9">
        <v>45961</v>
      </c>
      <c r="G5">
        <f t="shared" si="0"/>
        <v>272</v>
      </c>
      <c r="H5" s="14">
        <f t="shared" ca="1" si="1"/>
        <v>85</v>
      </c>
      <c r="I5" s="10">
        <f t="shared" ca="1" si="2"/>
        <v>0.3125</v>
      </c>
      <c r="J5" t="str">
        <f t="shared" ca="1" si="3"/>
        <v>behind</v>
      </c>
    </row>
    <row r="6" spans="1:10" x14ac:dyDescent="0.2">
      <c r="A6" t="s">
        <v>22</v>
      </c>
      <c r="B6" t="s">
        <v>23</v>
      </c>
      <c r="C6" t="s">
        <v>2</v>
      </c>
      <c r="D6" s="15">
        <f>AVERAGEIF(II!C:C,AO!A6,II!E:E)</f>
        <v>0.15</v>
      </c>
      <c r="E6" s="9">
        <v>45778</v>
      </c>
      <c r="F6" s="9">
        <v>45991</v>
      </c>
      <c r="G6">
        <f t="shared" si="0"/>
        <v>213</v>
      </c>
      <c r="H6" s="14">
        <f t="shared" ca="1" si="1"/>
        <v>-4</v>
      </c>
      <c r="I6" s="10">
        <f t="shared" ca="1" si="2"/>
        <v>0</v>
      </c>
      <c r="J6" t="str">
        <f t="shared" ca="1" si="3"/>
        <v>ahead</v>
      </c>
    </row>
    <row r="7" spans="1:10" x14ac:dyDescent="0.2">
      <c r="D7" s="15"/>
      <c r="E7" s="9"/>
      <c r="F7" s="9"/>
      <c r="H7" s="14"/>
      <c r="I7" s="10"/>
    </row>
    <row r="8" spans="1:10" x14ac:dyDescent="0.2">
      <c r="D8" s="15"/>
      <c r="E8" s="9"/>
      <c r="F8" s="9"/>
      <c r="H8" s="14"/>
      <c r="I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K1" sqref="K1"/>
    </sheetView>
  </sheetViews>
  <sheetFormatPr defaultColWidth="11.43359375" defaultRowHeight="15" x14ac:dyDescent="0.2"/>
  <cols>
    <col min="2" max="2" width="13.046875" bestFit="1" customWidth="1"/>
    <col min="3" max="3" width="11.97265625" bestFit="1" customWidth="1"/>
    <col min="4" max="4" width="0" hidden="1" customWidth="1"/>
    <col min="5" max="5" width="12.9140625" bestFit="1" customWidth="1"/>
  </cols>
  <sheetData>
    <row r="1" spans="1:11" x14ac:dyDescent="0.2">
      <c r="A1" s="1" t="s">
        <v>25</v>
      </c>
      <c r="B1" s="1" t="s">
        <v>26</v>
      </c>
      <c r="C1" s="1" t="s">
        <v>27</v>
      </c>
      <c r="D1" s="1" t="s">
        <v>28</v>
      </c>
      <c r="E1" s="11" t="s">
        <v>108</v>
      </c>
      <c r="F1" s="1" t="s">
        <v>102</v>
      </c>
      <c r="G1" s="1" t="s">
        <v>103</v>
      </c>
      <c r="H1" s="1" t="s">
        <v>105</v>
      </c>
      <c r="I1" s="1" t="s">
        <v>106</v>
      </c>
      <c r="J1" s="1" t="s">
        <v>104</v>
      </c>
      <c r="K1" s="1" t="s">
        <v>109</v>
      </c>
    </row>
    <row r="2" spans="1:11" x14ac:dyDescent="0.2">
      <c r="A2" t="s">
        <v>29</v>
      </c>
      <c r="B2" t="s">
        <v>30</v>
      </c>
      <c r="C2" t="s">
        <v>14</v>
      </c>
      <c r="D2" s="2">
        <v>0.17</v>
      </c>
      <c r="E2" s="15">
        <f>AVERAGEIF(IT!C:C,II!A2,IT!D:D)</f>
        <v>0.12</v>
      </c>
      <c r="F2" s="9">
        <v>45658</v>
      </c>
      <c r="G2" s="9">
        <v>45869</v>
      </c>
      <c r="H2">
        <f>G2-F2</f>
        <v>211</v>
      </c>
      <c r="I2" s="14">
        <f ca="1">TODAY()-F2</f>
        <v>116</v>
      </c>
      <c r="J2" s="10">
        <f ca="1">IF(I2&lt;0,0,I2/H2)</f>
        <v>0.54976303317535546</v>
      </c>
      <c r="K2" t="str">
        <f ca="1">IF(E2&lt;J2,"behind","ahead")</f>
        <v>behind</v>
      </c>
    </row>
    <row r="3" spans="1:11" x14ac:dyDescent="0.2">
      <c r="A3" t="s">
        <v>31</v>
      </c>
      <c r="B3" t="s">
        <v>32</v>
      </c>
      <c r="C3" t="s">
        <v>16</v>
      </c>
      <c r="D3" s="2">
        <v>0.19</v>
      </c>
      <c r="E3" s="15">
        <f>AVERAGEIF(IT!C:C,II!A3,IT!D:D)</f>
        <v>0.18</v>
      </c>
      <c r="F3" s="9">
        <v>45689</v>
      </c>
      <c r="G3" s="9">
        <v>45900</v>
      </c>
      <c r="H3">
        <f t="shared" ref="H3:H7" si="0">G3-F3</f>
        <v>211</v>
      </c>
      <c r="I3" s="14">
        <f t="shared" ref="I3:I7" ca="1" si="1">TODAY()-F3</f>
        <v>85</v>
      </c>
      <c r="J3" s="10">
        <f t="shared" ref="J3:J6" ca="1" si="2">IF(I3&lt;0,0,I3/H3)</f>
        <v>0.40284360189573459</v>
      </c>
      <c r="K3" t="str">
        <f t="shared" ref="K3:K7" ca="1" si="3">IF(E3&lt;J3,"behind","ahead")</f>
        <v>behind</v>
      </c>
    </row>
    <row r="4" spans="1:11" x14ac:dyDescent="0.2">
      <c r="A4" t="s">
        <v>33</v>
      </c>
      <c r="B4" t="s">
        <v>34</v>
      </c>
      <c r="C4" t="s">
        <v>18</v>
      </c>
      <c r="D4" s="2">
        <v>0.34</v>
      </c>
      <c r="E4" s="15">
        <f>AVERAGEIF(IT!C:C,II!A4,IT!D:D)</f>
        <v>0.33</v>
      </c>
      <c r="F4" s="9">
        <v>45658</v>
      </c>
      <c r="G4" s="9">
        <v>45930</v>
      </c>
      <c r="H4">
        <f t="shared" si="0"/>
        <v>272</v>
      </c>
      <c r="I4" s="14">
        <f t="shared" ca="1" si="1"/>
        <v>116</v>
      </c>
      <c r="J4" s="10">
        <f t="shared" ca="1" si="2"/>
        <v>0.4264705882352941</v>
      </c>
      <c r="K4" t="str">
        <f t="shared" ca="1" si="3"/>
        <v>behind</v>
      </c>
    </row>
    <row r="5" spans="1:11" x14ac:dyDescent="0.2">
      <c r="A5" t="s">
        <v>35</v>
      </c>
      <c r="B5" t="s">
        <v>36</v>
      </c>
      <c r="C5" t="s">
        <v>20</v>
      </c>
      <c r="D5" s="2">
        <v>0.67</v>
      </c>
      <c r="E5" s="15">
        <f>AVERAGEIF(IT!C:C,II!A5,IT!D:D)</f>
        <v>0.14000000000000001</v>
      </c>
      <c r="F5" s="9">
        <v>45689</v>
      </c>
      <c r="G5" s="9">
        <v>45961</v>
      </c>
      <c r="H5">
        <f t="shared" si="0"/>
        <v>272</v>
      </c>
      <c r="I5" s="14">
        <f t="shared" ca="1" si="1"/>
        <v>85</v>
      </c>
      <c r="J5" s="10">
        <f t="shared" ca="1" si="2"/>
        <v>0.3125</v>
      </c>
      <c r="K5" t="str">
        <f t="shared" ca="1" si="3"/>
        <v>behind</v>
      </c>
    </row>
    <row r="6" spans="1:11" x14ac:dyDescent="0.2">
      <c r="A6" t="s">
        <v>37</v>
      </c>
      <c r="B6" t="s">
        <v>38</v>
      </c>
      <c r="C6" t="s">
        <v>14</v>
      </c>
      <c r="D6" s="2">
        <v>0.25</v>
      </c>
      <c r="E6" s="15">
        <f>AVERAGEIF(IT!C:C,II!A6,IT!D:D)</f>
        <v>0.17</v>
      </c>
      <c r="F6" s="9">
        <v>45778</v>
      </c>
      <c r="G6" s="9">
        <v>45991</v>
      </c>
      <c r="H6">
        <f t="shared" si="0"/>
        <v>213</v>
      </c>
      <c r="I6" s="14">
        <f t="shared" ca="1" si="1"/>
        <v>-4</v>
      </c>
      <c r="J6" s="10">
        <f t="shared" ca="1" si="2"/>
        <v>0</v>
      </c>
      <c r="K6" t="str">
        <f t="shared" ca="1" si="3"/>
        <v>ahead</v>
      </c>
    </row>
    <row r="7" spans="1:11" x14ac:dyDescent="0.2">
      <c r="A7" t="s">
        <v>39</v>
      </c>
      <c r="B7" t="s">
        <v>40</v>
      </c>
      <c r="C7" t="s">
        <v>22</v>
      </c>
      <c r="D7" s="2">
        <v>0.35</v>
      </c>
      <c r="E7" s="15">
        <f>AVERAGEIF(IT!C:C,II!A7,IT!D:D)</f>
        <v>0.15</v>
      </c>
      <c r="F7" s="9">
        <v>45689</v>
      </c>
      <c r="G7" s="9">
        <v>46022</v>
      </c>
      <c r="H7">
        <f t="shared" si="0"/>
        <v>333</v>
      </c>
      <c r="I7" s="14">
        <f t="shared" ca="1" si="1"/>
        <v>85</v>
      </c>
      <c r="J7" s="10">
        <f ca="1">IF(I7&lt;0,0,I7/H7)</f>
        <v>0.25525525525525528</v>
      </c>
      <c r="K7" t="str">
        <f t="shared" ca="1" si="3"/>
        <v>behind</v>
      </c>
    </row>
    <row r="8" spans="1:11" x14ac:dyDescent="0.2">
      <c r="D8" s="2"/>
      <c r="E8" s="15"/>
      <c r="F8" s="9"/>
      <c r="G8" s="9"/>
      <c r="I8" s="14"/>
      <c r="J8" s="10"/>
    </row>
    <row r="9" spans="1:11" x14ac:dyDescent="0.2">
      <c r="E9" s="15"/>
      <c r="F9" s="9"/>
      <c r="G9" s="9"/>
      <c r="I9" s="14"/>
      <c r="J9" s="10"/>
    </row>
  </sheetData>
  <autoFilter ref="A1:D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J1" sqref="J1:J2"/>
    </sheetView>
  </sheetViews>
  <sheetFormatPr defaultColWidth="11.43359375" defaultRowHeight="15" x14ac:dyDescent="0.2"/>
  <cols>
    <col min="2" max="2" width="13.046875" bestFit="1" customWidth="1"/>
    <col min="3" max="3" width="14.796875" customWidth="1"/>
    <col min="4" max="4" width="17.08203125" style="13" bestFit="1" customWidth="1"/>
    <col min="9" max="9" width="12.23828125" bestFit="1" customWidth="1"/>
    <col min="11" max="11" width="21.7890625" bestFit="1" customWidth="1"/>
  </cols>
  <sheetData>
    <row r="1" spans="1:11" x14ac:dyDescent="0.2">
      <c r="A1" s="1" t="s">
        <v>44</v>
      </c>
      <c r="B1" s="1" t="s">
        <v>45</v>
      </c>
      <c r="C1" s="1" t="s">
        <v>46</v>
      </c>
      <c r="D1" s="11" t="s">
        <v>47</v>
      </c>
      <c r="E1" s="1" t="s">
        <v>102</v>
      </c>
      <c r="F1" s="1" t="s">
        <v>103</v>
      </c>
      <c r="G1" s="1" t="s">
        <v>105</v>
      </c>
      <c r="H1" s="1" t="s">
        <v>106</v>
      </c>
      <c r="I1" s="1" t="s">
        <v>104</v>
      </c>
      <c r="J1" s="1" t="s">
        <v>109</v>
      </c>
      <c r="K1" s="1" t="s">
        <v>70</v>
      </c>
    </row>
    <row r="2" spans="1:11" x14ac:dyDescent="0.2">
      <c r="A2" t="s">
        <v>48</v>
      </c>
      <c r="B2" t="s">
        <v>49</v>
      </c>
      <c r="C2" t="s">
        <v>29</v>
      </c>
      <c r="D2" s="15">
        <v>0.11</v>
      </c>
      <c r="E2" s="9">
        <v>45658</v>
      </c>
      <c r="F2" s="9">
        <v>45869</v>
      </c>
      <c r="G2">
        <f>F2-E2</f>
        <v>211</v>
      </c>
      <c r="H2" s="14">
        <f ca="1">TODAY()-E2</f>
        <v>116</v>
      </c>
      <c r="I2" s="10">
        <f ca="1">IF(H2&lt;0,0,H2/G2)</f>
        <v>0.54976303317535546</v>
      </c>
      <c r="J2" t="str">
        <f ca="1">IF(D2&lt;I2,"behind","ahead")</f>
        <v>behind</v>
      </c>
      <c r="K2" t="s">
        <v>71</v>
      </c>
    </row>
    <row r="3" spans="1:11" x14ac:dyDescent="0.2">
      <c r="A3" t="s">
        <v>50</v>
      </c>
      <c r="B3" t="s">
        <v>51</v>
      </c>
      <c r="C3" t="s">
        <v>31</v>
      </c>
      <c r="D3" s="15">
        <v>0.22</v>
      </c>
      <c r="E3" s="9">
        <v>45689</v>
      </c>
      <c r="F3" s="9">
        <v>45900</v>
      </c>
      <c r="G3">
        <f t="shared" ref="G3:G10" si="0">F3-E3</f>
        <v>211</v>
      </c>
      <c r="H3" s="14">
        <f t="shared" ref="H3:H10" ca="1" si="1">TODAY()-E3</f>
        <v>85</v>
      </c>
      <c r="I3" s="10">
        <f t="shared" ref="I3:I10" ca="1" si="2">IF(H3&lt;0,0,H3/G3)</f>
        <v>0.40284360189573459</v>
      </c>
      <c r="J3" t="str">
        <f t="shared" ref="J3:J10" ca="1" si="3">IF(D3&lt;I3,"behind","ahead")</f>
        <v>behind</v>
      </c>
      <c r="K3" t="s">
        <v>71</v>
      </c>
    </row>
    <row r="4" spans="1:11" x14ac:dyDescent="0.2">
      <c r="A4" t="s">
        <v>52</v>
      </c>
      <c r="B4" t="s">
        <v>53</v>
      </c>
      <c r="C4" t="s">
        <v>33</v>
      </c>
      <c r="D4" s="15">
        <v>0.33</v>
      </c>
      <c r="E4" s="9">
        <v>45658</v>
      </c>
      <c r="F4" s="9">
        <v>45930</v>
      </c>
      <c r="G4">
        <f t="shared" si="0"/>
        <v>272</v>
      </c>
      <c r="H4" s="14">
        <f t="shared" ca="1" si="1"/>
        <v>116</v>
      </c>
      <c r="I4" s="10">
        <f t="shared" ca="1" si="2"/>
        <v>0.4264705882352941</v>
      </c>
      <c r="J4" t="str">
        <f t="shared" ca="1" si="3"/>
        <v>behind</v>
      </c>
      <c r="K4" t="s">
        <v>72</v>
      </c>
    </row>
    <row r="5" spans="1:11" x14ac:dyDescent="0.2">
      <c r="A5" t="s">
        <v>54</v>
      </c>
      <c r="B5" t="s">
        <v>55</v>
      </c>
      <c r="C5" t="s">
        <v>35</v>
      </c>
      <c r="D5" s="15">
        <v>0.12</v>
      </c>
      <c r="E5" s="9">
        <v>45689</v>
      </c>
      <c r="F5" s="9">
        <v>45961</v>
      </c>
      <c r="G5">
        <f t="shared" si="0"/>
        <v>272</v>
      </c>
      <c r="H5" s="14">
        <f t="shared" ca="1" si="1"/>
        <v>85</v>
      </c>
      <c r="I5" s="10">
        <f t="shared" ca="1" si="2"/>
        <v>0.3125</v>
      </c>
      <c r="J5" t="str">
        <f t="shared" ca="1" si="3"/>
        <v>behind</v>
      </c>
      <c r="K5" t="s">
        <v>73</v>
      </c>
    </row>
    <row r="6" spans="1:11" x14ac:dyDescent="0.2">
      <c r="A6" t="s">
        <v>56</v>
      </c>
      <c r="B6" t="s">
        <v>57</v>
      </c>
      <c r="C6" t="s">
        <v>29</v>
      </c>
      <c r="D6" s="15">
        <v>0.13</v>
      </c>
      <c r="E6" s="9">
        <v>45778</v>
      </c>
      <c r="F6" s="9">
        <v>45991</v>
      </c>
      <c r="G6">
        <f t="shared" si="0"/>
        <v>213</v>
      </c>
      <c r="H6" s="14">
        <f t="shared" ca="1" si="1"/>
        <v>-4</v>
      </c>
      <c r="I6" s="10">
        <f t="shared" ca="1" si="2"/>
        <v>0</v>
      </c>
      <c r="J6" t="str">
        <f t="shared" ca="1" si="3"/>
        <v>ahead</v>
      </c>
      <c r="K6" t="s">
        <v>71</v>
      </c>
    </row>
    <row r="7" spans="1:11" x14ac:dyDescent="0.2">
      <c r="A7" t="s">
        <v>58</v>
      </c>
      <c r="B7" t="s">
        <v>59</v>
      </c>
      <c r="C7" t="s">
        <v>31</v>
      </c>
      <c r="D7" s="15">
        <v>0.14000000000000001</v>
      </c>
      <c r="E7" s="9">
        <v>45689</v>
      </c>
      <c r="F7" s="9">
        <v>46022</v>
      </c>
      <c r="G7">
        <f t="shared" si="0"/>
        <v>333</v>
      </c>
      <c r="H7" s="14">
        <f t="shared" ca="1" si="1"/>
        <v>85</v>
      </c>
      <c r="I7" s="10">
        <f ca="1">IF(H7&lt;0,0,H7/G7)</f>
        <v>0.25525525525525528</v>
      </c>
      <c r="J7" t="str">
        <f t="shared" ca="1" si="3"/>
        <v>behind</v>
      </c>
      <c r="K7" t="s">
        <v>74</v>
      </c>
    </row>
    <row r="8" spans="1:11" x14ac:dyDescent="0.2">
      <c r="A8" t="s">
        <v>60</v>
      </c>
      <c r="B8" t="s">
        <v>61</v>
      </c>
      <c r="C8" t="s">
        <v>39</v>
      </c>
      <c r="D8" s="15">
        <v>0.15</v>
      </c>
      <c r="E8" s="9">
        <v>45717</v>
      </c>
      <c r="F8" s="9">
        <v>45869</v>
      </c>
      <c r="G8">
        <f t="shared" si="0"/>
        <v>152</v>
      </c>
      <c r="H8" s="14">
        <f t="shared" ca="1" si="1"/>
        <v>57</v>
      </c>
      <c r="I8" s="10">
        <f t="shared" ca="1" si="2"/>
        <v>0.375</v>
      </c>
      <c r="J8" t="str">
        <f t="shared" ca="1" si="3"/>
        <v>behind</v>
      </c>
      <c r="K8" t="s">
        <v>74</v>
      </c>
    </row>
    <row r="9" spans="1:11" x14ac:dyDescent="0.2">
      <c r="A9" t="s">
        <v>62</v>
      </c>
      <c r="B9" t="s">
        <v>63</v>
      </c>
      <c r="C9" t="s">
        <v>35</v>
      </c>
      <c r="D9" s="15">
        <v>0.16</v>
      </c>
      <c r="E9" s="9">
        <v>45748</v>
      </c>
      <c r="F9" s="9">
        <v>45900</v>
      </c>
      <c r="G9">
        <f t="shared" si="0"/>
        <v>152</v>
      </c>
      <c r="H9" s="14">
        <f t="shared" ca="1" si="1"/>
        <v>26</v>
      </c>
      <c r="I9" s="10">
        <f t="shared" ca="1" si="2"/>
        <v>0.17105263157894737</v>
      </c>
      <c r="J9" t="str">
        <f t="shared" ca="1" si="3"/>
        <v>behind</v>
      </c>
      <c r="K9" t="s">
        <v>73</v>
      </c>
    </row>
    <row r="10" spans="1:11" x14ac:dyDescent="0.2">
      <c r="A10" t="s">
        <v>64</v>
      </c>
      <c r="B10" t="s">
        <v>65</v>
      </c>
      <c r="C10" t="s">
        <v>37</v>
      </c>
      <c r="D10" s="15">
        <v>0.17</v>
      </c>
      <c r="E10" s="9">
        <v>45778</v>
      </c>
      <c r="F10" s="9">
        <v>45930</v>
      </c>
      <c r="G10">
        <f t="shared" si="0"/>
        <v>152</v>
      </c>
      <c r="H10" s="14">
        <f t="shared" ca="1" si="1"/>
        <v>-4</v>
      </c>
      <c r="I10" s="10">
        <f t="shared" ca="1" si="2"/>
        <v>0</v>
      </c>
      <c r="J10" t="str">
        <f t="shared" ca="1" si="3"/>
        <v>ahead</v>
      </c>
      <c r="K10" t="s">
        <v>71</v>
      </c>
    </row>
    <row r="11" spans="1:11" x14ac:dyDescent="0.2">
      <c r="D11" s="15"/>
    </row>
    <row r="12" spans="1:11" x14ac:dyDescent="0.2">
      <c r="D12" s="15"/>
    </row>
    <row r="13" spans="1:11" x14ac:dyDescent="0.2">
      <c r="D13" s="15"/>
    </row>
    <row r="14" spans="1:11" x14ac:dyDescent="0.2">
      <c r="D14" s="15"/>
    </row>
    <row r="15" spans="1:11" x14ac:dyDescent="0.2">
      <c r="D15" s="15"/>
    </row>
  </sheetData>
  <autoFilter ref="A1:K10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C1" sqref="C1"/>
    </sheetView>
  </sheetViews>
  <sheetFormatPr defaultColWidth="11.43359375" defaultRowHeight="15" x14ac:dyDescent="0.2"/>
  <cols>
    <col min="1" max="1" width="14.390625" bestFit="1" customWidth="1"/>
    <col min="2" max="2" width="22.734375" bestFit="1" customWidth="1"/>
    <col min="3" max="3" width="21.7890625" bestFit="1" customWidth="1"/>
    <col min="4" max="4" width="13.31640625" bestFit="1" customWidth="1"/>
    <col min="5" max="6" width="13.31640625" customWidth="1"/>
  </cols>
  <sheetData>
    <row r="1" spans="1:7" x14ac:dyDescent="0.2">
      <c r="A1" s="1" t="s">
        <v>44</v>
      </c>
      <c r="B1" s="1" t="s">
        <v>45</v>
      </c>
      <c r="C1" s="1" t="s">
        <v>70</v>
      </c>
      <c r="D1" s="1" t="s">
        <v>110</v>
      </c>
      <c r="E1" s="1"/>
      <c r="F1" s="1" t="s">
        <v>111</v>
      </c>
      <c r="G1" s="1" t="s">
        <v>112</v>
      </c>
    </row>
    <row r="2" spans="1:7" x14ac:dyDescent="0.2">
      <c r="A2" t="s">
        <v>48</v>
      </c>
      <c r="B2" t="s">
        <v>49</v>
      </c>
      <c r="C2" t="s">
        <v>71</v>
      </c>
      <c r="D2" s="10">
        <f>VLOOKUP(A2,IT!A:D,4,FALSE)</f>
        <v>0.11</v>
      </c>
      <c r="E2" s="10"/>
      <c r="F2" s="10"/>
    </row>
    <row r="3" spans="1:7" x14ac:dyDescent="0.2">
      <c r="A3" t="s">
        <v>50</v>
      </c>
      <c r="B3" t="s">
        <v>51</v>
      </c>
      <c r="C3" t="s">
        <v>71</v>
      </c>
      <c r="D3" s="10">
        <f>VLOOKUP(A3,IT!A:D,4,FALSE)</f>
        <v>0.22</v>
      </c>
      <c r="E3" s="10"/>
      <c r="F3" s="10"/>
    </row>
    <row r="4" spans="1:7" x14ac:dyDescent="0.2">
      <c r="A4" t="s">
        <v>52</v>
      </c>
      <c r="B4" t="s">
        <v>53</v>
      </c>
      <c r="C4" t="s">
        <v>72</v>
      </c>
      <c r="D4" s="10">
        <f>VLOOKUP(A4,IT!A:D,4,FALSE)</f>
        <v>0.33</v>
      </c>
      <c r="E4" s="10"/>
      <c r="F4" s="10"/>
    </row>
    <row r="5" spans="1:7" x14ac:dyDescent="0.2">
      <c r="A5" t="s">
        <v>54</v>
      </c>
      <c r="B5" t="s">
        <v>55</v>
      </c>
      <c r="C5" t="s">
        <v>73</v>
      </c>
      <c r="D5" s="10">
        <f>VLOOKUP(A5,IT!A:D,4,FALSE)</f>
        <v>0.12</v>
      </c>
      <c r="E5" s="10"/>
      <c r="F5" s="10"/>
    </row>
    <row r="6" spans="1:7" x14ac:dyDescent="0.2">
      <c r="A6" t="s">
        <v>56</v>
      </c>
      <c r="B6" t="s">
        <v>57</v>
      </c>
      <c r="C6" t="s">
        <v>71</v>
      </c>
      <c r="D6" s="10">
        <f>VLOOKUP(A6,IT!A:D,4,FALSE)</f>
        <v>0.13</v>
      </c>
      <c r="E6" s="10"/>
      <c r="F6" s="10"/>
    </row>
    <row r="7" spans="1:7" x14ac:dyDescent="0.2">
      <c r="A7" t="s">
        <v>58</v>
      </c>
      <c r="B7" t="s">
        <v>59</v>
      </c>
      <c r="C7" t="s">
        <v>74</v>
      </c>
      <c r="D7" s="10">
        <f>VLOOKUP(A7,IT!A:D,4,FALSE)</f>
        <v>0.14000000000000001</v>
      </c>
      <c r="E7" s="10"/>
      <c r="F7" s="10"/>
    </row>
    <row r="8" spans="1:7" x14ac:dyDescent="0.2">
      <c r="A8" t="s">
        <v>60</v>
      </c>
      <c r="B8" t="s">
        <v>61</v>
      </c>
      <c r="C8" t="s">
        <v>74</v>
      </c>
      <c r="D8" s="10">
        <f>VLOOKUP(A8,IT!A:D,4,FALSE)</f>
        <v>0.15</v>
      </c>
      <c r="E8" s="10"/>
      <c r="F8" s="10"/>
    </row>
    <row r="9" spans="1:7" x14ac:dyDescent="0.2">
      <c r="A9" t="s">
        <v>62</v>
      </c>
      <c r="B9" t="s">
        <v>63</v>
      </c>
      <c r="C9" t="s">
        <v>73</v>
      </c>
      <c r="D9" s="10">
        <f>VLOOKUP(A9,IT!A:D,4,FALSE)</f>
        <v>0.16</v>
      </c>
      <c r="E9" s="10"/>
      <c r="F9" s="10"/>
    </row>
    <row r="10" spans="1:7" x14ac:dyDescent="0.2">
      <c r="A10" t="s">
        <v>64</v>
      </c>
      <c r="B10" t="s">
        <v>65</v>
      </c>
      <c r="C10" t="s">
        <v>71</v>
      </c>
      <c r="D10" s="10">
        <f>VLOOKUP(A10,IT!A:D,4,FALSE)</f>
        <v>0.17</v>
      </c>
      <c r="E10" s="10"/>
      <c r="F10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6" sqref="A6:E11"/>
    </sheetView>
  </sheetViews>
  <sheetFormatPr defaultColWidth="11.43359375" defaultRowHeight="15" x14ac:dyDescent="0.2"/>
  <cols>
    <col min="3" max="3" width="16.27734375" bestFit="1" customWidth="1"/>
    <col min="4" max="4" width="16.6796875" bestFit="1" customWidth="1"/>
  </cols>
  <sheetData>
    <row r="1" spans="1:5" x14ac:dyDescent="0.2">
      <c r="A1" s="1" t="s">
        <v>75</v>
      </c>
      <c r="B1" s="1" t="s">
        <v>76</v>
      </c>
      <c r="C1" s="1" t="s">
        <v>111</v>
      </c>
      <c r="D1" s="1" t="s">
        <v>112</v>
      </c>
      <c r="E1" s="1" t="s">
        <v>109</v>
      </c>
    </row>
    <row r="2" spans="1:5" x14ac:dyDescent="0.2">
      <c r="A2" t="s">
        <v>71</v>
      </c>
      <c r="B2" t="s">
        <v>77</v>
      </c>
      <c r="C2" s="10">
        <f>AVERAGEIF(IT!K:K,Resources!A2,IT!D:D)</f>
        <v>0.1575</v>
      </c>
      <c r="D2" s="12">
        <f ca="1">AVERAGEIF(IT!K:K,Resources!A2,IT!I:I)</f>
        <v>0.2381516587677725</v>
      </c>
      <c r="E2" t="str">
        <f ca="1">IF(C2&lt;D2,"behind","ahead")</f>
        <v>behind</v>
      </c>
    </row>
    <row r="3" spans="1:5" x14ac:dyDescent="0.2">
      <c r="A3" t="s">
        <v>74</v>
      </c>
      <c r="B3" t="s">
        <v>78</v>
      </c>
      <c r="C3" s="10">
        <f>AVERAGEIF(IT!K:K,Resources!A3,IT!D:D)</f>
        <v>0.14500000000000002</v>
      </c>
      <c r="D3" s="12">
        <f ca="1">AVERAGEIF(IT!K:K,Resources!A3,IT!I:I)</f>
        <v>0.31512762762762764</v>
      </c>
      <c r="E3" t="str">
        <f t="shared" ref="E3:E11" ca="1" si="0">IF(C3&lt;D3,"behind","ahead")</f>
        <v>behind</v>
      </c>
    </row>
    <row r="4" spans="1:5" x14ac:dyDescent="0.2">
      <c r="A4" t="s">
        <v>72</v>
      </c>
      <c r="B4" t="s">
        <v>79</v>
      </c>
      <c r="C4" s="10">
        <f>AVERAGEIF(IT!K:K,Resources!A4,IT!D:D)</f>
        <v>0.33</v>
      </c>
      <c r="D4" s="12">
        <f ca="1">AVERAGEIF(IT!K:K,Resources!A4,IT!I:I)</f>
        <v>0.4264705882352941</v>
      </c>
      <c r="E4" t="str">
        <f t="shared" ca="1" si="0"/>
        <v>behind</v>
      </c>
    </row>
    <row r="5" spans="1:5" x14ac:dyDescent="0.2">
      <c r="A5" t="s">
        <v>73</v>
      </c>
      <c r="B5" t="s">
        <v>80</v>
      </c>
      <c r="C5" s="10">
        <f>AVERAGEIF(IT!K:K,Resources!A5,IT!D:D)</f>
        <v>0.14000000000000001</v>
      </c>
      <c r="D5" s="12">
        <f ca="1">AVERAGEIF(IT!K:K,Resources!A5,IT!I:I)</f>
        <v>0.24177631578947367</v>
      </c>
      <c r="E5" t="str">
        <f t="shared" ca="1" si="0"/>
        <v>behind</v>
      </c>
    </row>
    <row r="6" spans="1:5" x14ac:dyDescent="0.2">
      <c r="C6" s="10"/>
      <c r="D6" s="12"/>
    </row>
    <row r="7" spans="1:5" x14ac:dyDescent="0.2">
      <c r="C7" s="10"/>
      <c r="D7" s="12"/>
    </row>
    <row r="8" spans="1:5" x14ac:dyDescent="0.2">
      <c r="C8" s="10"/>
      <c r="D8" s="12"/>
    </row>
    <row r="9" spans="1:5" x14ac:dyDescent="0.2">
      <c r="C9" s="10"/>
      <c r="D9" s="12"/>
    </row>
    <row r="10" spans="1:5" x14ac:dyDescent="0.2">
      <c r="C10" s="10"/>
      <c r="D10" s="12"/>
    </row>
    <row r="11" spans="1:5" x14ac:dyDescent="0.2">
      <c r="C11" s="10"/>
      <c r="D1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AR37"/>
  <sheetViews>
    <sheetView topLeftCell="B2" zoomScale="90" zoomScaleNormal="90" workbookViewId="0">
      <selection activeCell="J5" sqref="J5:N5"/>
    </sheetView>
  </sheetViews>
  <sheetFormatPr defaultColWidth="11.43359375" defaultRowHeight="15" x14ac:dyDescent="0.2"/>
  <cols>
    <col min="2" max="2" width="4.03515625" customWidth="1"/>
    <col min="3" max="8" width="4.5703125" customWidth="1"/>
    <col min="9" max="9" width="0.8046875" customWidth="1"/>
    <col min="15" max="15" width="1.07421875" customWidth="1"/>
    <col min="16" max="28" width="4.16796875" customWidth="1"/>
    <col min="29" max="29" width="4.70703125" customWidth="1"/>
    <col min="30" max="30" width="1.34375" customWidth="1"/>
    <col min="31" max="31" width="6.05078125" customWidth="1"/>
    <col min="32" max="32" width="1.34375" customWidth="1"/>
    <col min="33" max="44" width="4.5703125" customWidth="1"/>
  </cols>
  <sheetData>
    <row r="4" spans="2:4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2:44" x14ac:dyDescent="0.2">
      <c r="B5" s="3"/>
      <c r="C5" s="4"/>
      <c r="D5" s="4"/>
      <c r="E5" s="4"/>
      <c r="F5" s="4"/>
      <c r="G5" s="4"/>
      <c r="H5" s="4" t="s">
        <v>13</v>
      </c>
      <c r="I5" s="3"/>
      <c r="J5" s="19" t="s">
        <v>30</v>
      </c>
      <c r="K5" s="19"/>
      <c r="L5" s="19"/>
      <c r="M5" s="19"/>
      <c r="N5" s="19"/>
      <c r="O5" s="3"/>
      <c r="P5" s="4" t="s">
        <v>13</v>
      </c>
      <c r="Q5" s="4"/>
      <c r="R5" s="4"/>
      <c r="S5" s="4"/>
      <c r="T5" s="4" t="s">
        <v>13</v>
      </c>
      <c r="U5" s="4"/>
      <c r="V5" s="4"/>
      <c r="W5" s="4"/>
      <c r="X5" s="4" t="s">
        <v>13</v>
      </c>
      <c r="Y5" s="4"/>
      <c r="Z5" s="4"/>
      <c r="AA5" s="4"/>
      <c r="AB5" s="4"/>
      <c r="AC5" s="4"/>
      <c r="AD5" s="3"/>
      <c r="AE5" s="5"/>
      <c r="AF5" s="3"/>
      <c r="AG5" s="4" t="s">
        <v>13</v>
      </c>
      <c r="AH5" s="4"/>
      <c r="AI5" s="4"/>
      <c r="AJ5" s="4"/>
      <c r="AK5" s="4" t="s">
        <v>13</v>
      </c>
      <c r="AL5" s="4" t="s">
        <v>13</v>
      </c>
      <c r="AM5" s="4"/>
      <c r="AN5" s="4"/>
      <c r="AO5" s="4" t="s">
        <v>13</v>
      </c>
      <c r="AP5" s="4"/>
      <c r="AQ5" s="4"/>
      <c r="AR5" s="3"/>
    </row>
    <row r="6" spans="2:44" x14ac:dyDescent="0.2">
      <c r="B6" s="3"/>
      <c r="C6" s="4"/>
      <c r="D6" s="4"/>
      <c r="E6" s="4"/>
      <c r="F6" s="4"/>
      <c r="G6" s="4" t="s">
        <v>13</v>
      </c>
      <c r="H6" s="4"/>
      <c r="I6" s="3"/>
      <c r="J6" s="19" t="s">
        <v>32</v>
      </c>
      <c r="K6" s="19"/>
      <c r="L6" s="19"/>
      <c r="M6" s="19"/>
      <c r="N6" s="19"/>
      <c r="O6" s="3"/>
      <c r="P6" s="4"/>
      <c r="Q6" s="4" t="s">
        <v>13</v>
      </c>
      <c r="R6" s="4"/>
      <c r="S6" s="4"/>
      <c r="T6" s="4"/>
      <c r="U6" s="4" t="s">
        <v>13</v>
      </c>
      <c r="V6" s="4"/>
      <c r="W6" s="4"/>
      <c r="X6" s="4"/>
      <c r="Y6" s="4"/>
      <c r="Z6" s="4"/>
      <c r="AA6" s="4"/>
      <c r="AB6" s="4"/>
      <c r="AC6" s="4"/>
      <c r="AD6" s="3"/>
      <c r="AE6" s="5"/>
      <c r="AF6" s="3"/>
      <c r="AG6" s="4"/>
      <c r="AH6" s="4" t="s">
        <v>13</v>
      </c>
      <c r="AI6" s="4"/>
      <c r="AJ6" s="4"/>
      <c r="AK6" s="4"/>
      <c r="AL6" s="4" t="s">
        <v>13</v>
      </c>
      <c r="AM6" s="4"/>
      <c r="AN6" s="4"/>
      <c r="AO6" s="4"/>
      <c r="AP6" s="4" t="s">
        <v>13</v>
      </c>
      <c r="AQ6" s="4"/>
      <c r="AR6" s="3"/>
    </row>
    <row r="7" spans="2:44" x14ac:dyDescent="0.2">
      <c r="B7" s="3"/>
      <c r="C7" s="4"/>
      <c r="D7" s="4"/>
      <c r="E7" s="4"/>
      <c r="F7" s="4" t="s">
        <v>13</v>
      </c>
      <c r="G7" s="4"/>
      <c r="H7" s="4"/>
      <c r="I7" s="3"/>
      <c r="J7" s="19" t="s">
        <v>34</v>
      </c>
      <c r="K7" s="19"/>
      <c r="L7" s="19"/>
      <c r="M7" s="19"/>
      <c r="N7" s="19"/>
      <c r="O7" s="3"/>
      <c r="P7" s="4"/>
      <c r="Q7" s="4"/>
      <c r="R7" s="4" t="s">
        <v>13</v>
      </c>
      <c r="S7" s="4"/>
      <c r="T7" s="4"/>
      <c r="U7" s="4"/>
      <c r="V7" s="4" t="s">
        <v>13</v>
      </c>
      <c r="W7" s="4"/>
      <c r="X7" s="4"/>
      <c r="Y7" s="4"/>
      <c r="Z7" s="4"/>
      <c r="AA7" s="4"/>
      <c r="AB7" s="4"/>
      <c r="AC7" s="4"/>
      <c r="AD7" s="3"/>
      <c r="AE7" s="5"/>
      <c r="AF7" s="3"/>
      <c r="AG7" s="4"/>
      <c r="AH7" s="4"/>
      <c r="AI7" s="4" t="s">
        <v>13</v>
      </c>
      <c r="AJ7" s="4"/>
      <c r="AK7" s="4"/>
      <c r="AL7" s="4"/>
      <c r="AM7" s="4" t="s">
        <v>13</v>
      </c>
      <c r="AN7" s="4"/>
      <c r="AO7" s="4"/>
      <c r="AP7" s="4"/>
      <c r="AQ7" s="4" t="s">
        <v>13</v>
      </c>
      <c r="AR7" s="3"/>
    </row>
    <row r="8" spans="2:44" x14ac:dyDescent="0.2">
      <c r="B8" s="3"/>
      <c r="C8" s="4"/>
      <c r="D8" s="4"/>
      <c r="E8" s="4" t="s">
        <v>13</v>
      </c>
      <c r="F8" s="4"/>
      <c r="G8" s="4"/>
      <c r="H8" s="4"/>
      <c r="I8" s="3"/>
      <c r="J8" s="19" t="s">
        <v>36</v>
      </c>
      <c r="K8" s="19"/>
      <c r="L8" s="19"/>
      <c r="M8" s="19"/>
      <c r="N8" s="19"/>
      <c r="O8" s="3"/>
      <c r="P8" s="4"/>
      <c r="Q8" s="4"/>
      <c r="R8" s="4"/>
      <c r="S8" s="4" t="s">
        <v>13</v>
      </c>
      <c r="T8" s="4"/>
      <c r="U8" s="4"/>
      <c r="V8" s="4"/>
      <c r="W8" s="4" t="s">
        <v>13</v>
      </c>
      <c r="X8" s="4"/>
      <c r="Y8" s="4"/>
      <c r="Z8" s="4"/>
      <c r="AA8" s="4"/>
      <c r="AB8" s="4"/>
      <c r="AC8" s="4"/>
      <c r="AD8" s="3"/>
      <c r="AE8" s="5"/>
      <c r="AF8" s="3"/>
      <c r="AG8" s="4"/>
      <c r="AH8" s="4"/>
      <c r="AI8" s="4"/>
      <c r="AJ8" s="4" t="s">
        <v>13</v>
      </c>
      <c r="AK8" s="4" t="s">
        <v>13</v>
      </c>
      <c r="AL8" s="4"/>
      <c r="AM8" s="4"/>
      <c r="AN8" s="4" t="s">
        <v>13</v>
      </c>
      <c r="AO8" s="4"/>
      <c r="AP8" s="4"/>
      <c r="AQ8" s="4"/>
      <c r="AR8" s="3"/>
    </row>
    <row r="9" spans="2:44" x14ac:dyDescent="0.2">
      <c r="B9" s="3"/>
      <c r="C9" s="4"/>
      <c r="D9" s="4"/>
      <c r="E9" s="4"/>
      <c r="F9" s="4"/>
      <c r="G9" s="4"/>
      <c r="H9" s="4" t="s">
        <v>13</v>
      </c>
      <c r="I9" s="3"/>
      <c r="J9" s="19" t="s">
        <v>38</v>
      </c>
      <c r="K9" s="19"/>
      <c r="L9" s="19"/>
      <c r="M9" s="19"/>
      <c r="N9" s="19"/>
      <c r="O9" s="3"/>
      <c r="P9" s="4"/>
      <c r="Q9" s="4"/>
      <c r="R9" s="4"/>
      <c r="S9" s="4"/>
      <c r="T9" s="4"/>
      <c r="U9" s="4"/>
      <c r="V9" s="4"/>
      <c r="W9" s="4"/>
      <c r="X9" s="4"/>
      <c r="Y9" s="4" t="s">
        <v>13</v>
      </c>
      <c r="Z9" s="4"/>
      <c r="AA9" s="4"/>
      <c r="AB9" s="4"/>
      <c r="AC9" s="4"/>
      <c r="AD9" s="3"/>
      <c r="AE9" s="5"/>
      <c r="AF9" s="3"/>
      <c r="AG9" s="4"/>
      <c r="AH9" s="4" t="s">
        <v>13</v>
      </c>
      <c r="AI9" s="4"/>
      <c r="AJ9" s="4"/>
      <c r="AK9" s="4"/>
      <c r="AL9" s="4"/>
      <c r="AM9" s="4" t="s">
        <v>13</v>
      </c>
      <c r="AN9" s="4"/>
      <c r="AO9" s="4"/>
      <c r="AP9" s="4"/>
      <c r="AQ9" s="4"/>
      <c r="AR9" s="3"/>
    </row>
    <row r="10" spans="2:44" x14ac:dyDescent="0.2">
      <c r="B10" s="3"/>
      <c r="C10" s="4"/>
      <c r="D10" s="4"/>
      <c r="E10" s="4"/>
      <c r="F10" s="4"/>
      <c r="G10" s="4" t="s">
        <v>13</v>
      </c>
      <c r="H10" s="4"/>
      <c r="I10" s="3"/>
      <c r="J10" s="19" t="s">
        <v>40</v>
      </c>
      <c r="K10" s="19"/>
      <c r="L10" s="19"/>
      <c r="M10" s="19"/>
      <c r="N10" s="19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 t="s">
        <v>13</v>
      </c>
      <c r="AA10" s="4"/>
      <c r="AB10" s="4"/>
      <c r="AC10" s="4"/>
      <c r="AD10" s="3"/>
      <c r="AE10" s="5"/>
      <c r="AF10" s="3"/>
      <c r="AG10" s="4"/>
      <c r="AH10" s="4"/>
      <c r="AI10" s="4" t="s">
        <v>13</v>
      </c>
      <c r="AJ10" s="4"/>
      <c r="AK10" s="4"/>
      <c r="AL10" s="4"/>
      <c r="AM10" s="4"/>
      <c r="AN10" s="4" t="s">
        <v>13</v>
      </c>
      <c r="AO10" s="4"/>
      <c r="AP10" s="4"/>
      <c r="AQ10" s="4"/>
      <c r="AR10" s="3"/>
    </row>
    <row r="11" spans="2:44" x14ac:dyDescent="0.2">
      <c r="B11" s="3"/>
      <c r="C11" s="4"/>
      <c r="D11" s="4"/>
      <c r="E11" s="4"/>
      <c r="F11" s="4" t="s">
        <v>13</v>
      </c>
      <c r="G11" s="4"/>
      <c r="H11" s="4"/>
      <c r="I11" s="3"/>
      <c r="J11" s="19" t="s">
        <v>41</v>
      </c>
      <c r="K11" s="19"/>
      <c r="L11" s="19"/>
      <c r="M11" s="19"/>
      <c r="N11" s="19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3"/>
      <c r="AE11" s="5"/>
      <c r="AF11" s="3"/>
      <c r="AG11" s="4"/>
      <c r="AH11" s="4"/>
      <c r="AI11" s="4"/>
      <c r="AJ11" s="4" t="s">
        <v>13</v>
      </c>
      <c r="AK11" s="4"/>
      <c r="AL11" s="4"/>
      <c r="AM11" s="4"/>
      <c r="AN11" s="4"/>
      <c r="AO11" s="4" t="s">
        <v>13</v>
      </c>
      <c r="AP11" s="4"/>
      <c r="AQ11" s="4"/>
      <c r="AR11" s="3"/>
    </row>
    <row r="12" spans="2:44" x14ac:dyDescent="0.2">
      <c r="B12" s="3"/>
      <c r="C12" s="4"/>
      <c r="D12" s="4" t="s">
        <v>13</v>
      </c>
      <c r="E12" s="4"/>
      <c r="F12" s="4"/>
      <c r="G12" s="4"/>
      <c r="H12" s="4"/>
      <c r="I12" s="3"/>
      <c r="J12" s="19" t="s">
        <v>42</v>
      </c>
      <c r="K12" s="19"/>
      <c r="L12" s="19"/>
      <c r="M12" s="19"/>
      <c r="N12" s="19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 t="s">
        <v>13</v>
      </c>
      <c r="AC12" s="4"/>
      <c r="AD12" s="3"/>
      <c r="AE12" s="5"/>
      <c r="AF12" s="3"/>
      <c r="AG12" s="4"/>
      <c r="AH12" s="4"/>
      <c r="AI12" s="4"/>
      <c r="AJ12" s="4" t="s">
        <v>13</v>
      </c>
      <c r="AK12" s="4"/>
      <c r="AL12" s="4"/>
      <c r="AM12" s="4"/>
      <c r="AN12" s="4"/>
      <c r="AO12" s="4"/>
      <c r="AP12" s="4" t="s">
        <v>13</v>
      </c>
      <c r="AQ12" s="4"/>
      <c r="AR12" s="3"/>
    </row>
    <row r="13" spans="2:44" x14ac:dyDescent="0.2">
      <c r="B13" s="3"/>
      <c r="C13" s="4" t="s">
        <v>13</v>
      </c>
      <c r="D13" s="4"/>
      <c r="E13" s="4"/>
      <c r="F13" s="4"/>
      <c r="G13" s="4"/>
      <c r="H13" s="4"/>
      <c r="I13" s="3"/>
      <c r="J13" s="19" t="s">
        <v>43</v>
      </c>
      <c r="K13" s="19"/>
      <c r="L13" s="19"/>
      <c r="M13" s="19"/>
      <c r="N13" s="19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 t="s">
        <v>13</v>
      </c>
      <c r="AD13" s="3"/>
      <c r="AE13" s="5"/>
      <c r="AF13" s="3"/>
      <c r="AG13" s="4"/>
      <c r="AH13" s="4"/>
      <c r="AI13" s="4"/>
      <c r="AJ13" s="4"/>
      <c r="AK13" s="4" t="s">
        <v>13</v>
      </c>
      <c r="AL13" s="4"/>
      <c r="AM13" s="4"/>
      <c r="AN13" s="4"/>
      <c r="AO13" s="4"/>
      <c r="AP13" s="4"/>
      <c r="AQ13" s="4"/>
      <c r="AR13" s="3"/>
    </row>
    <row r="14" spans="2:44" ht="4.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2:44" x14ac:dyDescent="0.2">
      <c r="B15" s="3"/>
      <c r="C15" s="20" t="s">
        <v>24</v>
      </c>
      <c r="D15" s="20" t="s">
        <v>23</v>
      </c>
      <c r="E15" s="20" t="s">
        <v>21</v>
      </c>
      <c r="F15" s="20" t="s">
        <v>19</v>
      </c>
      <c r="G15" s="20" t="s">
        <v>17</v>
      </c>
      <c r="H15" s="20" t="s">
        <v>15</v>
      </c>
      <c r="I15" s="3"/>
      <c r="J15" s="6"/>
      <c r="K15" s="6"/>
      <c r="L15" s="6"/>
      <c r="M15" s="6"/>
      <c r="N15" s="6"/>
      <c r="O15" s="21"/>
      <c r="P15" s="16" t="s">
        <v>49</v>
      </c>
      <c r="Q15" s="16" t="s">
        <v>51</v>
      </c>
      <c r="R15" s="16" t="s">
        <v>53</v>
      </c>
      <c r="S15" s="16" t="s">
        <v>55</v>
      </c>
      <c r="T15" s="16" t="s">
        <v>57</v>
      </c>
      <c r="U15" s="16" t="s">
        <v>59</v>
      </c>
      <c r="V15" s="16" t="s">
        <v>61</v>
      </c>
      <c r="W15" s="16" t="s">
        <v>63</v>
      </c>
      <c r="X15" s="16" t="s">
        <v>65</v>
      </c>
      <c r="Y15" s="16" t="s">
        <v>66</v>
      </c>
      <c r="Z15" s="16" t="s">
        <v>67</v>
      </c>
      <c r="AA15" s="16" t="s">
        <v>68</v>
      </c>
      <c r="AB15" s="16" t="s">
        <v>69</v>
      </c>
      <c r="AC15" s="16" t="s">
        <v>81</v>
      </c>
      <c r="AD15" s="3"/>
      <c r="AE15" s="18" t="s">
        <v>82</v>
      </c>
      <c r="AF15" s="3"/>
      <c r="AG15" s="16" t="s">
        <v>83</v>
      </c>
      <c r="AH15" s="16" t="s">
        <v>84</v>
      </c>
      <c r="AI15" s="16" t="s">
        <v>85</v>
      </c>
      <c r="AJ15" s="16" t="s">
        <v>86</v>
      </c>
      <c r="AK15" s="16" t="s">
        <v>87</v>
      </c>
      <c r="AL15" s="16" t="s">
        <v>88</v>
      </c>
      <c r="AM15" s="16" t="s">
        <v>89</v>
      </c>
      <c r="AN15" s="16" t="s">
        <v>90</v>
      </c>
      <c r="AO15" s="16" t="s">
        <v>91</v>
      </c>
      <c r="AP15" s="16" t="s">
        <v>92</v>
      </c>
      <c r="AQ15" s="16" t="s">
        <v>93</v>
      </c>
      <c r="AR15" s="3"/>
    </row>
    <row r="16" spans="2:44" x14ac:dyDescent="0.2">
      <c r="B16" s="3"/>
      <c r="C16" s="20"/>
      <c r="D16" s="20"/>
      <c r="E16" s="20"/>
      <c r="F16" s="20"/>
      <c r="G16" s="20"/>
      <c r="H16" s="20"/>
      <c r="I16" s="3"/>
      <c r="J16" s="6"/>
      <c r="K16" s="6"/>
      <c r="L16" s="6"/>
      <c r="M16" s="6"/>
      <c r="N16" s="6"/>
      <c r="O16" s="21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3"/>
      <c r="AE16" s="18"/>
      <c r="AF16" s="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3"/>
    </row>
    <row r="17" spans="2:44" x14ac:dyDescent="0.2">
      <c r="B17" s="3"/>
      <c r="C17" s="20"/>
      <c r="D17" s="20"/>
      <c r="E17" s="20"/>
      <c r="F17" s="20"/>
      <c r="G17" s="20"/>
      <c r="H17" s="20"/>
      <c r="I17" s="3"/>
      <c r="J17" s="6"/>
      <c r="K17" s="6"/>
      <c r="L17" s="8" t="s">
        <v>94</v>
      </c>
      <c r="M17" s="6"/>
      <c r="N17" s="6"/>
      <c r="O17" s="21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3"/>
      <c r="AE17" s="18"/>
      <c r="AF17" s="3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3"/>
    </row>
    <row r="18" spans="2:44" x14ac:dyDescent="0.2">
      <c r="B18" s="3"/>
      <c r="C18" s="20"/>
      <c r="D18" s="20"/>
      <c r="E18" s="20"/>
      <c r="F18" s="20"/>
      <c r="G18" s="20"/>
      <c r="H18" s="20"/>
      <c r="I18" s="3"/>
      <c r="J18" s="6"/>
      <c r="K18" s="6"/>
      <c r="L18" s="8" t="s">
        <v>95</v>
      </c>
      <c r="M18" s="6"/>
      <c r="N18" s="6"/>
      <c r="O18" s="21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3"/>
      <c r="AE18" s="18"/>
      <c r="AF18" s="3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3"/>
    </row>
    <row r="19" spans="2:44" x14ac:dyDescent="0.2">
      <c r="B19" s="3"/>
      <c r="C19" s="20"/>
      <c r="D19" s="20"/>
      <c r="E19" s="20"/>
      <c r="F19" s="20"/>
      <c r="G19" s="20"/>
      <c r="H19" s="20"/>
      <c r="I19" s="3"/>
      <c r="J19" s="6"/>
      <c r="K19" s="6"/>
      <c r="L19" s="6"/>
      <c r="M19" s="6"/>
      <c r="N19" s="6"/>
      <c r="O19" s="21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3"/>
      <c r="AE19" s="18"/>
      <c r="AF19" s="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3"/>
    </row>
    <row r="20" spans="2:44" x14ac:dyDescent="0.2">
      <c r="B20" s="3"/>
      <c r="C20" s="20"/>
      <c r="D20" s="20"/>
      <c r="E20" s="20"/>
      <c r="F20" s="20"/>
      <c r="G20" s="20"/>
      <c r="H20" s="20"/>
      <c r="I20" s="3"/>
      <c r="J20" s="6"/>
      <c r="K20" s="6"/>
      <c r="L20" s="6"/>
      <c r="M20" s="6"/>
      <c r="N20" s="6"/>
      <c r="O20" s="21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3"/>
      <c r="AE20" s="18"/>
      <c r="AF20" s="3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3"/>
    </row>
    <row r="21" spans="2:44" x14ac:dyDescent="0.2">
      <c r="B21" s="3"/>
      <c r="C21" s="20"/>
      <c r="D21" s="20"/>
      <c r="E21" s="20"/>
      <c r="F21" s="20"/>
      <c r="G21" s="20"/>
      <c r="H21" s="20"/>
      <c r="I21" s="3"/>
      <c r="J21" s="6"/>
      <c r="K21" s="6"/>
      <c r="L21" s="6"/>
      <c r="M21" s="6"/>
      <c r="N21" s="6"/>
      <c r="O21" s="21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3"/>
      <c r="AE21" s="18"/>
      <c r="AF21" s="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3"/>
    </row>
    <row r="22" spans="2:44" x14ac:dyDescent="0.2">
      <c r="B22" s="3"/>
      <c r="C22" s="20"/>
      <c r="D22" s="20"/>
      <c r="E22" s="20"/>
      <c r="F22" s="20"/>
      <c r="G22" s="20"/>
      <c r="H22" s="20"/>
      <c r="I22" s="3"/>
      <c r="J22" s="8" t="s">
        <v>96</v>
      </c>
      <c r="K22" s="6"/>
      <c r="L22" s="6"/>
      <c r="M22" s="6"/>
      <c r="N22" s="8" t="s">
        <v>94</v>
      </c>
      <c r="O22" s="21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3"/>
      <c r="AE22" s="18"/>
      <c r="AF22" s="3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3"/>
    </row>
    <row r="23" spans="2:44" x14ac:dyDescent="0.2">
      <c r="B23" s="3"/>
      <c r="C23" s="20"/>
      <c r="D23" s="20"/>
      <c r="E23" s="20"/>
      <c r="F23" s="20"/>
      <c r="G23" s="20"/>
      <c r="H23" s="20"/>
      <c r="I23" s="3"/>
      <c r="J23" s="8" t="s">
        <v>97</v>
      </c>
      <c r="K23" s="6"/>
      <c r="L23" s="6"/>
      <c r="M23" s="6"/>
      <c r="N23" s="8" t="s">
        <v>98</v>
      </c>
      <c r="O23" s="21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3"/>
      <c r="AE23" s="18"/>
      <c r="AF23" s="3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3"/>
    </row>
    <row r="24" spans="2:44" x14ac:dyDescent="0.2">
      <c r="B24" s="3"/>
      <c r="C24" s="20"/>
      <c r="D24" s="20"/>
      <c r="E24" s="20"/>
      <c r="F24" s="20"/>
      <c r="G24" s="20"/>
      <c r="H24" s="20"/>
      <c r="I24" s="3"/>
      <c r="J24" s="6"/>
      <c r="K24" s="6"/>
      <c r="L24" s="6"/>
      <c r="M24" s="6"/>
      <c r="N24" s="6"/>
      <c r="O24" s="21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3"/>
      <c r="AE24" s="18"/>
      <c r="AF24" s="3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3"/>
    </row>
    <row r="25" spans="2:44" x14ac:dyDescent="0.2">
      <c r="B25" s="3"/>
      <c r="C25" s="20"/>
      <c r="D25" s="20"/>
      <c r="E25" s="20"/>
      <c r="F25" s="20"/>
      <c r="G25" s="20"/>
      <c r="H25" s="20"/>
      <c r="I25" s="3"/>
      <c r="J25" s="6"/>
      <c r="K25" s="6"/>
      <c r="L25" s="6"/>
      <c r="M25" s="6"/>
      <c r="N25" s="6"/>
      <c r="O25" s="21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3"/>
      <c r="AE25" s="18"/>
      <c r="AF25" s="3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3"/>
    </row>
    <row r="26" spans="2:44" x14ac:dyDescent="0.2">
      <c r="B26" s="3"/>
      <c r="C26" s="20"/>
      <c r="D26" s="20"/>
      <c r="E26" s="20"/>
      <c r="F26" s="20"/>
      <c r="G26" s="20"/>
      <c r="H26" s="20"/>
      <c r="I26" s="3"/>
      <c r="J26" s="6"/>
      <c r="K26" s="6"/>
      <c r="L26" s="6"/>
      <c r="M26" s="6"/>
      <c r="N26" s="6"/>
      <c r="O26" s="21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3"/>
      <c r="AE26" s="18"/>
      <c r="AF26" s="3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3"/>
    </row>
    <row r="27" spans="2:44" x14ac:dyDescent="0.2">
      <c r="B27" s="3"/>
      <c r="C27" s="20"/>
      <c r="D27" s="20"/>
      <c r="E27" s="20"/>
      <c r="F27" s="20"/>
      <c r="G27" s="20"/>
      <c r="H27" s="20"/>
      <c r="I27" s="3"/>
      <c r="J27" s="6"/>
      <c r="K27" s="6"/>
      <c r="L27" s="6"/>
      <c r="M27" s="6"/>
      <c r="N27" s="6"/>
      <c r="O27" s="21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3"/>
      <c r="AE27" s="18"/>
      <c r="AF27" s="3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3"/>
    </row>
    <row r="28" spans="2:44" x14ac:dyDescent="0.2">
      <c r="B28" s="3"/>
      <c r="C28" s="20"/>
      <c r="D28" s="20"/>
      <c r="E28" s="20"/>
      <c r="F28" s="20"/>
      <c r="G28" s="20"/>
      <c r="H28" s="20"/>
      <c r="I28" s="3"/>
      <c r="J28" s="6"/>
      <c r="K28" s="6"/>
      <c r="L28" s="8" t="s">
        <v>99</v>
      </c>
      <c r="M28" s="6"/>
      <c r="N28" s="6"/>
      <c r="O28" s="21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3"/>
      <c r="AE28" s="18"/>
      <c r="AF28" s="3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3"/>
    </row>
    <row r="29" spans="2:44" x14ac:dyDescent="0.2">
      <c r="B29" s="3"/>
      <c r="C29" s="20"/>
      <c r="D29" s="20"/>
      <c r="E29" s="20"/>
      <c r="F29" s="20"/>
      <c r="G29" s="20"/>
      <c r="H29" s="20"/>
      <c r="I29" s="3"/>
      <c r="J29" s="6"/>
      <c r="K29" s="6"/>
      <c r="L29" s="8" t="s">
        <v>100</v>
      </c>
      <c r="M29" s="6"/>
      <c r="N29" s="6"/>
      <c r="O29" s="21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3"/>
      <c r="AE29" s="18"/>
      <c r="AF29" s="3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3"/>
    </row>
    <row r="30" spans="2:44" x14ac:dyDescent="0.2">
      <c r="B30" s="3"/>
      <c r="C30" s="20"/>
      <c r="D30" s="20"/>
      <c r="E30" s="20"/>
      <c r="F30" s="20"/>
      <c r="G30" s="20"/>
      <c r="H30" s="20"/>
      <c r="I30" s="3"/>
      <c r="J30" s="6"/>
      <c r="K30" s="6"/>
      <c r="L30" s="6"/>
      <c r="M30" s="6"/>
      <c r="N30" s="6"/>
      <c r="O30" s="21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3"/>
      <c r="AE30" s="18"/>
      <c r="AF30" s="3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3"/>
    </row>
    <row r="31" spans="2:44" x14ac:dyDescent="0.2">
      <c r="B31" s="3"/>
      <c r="C31" s="20"/>
      <c r="D31" s="20"/>
      <c r="E31" s="20"/>
      <c r="F31" s="20"/>
      <c r="G31" s="20"/>
      <c r="H31" s="20"/>
      <c r="I31" s="3"/>
      <c r="J31" s="6"/>
      <c r="K31" s="6"/>
      <c r="L31" s="6"/>
      <c r="M31" s="6"/>
      <c r="N31" s="6"/>
      <c r="O31" s="21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3"/>
      <c r="AE31" s="18"/>
      <c r="AF31" s="3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3"/>
    </row>
    <row r="32" spans="2:44" ht="4.9000000000000004" customHeight="1" x14ac:dyDescent="0.2">
      <c r="B32" s="3"/>
      <c r="C32" s="7"/>
      <c r="D32" s="7"/>
      <c r="E32" s="7"/>
      <c r="F32" s="7"/>
      <c r="G32" s="7"/>
      <c r="H32" s="7"/>
      <c r="I32" s="3"/>
      <c r="J32" s="3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2:44" x14ac:dyDescent="0.2">
      <c r="B33" s="3"/>
      <c r="C33" s="4"/>
      <c r="D33" s="4" t="s">
        <v>13</v>
      </c>
      <c r="E33" s="4"/>
      <c r="F33" s="4"/>
      <c r="G33" s="4"/>
      <c r="H33" s="4" t="s">
        <v>13</v>
      </c>
      <c r="I33" s="3"/>
      <c r="J33" s="19" t="s">
        <v>3</v>
      </c>
      <c r="K33" s="19"/>
      <c r="L33" s="19"/>
      <c r="M33" s="19"/>
      <c r="N33" s="19"/>
      <c r="O33" s="3"/>
      <c r="P33" s="17" t="s">
        <v>101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3"/>
    </row>
    <row r="34" spans="2:44" x14ac:dyDescent="0.2">
      <c r="B34" s="3"/>
      <c r="C34" s="4" t="s">
        <v>13</v>
      </c>
      <c r="D34" s="4"/>
      <c r="E34" s="4"/>
      <c r="F34" s="4"/>
      <c r="G34" s="4" t="s">
        <v>13</v>
      </c>
      <c r="H34" s="4"/>
      <c r="I34" s="3"/>
      <c r="J34" s="19" t="s">
        <v>5</v>
      </c>
      <c r="K34" s="19"/>
      <c r="L34" s="19"/>
      <c r="M34" s="19"/>
      <c r="N34" s="19"/>
      <c r="O34" s="3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3"/>
    </row>
    <row r="35" spans="2:44" x14ac:dyDescent="0.2">
      <c r="B35" s="3"/>
      <c r="C35" s="4"/>
      <c r="D35" s="4"/>
      <c r="E35" s="4"/>
      <c r="F35" s="4" t="s">
        <v>13</v>
      </c>
      <c r="G35" s="4"/>
      <c r="H35" s="4"/>
      <c r="I35" s="3"/>
      <c r="J35" s="19" t="s">
        <v>7</v>
      </c>
      <c r="K35" s="19"/>
      <c r="L35" s="19"/>
      <c r="M35" s="19"/>
      <c r="N35" s="19"/>
      <c r="O35" s="3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3"/>
    </row>
    <row r="36" spans="2:44" x14ac:dyDescent="0.2">
      <c r="B36" s="3"/>
      <c r="C36" s="4"/>
      <c r="D36" s="4"/>
      <c r="E36" s="4" t="s">
        <v>13</v>
      </c>
      <c r="F36" s="4"/>
      <c r="G36" s="4"/>
      <c r="H36" s="4"/>
      <c r="I36" s="3"/>
      <c r="J36" s="19" t="s">
        <v>8</v>
      </c>
      <c r="K36" s="19"/>
      <c r="L36" s="19"/>
      <c r="M36" s="19"/>
      <c r="N36" s="19"/>
      <c r="O36" s="3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3"/>
    </row>
    <row r="37" spans="2:44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</sheetData>
  <mergeCells count="47">
    <mergeCell ref="AB15:AB31"/>
    <mergeCell ref="O15:O31"/>
    <mergeCell ref="P15:P31"/>
    <mergeCell ref="Q15:Q31"/>
    <mergeCell ref="V15:V31"/>
    <mergeCell ref="W15:W31"/>
    <mergeCell ref="X15:X31"/>
    <mergeCell ref="R15:R31"/>
    <mergeCell ref="S15:S31"/>
    <mergeCell ref="T15:T31"/>
    <mergeCell ref="U15:U31"/>
    <mergeCell ref="J33:N33"/>
    <mergeCell ref="J34:N34"/>
    <mergeCell ref="J35:N35"/>
    <mergeCell ref="J36:N36"/>
    <mergeCell ref="Y15:Y31"/>
    <mergeCell ref="H15:H31"/>
    <mergeCell ref="F15:F31"/>
    <mergeCell ref="E15:E31"/>
    <mergeCell ref="D15:D31"/>
    <mergeCell ref="C15:C31"/>
    <mergeCell ref="G15:G31"/>
    <mergeCell ref="J5:N5"/>
    <mergeCell ref="J12:N12"/>
    <mergeCell ref="J13:N13"/>
    <mergeCell ref="J6:N6"/>
    <mergeCell ref="J7:N7"/>
    <mergeCell ref="J8:N8"/>
    <mergeCell ref="J9:N9"/>
    <mergeCell ref="J10:N10"/>
    <mergeCell ref="J11:N11"/>
    <mergeCell ref="AO15:AO31"/>
    <mergeCell ref="AP15:AP31"/>
    <mergeCell ref="AQ15:AQ31"/>
    <mergeCell ref="P33:AQ36"/>
    <mergeCell ref="AJ15:AJ31"/>
    <mergeCell ref="AK15:AK31"/>
    <mergeCell ref="AL15:AL31"/>
    <mergeCell ref="AM15:AM31"/>
    <mergeCell ref="AN15:AN31"/>
    <mergeCell ref="AC15:AC31"/>
    <mergeCell ref="AE15:AE31"/>
    <mergeCell ref="AG15:AG31"/>
    <mergeCell ref="AH15:AH31"/>
    <mergeCell ref="AI15:AI31"/>
    <mergeCell ref="Z15:Z31"/>
    <mergeCell ref="AA15:AA3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SO</vt:lpstr>
      <vt:lpstr>AO</vt:lpstr>
      <vt:lpstr>II</vt:lpstr>
      <vt:lpstr>IT</vt:lpstr>
      <vt:lpstr>HR</vt:lpstr>
      <vt:lpstr>Resources</vt:lpstr>
      <vt:lpstr>X-Matrix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Simplifius</dc:creator>
  <cp:lastModifiedBy>Simplifius</cp:lastModifiedBy>
  <dcterms:created xsi:type="dcterms:W3CDTF">2025-02-05T16:20:46Z</dcterms:created>
  <dcterms:modified xsi:type="dcterms:W3CDTF">2025-02-24T09:40:58Z</dcterms:modified>
</cp:coreProperties>
</file>