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rco\Documents\trinary\"/>
    </mc:Choice>
  </mc:AlternateContent>
  <xr:revisionPtr revIDLastSave="0" documentId="13_ncr:1_{C05F7990-B213-4332-8CC4-904A330570D8}" xr6:coauthVersionLast="47" xr6:coauthVersionMax="47" xr10:uidLastSave="{00000000-0000-0000-0000-000000000000}"/>
  <bookViews>
    <workbookView xWindow="-108" yWindow="-108" windowWidth="23256" windowHeight="12456" xr2:uid="{DFAE5FFA-5D12-48CA-AC52-E869D0F8AAF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35" i="1"/>
  <c r="E36" i="1"/>
  <c r="E37" i="1"/>
  <c r="E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B29" i="1"/>
  <c r="B30" i="1"/>
  <c r="B31" i="1"/>
  <c r="B32" i="1"/>
  <c r="B33" i="1"/>
  <c r="B34" i="1"/>
  <c r="B35" i="1"/>
  <c r="B36" i="1"/>
  <c r="B37" i="1"/>
  <c r="B28" i="1"/>
  <c r="A29" i="1"/>
  <c r="A30" i="1"/>
  <c r="A31" i="1"/>
  <c r="A32" i="1"/>
  <c r="A33" i="1"/>
  <c r="A34" i="1"/>
  <c r="A35" i="1"/>
  <c r="A36" i="1"/>
  <c r="A37" i="1"/>
  <c r="A28" i="1"/>
  <c r="B27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B14" i="1"/>
  <c r="B15" i="1"/>
  <c r="B16" i="1"/>
  <c r="B17" i="1"/>
  <c r="B18" i="1"/>
  <c r="B19" i="1"/>
  <c r="B20" i="1"/>
  <c r="B21" i="1"/>
  <c r="B22" i="1"/>
  <c r="B13" i="1"/>
  <c r="A14" i="1"/>
  <c r="A15" i="1"/>
  <c r="A16" i="1"/>
  <c r="A17" i="1"/>
  <c r="A18" i="1"/>
  <c r="A19" i="1"/>
  <c r="A20" i="1"/>
  <c r="A21" i="1"/>
  <c r="A22" i="1"/>
  <c r="A13" i="1"/>
</calcChain>
</file>

<file path=xl/sharedStrings.xml><?xml version="1.0" encoding="utf-8"?>
<sst xmlns="http://schemas.openxmlformats.org/spreadsheetml/2006/main" count="26" uniqueCount="17">
  <si>
    <t>BUF1</t>
  </si>
  <si>
    <t>BUF2</t>
  </si>
  <si>
    <t>INV</t>
  </si>
  <si>
    <t>INC</t>
  </si>
  <si>
    <t>MOS</t>
  </si>
  <si>
    <t>R</t>
  </si>
  <si>
    <t>D</t>
  </si>
  <si>
    <t>MIN</t>
  </si>
  <si>
    <t>MAX</t>
  </si>
  <si>
    <t>SEL0</t>
  </si>
  <si>
    <t>SEL1</t>
  </si>
  <si>
    <t>SEL2</t>
  </si>
  <si>
    <t>ADD</t>
  </si>
  <si>
    <t>C181204</t>
  </si>
  <si>
    <t>C22446827</t>
  </si>
  <si>
    <t>C2926187</t>
  </si>
  <si>
    <t>C2930027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</si>
</sst>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-* #,##0.000\ [$€-407]_-;\-* #,##0.000\ [$€-407]_-;_-* &quot;-&quot;??\ [$€-407]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169" fontId="0" fillId="0" borderId="0" xfId="0" applyNumberFormat="1"/>
    <xf numFmtId="169" fontId="1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csc.com/product-detail/MOSFETs_LRC-L2N7002SLLT1G_C22446827.html" TargetMode="External"/><Relationship Id="rId2" Type="http://schemas.openxmlformats.org/officeDocument/2006/relationships/hyperlink" Target="https://www.lcsc.com/product-detail/MOSFETs_FOSAN-BSS84_C2926187.html" TargetMode="External"/><Relationship Id="rId1" Type="http://schemas.openxmlformats.org/officeDocument/2006/relationships/hyperlink" Target="https://www.lcsc.com/product-detail/Schottky-Diodes_Guangdong-Hottech-SD103AW_C181204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lcsc.com/product-detail/Chip-Resistor-Surface-Mount_FOJAN-FRC0603J103TS_C29300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95BE-6DB3-4693-BC6F-A451AD306D42}">
  <dimension ref="A1:M37"/>
  <sheetViews>
    <sheetView tabSelected="1" topLeftCell="A10" zoomScale="92" workbookViewId="0">
      <selection activeCell="F25" sqref="F25"/>
    </sheetView>
  </sheetViews>
  <sheetFormatPr baseColWidth="10" defaultRowHeight="14.4" x14ac:dyDescent="0.3"/>
  <sheetData>
    <row r="1" spans="1:13" x14ac:dyDescent="0.3">
      <c r="B1" t="s">
        <v>4</v>
      </c>
      <c r="C1" t="s">
        <v>5</v>
      </c>
      <c r="D1" t="s">
        <v>6</v>
      </c>
      <c r="E1" t="s">
        <v>0</v>
      </c>
      <c r="F1" t="s">
        <v>1</v>
      </c>
      <c r="G1" t="s">
        <v>2</v>
      </c>
      <c r="H1" t="s">
        <v>3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t="s">
        <v>0</v>
      </c>
      <c r="B2">
        <v>4</v>
      </c>
      <c r="C2">
        <v>3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t="s">
        <v>1</v>
      </c>
      <c r="B3">
        <v>7</v>
      </c>
      <c r="C3">
        <v>6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 t="s">
        <v>2</v>
      </c>
      <c r="B4">
        <v>6</v>
      </c>
      <c r="C4">
        <v>5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t="s">
        <v>3</v>
      </c>
      <c r="B5">
        <v>11</v>
      </c>
      <c r="C5">
        <v>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t="s">
        <v>7</v>
      </c>
      <c r="B6">
        <v>8</v>
      </c>
      <c r="C6">
        <v>7</v>
      </c>
      <c r="D6">
        <v>4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t="s">
        <v>8</v>
      </c>
      <c r="B7">
        <v>8</v>
      </c>
      <c r="C7">
        <v>7</v>
      </c>
      <c r="D7">
        <v>4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t="s">
        <v>9</v>
      </c>
      <c r="B8">
        <v>1</v>
      </c>
      <c r="C8">
        <v>1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t="s">
        <v>10</v>
      </c>
      <c r="B9">
        <v>5</v>
      </c>
      <c r="C9">
        <v>4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t="s">
        <v>11</v>
      </c>
      <c r="B10">
        <v>2</v>
      </c>
      <c r="C10">
        <v>2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t="s">
        <v>12</v>
      </c>
      <c r="B11">
        <v>0</v>
      </c>
      <c r="C11">
        <v>2</v>
      </c>
      <c r="D11">
        <v>0</v>
      </c>
      <c r="E11">
        <v>1</v>
      </c>
      <c r="F11">
        <v>5</v>
      </c>
      <c r="G11">
        <v>3</v>
      </c>
      <c r="H11">
        <v>2</v>
      </c>
      <c r="I11">
        <v>0</v>
      </c>
      <c r="J11">
        <v>1</v>
      </c>
      <c r="K11">
        <v>1</v>
      </c>
      <c r="L11">
        <v>1</v>
      </c>
      <c r="M11">
        <v>1</v>
      </c>
    </row>
    <row r="13" spans="1:13" x14ac:dyDescent="0.3">
      <c r="A13" t="str">
        <f>A2</f>
        <v>BUF1</v>
      </c>
      <c r="B13">
        <f>B2+$E2*B$2+$F2*B$3+$G2*B$4+$H2*B$5+$I2*B$6+$J2*B$7+$K2*B$8+$L2*B$9+$M2*B$10</f>
        <v>4</v>
      </c>
      <c r="C13">
        <f t="shared" ref="C13:D13" si="0">C2+$E2*C$2+$F2*C$3+$G2*C$4+$H2*C$5+$I2*C$6+$J2*C$7+$K2*C$8+$L2*C$9+$M2*C$10</f>
        <v>3</v>
      </c>
      <c r="D13">
        <f t="shared" si="0"/>
        <v>2</v>
      </c>
    </row>
    <row r="14" spans="1:13" x14ac:dyDescent="0.3">
      <c r="A14" t="str">
        <f t="shared" ref="A14:A24" si="1">A3</f>
        <v>BUF2</v>
      </c>
      <c r="B14">
        <f t="shared" ref="B14:D22" si="2">B3+$E3*B$2+$F3*B$3+$G3*B$4+$H3*B$5+$I3*B$6+$J3*B$7+$K3*B$8+$L3*B$9+$M3*B$10</f>
        <v>7</v>
      </c>
      <c r="C14">
        <f t="shared" si="2"/>
        <v>6</v>
      </c>
      <c r="D14">
        <f t="shared" si="2"/>
        <v>2</v>
      </c>
    </row>
    <row r="15" spans="1:13" x14ac:dyDescent="0.3">
      <c r="A15" t="str">
        <f t="shared" si="1"/>
        <v>INV</v>
      </c>
      <c r="B15">
        <f t="shared" si="2"/>
        <v>6</v>
      </c>
      <c r="C15">
        <f t="shared" si="2"/>
        <v>5</v>
      </c>
      <c r="D15">
        <f t="shared" si="2"/>
        <v>2</v>
      </c>
    </row>
    <row r="16" spans="1:13" x14ac:dyDescent="0.3">
      <c r="A16" t="str">
        <f t="shared" si="1"/>
        <v>INC</v>
      </c>
      <c r="B16">
        <f t="shared" si="2"/>
        <v>11</v>
      </c>
      <c r="C16">
        <f t="shared" si="2"/>
        <v>9</v>
      </c>
      <c r="D16">
        <f t="shared" si="2"/>
        <v>2</v>
      </c>
    </row>
    <row r="17" spans="1:5" x14ac:dyDescent="0.3">
      <c r="A17" t="str">
        <f t="shared" si="1"/>
        <v>MIN</v>
      </c>
      <c r="B17">
        <f t="shared" si="2"/>
        <v>12</v>
      </c>
      <c r="C17">
        <f t="shared" si="2"/>
        <v>10</v>
      </c>
      <c r="D17">
        <f t="shared" si="2"/>
        <v>6</v>
      </c>
    </row>
    <row r="18" spans="1:5" x14ac:dyDescent="0.3">
      <c r="A18" t="str">
        <f t="shared" si="1"/>
        <v>MAX</v>
      </c>
      <c r="B18">
        <f t="shared" si="2"/>
        <v>12</v>
      </c>
      <c r="C18">
        <f t="shared" si="2"/>
        <v>10</v>
      </c>
      <c r="D18">
        <f t="shared" si="2"/>
        <v>6</v>
      </c>
    </row>
    <row r="19" spans="1:5" x14ac:dyDescent="0.3">
      <c r="A19" t="str">
        <f t="shared" si="1"/>
        <v>SEL0</v>
      </c>
      <c r="B19">
        <f t="shared" si="2"/>
        <v>1</v>
      </c>
      <c r="C19">
        <f t="shared" si="2"/>
        <v>1</v>
      </c>
      <c r="D19">
        <f t="shared" si="2"/>
        <v>2</v>
      </c>
    </row>
    <row r="20" spans="1:5" x14ac:dyDescent="0.3">
      <c r="A20" t="str">
        <f t="shared" si="1"/>
        <v>SEL1</v>
      </c>
      <c r="B20">
        <f t="shared" si="2"/>
        <v>5</v>
      </c>
      <c r="C20">
        <f t="shared" si="2"/>
        <v>4</v>
      </c>
      <c r="D20">
        <f t="shared" si="2"/>
        <v>2</v>
      </c>
    </row>
    <row r="21" spans="1:5" x14ac:dyDescent="0.3">
      <c r="A21" t="str">
        <f t="shared" si="1"/>
        <v>SEL2</v>
      </c>
      <c r="B21">
        <f t="shared" si="2"/>
        <v>2</v>
      </c>
      <c r="C21">
        <f t="shared" si="2"/>
        <v>2</v>
      </c>
      <c r="D21">
        <f t="shared" si="2"/>
        <v>2</v>
      </c>
    </row>
    <row r="22" spans="1:5" x14ac:dyDescent="0.3">
      <c r="A22" t="str">
        <f t="shared" si="1"/>
        <v>ADD</v>
      </c>
      <c r="B22">
        <f t="shared" si="2"/>
        <v>95</v>
      </c>
      <c r="C22">
        <f t="shared" si="2"/>
        <v>82</v>
      </c>
      <c r="D22">
        <f t="shared" si="2"/>
        <v>32</v>
      </c>
    </row>
    <row r="24" spans="1:5" x14ac:dyDescent="0.3">
      <c r="B24" s="1" t="s">
        <v>15</v>
      </c>
      <c r="C24" s="1" t="s">
        <v>16</v>
      </c>
      <c r="D24" s="1" t="s">
        <v>13</v>
      </c>
    </row>
    <row r="25" spans="1:5" x14ac:dyDescent="0.3">
      <c r="B25" s="1" t="s">
        <v>14</v>
      </c>
    </row>
    <row r="27" spans="1:5" x14ac:dyDescent="0.3">
      <c r="B27" s="2">
        <f>(0.0047+0.0103)/2</f>
        <v>7.4999999999999997E-3</v>
      </c>
      <c r="C27" s="2">
        <v>5.9999999999999995E-4</v>
      </c>
      <c r="D27" s="2">
        <v>5.7999999999999996E-3</v>
      </c>
      <c r="E27" s="3">
        <f>SUM(B27:D27)</f>
        <v>1.3899999999999999E-2</v>
      </c>
    </row>
    <row r="28" spans="1:5" x14ac:dyDescent="0.3">
      <c r="A28" t="str">
        <f>A13</f>
        <v>BUF1</v>
      </c>
      <c r="B28" s="2">
        <f>B13*B$27</f>
        <v>0.03</v>
      </c>
      <c r="C28" s="2">
        <f t="shared" ref="C28:D28" si="3">C13*C$27</f>
        <v>1.8E-3</v>
      </c>
      <c r="D28" s="2">
        <f t="shared" si="3"/>
        <v>1.1599999999999999E-2</v>
      </c>
      <c r="E28" s="3">
        <f t="shared" ref="E28:E37" si="4">SUM(B28:D28)</f>
        <v>4.3400000000000001E-2</v>
      </c>
    </row>
    <row r="29" spans="1:5" x14ac:dyDescent="0.3">
      <c r="A29" t="str">
        <f t="shared" ref="A29:A37" si="5">A14</f>
        <v>BUF2</v>
      </c>
      <c r="B29" s="2">
        <f t="shared" ref="B29:D37" si="6">B14*B$27</f>
        <v>5.2499999999999998E-2</v>
      </c>
      <c r="C29" s="2">
        <f t="shared" si="6"/>
        <v>3.5999999999999999E-3</v>
      </c>
      <c r="D29" s="2">
        <f t="shared" si="6"/>
        <v>1.1599999999999999E-2</v>
      </c>
      <c r="E29" s="3">
        <f t="shared" si="4"/>
        <v>6.7699999999999996E-2</v>
      </c>
    </row>
    <row r="30" spans="1:5" x14ac:dyDescent="0.3">
      <c r="A30" t="str">
        <f t="shared" si="5"/>
        <v>INV</v>
      </c>
      <c r="B30" s="2">
        <f t="shared" si="6"/>
        <v>4.4999999999999998E-2</v>
      </c>
      <c r="C30" s="2">
        <f t="shared" si="6"/>
        <v>2.9999999999999996E-3</v>
      </c>
      <c r="D30" s="2">
        <f t="shared" si="6"/>
        <v>1.1599999999999999E-2</v>
      </c>
      <c r="E30" s="3">
        <f t="shared" si="4"/>
        <v>5.96E-2</v>
      </c>
    </row>
    <row r="31" spans="1:5" x14ac:dyDescent="0.3">
      <c r="A31" t="str">
        <f t="shared" si="5"/>
        <v>INC</v>
      </c>
      <c r="B31" s="2">
        <f t="shared" si="6"/>
        <v>8.249999999999999E-2</v>
      </c>
      <c r="C31" s="2">
        <f t="shared" si="6"/>
        <v>5.3999999999999994E-3</v>
      </c>
      <c r="D31" s="2">
        <f t="shared" si="6"/>
        <v>1.1599999999999999E-2</v>
      </c>
      <c r="E31" s="3">
        <f t="shared" si="4"/>
        <v>9.9499999999999991E-2</v>
      </c>
    </row>
    <row r="32" spans="1:5" x14ac:dyDescent="0.3">
      <c r="A32" t="str">
        <f t="shared" si="5"/>
        <v>MIN</v>
      </c>
      <c r="B32" s="2">
        <f t="shared" si="6"/>
        <v>0.09</v>
      </c>
      <c r="C32" s="2">
        <f t="shared" si="6"/>
        <v>5.9999999999999993E-3</v>
      </c>
      <c r="D32" s="2">
        <f t="shared" si="6"/>
        <v>3.4799999999999998E-2</v>
      </c>
      <c r="E32" s="3">
        <f t="shared" si="4"/>
        <v>0.1308</v>
      </c>
    </row>
    <row r="33" spans="1:5" x14ac:dyDescent="0.3">
      <c r="A33" t="str">
        <f t="shared" si="5"/>
        <v>MAX</v>
      </c>
      <c r="B33" s="2">
        <f t="shared" si="6"/>
        <v>0.09</v>
      </c>
      <c r="C33" s="2">
        <f t="shared" si="6"/>
        <v>5.9999999999999993E-3</v>
      </c>
      <c r="D33" s="2">
        <f t="shared" si="6"/>
        <v>3.4799999999999998E-2</v>
      </c>
      <c r="E33" s="3">
        <f t="shared" si="4"/>
        <v>0.1308</v>
      </c>
    </row>
    <row r="34" spans="1:5" x14ac:dyDescent="0.3">
      <c r="A34" t="str">
        <f t="shared" si="5"/>
        <v>SEL0</v>
      </c>
      <c r="B34" s="2">
        <f t="shared" si="6"/>
        <v>7.4999999999999997E-3</v>
      </c>
      <c r="C34" s="2">
        <f t="shared" si="6"/>
        <v>5.9999999999999995E-4</v>
      </c>
      <c r="D34" s="2">
        <f t="shared" si="6"/>
        <v>1.1599999999999999E-2</v>
      </c>
      <c r="E34" s="3">
        <f t="shared" si="4"/>
        <v>1.9699999999999999E-2</v>
      </c>
    </row>
    <row r="35" spans="1:5" x14ac:dyDescent="0.3">
      <c r="A35" t="str">
        <f t="shared" si="5"/>
        <v>SEL1</v>
      </c>
      <c r="B35" s="2">
        <f t="shared" si="6"/>
        <v>3.7499999999999999E-2</v>
      </c>
      <c r="C35" s="2">
        <f t="shared" si="6"/>
        <v>2.3999999999999998E-3</v>
      </c>
      <c r="D35" s="2">
        <f t="shared" si="6"/>
        <v>1.1599999999999999E-2</v>
      </c>
      <c r="E35" s="3">
        <f t="shared" si="4"/>
        <v>5.1499999999999997E-2</v>
      </c>
    </row>
    <row r="36" spans="1:5" x14ac:dyDescent="0.3">
      <c r="A36" t="str">
        <f t="shared" si="5"/>
        <v>SEL2</v>
      </c>
      <c r="B36" s="2">
        <f t="shared" si="6"/>
        <v>1.4999999999999999E-2</v>
      </c>
      <c r="C36" s="2">
        <f t="shared" si="6"/>
        <v>1.1999999999999999E-3</v>
      </c>
      <c r="D36" s="2">
        <f t="shared" si="6"/>
        <v>1.1599999999999999E-2</v>
      </c>
      <c r="E36" s="3">
        <f t="shared" si="4"/>
        <v>2.7799999999999998E-2</v>
      </c>
    </row>
    <row r="37" spans="1:5" x14ac:dyDescent="0.3">
      <c r="A37" t="str">
        <f t="shared" si="5"/>
        <v>ADD</v>
      </c>
      <c r="B37" s="2">
        <f t="shared" si="6"/>
        <v>0.71250000000000002</v>
      </c>
      <c r="C37" s="2">
        <f t="shared" si="6"/>
        <v>4.9199999999999994E-2</v>
      </c>
      <c r="D37" s="2">
        <f t="shared" si="6"/>
        <v>0.18559999999999999</v>
      </c>
      <c r="E37" s="3">
        <f t="shared" si="4"/>
        <v>0.94730000000000003</v>
      </c>
    </row>
  </sheetData>
  <hyperlinks>
    <hyperlink ref="D24" r:id="rId1" display="https://www.lcsc.com/product-detail/Schottky-Diodes_Guangdong-Hottech-SD103AW_C181204.html" xr:uid="{3FC61144-1EA0-423E-B4CD-91F79C73E7D7}"/>
    <hyperlink ref="B24" r:id="rId2" display="https://www.lcsc.com/product-detail/MOSFETs_FOSAN-BSS84_C2926187.html" xr:uid="{FE1347EE-7A32-43DA-9690-627B317F95A9}"/>
    <hyperlink ref="B25" r:id="rId3" display="https://www.lcsc.com/product-detail/MOSFETs_LRC-L2N7002SLLT1G_C22446827.html" xr:uid="{8D8E5062-0E51-4550-9B29-224B0C9824C3}"/>
    <hyperlink ref="C24" r:id="rId4" display="https://www.lcsc.com/product-detail/Chip-Resistor-Surface-Mount_FOJAN-FRC0603J103TS_C2930027.html" xr:uid="{854C5829-4018-4361-B511-60B03A027268}"/>
  </hyperlinks>
  <pageMargins left="0.7" right="0.7" top="0.78740157499999996" bottom="0.78740157499999996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Mirco Heitmann</dc:creator>
  <cp:lastModifiedBy>Mirco Heitmann</cp:lastModifiedBy>
  <dcterms:created xsi:type="dcterms:W3CDTF">2024-11-23T17:54:50Z</dcterms:created>
  <dcterms:modified xsi:type="dcterms:W3CDTF">2024-11-23T18:30:33Z</dcterms:modified>
</cp:coreProperties>
</file>