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1">
      <go:sheetsCustomData xmlns:go="http://customooxmlschemas.google.com/" r:id="rId5" roundtripDataSignature="AMtx7mhpZ85y2NQeO+PrRfpSdqwKqAvD8A=="/>
    </ext>
  </extLst>
</workbook>
</file>

<file path=xl/sharedStrings.xml><?xml version="1.0" encoding="utf-8"?>
<sst xmlns="http://schemas.openxmlformats.org/spreadsheetml/2006/main" count="1205" uniqueCount="913">
  <si>
    <t>title</t>
  </si>
  <si>
    <t>date</t>
  </si>
  <si>
    <t>url</t>
  </si>
  <si>
    <t>content</t>
  </si>
  <si>
    <t>Korean</t>
  </si>
  <si>
    <t>Despite risks, GDT collection grows 28.62% in 7 months</t>
  </si>
  <si>
    <t>August 17, 2022</t>
  </si>
  <si>
    <t>https://www.khmertimeskh.com/501133080/despite-risks-gdt-collection-grows-28-62-in-7-months/</t>
  </si>
  <si>
    <t>Tax authorities have collected approximately $2.21 billion of tax revenue — 78.39 percent of the budget law in the first seven months of the year, which soared by 28.62 percent or about $491.29 million compared to the same period last year, said a release by the General Department of Taxation (GDT) on Monday.Cambodia has been facing risks of uncertainties, changes in the global economic context, waves of continuous spreading and transforming of Covid-19, and tensions of geopolitics and global security that have been affecting the country’s economy, the release said.However, despite all of these risks, GDT has still been able to manage the tax revenue over the last two years from 2020 to 2021 and the first seven months of 2022 effectively—rising the amount that exceeds the budget law and responding to the demand for cash for expenditures of the government.GDT collected about $240 million of all kinds of taxes via its revenue data online management system in July 2022 alone—8.49 percent of the budget law—and the amount collected rose by about 20 percent or $156.15 million compared to the same month of 2021, Kong Vibol, director general of GDT said.“The continued rising tax revenue was made from general collection activities of the officials and filling the loopholes that let the revenue leaked out as the tax authorities have continued enhancing good governance, good administration and pro-activeness, especially in preparation, development and launch of information systems since the pre-pandemic period,” the release stated.Tax officials have visited 784 enterprises in Beung Kak 1 quarter of Tuol Kork district since the move was undertaken early this month, according to the release, adding that they also solved over 16,000 cases of problems regarding using online system and applications in the January-July period of this year—2,307 cases in July alone.GTD which operates under the Ministry of Economy and Finance is set to collect over $2.8 billion for 2022 as a whole, the release said, adding that the tax officials will continue visiting businesses in all 14 districts, strengthening the management of enterprises whose owners request for suspension or termination but then reopening.“Prepare tax retreat on implementation of strategic and executive plans of tax collection strategies and utilising information technology system. Continue strengthening recording and settling tax debts and releasing strict measures to claim tax debts, especially large tax debts that are potentially prioritised,” the release pointed out.Stamp tax on transfers of immovable properties—a category of tax paid when an immovable property is acquired through various forms including sale-and-purchase, exchange, gift, or succession—contributed about $875 million or 44.38 percent, which was the biggest contributor to the total tax revenue of approximately $1.2 billion in the first half of this year.Khun Darith, managing partner of accounting and tax solutions at accountancy firm K Professional Accounts (KPA), told Khmer Times that transfers of immovable properties could be made with either hard or soft titles and the stamp tax on transfers is generally paid at four percent of the immovable property price specified in the list of tax authorities.“The contribution of stamp tax on transfers of immovable properties reflects that there may be many transactions of sale-purchase of immovable properties,” said Darith, adding that the exception for payment of the tax is for acquisition among blood family such as transfers from parents to children.</t>
  </si>
  <si>
    <t>Gov’t likely to hike special loan to rice sector</t>
  </si>
  <si>
    <t>https://www.khmertimeskh.com/501133081/govt-likely-to-hike-special-loan-to-rice-sector/</t>
  </si>
  <si>
    <t>The government’s special fund through the Agriculture and Rural Development Bank to the rice sector is expected to witness an increase to help further promote rice production.Chan Seiha, deputy director-general of the Agriculture and Rural Development Bank, said that the bank has disbursed $80 million loan to the rice sector this year.The one-year-period loan has contributed to the development of the rice sector in Cambodia, Seiha said.Since 2016, the amount of emergency loans to the rice sector has increased from $27 million to $80 million in 2022, he said.“The government is expected to provide additional loans to enhance and further develop the rice sector to boost economic growth in the aftermath of the Covid-19 crisis,” Seiha added.The government’s special financing project has made a significant contribution, especially to the spread of Covid 19 to improve people’s livelihoods and provide food stocks in the current crisis.“For rice exports through low-interest loans, this is a contribution to cost reduction for many rice millers owners,” he said.The loan, with a maturity date of a year period, is offered to rice millers with lower interest rates than commercial banks.The loans are part of a lending mechanism initiated by the government in 2016 to help millers who are short on cash buy paddy rice from farmers and keep the price of the commodity stable.The loan is also designed for helping rice millers expand their silo and warehouses for rice production.The ARDB has called rice millers in need of capital to apply for government emergency loans for the upcoming harvest season.Lun Yeng, secretary-general of the Cambodia Rice Federation, applauded the move, saying that a package of special loan is the government’s effort to help lift the rice sector.“Providing lower interest rate loans to rice millers to collect paddy rice from farmers, to expand rice mills and silo facilities are help from the government to improve the sector in Cambodia,” Yeng said.Cambodia exported 327,000 tonnes of milled rice in the first semester this year, an increase of 16 percent compared to the same period last year, earning the country $279 million, according to a
report by the Cambodia Rice Federation.China remained the Kingdom’s biggest export market for milled rice export during the period, the report said, citing that the export accounted for 51.43 percent of the total milled rice export, showing a 17.44 percent increase.</t>
  </si>
  <si>
    <t>Global economic crisis hurts rubber exports</t>
  </si>
  <si>
    <t>https://www.khmertimeskh.com/501133082/global-economic-crisis-hurts-rubber-exports/</t>
  </si>
  <si>
    <t>Global economic crisis, rising inflation, interest rate hikes in the United States, the Russia-Ukraine war, the geopolitical situation involving US and China, and a partial shutdown in China adversely affected rubber exports in Cambodia in the first seven months of this year, a top official said.Cambodia’s revenue from dry rubber exports in the first seven months of this year dropped six percent to $254.8 million compared to the same period in the previous year.According to a General Directorate of Rubber (GDR) report, the country exported 161,562 tonnes of dry rubber in the January-July period, a decrease of 0.3 percent when compared with the same period in 2021.Him Aun, GDR director-general, told Khmer Times that the main export countries during the period were Vietnam, Singapore, Malaysia, China, Japan and Korea.“The adverse scenario globally has pushed up raw material and energy prices,” he pointed out.When asked about the likely performance of Cambodia in rubber exports in the remaining months of this year, he said, “In my view, the daily income will increase due to increased harvest area, production and consumption. According to a report from the Association of Natural Rubber Producing Countries (ANRPC), global production reached 1.113 million tonnes by June 2022, an increase of 3.8 percent over the same period in 2021. Similarly, global consumption projected a faster growth at 5.8 percent amounting to 1.206 million tonnes during the same reference period.”On the current challenges being faced by the rubber industry in the country, he said, “The rubber market is unstable because we rely on exports. Besides many youngsters prefer to stop farming and concentrate on other industries and services for jobs.” The country has so far planted rubber trees on a total area of 404,044 hectares, of which 310,193 hectares, or 77 percent, are old enough to be tapped, according to the GDR report.“A ton of dry rubber averagely cost $1,577 during the first seven months of 2022, about $95 lower than that of the same period last year,” Oun said.The Kingdom exported 366,300 tonnes of rubber latex in 2021, an increase of eight percent compared to the export figures in 2020. The country also earned more than $610 million from exports last year.In its June natural rubber (NR) Statistical Report, The Association of Natural Rubber Producing Countries (ANRPC), said the outlook of the NR market is expected to improve further during this year in production and consumption. Based on the estimates given by member governments up to June 2022, the association provided the outlook for the rest of the year.It pointed out that despite the favourable market fundamental in the NR market, the market sentiments were driven by various factors namely the resurgence of Covid-19 cases in China, recovery outlook from the rising raw material and energy costs, worries over inflationary pressure and interest hikes from tightening monetary policy imposed by central banks, uncertainties from geopolitical conflicts between Russia and Ukraine.</t>
  </si>
  <si>
    <t>Oil prices extend losses in Asia, equities rise</t>
  </si>
  <si>
    <t>https://www.khmertimeskh.com/501133083/oil-prices-extend-losses-in-asia-equities-rise/</t>
  </si>
  <si>
    <t>AFP – Oil prices extended losses Tuesday after weak US and Chinese data reinforced recession expectations, though equities won support from hopes the figures will allow central banks to temper their pace of interest rate hikes.Stock traders tracked a Wall Street advance led by tech firms thanks to an increase in bets that the Federal Reserve will not lift borrowing costs by 75 basis points for a third straight meeting next month.Both main crude contracts dropped in early Asian business, having lost around three percent the day before, as demand expectations are lowered in light of a string of soft economic indicators in major economies.Signs that Iran is moving towards a nuclear deal added to the downward pressure on prices, with an agreement seen allowing the country to restart sales into the world market.Analysts said Tehran could provide 2.5 million barrels a day, giving a much-needed shot in the arm to supplies, which have been hammered by sanctions on Russia in response to its invasion of Ukraine.Libya has also boosted production, helping prices drop to six-month lows and wiping out the gains seen after the Ukraine war started.But analysts warned that there might still be some way to go on an Iran agreement owing to upcoming US elections.“A deal with Iran would likely not be popular with US voters and so is hard to envisage before the November mid-terms,” said National Australia Bank’s Ray Attrill.“Markets are currently prone to optimism, though, and hopes for a deal… have added to downward pressure on oil prices.”With surging oil prices a key driver of inflation to multi-decade highs around the world, the drop has fanned hopes that the headline figure could begin to come down.That has led to speculation that central bank chiefs could lift rates at a slower pace, and then think about pivoting monetary policy to cuts as early as next year.The prospect of a less painful hiking campaign has sparked a rally in equities from their June lows.And on Tuesday, Asia built on Wall Street’s upbeat performance.Hong Kong and Shanghai rose after Beijing cut rates Monday as the world’s number two economy struggles to recover from a plunge in activity caused by extended Covid lockdowns.Sydney, Seoul, Taipei, Manila, Jakarta and Wellington were also up, though Tokyo was flat and Singapore dipped.Still, analysts warned that while equities are enjoying a bounce, the economic outlook could keep them subdued or even fall back again.“The risk of the markets going below the June lows is quite high,” Shane Oliver, at AMP Services, told Bloomberg Television. The weak data presage “weaker earnings growth ahead in the US”, he added.</t>
  </si>
  <si>
    <t>Mining giant BHP records decade-high profit, buoyed by coal</t>
  </si>
  <si>
    <t>https://www.khmertimeskh.com/501133084/mining-giant-bhp-records-decade-high-profit-buoyed-by-coal/</t>
  </si>
  <si>
    <t>AFP – Australian mining firm BHP revealed Tuesday that its profits jumped nearly 40 percent in the past year despite falling iron ore prices, bolstered by unprecedented demand for coal and copper.The company recorded US$23.8 billion in underlying attributable profit after a busy year in which it completed a merger with petroleum giant Woodside.BHP’s stellar results – which will see shareholders paid a full-year dividend of US$3.25 per share – outpaced analysts’ expectations as many others in the mining sector face tough times.Rival miner Rio Tinto recently reported that its profits fell sharply in the past year and halved its dividend.BHP’s coal business drove its strong results, with both metallurgical and energy coal prices hitting record levels after Russia’s invasion of Ukraine.Copper was also a boon to the company’s fortunes, despite some recent price drops.“These strong results were due to safe and reliable operations, project delivery and capital discipline, which allowed us to capture the value of strong commodity prices,” BHP chief executive Mike Henry said.However, BHP warned conditions may soon cool: “Growth momentum has slowed across many key regions, and caution remains due to geopolitical uncertainty as well as COVID-19.”It pointed to advanced economies in particular, where many central banks are trying to rein in inflation.“We expect to see a slowdown in advanced economies as monetary policy tightens, as well as ongoing geopolitical uncertainty and inflationary pressures,” Henry said.BHP also revealed in its results that the impact of Covid-19 on its operations was US$1.5 billion, largely due to constraints on labour and supply. </t>
  </si>
  <si>
    <t>Cambodia received 233,933 travellers last weekend</t>
  </si>
  <si>
    <t>https://www.khmertimeskh.com/501133271/cambodia-received-233933-travellers-last-weekend/</t>
  </si>
  <si>
    <t>Braving the rain threat, people have resumed travelling across the country thanks to the resumption of socio-economic activities and effective measures to control the Covid-19 situation in Cambodia.A total of 233,933 national and international visitors travelled across the Kingdom during the second weekend of August.Around 212,313 were national visitors while 21,620 have been internal foreign tourists who travelled through different places in the country on August 13 and 14, according to the Ministry of Tourism.Considering the incessant rainfall, strong winds and floods in the Kingdom last week, the figures indicated revival signs for domestic tourism.The Siem Reap cultural province remained the top destination for visitors due to the presence of the world-famous Angkor Wat.The other places that tourists found attractive last weekend were Preah Sihanouk, Kampot, Battambang and Kampong Speu provinces. The capital city Phnom Penh also attracted travellers during the second weekend of this month. Kep, Pursat and Kandal provinces have also been ranked among the nine most attractive destinations.While Siem Reap attracted 38,249 tourists, Preah Sihanouk received 31,589 travellers, followed by Kampot (23,819), Battambang (21,177), Kampong Speu (18,826), Phnom Penh (18,359) and Kep (12,720). However, the figures from the first weekend of this month showed a total of 246,195 people travelling across the country.The increase in numbers was due to the hosting of the 55th Asean Foreign Ministers’ Meeting and other related events during the first week of August in Cambodia. Many ministers and their delegations used the occasion to visit some of the popular tourist destinations in the country.At the same time, the Kingdom received more than 220,000 tourists at the last weekend of July.Meanwhile, some reports indicated that the Ministry of Tourism is discussing with other ministries, institutions and the private sector the possibility of forming special tour packages to attract more travellers to the country. The government recently announced a plan to develop six tourism zones, including Preah Jayavarman-Norodom National Park or Kulen Mountain, surrounding areas of Bateay Srey Protected Area, Angkor Heritage Site, Siem Reap City, Tonle Sap Lake Area and New Siem Reap Tourist Site.Last month, tourism minister Thong Khon said that the Kingdom expects to attract one million international tourists this year.The country received 510,000 foreign visitors in the first half of this year, a whooping increase of 394 percent compared to the same period last year.Vietnam and Thailand were the largest sources of tourists to the country.Tourism, one of the four pillars supporting the Kingdom’s economy, is forecast to reach its pre-Covid level in 2026 or 2027.In the pre-pandemic era, Cambodia received 6.6 million international tourists in 2019, generating $4.92 billion in revenue.</t>
  </si>
  <si>
    <t>Cambodia expects to receive 1.3 million tourists this year</t>
  </si>
  <si>
    <t>https://www.khmertimeskh.com/501133269/cambodia-expects-to-receive-1-3-million-tourists-this-year/</t>
  </si>
  <si>
    <t>The year 2022 could be the beginning of a long recovery for Cambodian tourism, though it would still be a far cry from 6.6 million international tourists the Kingdom received in pre-pandemic 2019, Director General of Tourism Development and International Cooperation of the Ministry of Tourism Thong Rathasak tells Khmer TimesRecovering fast from the Covid-19 downfall, Cambodia is banking on increased arrival of foreign tourists this year, compared to the last two years. The expectation of the Ministry of Tourism is that the country could receive 1.2 to 1.3 million tourists by the end of 2022.This year could be the beginning of a long recovery for Cambodian tourism, though it would still be a far cry from the 6.6 million international tourists the country received in pre-pandemic 2019, said Thong Rathasak, Director General of Tourism Development and International Cooperation of the Ministry of Tourism, in an exclusive interview with Khmer Times.According to Rathasak, Cambodia has received more than 500,000 tourists in the first six months of the year and this is a good comeback compared to the 200,000 tourist arrivals last year.“Covid-19 was a big lesson as we learned to coexist with a pandemic. Tourism is a way of life here and we have to move on,” he said, hoping that people who left the tourism sector would come back and rebuild their businesses or careers.For Cambodia, the Year 2022 started well as it got the chance to organise the Asean Tourism Forum (ATF), which was attended by 3,000 delegates from different parts of the region. Held in Sihanoukville, the forum was not only a big success but concluded with no cases of Covid-19 as well.“It was the first major tourism event in the region in three years and was a great success,” Rathasak noted, adding that Cambodia was the first country that reopened after the Covid-19 shutdown in the region and the country’s successful vaccination campaign had contributed a lot to the economic revival.The government also got into the act of boosting the tourism sector revival with various incentives, the latest being the Tourism Recovery Co-Financing Scheme, launched on July 1, for the Small and Medium Enterprises (SMEs) where an entrepreneur could avail up to $400,000 for rebuilding the business. The government has set up a $150 million fund for the scheme, of which $75 million is borne by the government and the remaining $75 million by the participating financial institutions.Next year could also make a lot of difference to the sector as Cambodia will host the South East Asia (SEA) Games in May and the Para Games in June. “We are expecting half-a-million people to visit Cambodia during the SEA Games,” said Rathasak. The country will also open three more airports by the next year.The Director General, however, noted that the revival of tourism in the Asia Pacific region depends to a great extent on the three big players – China, Japan and Korea that account for 60 percent of tourist footfalls. While China is yet to fully reopen due to its ‘Zero Covid-19’ policy, Japan and Korea are currently battling a new wave of pandemic.According to Rathasak, the ministry is also keen on boosting domestic tourism in Cambodia. “This is in fact the best time for domestic tourists to explore the country,” he said, adding that there are lots of hidden tourism gems across the Kingdom to be explored.“Development of infrastructure is needed in some of the remote tourism spots. But people are also attracted to virgin destinations,” he noted, adding that September is when a lot of activities are expected, especially in connection with the World Tourism Day celebrations.In December, Sihanoukville will host the Sea Festival and coinciding with the year-end tourism, this can turn out to be a game changer for the sector. “The focus in Sihanoukville is no more gambling, but gaming. The island excursions are the added attractions in the coastal city,” he said.Cambodia, he said, is also banking on increased tourist arrivals from neighbouring Asean countries as well. The Southern Tourism Corridor Cooperation, participated by Vietnam, Myanmar and Laos besides Cambodia could encourage more tourists from these countries to visit Cambodia.The cooperation could also result in more self-driving tours from the neighbouring countries. Cambodia, meanwhile, also sees cruise tourism as an emerging opportunity. “We expect one million tourists by the sea in 2026,” Rathasak said.A water link connecting Vietnam’s Phu Quoc island with Cambodia’s Kep province is also under the consideration of the government. “The government is working on this as it involves foreign policy as well. We also need to set up immigration posts,” he noted.Cambodia will also attend the International Travel Expo (ITE HCMC) 2022 in Ho Chi Minh City from September 6-11 and the Mekong Tourism Forum (MTF) from October 11-14 in the Vietnamese
city of Hoi An.While Angkor Wat continues to be the tourist icon for Cambodia, being a UNESCO world heritage site, the country is also focussing on promoting other centres such Battambang, Kampot and Sihanoukville.While Battambang is considered the UNESCO greatest city network, the delicious Nom Banh Chok of Cambodia can also get into the endangered or protected list of heritage by the world body.The Ministry of Foreign Affairs is also gearing up to launch the book, Taste of Angkor, through Cambodian embassies across the world. “It is estimated that tourists spend around 25 percent of the total expenditure on food. And, if you want to taste authentic Cambodian cuisine you have to come to the country,” Rathasak said.Asked about the recent discussions about a long pass for foreign tourists to visit Angkor Wat, the Director General said it was yet to be approved by the government.Regarding foreign investment in tourism, he said the sector has received around 600 million worth of investments this year. “The government is also working on a Special Tourism Economic Zone to attract more foreign investment and a host of incentives can be expected for setting up projects in the zone,” he said.The tourism ministry is also keen on enhancing the quality of human resources in the sector. There are not many schools in the country having a tourism curriculum. “We are considering the proposal to set up a university exclusively for tourism studies,” Rathasak said. </t>
  </si>
  <si>
    <t>Minister calls to raise Cambodia-India trade</t>
  </si>
  <si>
    <t>https://www.khmertimeskh.com/501133267/minister-calls-to-raise-cambodia-india-trade/</t>
  </si>
  <si>
    <t>Paying rich tributes to the 70 years of diplomatic relations between India and Cambodia, Minister of Women’s Affairs Ing Kantha Phavi said recently that the continuing bonhomie of the two countries should be backed by increased two-way trade.The minister made the remarks as the chief guest at the reception organised by the Indian Embassy at Hyatt Regency on Monday evening to celebrate the 75th anniversary of India’s Independence and to commemorate 70 years of diplomatic relations between Cambodia and India. She wanted the diplomatic relationship between the two countries to further boost cooperation in all areas, particularly in trade.Kantha Phavi also appreciated India’s contribution of Covid-19 vaccines to Cambodia and its support to Asean Covid-19 Response Fund. She also welcomed the designation of 2022 as the Asean Friendship Year.In her speech, India’s Ambassador Devyani Khobragade conveyed her wishes to the Indian diaspora in Cambodia on the occasion of the Independence Day and highlighted India’s journey since 1947.Referring to the 70th anniversary of the India-Cambodia bilateral relationship, she expressed satisfaction at the trajectory of the glorious years of cooperation between the two countries and reiterated India’s resolve to enhance the relationship – on her part, by adding newer dimensions to our partnership.The ambassador and the chief guest then raised a toast for the health and happiness of His Majesty the King and Her Majesty the Queen-Mother, and for the people and the friendship between India and Cambodia, according to a
press release.In fact, the bonhomie between Cambodia and India was on full display at the reception which was attended by a number of royal family members, senior ministers and ministers of the Kingdom.Senior Minister Var Kim Hong, Senior Minister Ly Thuch, Minister of Tourism Thong Khon, Minister of Civil Service Prum Sokha, Minister Delegate Attached to the Prime Minister Sry Thamrong were present, amongst others.Senior officials from the Cambodian government, ambassadors of Diplomatic Missions, renowned Cambodian Okhnas and guests and member of Indian community from different walks of life also graced the occasion.The reception was also organised as part of the Iconic Week celebrations of the Azadi Ka Amrit Mahotsav (AKAM). It showcased a photo exhibition on India’s journey since Independence. The guests were also treated to an enthralling Indian Bharatanatyam dance performance fused with Cambodian music perfomed by Indian dance teacher Kapil Sharma.Master Chef Jhupa Singh, who specially flew in from India for the AKAM celebration offered an exquisite experience of Indian high dining to the guests.Earlier in the morning, the Indian Ambassador unfurled the Indian national flag at the Embassy premises to mark the 75th anniversary of India’s Independence.The ambassador also read the address from the President of India Droupadi Murmu for the occasion, where the President touched upon various topics including India’s journey since Independence, the essence of the Constitution of India, women’s right to vote from the very beginning of the Republic, celebration of November 15 as ‘Janajatiya Gaurav Divas’ as a homage to the tribal heroes of India, India’s quest for Atmanirbhar Bharat (Self Reliant India), India’s 200 Million vaccination drive, India’s economic reforms etc.</t>
  </si>
  <si>
    <t>MARKET WATCH</t>
  </si>
  <si>
    <t>https://www.khmertimeskh.com/501133268/market-watch-520/</t>
  </si>
  <si>
    <t>CSX gains 0.40 pointsThe Cambodia Securities Exchange Index (CSX) gained 0.40 points or 0.08 percent to close at 473.23 yesterday. The index that opened at 472.71, recorded a high of 473.64 and a low of 470.79 during the day’s trade.On the Main Board, ABC moved up 40 riels to reach 10,420 riels while PPSP, 10 riels to settle at 2,370 riels.PAS lost 120 riels to move to 13,300 riels and PPAP, 40 riels to move to 14,860 riels. PEPC lost 10 riels to reach 3,180 riels. GTI and PWSA remained flat.On the Growth Board, JSL gained 20 riels to move to 3,990 riels and DBDE, 10 riels to reach 2,390 riels.</t>
  </si>
  <si>
    <t>More than 230,000 tourists recorded in Kingdom amid bad weather</t>
  </si>
  <si>
    <t>August 16, 2022</t>
  </si>
  <si>
    <t>https://www.khmertimeskh.com/501132941/more-than-230000-tourists-recorded-in-kingdom-amid-bad-weather/</t>
  </si>
  <si>
    <t>As rainfall, strong winds and floods lash the country, Cambodia continues to see tourist numbers well above the 200,000 mark – a positive sign for the recovering tourism sector.The Ministry of Tourism reported yesterday that last weekend, 13 to 14 August, the Kingdom saw 233,933 tourists. The Ministry report stated that 212,313 tourists were nationals and 21,620 are foreigners.The main tourist destinations in the country, included:Siem Reap with 38,249 tourists,Preah Sihanouk with 31,589 tourists,Kampot recorded 23,819 tourists,Battambang recorded 21,177 tourists,Kampong Speu recorded 18,826 tourists,Phnom Penh with 18,359 tourists andKep with 12,720 tourists.In the past four to five weeks, the flow of tourists in the country has fluctuated due to the weather conditions this rainy season. Floods and strong rainfall in certain areas has deterred prospective tourists to avoid travelling. The coastal regions, which is one of the main tourist destinations, are also experiencing rough seas and tourists and locals are warned about the danger of going out to sea.The Ministry of Tourism is discussing with relevant ministries, institutions and the private sector about the possibility of creating special tour packages to attract more tourists and a second evaluation of the quality of tourism and hospitality services.</t>
  </si>
  <si>
    <t>Cambodia begins talks over 2023 wage hike for garment, footwear, travel goods sector</t>
  </si>
  <si>
    <t>https://www.khmertimeskh.com/501132736/cambodia-begins-talks-over-2023-wage-hike-for-garment-footwear-travel-goods-sector/</t>
  </si>
  <si>
    <t>Cambodia’s national council on minimum wage on Monday began to discuss the annual increase of monthly minimum wage for the garment, footwear and travel goods industry for 2023, according to a statement from the council.The first of a series of meetings was participated by Labor and Vocational Training Minister Ith Samheng, representative of the government, Nang Sothy, deputy representative of the employers, and Kim Chansamnang, deputy representative of the employees, the statement said.During the meeting, the council presented key statistical updates on socio-economic criteria to form the basis for the 2023 minimum wage talks, it said, adding that the council also received input such as current inflation, competition and market situation from the representatives of employers and employees.According to the statement, the representatives of employers and employees have not proposed their respective specific figures for the negotiations yet as they need further internal discussions.“The next meetings will be held on Aug. 24 and 31 and Sept. 7, 14, 22 and 23 at the Ministry of Labor and Vocational Training,” the statement said.The garment, footwear and travel goods sector, the kingdom’s largest foreign currency earner, consists of about 1,100 factories and branches with around 750,000 workers, according to the ministry.The Southeast Asian nation exported relevant products worth $6.6 billion during the first half of this year, up 40 percent from the same period last year, according to the General Department of Customs and Excise.The monthly minimum wage for the sector is $194  in 2022, an increase from $192 in 2021; however, workers have got fringe benefits such as a transport and housing allowance of $7 and a regular attendance bonus of $10 per month. Xinhua</t>
  </si>
  <si>
    <t>Cambodian women’s job prospects hit by pandemic: Study</t>
  </si>
  <si>
    <t>https://www.khmertimeskh.com/501132523/cambodian-womens-job-prospects-hit-by-pandemic-study/</t>
  </si>
  <si>
    <t>The employment prospects of women and girls, who are overrepresented in economic sectors like the garment industry and tourism in Cambodia, have been badly hit by the Covid-19 pandemic, says a study conducted by the United Nations Economic and Social Commission for Asia and the Pacific (UNESCAP).A case study titled ‘Valuing and investing in unpaid care and domestic work’, observed that women and girls in the country are especially vulnerable in the face of this economic reversal.According to the report, as much as 60 percent of the micro, small and medium-sized enterprises had been owned by women in the country. They are often not formally registered and hence unable to avail themselves of government benefits. The report called for a strong focus on gender-responsive policy measures to address the situation.“In conjunction with women’s greater share of unpaid care and domestic work within households, it is imperative for the country to keep a strong focus on gender-responsive policy measures to tackle the setbacks from the pandemic as well as to accelerate women’s participation in and contribution to the economy,” the report noted.“The prime minister’s address on International Women’s Day on 8 March 2022 highlighted the theme of ‘Gender Equality Today for a Sustainable Tomorrow’. He underscored the crucial importance of all stakeholders, including the private sector, in recognising the value of unpaid care work and thus identifying ways to reduce the workload of women and girls while increasing public investment in care and social welfare services,” the report said.As Cambodia assumes the role of Asean chair and leads the second Asean Women Leaders’ Summit in 2022, this message reaffirms the government’s commitment to gender equality and the critical role of women in leadership, it noted.The study further observed that despite the impressive economic performance over the past few decades, Cambodia continues to lag behind its Asean neighbours in terms of progress towards gender equality.“The Gender Development Index, prepared as part of the UNDP Human Development Index 2020, ranks Cambodia in group 4, which is medium-to-low gender equality between men and women.” It said the female labour force participation (76.9 percent) is one of the highest in the Asean region, alongside the Lao People’s Democratic Republic and Viet Nam, but it still lags that of men (at 87.7 percent).“Despite the high female labour force participation, the gender wage gap prior to the pandemic was 19 percent. The high participation rate of women in paid work must be kept in perspective, with the fact that 93.8 per cent of these women are engaged in informal employment. This means that women are subject to precarious work conditions, low wages and the lack of social security benefits on account of self employment or being employed as domestic workers,” read the report.Women are also underrepresented in senior managerial positions in the private sector. “They account for 29.3 percent of migrant workers, with a major flow towards Thailand. Availability of time and access to resources, finance, IT are some of the other barriers to women’s full and effective participation in an economic capacity,” the report said.</t>
  </si>
  <si>
    <t>ARDB inks $30M loan pact to promote agri sector</t>
  </si>
  <si>
    <t>https://www.khmertimeskh.com/501132346/ardb-inks-30m-loan-pact-to-promote-agri-sector/</t>
  </si>
  <si>
    <t>The Agriculture and Rural Development Bank of the Ministry of Economy and Finance has signed the $30 million subsidiary loan agreement with three banks and micro-financial institutions to help financial access to the agricultural sector.The agreement was signed yesterday by its director-general Kao Thach, Kea Boran, CEO of AMK microfinance, Touch Chao Chek, CEO of Cambodia Post Bank Plc, and Yannick Nicolas MILEV, CEO of Chamreoun microfinance.The subsidiary loan agreement is under the Cambodia Agricultural Sector Diversification Project (CASDP) financed by the World Bank.The agreement is aimed at promoting financial inclusion and supporting production chains and agricultural sector diversification in targeted 13 capital/provinces – Phnom Penh, Battambang, Mondulkiri, Stung Treng, Ratanakiri, Preah Vihear, Kampong Cham, Tbong Khmum, Kratie, Siem Reap, Kandal, Kampong Speu and Kampong Chhnang.Under the $30 million subsidiary loan agreement, the signed banks and MFIs will provide loans with an annual interest rate of 5 percent for farmers, small and medium enterprises, agricultural cooperatives and producers for all agricultural products except rice.The agreement will contribute to financial service to farmers enhancing their agricultural production, Thach said. “It will contribute to the government is continuing to provide loans to farmers in need, especially farmers who face difficulties in the Covid 19 time so that they can use the financial resources to develop production,” he said.“Cooperation with private sector banks now is to improve the lives of farmers,” Thach added.According to the World Bank report, Cambodia’s agricultural sector contributed about one-quarter of annual GDP and was the source of 3.1 million jobs in 2016.Nearly 46.3 percent or 3 million rural people still rely on agriculture for employment. The sector has experienced very little growth, raising concerns about its underlying strength, competitiveness and its ability to continue to provide sustainable livelihoods.The CASDP was established with financial backing from the World Bank to address these issues of lack the knowledge, skills, and access to modern inputs and processing techniques to successfully commercialise agricultural output.Veng Sakhon, Minister of Agriculture, Forestry, and Fisheries in July spoke highly of the good cooperation between the ministry and CASDP team.“The project will contribute positively to the development of agriculture in Cambodia,” he said.The export of non-rice agricultural exports from January to May amounted to 3.23 million tonnes, inching up by 0.13 million tonnes from a year earlier – valued at nearly $1.4 billion, the ministry’s report showed.</t>
  </si>
  <si>
    <t>Three factory projects worth $15.7 million approved</t>
  </si>
  <si>
    <t>https://www.khmertimeskh.com/501132347/three-factory-projects-worth-15-7-million-approved/</t>
  </si>
  <si>
    <t>Boosting job prospects in the garment and yarn sectors of the country, three new investment projects with a total capital of $15.7 million are set to start their operations in Cambodia.The Council for the Development of Cambodia (CDC) said in a statement that it has approved the new projects in Kampong Speu province and Phnom Penh.The newly approved garment and yarn factories are Jade Fashion (Cambodia) Garments Company Limited, Hong Yu Fang Garment Co., Ltd., and Shun Wei Fang Zhi Ke Ji Co., Ltd.According to estimates, the projects would help create around 2,279 jobs for the people in the country.Garment, footwear and travel goods industry is the largest foreign exchange earner for the Kingdom. The sector consists of around 1,100 factories and branches, employing close to 750,000 workers, mostly female.According to the release, Jade Fashion plans to establish a garment tailoring factory in Phnom Penh, while Hong Yu Fang’s garment tailoring unit is scheduled to be opened in Kampong Speu province.Meanwhile, Shun Wei Fang’s yarn production factory would also be based in Kampong Speu province.In the first week of this month, CDC approved five investment projects worth $26.3 million, with the potential to generate a total of 4,192 jobs for the locals.The five projects were related to the production of clothes, shoe accessories, solar panels, wardrobes, etc, a CDC release pointed out. The factories will be based in Phnom Penh and the provinces of Preah Sihanouk and Kampong Speu.According to experts, the steady increase in investment projects is a clear indication of the country’s recovery from the Covid-19 pandemic’s adverse effects. A report earlier this month showed that the country’s garment, footwear and travel goods industry posted a 40 percent increase in exports in the first half of 2022.The Kingdom exported products worth $6.6 billion during the January-June period in 2022, compared to exports valued at $4.72 billion for the same period last year.The Ministry of Commerce’s undersecretary of state and spokesman Penn Sovicheat attributed the growth to the full resumption of socio-economic activities in the country, free trade agreements, and a rise in global demand.“The Regional Comprehensive Economic Partnership (RCEP) free trade agreement, which entered into force in January, has also contributed to this growth,” he said.RCEP comprises 15 Asia-Pacific countries including 10 Asean member states —  Brunei, Cambodia, Indonesia, Laos, Malaysia, Myanmar, the Philippines, Singapore, Thailand and Vietnam, and their five trading partners — China, Japan, South Korea, Australia and New Zealand.A recent report from the Ministry of Industry, Science, Technology, and Innovation said Cambodia has 1,947 active factories as of July this year with a total investment of $15 billion and created a million jobs for local people.</t>
  </si>
  <si>
    <t>Cashew exports to Vietnam decline 37%</t>
  </si>
  <si>
    <t>https://www.khmertimeskh.com/501132348/cashew-exports-to-vietnam-decline-37/</t>
  </si>
  <si>
    <t>In the first seven months of the year, Cambodia exported 670,000 tonnes of raw cashew nuts to Vietnam worth over $1 million, a decrease of more than 37 percent compared to the same period last year, according to a report by the Cashew Nuts Association of Cambodia (CAC).Uon Siloth, president of CAC, told Khmer Times that due to bad weather conditions the yield had gone down and the farmers could not meet the demand from Vietnam.In the first seven months of 2021, Vietnam imported more than one million tonnes of cashew nuts from Cambodia. Vietnam is Cambodia’s largest market for cashew nuts.“Due to the weather our cashew nuts were badly damaged,” he pointed out, adding that the Vietnamese side also reduced purchases.The price of cashew nuts also fell, selling between 550 riels and 720 riels per kg.He said the yield will go down further as some farmers have already abandoned cashew cultivation. “According to the cashew plantation data in 2021, we had 800,000 hectares nationwide. But now this has come down to 70,000 hectares,” he said.Besides Vietnam, Cambodia exports cashew nuts to China, Japan, Laos and the United Arab Emirates (UAE).The Ministry of Commerce and relevant institutions are now looking to speed up the preparation of the draft National Policy on Cashew Nuts for 2022-2027.Key objectives of the policy include reinforcing Cambodia’s capacity to grow, store, process, package, market, distribute and export cashew nuts and derived products and establishing the Kingdom as a major producer and supplier regionally and beyond.Ministry of Commerce has instructed the institutions, development partners and private sector actors to keep pooling resources and pick up the pace of work on the six-year policy, to address some of the troubles dogging the sector today.</t>
  </si>
  <si>
    <t>SME Co-Financing Scheme II nearly runs out of budget</t>
  </si>
  <si>
    <t>https://www.khmertimeskh.com/501132349/sme-co-financing-scheme-ii-nearly-runs-out-of-budget/</t>
  </si>
  <si>
    <t>Small and Medium Enterprise Bank of Cambodia Plc (SME Bank) has released nearly $234 million to 1,981 small and medium enterprises (SMEs) in various sectors across the country through SME Co-Financing Scheme II (SCFS II) from mid-August last year to July this year, according to a report of SME Bank.The amount of loans that equal to 99.56 percent of the total budget $240 million has been received by SMEs in prioritised, general and women-entrepreneur sectors at 41 percent, 50 percent and 30 percent respectively in the range of interest rate of 6-7 percent per annum, according to the report.Neav Sokun, Chief Operating Officer at SME Bank, told Khmer Times yesterday that he has not received any information regarding any government action on the scheme after it runs out of budget. “I do not have any information regarding this point. So, I cannot confirm whether the scheme will continue or not,” Sokun said.</t>
  </si>
  <si>
    <t>Deposit holders to benefit from rising interest rates: ABC</t>
  </si>
  <si>
    <t>https://www.khmertimeskh.com/501132350/deposit-holders-to-benefit-from-rising-interest-rates-abc/</t>
  </si>
  <si>
    <t>Deposit holders are expected to benefit from interest rate hikes by banks and microfinance deposit-taking institutions (MDIs), according to a senior official at the Association of Banks in Cambodia (ABC).Phal Chalm Theany, Secretary General of ABC, explained in an email to Khmer Times that rising inflation, mostly resulting from low-interest rates over the last years, is now materialising alongside rising interest rates.“Interest rates are most likely to go up over the next months as central banks around the world have started raising rates to counter inflation. Such increase in rates may also benefit deposit holders as banks and MDIs are now paying higher interest rates,” Theany said.Currently, there are about 13.2 million deposit accounts and 3.5 million credit accounts at the country’s banks and microfinance institutions, according to Cambodia’s central bank National Bank of Cambodia (NBC).The average per-annum interest rate for deposits in Khmer riel has increased faster than that in dollars by 0.6 percent to 6.2 percent in 2021 from 5.6 percent in 2020, while the interest rate for deposits in dollars has risen by 0.4 percent to 4.7 percent from 4.3 percent, according to ABC.Sok Voeun, chairman of Cambodia Microfinance Institution, said recently that many banks and MFIs in Cambodia have increased interest rates for deposits in dollar and riel by approximately 0.5 percent and one percent per annum respectively but not decreased rates for loans in the last three months.In the first half of 2022, there have been 58 commercials, nine specialised banks, six representative offices, five MDIs, 81 Microfinance Institutions (MFIs), 17 financial leasing firms, 33 payment service firms, 226 rural credit operators and 2,674 money changers, according to ABC’s data, adding that three banks newly-licensed during the period include Woori Bank, Oriental Bank and CCU Commercial Bank.Banks and MFIs can raise their interest rates for deposits and loans in a free market economy without prior consultations with ABC or NBC as long as the interest rates are correct, for example, not exceeding 18 percent per annum for MFIs, she explained.“Cambodia follows a free market economy. Given that Cambodia is a highly-dollarised economy, Cambodia’s interest rates are largely driven by international developments. Having said that, interest rates in Khmer riel are largely driven by NBC as well as the premise of a stable exchange rate to the dollar,” she explained.ABC figures also show that the average annual interest rate for loans in Khmer riel and US dollar were 6.5 percent and 10.68 percent respectively from 2020 to 2021. The amount of loans and deposits were $44.03 billion — 9.8 percent in Khmer riel and 79.16 percent from banks — and about $36.75 billion respectively from January to June 2022.Pheany added that as per the forecast by the International Monetary Fund, Cambodia’s economy would grow by 5-6 percent next year, leading to the assumption of an increase in loans. In anticipation of an economic recovery, the banking sector is expected to grow at 20 percent.</t>
  </si>
  <si>
    <t>UK economy closes in on recession</t>
  </si>
  <si>
    <t>https://www.khmertimeskh.com/501132582/uk-economy-closes-in-on-recession/</t>
  </si>
  <si>
    <t>AFP – Britain’s economy shrank in the second quarter, official data showed Friday, as the country heads towards recession under a new PM.UK gross domestic product dropped 0.1 percent in the April-June period after a rise of 0.8 percent in the first quarter, the Office for National Statistics said in a statement.The Bank of England (BoE) expects the economy to enter a year-long recession by the end 2022 as Britons endure a cost-of-living crisis with inflation at its highest level in decades.“With May’s growth revised down a little and June showing a notable fall, overall the economy shrank slightly in the second quarter,” said ONS director of economic statistics Darren Morgan.“Health was the biggest reason the economy contracted as both the (Covid) test and trace and vaccine programmes were wound down, while many retailers also had a tough quarter.”New PM Following Friday’s data, finance  minister Nadhim Zahawi said he was “determined to work with the BoE to get inflation under control and grow the economy”.But Prime Minister Boris Johnson will not make “major fiscal interventions” before leaving office next month, his spokesman said on Monday amid calls for immediate government action to tackle Britain’s cost-of-living crisis.Johnson, who last month announced he would step down on September 6 following a slew of scandals, is set to hand power to either Liz Truss or Rishi Sunak after a Conservative leadership battle.Foreign Secretary Truss and Sunak have clashed over how to address the crisis. Truss plans an emergency budget to lower taxes and to review the independent BoE’s inflation-fighting mandate.But Sunak said tax cuts financed with more borrowing would force the bank to increase interest rates, even more, insisting on the need to maintain fiscal rigour and tame the price pressures first.</t>
  </si>
  <si>
    <t>India to improve connectivity with Kingdom, says envoy</t>
  </si>
  <si>
    <t>https://www.khmertimeskh.com/501132522/india-to-improve-connectivity-with-kingdom-says-envoy/</t>
  </si>
  <si>
    <t>Improving the connectivity between Cambodia and India is key to the growing trade relations between the two, said Devyani Khobragade, India’s Ambassador to the Kingdom, yesterday. She was speaking to Khmer Times after hoisting the Indian national flag at the embassy to mark the 75th anniversary of the country’s independence.The ambassador said India’s relationship with Cambodia can be dated back several centuries and a shared culture is proof of the historical ties. “India is highly regarded in Cambodia. Cambodian people are also loved in India. The people-to-people contact has been there always. We want to leverage the cultural links to enhance economic relations as well. This can be achieved by improving the connectivity – through air, road, water and even via digital technology,” she said.On the proposal to extend the India-Myanmar-Thailand Trilateral Highway to Cambodia, she said this is under serious consideration. “We want to bring more people from India to Cambodia and will also encourage more Cambodians to visit India,” she said.Earlier this month, during a visit to Cambodia, India’s External Affairs Minister S Jaishankar called for speeding up road connectivity from the northeast of India to Vietnam through Myanmar, Thailand, Cambodia and Laos.According to some estimates, there are around 4,000 Indians living in Cambodia. This year also marks the 70th anniversary of Cambodia-India diplomatic relations.Meanwhile, the ambassador added that the trade between India and Cambodia has shown an improvement in the first half of this year, compared to the same period last year.“To further improve the trade and connectivity is going to be our focus now,” she said, adding that India does not see the Regional Comprehensive Economic Partnership (RCEP), to which Cambodia is a party, as a threat to the bilateral trade between the two countries.A recent report by Cambodia’s Ministry of Commerce showed that in 2021 the total trade volume between the Kingdom and India stood at $311 million. While Cambodia exported more than $126 million worth of goods to India, exports from India to Cambodia had reached $185 million.Meanwhile, Cambodia’s government is also studying the possibility of having a Free Trade Agreement (FTA) with India.In fact, at a virtual meeting with his Cambodian counterpart Hun Sen in May this year, India’s Prime Minister Narendra Modi highlighted the historical and civilisational links between the two countries and also expressed his happiness at India’s involvement in the restoration of Angkor Wat and Preah Vihear temples.India also wanted to boost the cooperation with Cambodia in the Asean and Mekong-Ganga frameworks in the areas of economic ties, tourism, defence, mine clearance, investment, community development and temple restoration.Hun Sen had requested India to promote direct flights to Cambodia to enhance tourism and take the Mekong-Ganga Cooperation framework to the next level.</t>
  </si>
  <si>
    <t>Japan’s GDP expands in Q2 after Covid curbs lifted</t>
  </si>
  <si>
    <t>https://www.khmertimeskh.com/501132528/japans-gdp-expands-in-q2-after-covid-curbs-lifted/</t>
  </si>
  <si>
    <t>AFP – Japan’s economy expanded in the three months to June, official data showed Monday, after the government lifted Covid-19 curbs on businesses.The world’s third-largest economy grew 0.5 percent quarter-on-quarter due to stronger consumption and capital investment, but the rise was below market expectations of 0.7 percent.While the country never imposed strict stay-at-home orders during the pandemic, the government in March removed virus restrictions primarily targeting business opening hours.Inbound tourism remains limited to group tours, however, and the economy is facing headwinds – from the energy price crisis to fears of a global recession fuelled by biting inflation.From April to June, private consumption grew 1.1 percent compared with the 0.3 percent registered in the January-March quarter, according to the data released by the Cabinet Office.Capital spending expanded 1.4 percent, compared with a 0.3 percent contraction in the previous quarter.“After the government lifted a quasi-state of emergency in late March, consumption of services showed a relatively strong rebound, while capital investment returned to growth,” BNP Paribas said in a note issued before the GDP data.Mitsubishi UFJ Research and Consulting also noted that “as the spread of the Omicron variant subsided, private consumption steadily increased, especially in-person services, and lifted the overall economy.”In May, the Cabinet Office reported that the economy shrank slightly in the first quarter of 2022, but on Monday, this was revised to zero percent. That means no change was observed following a modest rebound in the final quarter of 2021.Consumer prices are rising in Japan, although not at the blistering rate seen in the United States and many other major economies.The Bank of Japan sees the price rises as temporary and is sticking to its long-held monetary easing policies in a bid to achieve stable growth, a decision that has caused the yen to plummet to 24-year lows against the dollar.Supply chain disruption caused by Covid-19 lockdowns in China and sky-high energy costs due to the war in Ukraine has also created a challenging environment for growth.</t>
  </si>
  <si>
    <t>Silk Road int’l expo pushes for deeper Belt and Road cooperation</t>
  </si>
  <si>
    <t>https://www.khmertimeskh.com/501132526/silk-road-intl-expo-pushes-for-deeper-belt-and-road-cooperation/</t>
  </si>
  <si>
    <t>Xinhua – The Sixth Silk Road International Exposition opened Sunday in Xi’an, capital of northwest China’s Shaanxi Province, with deeper Belt and Road cooperation high on the agenda.With a theme of strengthening interconnectivity and integration for common progress, shared benefits and win-win results, the expo has attracted participants from over 70 countries and regions, including the Republic of Korea, Thailand, and Singapore. Uzbekistan serves as the guest country of honour.The five-day expo also features meetings and forums that cover topics such as RCEP regional economic and trade cooperation, smart manufacturing and green development.The Belt and Road Initiative, proposed by China in 2013, aims to build trade and infrastructure networks connecting Asia with Europe and beyond along the ancient Silk Road trade routes for common development and prosperity.The past nine years have witnessed substantial progress in trade and investment under the initiative.From 2013 to 2021, the total volume of trade of goods between China and the Belt and Road countries was nearly 11 trillion U.S. dollars, while two-way investment exceeded 230 billion dollars, said Li Fei, assistant commerce minister of China.By the end of 2021, China had built 79 zones for economic and trade cooperation in 24 countries along the Belt and Road, investing 43 billion dollars and creating 346,000 local jobs, added Li.</t>
  </si>
  <si>
    <t>Asian markets mostly rise, China data shows slowdown</t>
  </si>
  <si>
    <t>https://www.khmertimeskh.com/501132524/asian-markets-mostly-rise-china-data-shows-slowdown/</t>
  </si>
  <si>
    <t>AFP – Asian markets mostly rose Monday as investors took heart from signs of cooling US inflation, but Hong Kong and Shanghai fell as data showed China’s economy was struggling with its Covid-19 restrictions.The markets have been concerned that, after two consecutive Federal Reserve increases in borrowing costs of three-quarters of a percentage point, further hikes of a similar magnitude could choke off economic recovery.Signs of improving inflation data last week have prompted debate on whether the Fed may pivot more quickly from its recent posture of moving aggressively to hike
interest rates.“We’re definitely heading in a better direction,” Kristina Hooper, Invesco chief global market strategist, told Bloomberg Television.“It looks like we are passed peak for inflation. The problem is inflation is still very, very high.”Wall Street ended Friday on a positive note after consumer and producer price data indicated a meaningful cooling in inflation.The optimistic mood carried over to Asia, with Tokyo climbing one percent as GDP data showed the Japanese economy recovering after the government lifted Covid-19 curbs on businesses.Sydney rose 0.5 percent and Taipei was up 0.7 percent. Wellington, Manila and Kuala Lumpur also saw gains. Seoul and Mumbai were closed for holidays.Among the few losers, Hong Kong and Shanghai fell as Chinese economic figures came in weaker than analysts’ expectations.China unexpectedly cut key interest rates as a raft of data released Monday indicated the world’s second-largest economy was struggling with virus restrictions and a slumping property market.The figures showed China’s industrial production and retail sales growth for July came in lower than expected. Industrial production was up 3.8 percent year-on-year, but down from 3.9 percent in June and below Bloomberg economists’ forecasts of a 4.3 percent increase.“The risk of stagflation in the world economy is rising, and the foundation for domestic economic recovery is not yet solid,” China’s National Bureau of Statistics warned.Beijing’s rigid adherence to a zero-Covid strategy has held back economic recovery as snap lockdowns and long quarantines batter business activity and a recovery in consumption.“July’s economic data is very alarming,” Raymond Yeung, Greater China economist at Australia &amp; New Zealand Banking Group, told Bloomberg.“The Covid-zero policy continues to hit the service sector and dampen household consumption.”Oil was lower in Asian trade, with WTI down one percent at $91.20 while Brent was off 0.9 percent at $97.25.</t>
  </si>
  <si>
    <t>Australia supports a resilient E-commerce ecosystem in Cambodia</t>
  </si>
  <si>
    <t>https://www.khmertimeskh.com/501132768/australia-supports-a-resilient-e-commerce-ecosystem-in-cambodia/</t>
  </si>
  <si>
    <t>Through the Mekong Australia Partnership, Australia supported participants from the Government of Cambodia and industry representatives to take part in a short course on ‘Developing a Resilient E-Commerce Ecosystem in Cambodia’.Delivered by Flinders University based in South Australia the course supported the development of Cambodia’s digital trade policy, including studying effective regulations and laws for consumer and business protection, and effective e-commerce ecosystems, according to the Embassy of Australia in Phnom Penh.Pablo Kang, Australian Ambassador to Cambodia, presented course completion certificates at the embassy to participants.During the ceremony, participants also enjoyed delicious Aussie meat pies made by the local Ausbake Phnom Penh wholesale bakery.Australia is a longstanding friend and partner in Cambodia’s national development, and its investment in skills and knowledge in e-commerce development is another thread in the fabric of both countries’ strong relationship. Phal Sophanith – AKP</t>
  </si>
  <si>
    <t>https://www.khmertimeskh.com/501132555/market-watch-519/</t>
  </si>
  <si>
    <t>CSX goes up 0.03 pointsThe Cambodia Securities Exchange Index (CSX) moved up 0.03 points or 0.01 percent to close at 472.83 yesterday. The index that opened at 472.33, recorded a high of 473.16 and a low of 471.44 during the day’s trade.On the Main Board, PPAP gained 100 riels to move to 14,900 riels and PEPC, 20 riels to reach 3,190 riels. GTI and PAS lost 20 riels each to move to 4,000 riels and 13,420 riels respectively.PWSA and ABC remained flat.On the Growth Board, JSL shed 10 riels to move to 3,970 riels and DBDE gained 10 riels to reach 2,380 riels.</t>
  </si>
  <si>
    <t>Singaporean owned luxury real estate developer AKRAM Development Co., Ltd acquires over 3.5 hectares of land from OCIC to embark on USD150 million investment</t>
  </si>
  <si>
    <t>August 15, 2022</t>
  </si>
  <si>
    <t>https://www.khmertimeskh.com/1131693/singaporean-owned-luxury-real-estate-developer-akram-development-co-ltd-acquires-over-3-5-hectares-of-land-from-ocic-to-embark-on-usd150-million-investment/</t>
  </si>
  <si>
    <t>Phnom Penh – Singaporean owned luxury real estate developer AKRAM Development Co., Ltd has recently acquired a piece of land measuring more than 3.5 hectares in Koh Norea from Overseas Cambodian Investment Corporation (OCIC) for an ultra-luxurious development. The acquisi­tion was signed by Kelvin Chua, CEO of AKRAM Development, Melvin Poh, Director of AKRAM Development, repre­senting the buyers, and Okhna Pung Kheav Se, Chairman of the board of directors of OCIC representing the seller. The total investment by AKRAM Development in the project is estimated to be in excess of USD150 million.During the signing ceremony, AKRAM’s CEO Kelvin Chua said the purpose of this acquisition is to develop a one-of-its-kind ultra-luxury project. “We are seeing an increasing demand in the ultra luxurious segment in the Kingdom,” says Kelvin. “Koh Norea is a highly strategic location, not only does it enjoy the full frontage of Mekong River but it is also adjacent to the landmark locations of Diamond Island and Nagaworld Integrated Resort. We would like to give special thanks to Okhna Pung for entrusting AKRAM for being a part of the exciting commercial and infrastructure blueprint OCIC have for Koh Norea. Located in the most prime location and with a full view of the Mekong river, the future poten­tial of this island is unimaginable.”“The pandemic has encouraged people to pay more attention to their well-being and quality of life; we are confident that our curation will bring a breath of fresh air to Phnom Penh’s property market,” he adds.Kelvin is a long-term Singaporean investor based in Cambodia. The former banker-turned-entrepreneur has a proven track record in multiple industries including property development, design and construc­tion, and manufacturing for over a decade. He is also currently the CEO of SINGBUILD Construction, an esteemed design and build construction company headquartered in Phnom Penh, Cambodia.“As AKRAM’s maiden project, this ultra-luxury development is slated to set a high benchmark as we embark on our journey to becoming the leading luxury property developer in Cambodia,” said the CEO ambitiously. Determined to gain a stronghold in the Cambodia property market, AKRAM Development is a part­nership between Kelvin Chua and Melvin Poh from Centra Group Singapore who possesses a stunning portfolio of over USD1B GDV under his belt.“With more than 20 years of experience specializing in high-end and luxury devel­opment coupled with some of the best architectures and innovative designs, we strongly believe this development will be a disruption to the local luxury property market,” said Melvin, a seasoned property expert in high-end and luxury development.The acquired land on Koh Norea is strategically located in Phnom Penh with approximately 3 minutes drive to the bustling Koh Pich (or more commonly known as Diamond Island) and 5 minutes to Nagaworld Integrated Resort. As part of the infrastructure contributions, OCIC is constructing two connecting bridges with spending in excess of USD38 million for one bridge connecting Diamond Island, and another to National Road 1. The 6-lane bridge to Diamond Island is expected to open by Q3 2023 while the Koh Norea-National Road 1 bridge is slated to be in operation within the next month or two.“Our development is curated for those who appreciate the finest things in life. Our combined strengths and knowledge in the industry will assure the development of unsurpassed quality matched with excep­tional class and privacy,” says Kelvin when he was asked about the target market of the development. “For the project’s superior built quality amid the picturesque million-dollar Mekong River views, this is a great opportunity for investors who are interested to diversify their investment portfolio with an ultra-luxury investment.”While some are skeptical about the economic outlook, both Kelvin and Melvin are confident that this is one of their best investments ever. “We are very bullish on Cambodia market and the opportunity here. Cambodia has been growing impressively with a GDP average growth of 7% for the past two decades. The government has done an exemplary job in attracting foreign inves­tors which resulted in a whopping 14% net contribution of foreign direct investment inflow to the country’s GDP even during the hardest hit of the pandemic in 2020, as compared to only 3.2% to the GDP two decades ago,” says Melvin. “The handling of the COVID-19 pandemic is a good example of how efficient and stable the government is and with pro-foreign investment policies, it is no wonder that the World Bank estimated that Cambodia’s economy will grow by 4.5% just 2022 alone,” further explained by Kelvin.World Bank expects the Kingdom’s economy to continue to grow at around 6% annually moving forward post-covid, with the report attributing the growth to the new investment law and free trade agreements, while Focus Economics ranked Cambodia as the world’s 5th fastest growing economy when the report studied over 130 fastest growing economies over the 2021-2025 period.The 35 year-old young entrepreneur is not satisfied with this pristine acquisition alone as he envisions AKRAM Development to build on the momentum from this purchase. “Location is the most important factor in the luxury property market and we are grateful to have purchased this plot of land from Okhna Pung. The acquisition of the land would not have been so swift without his trust and support in our project. We are happy to be a part of the vision for Koh Norea and strongly believe that the prime location of the land will be a key attraction for our project.”“Our sales gallery and showflat is expected to be ready by Q1 2023. As more things continue to develop, we will announce the gallery location and project details in the coming months,” says Kelvin.</t>
  </si>
  <si>
    <t>Chinese firm prepares for IPO on Cambodia’s stock exchange</t>
  </si>
  <si>
    <t>https://www.khmertimeskh.com/501131702/chinese-firm-prepares-for-ipo-on-cambodias-stock-exchange/</t>
  </si>
  <si>
    <t>A Chinese conglomerate firm has kicked off preparation for the process of raising equity capital from public investors through issuing shares and having them listed for sale for the first time, which is called Initial Public Offering (IPO) on Cambodia Securities Exchange next year, according to the top official of securities regulator.Senior officials of Honchen Group and securities broker Golden Fortune (Cambodia) Securities Plc signed an agreement with each other last Tuesday, which enables the former to commission the latter to proceed with the preparation of documents to fulfill legal requirements, according to the official.Sou Socheat, Director General of Securities and Exchange Regulator of Cambodia (SERC), told Khmer Times on Friday that Honchen Group and Golden Fortune signed the deal to form an IPO team that will assist Honchen in the IPO process, especially the preparation of a due diligence report and disclosure document.“They prepare for IPO next year! They signed to establish the IPO team according to the regulator’s rules and regulations. The IPO team will work forward to the company’s listing next year. They will need to submit their IPO plan to SERC, maybe in the next few months,” Socheat added.   Honchen Group will also apply for the public issuance of equity securities to the SERC after eligibility review by the Cambodia Securities Exchange (CSX) with main mandate is to establish and operate a securities market, a clearing and settlement facility, and a depository, in accordance with the Law on Issuance and Trading of Non-Government Securities and its subsequent regulations.Socheat added that Golden Fortune—an securities broker that runs business of acting as an intermediary between sellers and buyers of share listed on a stock exchange or as an agent for a customer and charges the customer a commission for its services—will need to cooperate with RHB Securities (Cambodia) Plc following a deal they have signed to assist Honchen Group to prepare an application for listing eligibility review to CSX.RHB Securities acts as a securities underwriter—a key entity in the IPO process mainly by providing arrangements for the IPO process on behalf of Honchen or participating directly or indirectly in the process, drafting disclosure documents and due diligence reports on pricing, and advice on the number of shares should be listed and timeline for IPO.“They’ve just started the process. No documents have been submitted yet. They need to work with an underwriter first. We welcome the group to our market,” he said, adding that the IPO team that will be formed following the deal signed will work forward to the public listing of Honchen Group in Cambodia — a subsidiary of Honchen (Hong Kong) Holdings Limited — next year.The agreement was signed by Cao Jun, CEO of Honchen Group, and Zhang Lingfeng, Managing Director of Golden Fortune at an inauguration ceremony for gallery building of Platinum Coast in the project’s sales office near Sihanoukville International Airport. The project is the investment joint venture between the multinational company Honchen Group and Lixin Group, according to a release by Lixin Group.These two companies will develop the Platinum Coast Project worth hundreds of million of US dollars on 50 hectares of land to be a world-class giant tourism and leisure spot in Sihanoukville New City of Lixin on 2,500 hectares of land with natural view resources and a beach next to mountains facing to the sea in Sihanoukville.“The company, with encouragement from Cambodia’s securities regulator, has officially started preparation for the public listing and expects to be listed on the stock exchange of the country in the second half of next year,” the release pointed out, adding that, Honchen Group is running businesses in Cambodia, China, Hong Kong, US and Malaysia.“The group has businesses in finance, real estate development and management, environment protection, clean energy, trade events, trading, hotels and tourism development that have grown fast domestically and abroad,” the release said.Currently, there are nine listed firms which seven are listed on the Main Board and two on the Growth Board on securities market, according to the securities trading statistical bulletin for the second half of 2022 released by SERC.Seven stocks on the Main Board include state-owned Phnom Penh Water Supply Authority, apparel clothing firm Grand Twins International, state-owned Phnom Penh Autonomous Port, special economic zone Phnom Penh SEZ, state-owned Sihanoukville Autonomous Port, ACLEDA Bank and Pestech. Two stocks on the Growth Board include DBD Engineering and JS Land—latest publicly listed on Growth Board in February 2022.</t>
  </si>
  <si>
    <t>Strong external demand helps Cambodia’s H1 recovery</t>
  </si>
  <si>
    <t>https://www.khmertimeskh.com/501131695/strong-external-demand-helps-cambodias-h1-recovery/</t>
  </si>
  <si>
    <t>The early lifting of Covid-19 restrictions boosted domestic activity while strong external demand supported Cambodia’s recovery in the first half of 2022, according to the preliminary assessment made by the ASEAN+3 Macroeconomic Research Office (AMRO).AMRO prepared the assessment after its annual consultation visit to the Kingdom from July 20 to August 3, 2022.AMRO deputy group head and senior economist Jinho Choi led the team, while its chief economist, Hoe Ee Khor participated in the policy meetings.The discussions focused on the outlook for the post-pandemic recovery, and on sustaining growth while rebuilding fiscal space and maintaining financial stability amid strong headwinds.Talking about the economic prospects and challenges of the country, Dr. Choi said, “The Cambodian economy is projected to grow by five percent in 2022, up from three percent in 2021. In line with Cambodia’s strategy of living with Covid-19, we expect the domestic economy to continue to improve, supported by high vaccination rates and enhanced health protocols.” He also cautioned that the outlook for exports would be
challenging.“However, the outlook for exports will be challenging as the US and EU are expected to slow down sharply in the second half of this year, which could weigh heavily on the garment sector,” Dr Choi pointed out.Terming the Cambodian economy as resilient, the report said that the early lifting of Covid-19 restrictions boosted domestic activity while strong external demand supported its recovery in the first half of 2022.“As the economy recovers and Covid-19 becomes endemic, it will be vital to refocus policy toward structural reforms that will help improve the long-term growth potential of the economy,” it said.The report forecasted that the Consumer Price Index (CPI) inflation would rise to 5.9 percent in 2022.“CPI inflation spiked in 2022, reflecting soaring global energy and food prices. The rise in food prices is acutely felt by the population as food accounts for 45 percent of the consumption basket. Average inflation for the first half of this year was 6.6 percent, compared to 2.9 percent last year. Upward price pressures on energy and food products are expected to spill over to other goods, exerting broader inflationary pressures, with CPI inflation forecasted to rise to 5.9 percent in 2022,” it noted. The study said the current account deficit widened to an unprecedented level at 45 percent of GDP in 2021, largely due to a surge in gold imports.The imports of consumer and intermediate goods also grew robustly in line with the economic recovery. Nevertheless, the overall balance of payments maintained a slight surplus on account of foreign direct investment (FDI) inflows, external borrowing, and drawdown in offshore deposits, it said.The study also pointed out some downside risks to the country’s economy.“The uncertainty stemming mainly from the slowdown in key export markets. Headwinds from a slowing global demand amid the Russia-Ukraine war and monetary tightening in the US and Europe could impact Cambodia’s exports of manufacturing products. Given Cambodia’s high concentration of garment exports to the US and Europe, the export sector is vulnerable to demand shocks from these key markets,” it said.The report indicated that a sharper-than-expected slowdown and prolonged tight border controls in China could adversely affect the nation’s growth prospects, given the high reliance on investments and imported intermediate goods from China.It will also affect the revival scope of the tourism sector. “Prolonged border controls in China will also delay the recovery of the tourism industry since prior to the pandemic, more than a third of tourists came from China,” AMRO said.The large current account deficits could be a source of growing external vulnerability, it warned.“Cambodia’s current account deficits prior to the pandemic were well-funded by strong FDI inflows. However, the current account deficit, excluding gold, has markedly widened since 2019. This reflects a number of factors including large imports of construction materials since 2019, the collapse in tourism and lower remittances since 2020, and imports of vaccines and medical supplies and high oil prices since 2021.”However, some of these factors are transitory and the current account is expected to improve significantly in 2022 and 2023.  International reserves of $20 billion also provide a strong buffer, it observed.While announcing its policy recommendations, it said the government should scale back the Covid-19 pandemic support programmes in tandem with the recovery while providing targeted support to vulnerable groups most affected by the high inflation.“The recent rise in food prices is acutely felt by the poor, squeezing their budget for food and other essential items with possible long-term implications on health and productivity. In this regard, efforts by the government to transform the Covid-19 cash transfer into a broad social protection program is highly commendable,” it pointed out.While lauding the efforts of National Bank of Cambodia’s (NBC), it said, “The normalisation of the NBC’s liquidity measures should continue in line with the economic recovery, particularly by gradually raising reserve requirements to pre-pandemic levels. The efforts by the NBC to review and classify restructured loans with the objective of ensuring adequate provisioning are commendable.”The AMRO experts said NBC should continue monitoring the quality of restructured loans, especially for those still under the assessment period. In view of the high level of dollarisation, NBC should continue to maintain exchange rate stability to help mitigate inflationary pressures as well as to maintain investor confidence.It pointed out that the authorities’ efforts to establish a solid regulatory framework to supervise property developers that provide financing should continue.AMRO said the launch of the Non-Bank Financial Services Authority is a welcome move for better control of such shadow banking activities. In this regard, close collaboration across the various government agencies involved in the non-bank sector should be continued, to improve data collection, it noted.“Strong focus on structural reforms should be continued to maintain the growth momentum of the Cambodian economy. Given rising labour costs and the country’s goal to attain high-middle-income status, strong policy commitment, continuity and consistency will help ensure needed reforms are implemented to enhance competitiveness and move up the value chain,” the study said.The promulgation of the new Investment Law and the greater market access through recently agreed bilateral free trade agreements (FTAs) with China and Korea, and the Regional Comprehensive Economic Partnership (RCEP), will provide a strong boost to investments that will help modernise and diversify Cambodia’s economy, it observed.In this regard, well-coordinated policy supports among various ministries are essential for increasing skilled labour supply, developing infrastructure, and improving the institutional environment, the study added.AMRO is an international organisation established to contribute toward securing macroeconomic and financial stability of the Asean+3 region, which includes 10 members of Asean and China; Hong Kong, China; Japan; and Korea. AMRO’s mandate is to conduct macroeconomic surveillance, support the implementation of the regional financial arrangement, the Chiang Mai Initiative Multilateralisation, and provide technical assistance to the members, the release said.</t>
  </si>
  <si>
    <t>CBC-CGCC MoU offers transparent loan assessment for women, SMEs</t>
  </si>
  <si>
    <t>https://www.khmertimeskh.com/501131696/cbc-cgcc-mou-offers-transparent-loan-assessment-for-women-smes/</t>
  </si>
  <si>
    <t>Women and SMEs in Cambodia can expect a more transparent loan assessment following a recent agreement between the Credit Bureau (Cambodia) Co., Ltd. (CBC) and Credit Guarantee Corporation of Cambodia Plc. (CGCC).They signed a Memorandum of Understanding to strengthen financial inclusion for women and SMEs through the promotion of a credit guarantee support scheme and adoption of data analytics in credit decision-making by financial institutions across Cambodia.The cooperation between CBC and CGCC will expand access to credit, by providing more transparent loan assessment to women and SMEs, a statement said.It pointed out that as the only credit reporting service provider in the country, CBC provides credit history information bridging the information asymmetry between borrowers and lenders. Thus, it reduces transaction costs of lending and promotes access to finance.“Over the years, CBC’s credit reporting services and a portfolio of data analytics solutions have eased barriers to credit for many Cambodians and reduced industry-wide credit risk. CBC’s role as key financial infrastructure is significant to maintaining financial sector stability for the country,” the release noted.CGCC provides credit guarantees on loans disbursed by participating financial institutions to support viable businesses and individuals that lack collateral when seeking access to finance. Especially, in the context of the economic slowdown from the pandemic, support from CGCC has been instrumental in driving economic growth, fuelling employment and stabilising the economy.Oeur Sothearoath, Chief Executive Officer of CBC said, “This partnership marks a milestone in enhancing financial inclusion to women and SMEs owners as well as assuring a fair, reliable and data-driven approach in enabling access to finance in the country. This collaboration between CBC and CGCC shall strengthen our financial infrastructure and streamline the much-needed support for SMEs.”Wong Keet Loong, Chief Executive Officer of CGCC, said “With this MoU, CGCC will be able to build the credit profile of guaranteed loans by using CBC’s K-score as a reference for the credit rating of our guaranteed borrowers. When PFIs report the conduct of guaranteed loans in their monthly reporting to CBC, this data would be useful to capture the profile of Cambodian SME borrowers with guaranteed loans. This would further facilitate access to financing for SMEs.”While it is mandatory for every lender to check credit report of borrowers from CBC during loan assessment, CGCC and CBC will collaborate to enable financial institutions to use digitalisation, advanced reporting and data analytics tools from CBC to conduct an accurate risk assessment of borrowers and monitor their performance.Through this collaboration, the two institutions also commit to cooperating in financial education and awareness activities to promote financial inclusion in the country.Since 2012, CBC is the leading provider of financial information, analytical solutions, and credit reporting services to financial institutions and consumers in the Kingdom of Cambodia. CBC assists customers in managing the risks and rewards of commercial and financial decisions through a range of solutions, including Consumer Credit Report, Commercial Credit Report, K-Score, Data Analytical Report, Portfolio Monitoring Service, Portfolio Review Service, and Customized Solutions. CBC serves a member base of 180 financial institutions with credit histories of more than 7 million borrowers.CGCC is a state-owned enterprise operated under the technical and financial guidance of the Ministry of Economy and Finance (MEF) and officially incorporated in November 2020. CGCC’s mission is to provide credit guarantees to lenders on loans made to businesses based on international standards to share the risk with lenders and to improve financial inclusion. As of the end of July, CGCC has supported 591 businesses by providing credit guarantees for their loan applications, amounting to $57.4 million equivalent. CGCC has provided the most guarantee to SMEs, which is accounted for 96 percent of the total businesses receiving the credit guarantee from CGCC.</t>
  </si>
  <si>
    <t>Commerce ministry exhorts SMEs to do business digitally</t>
  </si>
  <si>
    <t>https://www.khmertimeskh.com/501131697/commerce-ministry-exhorts-smes-to-do-business-digitally/</t>
  </si>
  <si>
    <t>As part of its plan to further digitalization, the Ministry of Commerce (MoC) on Tuesday handed over information technology (IT) materials to 36 small and medium enterprises (SMEs) across the country to use in doing digital business with online market Cambodia Trade Market under the e-commerce project Go4eCAM, said a release.The IT materials handed over during a ceremony was attended by the secretary of state of MoC Tekreth Kamrang to 21 firms led by women entrepreneurs and 19 that are in operation in provinces so that they can improve their businesses in the context of Industry 4.0 through e-commerce.Penn Sovicheat, Ministry of Commerce’s spokesman told Khmer Times that the Go4eCAM project that operates Cambodia Trade website www.cambodiatrade.com, was officially launched in late March as an online marketplace for Cambodia-made products to go online.“In the implementation of the project, we also have entrepreneurship support in technology and materials. We have assessed and found some small and medium enterprises that are potentially relatively to our marketplace, but then they need the necessary materials or equipment to participate in the platform. Without computers they will not be able to sell their products online,” Sovicheat said.Sovicheat, who is also an undersecretary of the state of MoC, went on to add that the ministry provided a few sets of desktop computers to 36 SMEs as tools to go to e-commerce. “Hopefully, when they grow, they will be able to afford the equipment themselves,” he said.“Meeting owners of small and medium enterprises in person is important to understand their needs in participating in the trading platform. Currently, they are gradually getting orders from local and overseas – US, Netherland, Australia, Japan and Switzerland – customers,” Kamrang said. Kamrang urged commerce officials to support and train SME owners who are in need of doing e-commerce businesses before handing over those IT materials to those 36 owners of SMEs and encouraged them to actively do business on the platform.Ho Chomnab, owner of social enterprise Fair Weave in Phnom Penh, told Khmer Times that he has set up a set of a brand new desktop computer including a CPU, a monitor, keyboard, mouse, mouse pad and UPS he has just received from MoC for his existing staff who till then used a personal laptop to work at his business premise. “I believe it will help us work faster and more effectively, especially in administrative, accounting, financial and online sale functions,” he said, adding that his company was established in early 2022 with women silk yarn weavers in Banteay Meanchey province.The SMEs have displayed various types of products such as silk, hand-made toys, sauces, hygiene coals and wooden sculptures on the Cambodia Trade Market at the website where they are expected to receive orders, electronic cash payment and delivery to both local and overseas buyers in the forms of B2B and B2C.Also, 135 non-SME firms have been listed and 1,200 products were displayed for sale on the website. “It will help promote those products more broadly in domestic as well as overseas markets to boost their sales,” the release added.</t>
  </si>
  <si>
    <t>Top 5 ‘SmartStart Young Innovator’ teams gear up for incubation</t>
  </si>
  <si>
    <t>https://www.khmertimeskh.com/501131698/top-5-smartstart-young-innovator-teams-gear-up-for-incubation/</t>
  </si>
  <si>
    <t>Five teams have made it to the Incubation and Internship stage of the SmartStart Young Innovator Program (YIP) fifth edition after going through bootcamps, hatch and digithon challenges.The programme, launched by Smart Axiata in collaboration with Impact Hub Phnom Penh, is Cambodia’s leading digital talent development initiative which identifies and nurtures future leaders in digital entrepreneurship.The programme is part of Smart’s commitment to the Capacity Building Research and Development Fund, initiated by the Ministry of Post and Telecommunications and Ministry of Education, Youth and Sport.According to a release, the top five teams that will now move to the incubation stage of the competition are Kakvei, Movery, Homatic, Dolfin and Skinorea. They will have a three-month paid internship with incubation at local tech startups to better understand the business processes and expand knowledge.Kakvei is an AI technology that improves Khmer writing by converting Romanized Khmer to Khmer Script by automatically correcting grammar and spelling mistakes.Movery is an application that provides moving services for convenience, reliability, and professionalism for both households and companies.Homatic is an automated home security system that detects burglary and automatically alerts the local police.Dolfin is a financial inclusion application that provides users information about loan products, direct connection to credit officers, and personalized loan consultation.Skinorea is a mobile skincare marketplace application for Gen Z that overcomes stressing choices through machine learning.They are moving to the next stage after going through a number of knock-out rounds that included a ‘hatch’ and ‘digithon’ on solving a real-life challenge using the Internet of Things technology and pitching their ideas for the “Technopreneurship Challenge,” the release noted.After successfully completing their internship, the five teams will move onto the fifth and final stage, Grand Final Pitch of the programme to compete for a $10,000 grand prize and a chance to win a fully sponsored trip to a regional technology conference.“We congratulate all the teams that have made it to this exciting incubator stage. We would also like to send our appreciation to all those who have taken part in this year’s programme. YIP aims to expand the minds of our future generations through technology and entrepreneurship by giving them the opportunity to express, develop, and create their futuristic ideas,” said Acting CEO of Smart Axiata Feiruz Ikhwan.“We are so delighted to give these young tech-driven entrepreneurs a chance to really display their critical and creative thinking skills and put them to the test. Since 2017, the programme supported over 580 students in Cambodia and will continue to do so, as for the majority of these youth this platform became a life-changing opportunity where they could really exhibit what they are capable of,” said CEO of Impact Hub Phnom Penh Mélanie Mossard.This year’s YIP Cycle 5 began in June and will end in December. In all, 120 participants have benefitted from the 2022 programme through learning, mentoring, and hands-on experiences.Having gone through the Digithon, the 12 teams entered the “Technopreneurship Challenge”. During five days of intensive work over three weekends, they built on their ideas and created a pitch for a panel of judges who selected five teams for the next round.Established in 2017, YIP enables Cambodian university students to launch digital startups and get unique learning experiences through mentorships and financial support, said the release.</t>
  </si>
  <si>
    <t>Russia starts delivering extra gas to Hungary: Budapest</t>
  </si>
  <si>
    <t>https://www.khmertimeskh.com/501131961/russia-starts-delivering-extra-gas-to-hungary-budapest/</t>
  </si>
  <si>
    <t>AFP – Hungary said Saturday that Russia has started delivering additional gas to the EU member following its foreign minister’s July visit to Moscow.Hungary’s Foreign Ministry said trade negotiations with Moscow “led to an agreement”, resulting in Russia’s Gazprom starting to deliver “above the already contracted quantities” on Friday.“It is the duty of the Hungarian government to ensure the country’s safe supply of natural gas, and we are living up to it,” ministry official Tamas Menczer said on his Facebook page.In the first phase, he said that an additional volume of 2.6 million cubic meters per day will arrive from the south through the TurkStream pipeline until the end of August, adding negotiations were underway for September deliveries.Hungarian Foreign Minister Peter Szijjarto made a previously unannounced visit to Moscow in July to discuss the purchase of an additional 700 million cubic metres of natural gas.“In light of what is known about the current European market conditions, it is clear that the acquisition of such a large amount is impossible without Russian sources,” Menczer said in the post on Saturday, mentioning Szijjarto’s visit.An EU plan to cut gas consumption across the bloc by 15 percent to cope with an energy price crisis spurred by Russia’s war in Ukraine came into effect this week.Some EU countries, though, had carve-outs from strictly following the rule, which was, in any case, termed a “voluntary demand reduction”.Hungary, which relies on gas piped in directly
from Russia, had demanded the exception.</t>
  </si>
  <si>
    <t>Zimbabwe central bank to release smaller gold coins for affordability</t>
  </si>
  <si>
    <t>https://www.khmertimeskh.com/501131940/zimbabwe-central-bank-to-release-smaller-gold-coins-for-affordability/</t>
  </si>
  <si>
    <t>Xinhua – The Reserve Bank of Zimbabwe (RBZ), the central bank, has said it would release smaller units of gold coins into the market in November this year in response to public demand and to allow ordinary Zimbabweans to buy them.The RBZ introduced gold coins into the market in July this year as a store of value amid rising inflation and rapid depreciation of the local currency. The coins entered the market at 1,823.83 US dollars apiece, a figure which is far much higher to be afforded by many Zimbabweans.“Following the successful launch of the gold coins on 25 July 2022 and in response to public demand, the Bank shall introduce and release into the market gold coins in units of a tenth ounce, quarter ounce and half an ounce
for sale with effect from mid-November 2022,” RBZ Governor John Mangudya said in his mid-term monetary policy statement released Thursday.Mangudya said the features, characteristics and sale terms and conditions should remain the same as the current trading arrangements of the gold coins in circulation.Among other characteristics, the gold coins have liquid asset status, prescribed asset status, can be tradable and be used as collateral, and can be bought back at the instance of the holder.Individuals, domestic corporates including institutional investors are allowed to buy the gold coins in both local and foreign currency while international buyers can only buy the coins in foreign currencies that including the US dollar, South African Rand and the British Pound.The smallest coin, containing just over 3.11 grams of gold, will cost 188.48 US dollars or local currency equivalent at the interbank rate, at one-tenth of the price of the first
gold coin released in July, also known as the “Mosi-Oa-Tunya,” which weighs one troy ounce with a purity of 22 carats.Mosi-oa Tunya, which means the “Smoke that thunders” in the local language, refers to the Victoria Falls on the border between Zimbabwe and Zambia.The actual price when it is introduced will be the world price of gold for one-tenth of a troy ounce plus a 5 percent minting and distribution fee.The introduction of the gold coins is part of the central bank’s measures to tackle the country’s currency crisis through exchange rate stabilisation.</t>
  </si>
  <si>
    <t>E-School Cambodia’s Asean milestone gets closer, cloud platform to be launched soon</t>
  </si>
  <si>
    <t>https://www.khmertimeskh.com/501131936/e-school-cambodias-asean-milestone-gets-closer-cloud-platform-to-be-launched-soon/</t>
  </si>
  <si>
    <t>E-School Cambodia, the country’s leading digital learning platform with more than one million subscribers, will launch its cloud platform this year with the support of Huawei Technologies, to give wings to its Asean ambitions.Prof Lun Borey, co-founder of E-School Cambodia, told Khmer Times that the work on developing the cloud platform was progressing and, the e-learning provider could launch it next month itself “if everything goes well.”“We had signed a Memorandum of Understanding (MoU) with Huawei Technologies in January this year under which it agreed to provide the ‘Huawei Cloud Service’ to support the E-School Cambodia’s Asean outreach mission,” Prof Borey said.The MoU also said that both companies would support each other in reaching their fullest potential. As part of this, a technical team
from E-School will visit the headquarters of Huawei in China in the near future.Prof Borey indicated that this visit, in all probability, will happen early next year as the company is waiting for China to fully re-open after successfully completing its ‘Zero Covid-19’ drive.He added that “with Huawei Technologies’ support, reaching and achieving the Asean milestone is no more a dream but a clear possibility.”Prof Borey remembered that while launching the venture as a co-founder in 2017, he wanted to provide the best e-learning application for students not only in Cambodia but also across the Asean region.With its best-in-class technology, highly experienced teams and the vision for the future, he believed E-School Cambodia could move to the Asean level and this will further boost Cambodia’s image as an emerging hub for digital technology companies.Prof Borey said that a strong social commitment along with faith in the future of digitization had helped him succeed with the
venture. He also had the ample support of the Ministry of Youth, Education and Sports in making the venture a success.The E-School Cambodia was launched with the vision of ‘One Country, One Digital School’ and Covid-19 led to the company adding subscribers in large numbers over the past two years. Offering an online platform to students with the motto ‘Learn Anywhere Any Time’ was the strategy of the company.E-School Cambodia also received the award for the best innovation app of 2021 from the Minister of Posts and Telecommunications. It employs over 100 people and
has to its credit over 20,000 educational videos. Students up to Grade 12 can access the online lessons from top professors at any time and from anywhere.According to research published at the World Economic Forum, online education has increased access to information and students could learn faster, compared to classroom coaching.Research also showed that, on average, students can absorb between 25 and 60 percent of the information and memorize the lessons from online learning compared to the lessons learned in the classroom where they could memorize only between eight and 10 percent.On the other hand, students need up to 40 to 60 percent less time to study online than in the classroom because they can choose the study time and review the lessons whenever they want.</t>
  </si>
  <si>
    <t>Korean investors keen on STI Parks in Kingdom</t>
  </si>
  <si>
    <t>https://www.khmertimeskh.com/501131939/korean-investors-keen-on-sti-parks-in-kingdom/</t>
  </si>
  <si>
    <t>SIT parks will lure high-end firms to invest in Cambodia and encourage domestic investors to follow suit. High end technologies brought by those firms will be transferred to the localsThe Ministry of Industry, Science, Technology and Innovation has held a range of meetings on the establishment of science, technology and innovation parks (STI Parks) in a bid to attract cutting-edge enterprises to the country following proposals from Korean investors.The ministry is finalising the legal procedure documents for the establishment of STI Parks, said Heng Sokkung, Secretary of State and spokesman at the Ministry of Industry, Science, Technology, and Innovation.“Several Korean investors are interested in establishing special economic zones and STI Parks in Cambodia,” he said, adding that skilled labour is also a factor in attracting them to the Kingdom.“Thousands of Cambodian migrant workers are working in South Korea. The skilled labourers not only make remittances to support their families but when they return also bring technology and skills,” he said.STI Park is a purpose-built cluster of office spaces, labs, workrooms and meeting areas designed to support research and development in science and technology. As of 2025, at least three STI Parks will be established in Phnom Penh, Kandal and Preah Sihanouk provinces.A range of R&amp;D, prototype, science museum, artificial intelligence, big data and robotics are also to be stationed in the parks, he said.“It is to lure high-end technology firms to invest in Cambodia and also to encourage domestic investors to follow suit. High-end technologies brought by those firms will expectedly be transferred to the locals,” he said.“New investment not only brings new capital but also advanced technologies as well as new jobs for Cambodians,” Lim Heng, vice-president of the Cambodia Chamber of Commerce, said </t>
  </si>
  <si>
    <t>https://www.khmertimeskh.com/501131840/market-watch-518/</t>
  </si>
  <si>
    <t>CSX gains 0.29 pointsThe Cambodia Securities Exchange Index (CSX) gained 0.29 points or 0.06 percent to close at 472.80 on Friday. The index that opened at 472.74, recorded a high of 473.01 and a low of 471.55 during the day’s trade.On the Main Board, PWSA gained 40 riels to reach 7,440 riels and PAS, 20 riels to move to 13,440 riels. PEPC lost 10 riels to reach 3,170 riels.ABC, GTI, PPSP and PPAP remained flat.On the Growth Board, JSL shed 20 riels to move down to 3,980 riels and DBDE remained flat at 2,370 riels.</t>
  </si>
  <si>
    <t>Metfone and Mineski Global Co ink MoU</t>
  </si>
  <si>
    <t>August 13, 2022</t>
  </si>
  <si>
    <t>https://www.khmertimeskh.com/501131463/metfone-and-mineski-global-co-ink-mou/</t>
  </si>
  <si>
    <t>The MoU is the first and largest cooperation ever in Cambodia, not only in terms of business but also promotes the development of eSports field, professionalising the eSports industry in the Kingdom.Metfone and Mineski Global Company signed an MoU to support the eSports sector in Cambodia. The signing of this cooperation agreement is the first and largest cooperation ever in Cambodia in terms of business but also promotes the development of  eSports in Cambodia and  gradually professionalising the eSports industry in Cambodia.Metfone General Director Phung Van Cuong said, “eSports is one of the mainstream products in the digital ecosystem that Metfone is currently focusing. As a leading company in the telecommunications industry, Metfone is making more efforts to develop the eSports field professionally and comprehensively. Currently, eSports has become a global cultural phenomenon and appears alongside traditional sports.  Every year, hundreds of large and small tournaments are being held on a global scale, attracting tens of millions of spectators each year. eSports has even become an official sport at the SEA Games in recent times.”The gaming industry in Cambodia is still quite new. Professional tournaments have gradually appeared and created a certain resonance, with a large number of existing players, accounting for more than 80 percent of GenZ.  Previously, the International Olympic Committee 2017 also acknowledged the presence of eSports and concluded that video games can be considered as sports activities when players are trained and prepared with as much intensity as traditional athletes.Meanwhile, Metfone has millions of players. Mobile Legends: Bang Bang, which accounts for a 90 per cent market share in Cambodia, with hundreds of thousands of daily players on the Metfone network. Metfone is also currently a Presenting Sponsor of Moonton’s MPL tournament, which has the highest interest and viewership in Cambodia.“In the upcoming Seagames 32 which will be held in Cambodia, eSports will be deployed as an official sport alongside other traditional sports,” he pointed out.Ronald Robins, Founder and President of Mineski Global said ‘through our business, we bring our experience from Malaysia, Indonesia, Vietnam, Singapore, Thailand and now to Cambodia. “We have pushed our mission to everything that we do to create great value together. In our journey, we are working with a lot of telecommunication companies and other important stakeholders as well. We hope to bring experience within the same platform to Cambodia.”With the strengthening of cooperation between Metfone and Mineski Company, Metfone and Mineski  promises to be an important base to gradually professionalize the e-Sports industry in Cambodia, bringing interesting and positive experiences to users and contribute to promoting the development of  eSports industry in Cambodia, a release said.In addition to cooperating in consulting and implementing event organization activities, Mineski also provides eSport solutions to access GenZ insights in Cambodia. With this cooperation, Mineski hopes to support Metfone to become the core choice for eSports experience on mobile devices in Cambodia.With the contribution of the leading units in the eSport industry. Mineski and Metfone hope to professionalise esports by nringing positive experiences in areas like Gamertainment, Gameducation and gamification.</t>
  </si>
  <si>
    <t>No salt shortage in Cambodia, says officials</t>
  </si>
  <si>
    <t>https://www.khmertimeskh.com/501131368/no-salt-shortage-in-cambodia-says-officials/</t>
  </si>
  <si>
    <t>Officials of the Ministry of Industry, Science, Technology and Innovation said that Cambodia has no signs of a shortage of salt for consumption and annual demand has reached almost 50 percent.Huon Sorangsey, Director of the Department of Handicraft Affairs of the General Department of Small and Medium Enterprises and Handicrafts, made the statement during a press conference held on the morning of 11 August.Sorangsy said that as of July 2022, the production of salt reached more than 40,000 tons, which is not enough compared to the annual consumption in the country, but so far there is no shortage. He continued that the Royal Government considers salt as a strategic commodity and the Ministry is paying attention to salt distribution, price and export.The official said that in principle, Cambodia allows the import of 60,000 tons of salt for reserve. The salt produced in 2021 was clocked in at more than 75,000 tonnes, about 4,000 tonnes of that amount has still not been used. Sorangsy said that weather factors have caused this year’s salt production to fall sharply, possibly lower than last year’s production by more than half.According to the official, the annual demand for consumption and consumption in the country is about 100,000 tonnes, of which 50,000 tonnes is for consumption and the rest is for industrial and food production use.The Ministry of Industry, Science, Technology and Innovation has confirmed that it is revising its five-year salt sector development strategy in Cambodia (2022-2026) in collaboration with the Ministry of Economy and Finance. </t>
  </si>
  <si>
    <t>Prince Holding Group wins Best Real Estate Development Company, Cambodia 2022</t>
  </si>
  <si>
    <t>https://www.khmertimeskh.com/501131309/prince-holding-group-wins-best-real-estate-development-company-cambodia-2022/</t>
  </si>
  <si>
    <t>Prince Holding Group has been recognized by International Business Magazine, a Dubai-based publication, as the Best Real Estate Development Company in Cambodia.The award reflects the Group’s efforts in building resilience while navigating the challenges of the COVID-19 outbreak last year. One of the significant developments was the launch of sustainable development masterplan for its Ream coastline of Sihanoukville project.“On behalf of our 4,500-strong workforce, many of whom work in various real estate operations, we are honored to receive this recognition as we continue our efforts to develop urban centres, enhance cultural tourism, expand our portfolio of prime hotels, resorts, and supermarkets,” said Gabriel Tan, Chief Communications Officer of Prince Holding Group.“With the increasing need for quality urban real estate, we are proud to have laid the foundation for a strong real estate footprint that will serve a growing Cambodia well.”The award is the 5th real estate-related award won by the Group’s real estate units this year showcasing their rising profile. Its units are currently working on Prince International Plaza and a coastal development project in Ream Bay, and Prince Happiness Plaza, which was recognized by PropertyGuru, a real estate platform, as Cambodia’s Best Mixed-Use Development last year.In the past twelve months, real estate units have completed construction on Prince Huan Yu Mall, Prince Golden Bay and Prince Happiness Plaza, the latter wining PropertyGuru’s Best Mixed-Use Development award, thereby transforming the coastal town.This year, Canopy Sands Development has already secured five awards while the Group has been recognized for its philanthropic activities and anti-pandemic efforts with two CSR-themed awards as well (more details can be found here). Meanwhile, Chen Zhi, Chairman of Prince Holding Group has also been recognized as an emerging real estate entrepreneur by The Global Economics, a US-based magazine.Other awardees from Cambodia included Cambodia Post Bank, Cellcard and Vattanac Bank while Philippine premium real estate developer ALVEO LAND was also recognized as the best real estate developer in the Philippines.Prince Holding Group is one of Cambodia’s largest business groups spanning across real estate development, financial services and consumer services.Prince Holding Group’s key business units in Cambodia include Prince Real Estate Group, Prince Huan Yu Real Estate Group, Prince Bank, Cambodia Airways, Belt Road Capital Management, as well as Awesome Global Investment Group. Via its subsidiaries, Prince Holding Group has over 80 businesses in Cambodia operating in real estate development, banking, finance, aviation, tourism, logistics, technology, food and beverages, and lifestyle sectors etc.</t>
  </si>
  <si>
    <t>Credit Bureau (Cambodia) and Credit Guarantee Corporation ink partnership to promote SME and women’s access to finance</t>
  </si>
  <si>
    <t>https://www.khmertimeskh.com/501131289/credit-bureau-cambodia-and-credit-guarantee-corporation-ink-partnership-to-promote-sme-and-womens-access-to-finance/</t>
  </si>
  <si>
    <t>Credit Bureau (Cambodia) and Credit Guarantee Corporation (CGCC) have signed a Memorandum of Understanding to strengthen financial inclusion for women and SMEs through the promotion of credit guarantee support scheme and adoption of data analytics in credit decision-making by financial institutions across Cambodia.The cooperation between CBC and CGCC will expand access to credit, by providing more transparent loan assessment to women and SMEs.As the only credit reporting service provider in the country, CBC provides credit history information bridging the information asymmetry between borrower and lenders, thus, reducing transaction costs of lending and promoting access to finance.Over the years, CBC’s credit reporting services and a portfolio of data analytics solutions have eased barriers to credit for many Cambodians and reduced industry-wide credit risk. CBC’s role as a key financial infrastructure is significant to maintaining financial sector stability for the country.CGCC provides credit guarantees on loans disbursed by participating financial institutions to support viable businesses and individuals that lack collateral when seeking access to finance.Especially, in the context of the economic slowdown from the pandemic, support from CGCC has been instrumental in driving economic growth, fuelling employment and stabilizing the economy.Oeur Sothearoath, Chief Executive Officer of CBC said, “This partnership marks a milestone in enhancing financial inclusion to women and SMEs owners as well as assuring a fair, reliable and data-driven approach in enabling access to finance for in the country. This collaboration between CBC and CGCC shall strengthen our financial infrastructure and streamline the much needed support for SMEs.”Wong Keet Loong, Chief Executive Officer of CGCC said “With this MOU, CGCC will be able to build the credit profile of guaranteed loans by using CBC’s K-score as a reference for credit rating of our guaranteed borrowers.“When PFIs report the conduct of guaranteed loans in their monthly reporting to CBC, this data would be useful to capture the profile of Cambodian SME borrowers with guaranteed loans. This would further facilitate access to financing for SMEs.”While it is mandatory for every lender to check credit report of borrowers from CBC during loan assessment, CGCC and CBC will collaborate to enable financial institution to use digitalisation, advanced reporting and data analytics tools from CBC to conduct accurate risk assessment of borrowers and monitor their performance.Through this collaboration, the two institutions also commit to cooperate in financial education and awareness activities to promote financial inclusion in the country.</t>
  </si>
  <si>
    <t>Cambodia exports rubber worth almost $255 million in first 7 months of 2022</t>
  </si>
  <si>
    <t>https://www.khmertimeskh.com/501131275/cambodia-exports-rubber-worth-almost-255-million-in-first-7-months-of-2022/</t>
  </si>
  <si>
    <t>Cambodia exported 161,562 tons of dry rubber in the first seven months of 2022, a slight drop of 0.3 percent year-on-year, said a General Directorate of Rubber report on Friday.The kingdom earned $254.8 million in revenue from exports of the commodity during the January-July period this year, down 6 percent from $271 million over the same period last year, the report said.“A ton of dry rubber averagely cost $1,577 during the first seven months of 2022, about $95 lower than that of the same period last year,” Him Oun, director general of the General Directorate of Rubber, said in the report.The Southeast Asian nation exports the commodity mainly to Malaysia, Vietnam, Singapore and China.Cambodia has so far planted rubber trees on a total area of 404,044 hectares, in which the trees on 310,193 hectares, or 77 percent, are old enough to be tapped, the report said. Xinhua</t>
  </si>
  <si>
    <t>Rotational crops a solution to market blockages</t>
  </si>
  <si>
    <t>August 12, 2022</t>
  </si>
  <si>
    <t>https://www.khmertimeskh.com/501131225/rotational-crops-a-solution-to-market-blockages/</t>
  </si>
  <si>
    <t>Farmers in one of Kampot’s community were urged to transition to planting rotational vegetable crops, as a solution to potential market blockages.Yim Bun, President of Prey Taprit Samaki Meanchey Community in Prey Taprit Village, Sdech Kong Khang Lech Commune, Banteay Meas District, said that the farming community has grown a lot due to the training of professional officers and various projects. Farmers are now more knowledgeable and have shifted from traditional farming methods to new techniques.Bun continued that in order to grow vegetables and secure a good income, farmers need to understand a number of methods, including how to make fertilizer, how to use the land, how to plan and study the market. In general, farmers need to grow crops and mixed vegetables to avoid market blockages.The head of the community confirmed that: Prey Taprit Samaki Meanchey community was established in 2018 with the support and training of the Aspay project.</t>
  </si>
  <si>
    <t>Cambodia highly appreciates trade relations with Singapore</t>
  </si>
  <si>
    <t>https://www.khmertimeskh.com/501131218/cambodia-highly-appreciates-trade-relations-with-singapore/</t>
  </si>
  <si>
    <t>Minister of Commerce Pan Sorasak has spoken highly of the trade ties between Cambodia and Singapore, stressing that it is the result of good relationship and cooperation between the two governments.Pan Sorasak, also Chair of the ASEAN Economic Ministers’ Meeting for 2022 made the remarks in his speech at the celebration of 57th National Day of the Republic of Singapore, held at Raffles Hotel Le Royal in Phnom Penh on August 10 evening.The Minister recalled the close cooperation in all fields, especially in the trade sector, and the long-lasting friendship between the two countries.The two-way trade was amounted to $5.3 billion in 2021, a 51 percent increase compared to a year before. “In the first six months of 2022, trade volume reached $2.1 billion, despite the Covid-19 crisis,” he pointed out.Cambodia’s favourable business and investment environment, especially the incentives and flexibility provided by the new strategic framework and programmes for economic recovery in the new normal 2021-2023, as well as the newly promulgated investment law will attract more foreign investors, including those from Singapore, Pan Sorasak underlined.Cambodia was one of the first countries to recognise Singapore’s independence in 1965. AKP-Chea Vannak</t>
  </si>
  <si>
    <t>Young workers have been hit hardest by COVID fallout, says UN labour agency</t>
  </si>
  <si>
    <t>https://www.khmertimeskh.com/501131095/young-workers-have-been-hit-hardest-by-covid-fallout-says-un-labour-agency/</t>
  </si>
  <si>
    <t xml:space="preserve">The number of young people globally who can’t find a job this year is set to reach 73 million – that’s a full six million more than before Covid-19 – the UN labour agency said on Thursday.According to the International Labour Organization (ILO), the pandemic has caused many additional problems for 15 to 24-year-olds who’ve experienced “much higher” unemployment losses than older workers since the global health emergency was declared in early 2020.Young women have struggled more than their male counterparts to find work, while Arab nations are expected to see the highest levels of youth unemployment by the end of the year, compared to the global average.“We know that the Covid-19 pandemic has wreaked havoc on youth labour markets around the world,” said Martha Newton, ILO Deputy Director-General for Policy. “It’s exposed a number of shortcomings in the way the needs of young people are addressed, especially the most vulnerable first-time job seekers, school dropouts, fresh graduates with little experience and those who remain inactive not by choice.”Speaking at the launch of ILO’s report, Global Employment Trends for Youth 2022: Investing in transforming futures for young people, Ms Newton said that the share of youth not in employment, education or training in 2020 rose to 23.3 per cent.That represents an increase of 1.5 percentage points from 2019 and represents a level not seen in at least 15 years, the ILO report found.“This group of young people are at particular risk of seeing their labour market opportunities and outcomes deteriorate also over the longer-term as ‘scarring’ effects take hold,” the report noted.Gender inequalityThe report’s takeaways include the worrying finding that young women are worse off than young men when it comes to finding a job. This year, fewer than three in 10 young women globally are expected to be in work, compared to well over four in 10 young men.“The gender gap, which has shown little sign of closing over the past two decades, is largest in lower-middle-income countries, at 17.3 percentage points, and smallest in high-income countries, at 2.3 percentage points,” the ILO report stated.Only high-income countries on course to recoverLatest labour data scrutinised by ILO also indicated that only high-income counties are likely to see a recovery in youth unemployment levels “close to those of 2019” by the end of this year.In lower-income countries, youth unemployment rates are projected to remain more than one percentage point above pre-crisis values.In Africa, the continent’s youth unemployment rate of 12.7 per cent masks the fact that many youths have chosen to withdraw from the labour market altogether, ILO said. It noted that “over one in five young people in Africa was not in employment, education, or training in 2020, and the trend has been deteriorating”.The Arab States have the highest and the fastest growing unemployment rate of young people worldwide, projected at 24.8 per cent in 2022. “The situation is worse for young women in the region, with 42.5 per cent unemployment in 2022, which is almost three times as high as the global average for young women (14.5 per cent),” ILO said.In Europe and Central Asia, unemployment among 15 to 24-year-olds is expected to be 1.5 per cent higher than the rest of the world this year (16.4 per cent compared with 14.9 per cent). Although there has been “substantial progress” in reducing youth unemployment for both women and men, ILO said that the fallout of Russia’s invasion of Ukraine was “highly likely to affect the results”.While the Asia Pacific region is set to see 14.9 per cent of young workers still looking for a job by the end of the year, in line with the global average, the picture will likely remain worrying in Latin America, where the rate is expected to be 20.5 per cent.“Historically, young women’s unemployment rates have been higher than young men’s (in Latin American countries), but the crisis exacerbated this trend,” ILO’s report stated.The picture is radically different in North America, however, where the youth and young adult unemployment rate is expected to be well world average levels, at 8.3 per cent.Solutions are green and blueTo address the problem, the UN labour agency urged governments to implement sustainable green and blue (ocean) policy measures. According to the report, this could generate an additional 8.4 million jobs for young people by 2030.Targeted investments in digital technologies could also absorb high numbers of young workers, ILO maintained. By achieving universal broadband coverage by 2030, some 24 million new jobs could be created worldwide it said, with young workers taking 6.4 million of them. UN News </t>
  </si>
  <si>
    <t>Almost 2,000 factories registered in Cambodia in first seven months</t>
  </si>
  <si>
    <t>https://www.khmertimeskh.com/501130962/almost-2000-factories-registered-in-cambodia-in-first-seven-months/</t>
  </si>
  <si>
    <t>The number of factories, ranging from producing clothes to electronic devices reached 1,947 as of July this year, employing more than 1 million people, of them some 76 percent are women.The Ministry of Industry, Science, Technology, and Innovation released the figures at a press conference organized here on Aug. 11 by the Royal Government Spokesperson Unit.From January to July of this year, scores of 112 new factories were opened while 47 others were closed down, bringing the total active factories in Cambodia to 1,947, the source pointed out. Those registered factories produced products with a total value of $7.5 billion to supply domestic market and for export. Chea Vannak – AKP</t>
  </si>
  <si>
    <t>Fiscal stimulus, high vaccination rates fuel Cambodia’s economic growth — outlook report</t>
  </si>
  <si>
    <t>https://www.khmertimeskh.com/501130955/fiscal-stimulus-high-vaccination-rates-fuel-cambodias-economic-growth-outlook-report/</t>
  </si>
  <si>
    <t>Strong fiscal stimulus and high vaccination rates have helped quickened Cambodia’s economic recovery in the post-COVID-19 pandemic era, an ASEAN+3 Macroeconomic Research Office (AMRO) report said on Thursday.In its Cambodia Economic Outlook 2022, the AMRO said the Cambodian economy has been resilient, adding that the lifting of COVID-19 restrictions boosted domestic activity while strong external demand supported the economic recovery in the first half of 2022.“The Cambodian economy is projected to grow by 5 percent in 2022, up from 3 percent in 2021,” AMRO deputy group head and senior economist Jinho Choi said in a news release.“We expect the domestic economy to continue to improve, supported by high vaccination rates and enhanced health protocols,” he said.“However, the outlook for exports will be challenging as the United States and the European Union are expected to slow down sharply in the second half of this year, which could weigh heavily on the garment sector,” Choi added.The report said Cambodia’s new investment law, and the greater market access through the Regional Comprehensive Economic Partnership (RCEP) free trade pact and the Cambodia-China Free Trade Agreement (CCFTA) will provide a strong boost to investments that will help modernize and diversify the kingdom’s economy.It also highlighted some downside risks to Cambodia’s growth, including a slowing global demand amid the Russia-Ukraine conflict and monetary tightening in the United States and Europe.According to the report, Cambodia’s inflation was forecast to rise to 5.9 percent in 2022, up from 2.9 percent last year, fuelled by soaring global energy and food prices.Cambodia has so far administered COVID-19 vaccines to 15.14 million people, or 94.6 percent of its 16 million population, and China’s Sinovac and Sinopharm vaccines have been widely used in the kingdom’s immunization programs.Cambodian Ministry of Commerce’s undersecretary of state and spokesperson Penn Sovicheat said high vaccination rates, the RCEP, and the CCFTA are the key factors of boosting the country’s post-pandemic economic growth.“Under the RCEP and the CCFTA, which both took effect earlier this year, we are confident that Cambodia’s exports to China and other RCEP participating countries will be bigger, especially the exports of potential agricultural products such as rice, bananas and mangoes, industrial products, and processing goods,” he told Xinhua.The RCEP comprises 15 Asia-Pacific countries including 10 ASEAN (Association of Southeast Asian Nations) member states — Brunei, Cambodia, Indonesia, Laos, Malaysia, Myanmar, the Philippines, Singapore, Thailand and Vietnam — and their five trading partners, namely China, Japan, South Korea, Australia and New Zealand.Ky Sereyvath, a senior economist and director general of the Institute of China Studies at the Royal Academy of Cambodia, agreed that fiscal stimulus, high vaccination rates and free tree agreements are the boosters for Cambodia’s economic growth.“Chinese COVID-19 vaccines have not only protected millions of Cambodian people’s lives and stabilized the health system, but also helped boost Cambodia’s economic recovery,” he told Xinhua.</t>
  </si>
  <si>
    <t>Cambodia’s manufacturing output hits $7.57 billion</t>
  </si>
  <si>
    <t>https://www.khmertimeskh.com/501130948/cambodias-manufacturing-output-hits-7-57-billion/</t>
  </si>
  <si>
    <t>Cambodia’s manufacturing output hit $7.57 billion U.S. dollars in the first half of 2022, a remarkable increase of 75 percent year on year, an industry ministry spokesperson said here on Thursday.Heng Sokkung, secretary of state and spokesperson for the Ministry of Industry, Science, Technology and Innovation, said that during the Jan.-June period of this year, products worth $5.26 billion were exported while $2.31-billion worth of products were sold on the domestic market.Sokkung attributed the situation to a rise in both the domestic and international market demands after the COVID-19 pandemic waned worldwide.“The manufacturing sector is estimated to contribute 39.9 percent to the country’s gross domestic product (GDP) in 2022,” he said during a press conference, adding that the sector has created some 1.04 million jobs in the country.Of the 1,947 manufacturing plants in total in the Southeast Asian country, some 1,100 are garment, footwear and travel goods factories, and the rest are food and beverage, automotive assembly, cement, electronics, and pharmaceutical factories, among others, he added. Xinhua</t>
  </si>
  <si>
    <t>112 new factories open in Cambodia in first 7 months of 2022</t>
  </si>
  <si>
    <t>https://www.khmertimeskh.com/501130941/112-new-factories-open-in-cambodia-in-first-7-months-of-2022/</t>
  </si>
  <si>
    <t>Some 112 new factories, with a total investment of $1.19 billion, had opened in Cambodia during the first seven months of 2022, an industry ministry spokesperson said here on Thursday.“These new factories have created jobs for 76,624 people,” Heng Sokkung, a secretary of state and spokesperson for the Ministry of Industry, Science, Technology, and Innovation, said during a press conference, adding that most of the new factories produce garment, footwear and travel goods.The cited period also saw the closure of 47 factories, leaving 16,838 workers unemployed, according to him.Lim Heng, vice president of the Cambodia Chamber of Commerce, said the Regional Comprehensive Economic Partnership (RCEP) free trade pact and the Cambodia-China Free Trade Agreement (CCFTA) as well as the country’s favorable new investment law are key to attracting new investors.“Even during the COVID-19 pandemic, many new factories have been established in Cambodia. This clearly shows that the Southeast Asian nation is a potential destination for both domestic and foreign investors, especially for the Chinese ones,” he told Xinhua.“New investment has not only brought in new capital, but also advanced technologies as well as new jobs for Cambodians,” he added. Xinhua</t>
  </si>
  <si>
    <t>21% rise in Cambodia’s trade, US the biggest export market</t>
  </si>
  <si>
    <t>https://www.khmertimeskh.com/501130562/21-rise-in-cambodias-trade-us-the-biggest-export-market/</t>
  </si>
  <si>
    <t>Cambodia’s international trade rose to $32.82 billion in the first seven months of this year, a year-on-year increase of 21.3 percent, and the United States is the biggest market for the country accounting for 43 percent of the Kingdom’s total exports.From January to July, Cambodia exported $13.78 billion worth of goods to foreign markets, up 30.7 percent compared to the same period last year, showed the latest report of the General Department of Customs and Excise.The Kingdom’s total imports rose by 15.4 percent during the same period to $19.05 billion.The US remains the biggest market for Cambodian products, with 43 percent of the Kingdom’s total exports or $5.69 billion, a 47.3 percent year-on-year increase, the report underlined. The spike in exports to the US is remarkable considering the still pending renewal of the Generalized System of Preferences (GSP).Vietnam and China were ranked second and third, importing $1.32 billion and $701 million worth of products from Cambodia, respectively, it added. Meanwhile, China remained the largest trading partner of Cambodia, followed by the US, Vietnam, Thailand and Singapore, the report said.Trade volume between Cambodia and China was valued at $6.97 billion in the first seven months of 2022, up 15.6 percent year-on-year.The report noted that trade with China accounted for 21 percent of Cambodia’s total trade volume of 32.8 billion dollars during the January-July period.The resumption of socio-economic activities, trade pacts such as the Regional Comprehensive Economic Partnership (RCEP) and bilateral free trade agreement with China have been cited as reasons for the spurt in production and trade. The significant growth in production and trade is also due to Cambodia’s high vaccination rates.Garment, footwear and travel goods shared almost 50 percent of the total commodity exports, followed by non-garment products and agricultural products.Dr Ky Sereyvath, Director of the Institute of China Studies and economist at the Royal Academy of Cambodia, told Khmer Times that the early reopening of the economy had helped the revival of the production chain leading to the spike in exports.“The trend indicates that the total trade will return to the pre-Covid-19 level soon,” Dr Sereyvath said. “But orders for the garment sector have seen a drop due to the European crisis (following the Russia-Ukraine war),” he noted.“Cambodia still has a number of preferential trade systems, such as the Everything But Arms (EBA) of European Union. But, exports can still go down later this year due to the crisis in Europe and global inflation,” Dr Sereyvath said.There was also relocation of factories from neighbouring countries to Cambodia to take advantage of the early reopening of the economy and this has also contributed to the spike in production and exports.</t>
  </si>
  <si>
    <t>Cambodia weighs options to forsake LDC status</t>
  </si>
  <si>
    <t>https://www.khmertimeskh.com/501130637/cambodia-weighs-options-to-forsake-ldc-status/</t>
  </si>
  <si>
    <t>Senior government officials and United Nations Conference on Trade and Development (UNCTAD) on Wednesday discussed ways to assess the vulnerability of Cambodia when the country leaves the Least Developed Country status, according to a release by the Ministry of Commerce (MoC).The three-day discussion was held at MoC on Wednesday and was led by Bun Chanthy, undersecretary of state of MoC and Junior Davis, director of research and analysis of UNCTAD who presented Cambodia’s stages of leaving LDC status.Cambodia will need to conduct a study on four aspects of its vulnerability that include firstly an analysis of the general situation of its production capacity compared to other countries in the region, second determination of vulnerability based on prosperity, peace, human, environment and partnership, thirdly impacts of vulnerability and lastly policies of economic and environmental resilience.“The study will be conducted by collecting information and data from ministries and institutions in Cambodia for analysis to prepare recommendations for the government so that it will be able to prepare strategies of leaving the status smoothly,” the release said.Junior said that the Kingdom will be reviewed for the second time in 2024 to determine whether or not it can leave LDC after it passed a grade of leaving LDC status first time was in 2021 with the assessment of Gross National Product (GNP), Human Development Index (HDI) and economic and environmental vulnerability.“When leaving LDC status, Cambodia would lose generalised system of preferences, technical frameworks and concessional loans and so on,” Junior said. UNCTAD team will meet government officials in person to discuss further the preparation of the study plan and any concerns regarding leaving the LDC status of Cambodia.On his part Chanthy said Cambodia needs to prepare national strategies for LDC status smoothly without severely being impacted by losing GSP and measures in relation to international aid, especially during a transition period, adding that the government has made efforts to restore and rebuild the country for over three decades after the civil war to achieve and maintain full peace and quicken socio-economic development.During an annual meeting of MoC, Aun Pornmoniroth, Minister of Economy and Finance, said that the ministry needs to pay attention to cooperating with international organisations that are professionally independent and other ministries and institutions to conduct studies on the date and possibility of Cambodia’s leaving LDC status with strength and resilience against external shocks.“Especially, the ministry needs to be well prepared for negotiation to request for GSP Plus to maintain markets, production level and attraction of investment in the country. The ministry also needs to study the impacts of preferences eroded through competition with some other countries that have established bilateral free trade agreements with trade partners of Cambodia,” Pornmoniroth added.Prime Minister Hun Sen expressed optimism recently that Cambodia will definitely achieve its vision of a high-middle-income country by 2030 and attributed it to the country’s peace and economic growth, particularly the socio-economic resumption after the pandemic, adding that in the light of peace, the Cambodian people have achieved great and proud changes, especially in the economic and social fields.“Realising high and sustainable economic growth over the past two decades has moved Cambodia from a low-income country to a low-middle-income country and is striving to achieve its vision of a high-middle-income country in 2030,” the premier said.</t>
  </si>
  <si>
    <t>Cambodia H1 bicycle exports at $505 million</t>
  </si>
  <si>
    <t>https://www.khmertimeskh.com/501130638/cambodia-h1-bicycle-exports-at-505-million/</t>
  </si>
  <si>
    <t>Cambodia earned $505 million from bicycle exports in the first six months of this year.It also received $15 million from sales in the domestic market, said a senior official at the Ministry of Industry, Science, Technology and Innovation.In a press conference to announce the achievements of the past five years of the ministry at the Office of the Council of Ministers yesterday, Heng Sokkung, Secretary of State and spokesman for the ministry said, “Cambodia is the world’s fifth largest exporter in the bicycle industry and the number one exporter to the European Union.”Cambodia has 13 bicycle factories, including 12 in Svay Rieng and one in Kandal province with an investment of $112 million.”“Before 2020, China was the number one exporter to the European Union, followed by Taipei city. But it changed from 2020 as Cambodia became the largest exporter of bicycles to the EU, accounting for 24 percent of the EU’s total imports, followed by China at 17 percent and Taipei at 11 percent,” he pointed out.The main markets for Cambodia’s bicycles are the United States, Germany, United Kingdom, Japan, China, Asean, Belgium, the Netherlands, Austria, Sweden, Denmark, Australia, the Czech Republic, Italy, Colombia, Republic of Korea, Spain, Slovenia and Canada.</t>
  </si>
  <si>
    <t>Cambodia-China trade volume surges 15.6% to $6.97 billion</t>
  </si>
  <si>
    <t>https://www.khmertimeskh.com/501130690/cambodia-china-trade-volume-surges-15-6-to-6-97-billion/</t>
  </si>
  <si>
    <t>The trade volume between Cambodia and China surged 15.6 percent year-on-year to $6.97 billion in the first seven months of this year, a General Department of Customs and Excise report said.China accounted for 21 percent of the Kingdom’s total trade volume of $32.8 billion during the January-July period in 2022.The surge in trade volume helped China retain its position as the largest trading partner of Cambodia.The other top trading partners of the Kingdom were the United States, followed by Vietnam, Thailand and Singapore during the period.Cambodia’s main exports to China included milled rice, bananas, mangos, cassava, fishery and apparel.The Kingdom also imported garment raw materials, machinery, vehicles, foodstuffs, electronics, medicines, etc from China during the period.While talking about the increase in imports, Penn Sovicheat, Ministry of Commerce’s undersecretary of state and spokesman, told Khmer Times that the trade cooperation between Cambodia and China has been rising despite the adverse impact of the Covid-19 pandemic.“China is a huge market for Cambodia, and despite the pandemic, our bilateral trade volume has steadily increased,” Sovicheat said.“The Regional Comprehensive Economic Partnership (RCEP) free trade agreement and the Cambodia-China Free Trade Agreement (CCFTA), which came into force this year, played a big role in improving trade relations.“The pacts have been enhancing the trade relations between both countries,” he said.He expressed confidence that the bilateral trade and investment volumes between both nations would continue to grow in the coming years due to the positive impact of the two trade agreements.Sovicheat is also optimistic about a further improvement in trade ties with China as the Kingdom was keen to export more agricultural products to Beijing in the coming years.He also hailed the roles of CCFTA and RCEP for enhancing the country’s agricultural and fruit exports to China.RCEP comprises 15 Asia-Pacific countries including 10 Asean member states — Brunei, Cambodia, Indonesia, Laos, Malaysia, Myanmar, the Philippines, Singapore, Thailand and Vietnam — and their five trading partners, namely China, Japan, South Korea, Australia and New Zealand.Recently, Prime Minister Hun Sen also pointed out the significance of RCEP while speaking at the Asean Day. The Prime Minister said RCEP would be a booster for regional and global economic recovery in the post-Covid era.Mr Hun Sen said the full and effective implementation of the RCEP agreement is a priority.RCEP will stimulate economic recovery in the post-pandemic era, create jobs, and strengthen the supply chain in the region and the world as a whole, he said.“As the chair of Asean 2022, Cambodia will work closely with RCEP countries to promote the full and effective implementation of the agreement to intensify the facilitation of cross-border trade movements further,” the Premier said.According to an Asian Development Bank’s study, the RCEP will increase the member economies’ incomes by 0.6 per cent by 2030, adding $245 billion annually to regional income and 2.8 million jobs to regional employment.Meanwhile, Ky Sereyvath, director-general of the Institute of China Studies at the Royal Academy of Cambodia, said that RCEP and CCFTA have significantly boosted the trade volume between the two Asian nations.“Through RCEP and the CCFTA, I think Cambodia can be a hub-and-spoke model to distribute goods from China to the Association of Southeast Asian Nations region in the future,” he told Xinhua.Last month a report from the Council for the Development of Cambodia said the Kingdom attracted fixed-asset investment of $1.29 billion from China in the first half of 2022.China remained the top foreign investor in Cambodia, accounting for 43 percent of the total investment of $2.99 billion the country approved during the first six months of this year, CDC said.The sectors that attracted investment during the period were agriculture and agro-industry, manufacturing, tourism, and infrastructure. </t>
  </si>
  <si>
    <t>Kingdom’s export value in Jan-July up 30 percent</t>
  </si>
  <si>
    <t>https://www.khmertimeskh.com/501130706/kingdoms-export-value-in-jan-july-up-30-percent/</t>
  </si>
  <si>
    <t>Cambodia exported $13.78 billion worth of goods in the January-July period of this year, up by 30.7 percent compared to the same period last year, the General Department of Customs and Excise (GDCE) report said on Wednesday.The total value of the Kingdom’s international trade rose by 21.3 percent to $32.82 billion, the report said, citing that imports increased by 15.4 percent to $19.05 billion during the period.The US remains the biggest market for Cambodia’s products, stated the report, citing that export amounted to $5.69 billion, a year-on-year increase of 47.3 percent, accounting for 45.2 percent of the total export.Vietnam is the second largest market with exports at $1.32 billion, followed by China at $701 million.Broken down by sector, garment, footwear and travel goods share almost 50 percent of the total commodity exports, followed by non-garment industry products and agricultural products, the report said.Cambodia’s exports have significantly increased due to the successful and efficient Covid-19 management by the government, leading to the resumption of all kinds of economic activities, said Lim Heng, vice president of the Cambodia Chamber of Commerce.“The government has controlled the Covid-19 situation, reopened borders to tourists, resumed socio-economic activities – leading to keeping the production chains in factories,” Heng said.Trade preferences, the regional free trade agreement – RCEP and Cambodia-China Free Trade Agreement are factors opening up wider markets for Cambodia-made products and attracting new investment, he said.The government has launched the strategic framework and program for economic recovery and to promote Cambodia’s economic growth for 2021-2023.Penn Sovicheat, undersecretary of state and spokesman at the Ministry of Commerce, attributed the growth to the Cambodia-made products’ quality that has won the confidence of buyers and consumers.“Cambodia is a country with a reputation as a source of large supply with the trust of consumers and buyers. In fact, in the context of the outbreak of Covid-19, Cambodia’s exports continue to grow as some countries fail to supply their markets,” he said in a recent press conference.</t>
  </si>
  <si>
    <t>RCEP, FTA boosts growth in manufacturing sector</t>
  </si>
  <si>
    <t>https://www.khmertimeskh.com/501130764/rcep-fta-boosts-growth-in-manufacturing-sector/</t>
  </si>
  <si>
    <t>The Regional Cooperation Economic Partnership (RCEP) and the Free Trade Agreement with China have increased manufacturing factories in Cambodia.Cambodia has a total of 1,947 factories with a registered investment value of $15.7 billion as of June this year, the Ministry of Industry, Science, Technology, and Innovation’s report said on Thursday.The manufacturing factories produced products worth $7.57 billion in the first half of 2022, a significant rise of 75 percent year-on-year, stated the report, citing that the products worth $5.26 billion were exported and the rest were sold domestically.From January to July of this year, 112 new factories opened while 47 factories closed down.FTA with China, RCEP, and strong demand for Cambodia-made products in the US and Europe, which are Cambodia’s main markets, have built confidence in investors to  invest in Cambodia, Secretary of State and spokesman Heng Sokkung said.“Purchase orders in the US and EU and new markets under the RCEP and with FTA with China and Korea are potential in attracting new investment to the country,” Sokkung told Khmer Times on Thursday.Securing sufficient raw materials to local production chains is another factor in building bold confidence in investors, he said, citing that those raw materials are imported mainly from China.The manufacturing sector is estimated to contribute 39.9 percent of the Gross Domestic Product (GDP) in 2022, he said, adding that the sector has created some 1.04 million jobs.Lim Heng, vice-president of the Cambodia Chamber of Commerce, attributed the growth in the manufacturing sector to peace, effective pandemic crisis management, regional trade pacts and FTA with China.“The free trade agreement with China and soon with Korea and the RCEP attracted new investors to inject investment in Cambodia while Cambodia controlled Covid-19,” Heng said on Thursday.Increasing global demand is also giving a big boost to the growth of the sector, he said.Among the manufacturing plants in Cambodia, 1,100 are garment, footwear and travel goods factories, and the rest are food and beverage, automotive assembly, cement, electronics, and pharmaceutical factories, among others.The garment, footwear and travel goods industry is the largest foreign exchange earner for Cambodia.However, the non-garment manufacturing products are significantly increasing in value export.Sokkung said the government was diversifying from garment production to non-garment sectors.“We are now boosting investment in the non-garment and textile sector due to its value-addition, pushing technology-based production chains to increase quality and quantity to meet demand,” Sokhung said.New non-garment manufacturing factories that have started operations lately are vehicle tire producing plants and vehicle assembly plants.The non-garment industry product export was $1,520 million in the January-July period of this year, which is a 58 percent increase compared to the same period last year. </t>
  </si>
  <si>
    <t>Singapore trims 2022 growth forecast on strong global headwinds</t>
  </si>
  <si>
    <t>https://www.khmertimeskh.com/501130771/singapore-trims-2022-growth-forecast-on-strong-global-headwinds/</t>
  </si>
  <si>
    <t>AFP – Singapore on Thursday narrowed its economic growth forecast this year after the economy contracted in the second quarter compared to the previous three months due to rising inflation and tighter monetary policies, the government said.Moves by central banks worldwide to tighten borrowing costs in order to deal with rocketing prices have weighed down on global demand for Singapore’s exports, with the government painting a grim picture.Economists often see the performance of the city state’s open, trade-driven economy as a barometer for global trading activity.Singapore’s economy is now projected to expand by 3.0 to 4.0 percent this year, trimmed from a 3.0 to 5.0 forecast earlier, the trade ministry said. The economy grew by 4.4 per cent year-on-year in the second quarter to June, faster than the 3.8 per cent growth recorded. But compared to the previous three months, the economy contracted by 0.2 per cent, reversing the 0.8 percent expansion in the first quarter.“Stronger than expected inflationary pressures and the more aggressive tightening of monetary policy in response are expected to weigh on growth in major advanced economies such as the US and Eurozone.”China, a key market for global exports, “continues to grapple with a deepening property market downturn and recurring domestic Covid-19 outbreaks”, it said.Growth in the United States is expected to slow further in the second half of the year, and “the persistent disruption in natural gas supplies from Russia could also trigger a sharp slowdown in the Eurozone economy”, it warned.Selena Ling, chief economist at OCBC Bank, said the strong recovery in the aviation and tourism sectors after Singapore lifted coronavirus restrictions should help cushion the effects of slowing global demand.</t>
  </si>
  <si>
    <t>South Korea’s employment keeps rising for 17 months in July</t>
  </si>
  <si>
    <t>https://www.khmertimeskh.com/501130773/south-koreas-employment-keeps-rising-for-17-months-in-july/</t>
  </si>
  <si>
    <t>Xinhua – South Korea’s employment kept rising for 17 straight months last month due to export growth that led to higher jobs in the manufacturing industry, statistical office data showed Wednesday.The number of those employed totalled 28,475,000 in July, up 826,000 from the same month last year, according to Statistics Korea.Jobs continued to grow for 17 months since March last year, but the year-on-year employment growth slowed after peaking at 1,135,000 in January and 1,037,000 in February.  Driven by export increase, the number of jobs among manufacturers grew 176,000 in July from a year ago, marking the highest since November 2015.Employment in the health and social welfare sector expanded by 130,000 last month, and the reading in the information and communications segment climbed by 95,000.  The number of jobs lost in the finance and insurance and the wholesale and retail segments came in at 21,000 and 10,000 respectively.The overall job growth was led by the elderly people. The number of jobs among those aged 60 or higher jumped 479,000 in July from a year earlier, and those in their 50s and 20s climbed 194,000 and 95,000 each.The number of regular employees increased by 895,000, but the readings for irregular workers and daily labourers were down 52,000 and 77,000 each last month. The number of the self-employed who hired workers picked up 78,000, and the figure for the self-employed without employees added 49,000.The employment rate for those aged 15 or higher rose 1.6 percentage points from a year earlier to 62.9 percent in July, posting the highest July figure since relevant data began to be compiled in 1982. The OECD-method hiring rate for those aged 15-64 went up 2.0 percentage points to 69.1 percent.The number of those unemployed stood at 836,000 in July, down 84,000 from a year earlier. The jobless rate diminished by 0.3 percentage points to 2.9 percent.The expanded jobless rate retreated 2.2 percentage points to 10.5 percent last month, and the rate for those aged 15-29 dropped 3.0 percentage points to 19.7 percent.The official unemployment rate gauges those who are immediately available for work but failed to get a job for the past four weeks despite efforts to seek a job actively.  The expanded jobless rate, called the labour underutilisation indicator, adds those who are discouraged from searching for a job, those who work part-time against their will to work full-time, and those who prepare to get a job after college graduation, to the jobless rate.</t>
  </si>
  <si>
    <t>Gold mining firm starts trial operation in Preah Vihear</t>
  </si>
  <si>
    <t>https://www.khmertimeskh.com/501130770/gold-mining-firm-starts-trial-operation-in-preah-vihear/</t>
  </si>
  <si>
    <t>Delcom Kampuchea, a joint venture between Cambodian and Chinese investors, started its trial operation in Preah Vihear province on August 4. So far the new firm has extracted around 20 kgs of gold oreBoosting the prospects of gold production, one more gold mining firm recently started its trial operations in the country.Delcom Kampuchea, a joint venture between Cambodian and Chinese investors, started its trial operation in Preah Vihear province on August 4.The new firm has extracted around 20 kilogrammes of gold ore, said Ung Dipola, Director General of Mineral Resources at the Ministry of Mines and Energy, at a press conference recently.Delcom Kampuchea, a medium-sized company, is scheduled to produce around 340 kilogrammes of gold annually.The government is expected to receive an annual royalty income of $600,000 from Delcom Kampuchea, which received a gold exploration license in 2009.On the other hand, Renaissance Minerals (Cambodia) Ltd., a unit of Australia-listed Emerald Resources NL and the first commercial gold extraction company in Cambodia produced 3.5 tonnes of gold ore with 90 percent pure gold solution.Located in Mondulkiri province, Renaissance Minerals, after more than 14 years of exploration, started mining operations in July last year.The government also received $5.1 million in royalties from the company, which refined about 3,543 kilograms, equivalent to 232 gold bars.Cambodia, which expects to produce three tonnes of gold annually for the first eight years, looks to increase production later.When the Renaissance Minerals started extracting ore from the Okvau Gold Deposit in Mondulkiri province, Prime Minister Hun Sen said that Renaissance expects to generate gross revenues of $185 million annually within eight years of extraction.The government is expected to earn more than $40 million from tax and royalties.“This start is clearly showing that our efforts in the mining industry were indeed viable, and we can extract the underground resources to serve our social and economic development with high responsibility,” Mr Hun Sen said.As of 2021, the Ministry of Mines and Energy issued gold mining licenses to seven companies in five provinces.The gold mining sites in the country are located in the provinces of Kratie, Preah Vihear, Mondulkiri, Ratanakiri and Battambang.</t>
  </si>
  <si>
    <t>Cambodia and Australia discuss agricultural cooperation</t>
  </si>
  <si>
    <t>https://www.khmertimeskh.com/501130767/cambodia-and-australia-discuss-agricultural-cooperation/</t>
  </si>
  <si>
    <t>Minister of Agriculture, Forestry and Fisheries and Australia’s ambassador to Cambodia held talks on agricultural cooperation between the two countries.Minister Veng Sakhon requested the Australian side to review and support cooperation with private companies – both domestic and foreign – to establish a rice seed production facility to distribute to farmers across the country.The seed has been already developed by the Cambodian Agricultural Research and Development Institute.He also proposed the establishment of internship programs for agricultural students and strengthening other technical cooperation, including the processing of agricultural products in the new project, which will be implemented at the end of 2022.As a result of the Cambodia-Australia Agricultural Value Chain program (CAVAC), he confirmed that the project has made a significant contribution to the construction and development of the Cambodian agricultural value chain.Pablo Kang, the Australian ambassador, said that his country supports Cambodia in socio-economic development through technical and financial assistance in a number of key areas, especially agriculture, infrastructure, education and energy.He also underlined the long-standing cooperation between the two sides and reaffirmed Australia’s cooperation.According to a report from the Ministry of Agriculture, Forestry and Fisheries, there is mutual cooperation between the two countries in the development of the agricultural sector through AusAid.It also detailed the development and release of good crop varieties for farmers, development and transfer of agricultural techniques, the use of nutrients for innovation, sustainability and economic profitability, training human resources in agricultural talent and collaboration on research and development.According to a report from the Australian Embassy released in 2010, Australia has invested AUD 130 million through CAVAC to improve rice productivity, irrigation for smallholder farmers, and agriculture diversification in Cambodia.The program has reduced rural poverty, substantially increased farmer incomes and supported Cambodia’s agriculture sector to become more commercially viable and competitive, the report said.CAVAC will officially end on August 15 2022, but the successor program – the AUD 87 million Cambodia-Australia Partnership for Resilient Economic Development (CAP-RED) – will continue supporting Cambodia’s economic recovery.The Government of Australia has pledged to provide grant aid to Cambodia under the Cambodia-Australia Partnership for Resilient Economic Development (CAP-RED) programme for eight years, from 2022-2030.</t>
  </si>
  <si>
    <t>More and more young entrepreneurs attend Buddha’s dharma business workshop</t>
  </si>
  <si>
    <t>https://www.khmertimeskh.com/501130766/more-and-more-young-entrepreneurs-attend-buddhas-dharma-business-workshop/</t>
  </si>
  <si>
    <t>More and more Cambodians – specially the young – recently attended a workshop on Buddha’s dharma strategies to build business partnership organised by local media firm Lotus Broadcasting Service Co Ltd (Lotus) in Chba Ampov district of Phnom Penh.The workshop at Romdoul Village Resort in Prek Thmey quarter had presentations by a prominent Cambodian economist and other well-known Cambodian entrepreneurs to about 50 participants, mostly young entrepreneurs and professionals.Mey Kalyan, senior advisor of the Supreme National Economic Council (SNEC), told Khmer Times on the sidelines of the workshop that he has noticed more and more people, especially young entrepreneurs and professionals coming to attend the workshop, which is a remarkable trend.“Today, I have seen that there are more people coming, especially the younger generation. It is very good that they are interested more and more and I want to see this continuing,” Kalyan said. Participants are mostly owners of businesses in agriculture machinery, real estate, money exchange, rice sale, silk, pharmacy and publishing.Ieng Sotheara, a prominent Cambodian businessman who practised Buddha dharma in his businesses in real estate development, hospitality and media, was one of the speakers at the workshop. Sotheara is also the president of Cambodia-Japan Association for Business and Investment (CJBI).Sotheara said Buddha’s dharma teaches both entrepreneurs and people to practice indication of business partnership through good friendship, which consists of four main indicators for them to examine before entering to any partnership agreements and they include faith or generosity, noble precept, contribution and intelligence.Entrepreneurs should also assess the current status of their business partnership they are being in through looking into models that include one plus one equal minus, one plus one equal zero, one plus one equal two or one plus one equal greater than two and then compare them with the Buddha’s dharma principle of business partnership, he explained.“You have to examine action, speech and heart of any person who you want to partner with in business, which means whether they do what they say and whether they have intelligence, not just looking at potentials of the company such as much money or good information. They should think beforehand about a way of exit in case of any problem within the partnership,” Sotheara explained.“In terms of noble precept, you need to figure out whether that person knows good deed and bad deed. For example, your concept is that you do not want to do business that is against laws, social morality or contribution, but that person does not care about these things, but focusing only on earning money and taking advantage on agreement,” he added.Sotheara added that the young generations should understand that Buddha’s dharma not only teach people to be prepared for next life, but also to live current life better such as how to use the techniques to become wealthy, healthy and happy in family. “That’s why we all need to explain them to understand these principles or concepts better,” Sothear responded to a question raised by a young man. </t>
  </si>
  <si>
    <t>Markets track Wall St rally as soft US inflation boosts rate hopes</t>
  </si>
  <si>
    <t>https://www.khmertimeskh.com/501130769/markets-track-wall-st-rally-as-soft-us-inflation-boosts-rate-hopes/</t>
  </si>
  <si>
    <t>AFP – Asian markets rallied Thursday as investors breathed a sigh of relief after data showed US inflation finally easing from a four-decade high, giving the Federal Reserve some room to slow down its pace of interest rate hikes.The below-forecast reading on consumer prices came on the back of a sharp drop in energy costs and provided a much-needed boost to risk assets across the board.Wall Street enjoyed a surge that saw the Nasdaq pile on more than two percent and push it into a technical bull market – having spiked more than 20 percent from its June lows – while the dollar dropped against its peers.And Treasury yields – a gauge of future interest rates – dropped.Trading floors had been nervous going into Wednesday’s release, as many had feared a forecast-topping figure would beef up pressure on the Fed to announce another bumper rate hike at its September meeting.Fears that the bank’s monetary tightening drive would send the world’s top economy into recession have dragged markets lower for months, with the mood already darkened by several issues including the Ukraine war, supply chain snarls and worsening China-US relations.The positive energy from New York filtered through to Asia, where Hong Kong, Seoul, Taipei and Manila all rose more than one percent, while Shanghai, Sydney, Singapore, Wellington and Jakarta were also well up.But while sentiment was positive, analysts warned against getting over-excited as inflation was still high and would take some time to get under control.“We still need to see a couple more monthly decreases in underlying inflation before the (Fed) can start to think about pausing its tightening cycle,” Carol Kong, of Commonwealth Bank of Australia, told Bloomberg Television.“The market is still currently underestimating US inflation and how sticky it will be over the medium term.”Meanwhile, Fed officials were out trying to temper expectations that they might start reducing borrowing costs as soon as next year.Minneapolis Fed boss Neel Kashkari warned “we are a long way away from saying that we’re anywhere close to declaring victory”, while Chicago bank boss Charles Evans added rates would continue to rise for “the rest of this year and into next year”.Investors will be hanging on further comments from policymakers over the next weeks for an idea about the pace of rate hikes, with a still-strong jobs growth showing the economy remained resilient despite higher borrowing costs and inflation.“Inflation has been expected to peak over the summer for some time, so it was reassuring for markets that there are clear signs that this looks to be happening,” said Oliver Blackbourn, of Janus Henderson Investors.“However, the Fed will doubtless be focused on the signs about underlying inflation, particularly against a very tight-looking labour market.”And Christian Hoffmann, at Thornburg Investment Management, added: “We should not be surprised to see Fed speakers continue to try to talk down the market and risk assets.”Oil prices edged down as demand expectations continued to be sapped by worries about a recession, with both main contracts around six-month lows and below their pre-Ukraine war levels.The selling was also being fed by data showing US stockpiles at their highest levels since December thanks to a pick-up in domestic output, while some flows to three European countries from Russia resumed after a payment dispute linked to sanctions was resolved.</t>
  </si>
  <si>
    <t>https://www.khmertimeskh.com/501130765/market-watch-517/</t>
  </si>
  <si>
    <t>CSX loses 0.13 pointsThe Cambodia Securities Exchange Index (CSX) lost 0.13 points or 0.03 percent to close at 472.51 yesterday. The index that opened at 472.07, recorded a high of 472.51 and a low of 470.70 during the day’s trade.On the Main Board, PEPC added 30 riels to reach 3,180 riels and PAS, 20 riels to move to 13,420 riels. ABC, GTI and PPSP remained flat.PPAP shed 120 riels to move to 14,800 and PWSA, 40 riels to reach 7,400 riels.On the Growth Board, JSL remained flat at 4,000 riels and DBDE lost 10 riels to move to 2,370 riels.</t>
  </si>
  <si>
    <t>Cambodia, US continue trade investment cooperation despite obstacles</t>
  </si>
  <si>
    <t>August 11, 2022</t>
  </si>
  <si>
    <t>https://www.khmertimeskh.com/501130533/cambodia-us-continue-trade-investment-cooperation-despite-obstacles/</t>
  </si>
  <si>
    <t>Despite the pandemic and other obstacles, Cambodia and the US has maintained bilateral trade and investment ties.Buon Sarak Mony, Secretary of State of the Ministry of Commerce met with United States Trade Representative (USTR) Delegation, led by Wallis Yu, Director for Southeast Asia and the Pacific, to obtain updates on trade and investment in Cambodia.During the meeting, the Secretary of State, said that despite the pandemic, US-Cambodia trade volume clocked in at $6.2 billion in the first half of 2022, which is an increase of 61.54 percent, compared to 2021. Cambodia is becoming more attractive and favourable to international investors from around the world.Mony also mentioned the positive progress in the technology sector in Cambodia, which is gaining momentum, including financial technology (Fintech), all of which help contribute to a better investment climate in Cambodia.The Secretary of State thanked the US government for providing Covid-19 vaccines and for the recent repatriation of artifacts to the Kingdom.Yu also thanked the Royal Government of Cambodia, especially the Ministry of Commerce, for its inter-ministerial coordination so that Cambodia can adopt US vehicle standards, making Cambodia a viable market.She requested that the Ministry of Commerce continue to provide the USTR with up-to-date information on trade and investment-related laws and regulations.</t>
  </si>
  <si>
    <t>Ministry of Environment urges protected area communities to create local economy to reduce pressure on natural resources</t>
  </si>
  <si>
    <t>https://www.khmertimeskh.com/501130314/ministry-of-environment-urges-protected-area-communities-to-create-local-economy-to-reduce-pressure-on-natural-resources/</t>
  </si>
  <si>
    <t>In order to promote more effective forest conservation, the working group of the Ministry of Environment has studied and evaluated the plan for a breeding cooperation project of the Ministry to boost livestock production for local communities.The breeding will include goats, pigs and wild pigs, which if successful, the animals will be handed over to the local community and farm partners.Currently, the Ministry of Environment has been encouraging the community in the protected area to raise animals, especially Kulen or Northeast pigs, which are hybrids of wild and domestic pigs. The Ministry stated that the breed will be able to create a local economy, increase people’s income, create jobs to reduce pressure on natural resources.The pigs are being by experts at a livestock farm near Phnom Kulen in Siem Reap. Leang Seng, Advisor to the Ministry of Environment, said that the establishment of the pig breeding farm has been underway for almost four months.</t>
  </si>
  <si>
    <t>New gold mining company starts trial operation in Preah Vihear province</t>
  </si>
  <si>
    <t>https://www.khmertimeskh.com/501130203/new-gold-mining-company-starts-trial-operation-in-preah-vihear-province/</t>
  </si>
  <si>
    <t>Delcom Campuchea Plc., a joint venture between local and Chinese investors, has started its trial operation in Preah Vihear northern province since early August, extracting about 20 kilogrammes of gold ore.The company started gold extraction since Aug. 4, said Ung Dipola, Director General of Mineral Resources at the Ministry of Mines and Energy, during a press conference held here on Aug. 9.“It is a medium-sized company that is capable of producing around 340 kilogrammes of gold per year,” he added, stressing that the annual royalty income from the firm is expected at $0.6 million.The first commercial gold extraction firm in Cambodia is Renaissance Minerals (Cambodia) Ltd., a subsidiary of Australia-listed Emerald Resources NL, in Mondulkiri province.The company has produced 3.5 tonnes of gold ore with 90 percent pure gold solution since the mining began in June last year, paying a total royalty income of $5.1 million. Chea Vannak – AKP</t>
  </si>
  <si>
    <t>Cambodia’s international trade up 21 percent  in January-July</t>
  </si>
  <si>
    <t>https://www.khmertimeskh.com/501130188/cambodias-international-trade-up-21-percent-in-january-july/</t>
  </si>
  <si>
    <t>Cambodia’s international trade was amounted to $32.82 billion in the first seven months of this year, a year-on-year increase by 21.3 percent.From January to July, Cambodia exported $13.78 billion worth of goods to foreign markets, up 30.7 percent compared to the same period last year, the General Department of Customs and Excise ‘report showed.The Kingdom’s total imports rose by 15.4 percent during the said period to $19.05 billion, it pointed out.The US remains the biggest market for Cambodian products, accounting for 43 percent of the Kingdom’s total exports or $5.69 billion, a 47.3 percent year-on-year increase, the report underlined.Vietnam and China were ranked second and third, importing $1.32 billion and $701 million worth of products from Cambodia, respectively, it added.Garment, footwear, travel goods shared almost 50 percent of the total commodity exports, followed by non-garment products and agricultural products. Chea Vannak   – AKP</t>
  </si>
  <si>
    <t>Cambodia’s garment manufacturers group worries over drop in purchase orders from West</t>
  </si>
  <si>
    <t>https://www.khmertimeskh.com/501130181/cambodias-garment-manufacturers-group-worries-over-drop-in-purchase-orders-from-west/</t>
  </si>
  <si>
    <t>The Garment Manufacturers Association in Cambodia (GMAC) on Wednesday expressed concern over a decline in purchase orders from Western countries for the second half of 2022.GMAC Secretary-General Ken Loo said the unstable global situation and the likeliness of an economic downturn mainly in Western countries have raised “serious concern over the export situation for the second half of the year.”“Many members have informed the GMAC of the reduced /revised order situation and some have sought legal advice from GMAC legal team on the procedure for a possible partial production suspension,” he said in a news release.“The GMAC is conducting an extensive survey among all members to analyze the order situation more accurately,” he added.Amid this serious concern, Cambodia is going through a huge jump in labor-related costs after the government announced the implementation of pension fund contribution and annual minimum wage revision to take effect in January, he said.“This double cost increase is serious enough to be worried, not to mention other issues like higher logistics cost and higher cost of compliance which is increasing every year due to buyers’ demand,” Loo said.Looking forward, he suggested that Cambodia need to be proactive and cautious about things that would put more cost pressure on the companies.The garment, footwear and travel goods industry is the largest foreign exchange earner for Cambodia. The sector consists of roughly 1,100 factories and branches, employing approximately 750,000 workers, mostly female.According to the General Department of Customs and Excise, the Southeast Asian nation exported products totally worth $6.6 billion during the first half of this year, up 40 percent from $4.72 billion over the same period last year. Xinhua</t>
  </si>
  <si>
    <t>Cambodia-China trade up 15.6 pct in first 7 months</t>
  </si>
  <si>
    <t>https://www.khmertimeskh.com/501130174/cambodia-china-trade-up-15-6-pct-in-first-7-months/</t>
  </si>
  <si>
    <t>Trade volume between Cambodia and China was valued at $6.97 billion in the first seven months of 2022, up 15.6 percent year-on-year, according to the General Department of Customs and Excise’s report released on Wednesday.China remained the largest trading partner of Cambodia, followed by the United States, Vietnam, Thailand and Singapore, the report said.It added that trade with China accounted for 21 percent of Cambodia’s total trade volume of $32.8 billion during the January-July period.The main products Cambodia shipped to China were milled rice, bananas, mangos, cassava, fishery and apparels, while it imported from China mostly garment raw materials, machinery, vehicles, foodstuffs, electronics and medicines, among others.Cambodian Ministry of Commerce’s undersecretary of state and spokesman Penn Sovicheat said trade cooperation between the two countries has been rising despite the adverse impact of the COVID-19 pandemic.“China is a huge market for Cambodia, and despite the pandemic, our bilateral trade volume has steadily increased,” he told Xinhua.Sovicheat said the Regional Comprehensive Economic Partnership (RCEP) free trade agreement and the Cambodia-China Free Trade Agreement (CCFTA), both of which entered into force earlier this year, have been injecting new impetus into the trade relations between the two countries.“Under the two free trade agreements, we’re confident that our bilateral trade and investment volumes will continue to grow in the coming years,” he said.Senior economist Ky Sereyvath, director-general of the Institute of China Studies at the Royal Academy of Cambodia, agreed that both pacts have given a big boost to the trade volume between the two Asian nations.“Through RCEP and the CCFTA, I think Cambodia can be a hub-and-spoke model to distribute goods from China to the Association of Southeast Asian Nations (ASEAN) region in the future,” he told Xinhua.RCEP comprises 15 Asia-Pacific countries including 10 ASEAN member states — Brunei, Cambodia, Indonesia, Laos, Malaysia, Myanmar, the Philippines, Singapore, Thailand and Vietnam — and their five trading partners, namely China, Japan, South Korea, Australia and New Zealand. Xinhua</t>
  </si>
  <si>
    <t>73 percent of petrol station owners meet legal requirements</t>
  </si>
  <si>
    <t>https://www.khmertimeskh.com/501129812/73-percent-of-petrol-station-owners-meet-legal-requirements/</t>
  </si>
  <si>
    <t>The percentage of petroleum station owners complying with the legal requirements to run their oil and gas stations has soared to 73 percent early this month, according to a senior official at the Ministry of Mines and Energy (MME). The increase followed after the petroleum law was enacted in 2018.The law on the management of petroleum and petroleum products was adopted by Cambodia’s National Assembly in mid-July 2019 to regulate the downstream activities of the country’s petroleum sector requires that owners of petroleum and gas stations set up standardized technical and safety management on the premises.Nearly 570 or 15 percent of 3,778 owners of oil and gas stations submitted applications for certificates and permits to MME in 2018 and over 3,400 or 67 percent of
over 5,000 in 2021, according to a five-year achievement report of the government.MME has issued 63 licenses and 17 permits for commercial operations for oil and gas that include inventory centres, importing, transportation, supplying, distributing and packaging for the five-year period from 2017 to 2021, according to the report, adding that the ministry has provided 344 certificates of technical fulfilment and 1,931 permits for operations for oil and gas stations during the period.Cheap Sour, director general of general department of petroleum of MME, said during a press conference that mostly franchised petroleum and gas stations have been facing technical and safety standard issues, while stations run by companies such as Kampuchea Tela, Sokimex Investment Group, Chevron (Cambodia) Limited, TotalEnergies, etc. follow the law and regulations well.“After we have conducted raising awareness, education and training, we have seen more and more people understand the requirements and so they have come to apply for license to improve their technical and safety standards in running their stations,” said Sour, who did not mention the number of licenses, permits and certificates.Sour, who is also the spokesman of the ministry, added that owners of petroleum and gas stations in Cambodia need to follow standards and requirements set by the law and regulations by improving their assembly equipment such as pump topper, petrol tanks and turbine pumps.Preap Deta, general manager at PRN4 Tela Gas Station along National Road 4 in Ang Snuol district of Kandal province, told Khmer Times that the owners of the stations have fulfilled all requirements set by the MME and he was assigned to attend training on standards and safety at the provincial hall and officials have visited the station.However, Deta said that the current economic condition has been unfavourable for oil and gas stations to implement the requirements, especially improvement as the price of oil has not been stable and the companies sometimes did not have sufficient products to supply to the stations, while the government set prices for sale that do not enable us to gain profit.“Logically, we do business to make profit, but the economic situation is like this, mostly we cannot make it, but loss, especially those who rent premises and hire staff. That’s why I think to improve the stations as per legal requirements is most likely impossible because we need money to spend on improvement,” said Deta.He went on the add that some of the oil and gas station owners he knows have suspended operations and some are in plan as they have received losses every month, while customers have reduced consumption remarkably such as drivers of cars, tuk-tuks and motorbikes as they have generated less and less income.“Currently, they do not refill the tanks fully and they do not refill often like before. So, now, surviving is the best. An improvement would depend on the economic situation, especially since income has gone down and businesses have been shut down. Despite the recovery, mostly people use income that has just recovered to cover most necessary stuff. No need to talk about improvement yet,” he said.</t>
  </si>
  <si>
    <t>Travel goods export to US up despite no GSP</t>
  </si>
  <si>
    <t>https://www.khmertimeskh.com/501129811/travel-goods-export-to-us-up-despite-no-gsp/</t>
  </si>
  <si>
    <t>Cambodia’s travel goods export to the US has increased by 59.5 percent in the first half of this year though the General Specialized Preference (GSP), which offers trade preference to the Kingdom’s travel goods, has not yet been renewed by the country.Figures from the Cambodia Travel Goods and Leather Association showed that the export of bags and travel goods to the US amounted to $802 million in the January-June period this year, compared to the same period last year.The US is the biggest market for Cambodia’s bags and travel goods, said association’s honorary president Ly Kunthai.Cambodia’s travel and bag products have only received GSP status in the US market since 2016 and other products such as clothes and footwear are exported to the US under the Most-Favoured Nation status, which allows for discounts on imports.The GSP status, offered to Less Developing Countries by the US, expired last December and the US government is in the process of reactivating the status.Cambodia’s bags and travel goods are increasingly absorbed by the US market and expected to grow further, Kunthai said.In the first half of 2021, garment, footwear, and travel goods exports from Cambodia amounted to $6,561 million, a 39 percent increase year-on-year, according to a report by the General Department of Customs and Excise.The US remains the largest market for Cambodian exports with $4.64 billion in the first semester this year, up 54 percent from the same period last year, the report showed.Penn Sovicheat, undersecretary of state at the Ministry of Commerce, said that the GSP scheme has contributed to the growth in travel goods export to the US and bilateral trade.“Cambodia’s exports to the US under the GSP scheme are taxed between 12 percent and 19 percent,” Sovicheat said, adding that the GSP had contributed to an increase in the two-way trade between the two countries.</t>
  </si>
  <si>
    <t>EMDG Cohort 2 aims to help SMEs develop export markets</t>
  </si>
  <si>
    <t>https://www.khmertimeskh.com/501129865/emdg-cohort-2-aims-to-help-smes-develop-export-markets/</t>
  </si>
  <si>
    <t>As part of its plan to further raise the export potential of Small and Medium Enterprises (SMEs) of Cambodia, Khmer Enterprise, a unit under the Ministry of Economy and Finance (MEF), recently launched the second cohort of the Export Market Development Grant (EMDG) programme.The programme provides various incentives to SMEs, including 50 percent of the marketing cost for developing new export markets.Cohort 1 of EMDG, funded by Khmer Enterprise and co-designed and managed by Emerging Markets Consulting (EMC), ran from March to July 2022.During Cohort 1, the programme received nearly 90 applications from different sectors with more than 50 from agriculture, 26 from manufacturing, and eight from services sectors said a release.Chhieng Vanmunin, CEO of Khmer Enterprise said, “With Cambodia’s reopening and withdrawal of travel restrictions along with other countries across the globe, this programme is uniquely positioned for SMEs to be incentivized in developing new export markets. Expanding international market access for local SMEs is one of Khmer Enterprise’s strategic initiatives to align with the Royal Government of Cambodia’s post-Covid-19 economic recovery.”The EMDG programme helps SMEs to lower the cost of export development and also allows them to invest more in export promotion activities, the release said.With the feedback from SMEs in Cohort 1, EMDG Cohort 2 is designed to provide further benefits to SMEs to develop their export markets, new or existing ones, with a more simplified and streamlined application process.The EMDG Cohort 2 reimburses up to 50% of eligible expenses relating to the export market development plan. With a forward-looking approach, SMEs can plan their future promotional activities and build their export markets with greater certainty and confidence, the release said.The development of international markets and export promotion activities are crucial for SMEs to increase their exports yet many of these activities have been disrupted due to the COVID19 pandemic. The EMDG programme is particularly built to support exporters and aspiring exporters to step forward and develop and grow their export markets globally.The programme is open
to all Cambodian registered firms provided their application meets Khmer Enterprise’s expense and eligibility criteria, the release said.</t>
  </si>
  <si>
    <t>Thai investors eye new projects in Cambodia</t>
  </si>
  <si>
    <t>https://www.khmertimeskh.com/501130008/thai-investors-eye-new-projects-in-cambodia/</t>
  </si>
  <si>
    <t>Investors from Thailand are mulling options to set up joint investments in Cambodia in some sectors, including processed food, agriculture, tourism, renewable energy, plastic, services, gems and jewellery.Around 60 businesspeople from Thailand visited Cambodia last week and the delegation held a discussion with the Minister of Industry Cham Prasidh.The business delegation termed its visit as a move to further enhance the business, trade and investment cooperation between both countries.Many investors from Thailand are looking at Cambodia’s potential for an export-orientated manufacturing base, considering that the Kingdom had entered into several free-trade agreements with several countries, including China and South Korea.According to experts, the Regional Comprehensive Economic Partnership (RCEP) and the Cambodia-China Free Trade Agreement (CCFTA) have provided wider exporting markets for the Kingdom. Cambodia’s total export to other RCEP member countries totalled $3.28 billion in the first half of 2022, up 10 percent year-on-year.Sanan Angubolkul, chairman of the Thai Chamber of Commerce and Board of Trade of Thailand, led the delegation to Cambodia in the first week of August.Angubolkul was quoted as saying in a Bangkok Post report that the delegation urged the government in Cambodia to help tackle obstacles to trade facilitation, in terms of rules and redundant regulations, to attract more foreign investment.Angubolkul pointed out that Cambodia has been witnessing an average annual economic growth of 7-8 percent because of the country’s foreign direct investment policy.Reiterating that the Kingdom has been looking at developing its tourism and agricultural sectors, he told the Bangkok newspaper, “This offers a very good opportunity for Thai businesses to forge joint investments with Cambodian counterparts in many sectors such as processed food, agriculture, tourism, renewable energy, plastic, the service sector, as well as gems and jewellery.”The delegation also proposed that the Thai government re-establish a rail link between Sa Kaeo’s Aranyaprathet district and Cambodia’s Poi Pet to facilitate cross-border trade and boost tourism around Thailand’s eastern border, according to the report.The rail link was halted following the outbreak of the Covid-19 pandemic in 2020.The bilateral trade between both countries surged around 23 percent to $2.297 billion in the first half of this year compared with $1.870 billion in the previous year, according to the data from the General Department of Customs and Excise.Exports to Thailand rose 36.7 per cent to $495.778 million while imports went up 19.5 per cent to $1.801 billion. However, Cambodia’s trade deficit with Thailand rose 14 percent to $1.306 billion during the period.Cambodia’s main exports to Thailand include textiles, agricultural products, gems, raw materials and semi-finished products.Major imports from Thailand are fish, meat, vegetables, automobiles, organic fertilisers, foodstuffs, and construction materials. </t>
  </si>
  <si>
    <t>Domestic cement production reaches 4.6 million tonnes in H1</t>
  </si>
  <si>
    <t>https://www.khmertimeskh.com/501129992/domestic-cement-production-reaches-4-6-million-tonnes-in-h1/</t>
  </si>
  <si>
    <t>Cambodia’s domestic cement production reached half of its full capacity in the January-June period of this year, according to a report from the Ministry of Mines and Energy.The report said yesterday that the cement produced locally was sufficient to meet the demand from the construction sector.Five cement factories in the Kingdom produced 4.6 million tonnes by July this year, the report stated, without referring to comparable figures from the first half of last year.“The five cement factories have a capacity of about nine million tonnes per year to supply for the building and construction sectors,” said Ung Dipola, general director of Mines, in a press conference at the Government Spokesman Unit.The report stated that the domestic cement factories produced 8.9 million tonnes last year, up from 8.5 million tonnes in 2020.Local cement production factories would support the prevailing demand, said Puth Chandarith, secretary-general of the Cambodian Cement Manufacturing Association.“The production of cement would be scaled up next year once the demand is high from construction projects,” he said.Four of the five factories in the country have been located in Kampot province while one is based in Battambang province.The sixth cement factory was launched in Kampong Speu province’s Oral district.Chinese company Conch KT Cement Co Ltd, which has completed a feasibility study on the plant, has been working on the necessary legal procedures to break ground, Kampong Speu governor Vei Samnang said recently.The imports of raw materials and construction materials to Cambodia have been valued at $1.27 billion in the first half of 2022, an increase of about 10 percent over the same period last year, according to a report from the National Bank of Cambodia.NBC said that the favourable domestic scenario, including the resumption of socio-economic activities in the country, coupled with the recovery of the global economy boosted exports, construction and real estate sectors.In 2021, Cambodia imported unspecific construction materials worth a total of $2.56 billion, from $2.02 billion in 2020.</t>
  </si>
  <si>
    <t>IFAD approach designed to back agriculture master plan</t>
  </si>
  <si>
    <t>https://www.khmertimeskh.com/501129988/ifad-approach-designed-to-back-agriculture-master-plan/</t>
  </si>
  <si>
    <t>The International Fund for Agriculture Development (IFAD) has said its projects are designed in line with the Ministry of Agriculture Forestry and Fisheries’ 2030 Agriculture Master Plan.The Master Plan is focussed on realising high-quality productive capacity and increasing the smallholder rural farmer productivity along with an increase in farmers’ income.It said the size of the IFAD country portfolio currently stands at $411 million and will grow to $775 million in the next five years to support the rural agriculture value chains in Cambodia.Following the impact surveys from different projects, it has been confirmed that the programme is able to increase smallholders’ returns by 25 percent in general.In response to the IFAD Country Program Strategy Evaluation, it was recognised that developing the rural economy is contingent on diverse interrelated conditions and factors that cannot be mitigated through one project.Following considerable opportunities for leveraging and building synergies among and between IFAD financed projects as well as those of other bilateral and multilateral financing and donor agencies, the programmatic approach to enhance the impact of investments on agriculture value chains for smallholders was adopted in 2019, it said.Based on the strong foundation, new pillars such as water investment and value chain financing, are being put in place. Under the pipeline projects, IFAD and the Asia Infrastructure Investment Bank are designing a $220 million investment project to support water investment through MoWRAM.Meng Sakphouseth, the Country Program Officer said that at a design level, the programmatic approach focuses on creating and strengthening synergies at the economic pole level through Multi-Stakeholder Platforms in which a diverse range of value chain stakeholders participate in order to define the interventions necessary to support and strengthen value chains.He further said, “At the project level, Annual Work Plans and Budgets (AWPB’s) focusing on market linkages, production and value chains are collaboratively planned across projects.. and at the national level .. through a country program steering committee where all the projects meet to review progress, ensure more effective planning and holistic support targeted at rural communities through the alignment of production, marketing, as well as infrastructure support.”Sakphouseth added: “Most importantly at a beneficiary level, the practical developmental outcomes of this approach can enable rural people to obtain increased, sustainable incomes from market-led farming and from decent  remunerative employment.”The overall support results in the increase in the productive capacity of farmers by helping them get access to productive assets and skills, secondly, an increase in market efficiency through the aggregation of producers in agriculture cooperatives linked to value chains with growth potential and also an increase of sustainability, and reducing vulnerability to shocks by mainstreaming climate and environmental concerns, he said.A mechanism to ensure the full and timely exchange of information, constant program monitoring and evaluation and the consequent early and prompt addressing of technical matters across the projects, in line with the programmatic approach, has also been recently established in the form of a quarterly Technical Co-ordination Meeting (TCM), which is chaired on a rotating basis.</t>
  </si>
  <si>
    <t>US dollar hits record high against Bangladeshi taka</t>
  </si>
  <si>
    <t>https://www.khmertimeskh.com/501129995/us-dollar-hits-record-high-against-bangladeshi-taka/</t>
  </si>
  <si>
    <t>Experts have stressed the need for curbing imports, boosting exports and inflow of remittances to minimize trade deficit and provide relief to Bangladesh’s forex reservesXinhua – The US dollar reached an all-time high against the Bangladeshi taka on Monday, soaring to 115 taka for the first time in the country’s kerb market trading history. On July 26 this year, the greenback reached 112 taka in the country’s open market for the first time. Subsequently, the rate hovered around 106 taka at the kerb market as authorities launched raids on money exchanger houses and the Bangladesh Bank (BB) intensified its monitoring.However, the fresh hike comes amid mounting economic pressure and speculation that the country is in dire need of foreign loan support.Increasing imports and a widening trade deficit were also cited as the possible reasons for taka depreciation.A BB official told Xinhua that the import bill in the last fiscal year 2021-22 increased to over 82 billion US dollars, fueling a persistent increase in the country’s trade deficit.“This is continuously increasing the pressure on the taka,” said the official who did not like to be named.Bangladesh’s trade deficit ballooned to a record level of over 33 billion U.S. dollars in fiscal 2021-22 which ended June 30 on the back of increased imports, showed the latest central bank data.According to the central bank data, the country’s import payment was 82.50 billion dollars, up 35.95 percent, in the last fiscal year, while earnings from exports stood at 49.25 billion dollars, up 33.45 percent, during the same period.Experts here in recent months have stressed the need for curbing imports, boosting exports and inflow of remittances to minimize trade deficit and provide relief to the country’s forex reserves. Weighed by higher import bills and the taka’s weakness driven by the dollar’s broad surge in recent months, Bangladesh’s foreign exchange reserves last month fell below 40 billion dollars for the first time in two years.In its bid to boost the shrinking forex reserves, the BB has recently taken measures to discourage imports and woo more remittances from millions of Bangladeshi people living and working abroad.The Bangladeshi government last Thursday said it is contemplating taking loans from the International Monetary Fund (IMF) as precautionary measures.Ahmad Kaikaus, principal secretary to the Bangladeshi prime minister, said the government did not seek a bailout, rather it is thinking of taking pragmatic steps in advance to address the upcoming or uncertain situation of the country due to the adverse impacts of the continuation of the Russia-Ukraine conflict.However, the concerned authorities such as the Ministry of Finance and the Economic Relations Division are holding discussions with the WB and ADB to take precautionary measures if the war continues, he continued. Replying to a query if  Bangladesh is taking loans like Sri Lanka and Pakistan, he said the country’s statistics indicate that Bangladesh does not need loans as it has sufficient foreign reserves.</t>
  </si>
  <si>
    <t>Elon Musk sells $7 billion worth of Tesla shares</t>
  </si>
  <si>
    <t>https://www.khmertimeskh.com/501129990/elon-musk-sells-7-billion-worth-of-tesla-shares/</t>
  </si>
  <si>
    <t>AFP – Elon Musk has sold nearly $7 billion worth of Tesla shares, according to legal filings published Tuesday, amid a high-stakes legal battle with Twitter over a $44 billion buyout deal.The Tesla boss sold some 7.9 million shares between August 5 and 9, according to filings published on the Securities and Exchange Commission’s website.“In the (hopefully unlikely) event that Twitter forces this deal to close and some equity partners don’t come through, it is important to avoid an emergency sale of Tesla stock,” Musk, the world’s richest man wrote on Twitter late Tuesday.Twitter is locked in a legal battle with the mercurial Tesla boss over his effort to walk away from the April agreement to buy the company, and a judge has ordered that a trial will begin
in October.Musk has filed a countersuit, accusing Twitter of fraud and alleging the social media platform misled him about key aspects of its business before he agreed to a $44 billion buyout.The move comes after Musk sold around $8.5 billion worth of shares in the electric carmaker in April as he was preparing to finance the Twitter deal. He tweeted at the
time: “No further TSLA sales planned after today.”</t>
  </si>
  <si>
    <t>Experts see inflation reprieve in America</t>
  </si>
  <si>
    <t>https://www.khmertimeskh.com/501129994/experts-see-inflation-reprieve-in-america/</t>
  </si>
  <si>
    <t>AFP – Is inflation finally slowing down in the United States?Inflation data due to be released Wednesday is expected to show at least a partial cooling down of consumer prices and bring a breath of fresh air for US President Joe Biden just months before crucial midterm elections.Fueled by aggressive consumer spending of pandemic savings, global supply chain snarls, domestic worker shortages, and Russia’s war on Ukraine, inflation reached 9.1 percent in June, year over year, the highest in 40 years.But it is expected to fall to 8.6 percent in July, according to MarketWatch.White House spokeswoman Karine Jean-Pierre said that although the administration has not seen the fresh statistics yet, “We know that gas prices have fallen.”“And we hope those gas price declines will factor into the CPI inflation data,” Jean-Pierre told reporters Tuesday.Consumer prices have continued to climb in the United States, squeezing family budgets and, and by extension, Biden’s popularity.His opponents accuse Biden of precipitating inflation with his gigantic $1.9 trillion coronavirus relief package, which he enacted in March last year, shortly after assuming office.And Republicans renewed their criticism of Biden’s economic policy, saying Sunday’s passage in the Senate of his massive climate and healthcare bill titled the “Inflation Reduction Act,” does the opposite of its stated purpose.Larger issueBut the devil is in the details.Experts worry that the inflation slowdown linked to the drop in gasoline prices could be outweighed by rising rent and real estate prices.“The larger issue is what happens to home ownership costs &amp; rents,” Diane Swonk, chief economist for KPMG, wrote on Twitter.Similar to other economists, Swonk expects to see a rise in the so-called underlying inflation rate that excludes food and energy, which had risen to 5.9 percent in June, year over year.The question now facing Washington is whether it will be possible to bring inflation down sustainably, without plunging the world’s largest economy into recession, after two quarters of economic contraction.In a bid to tamp down inflation, the US Federal Reserve has already hiked the interest rate four times to a range of 2.25 to 2.5 percent.On the bright side, the US labor market remains dynamic and in July the unemployment rate fell to the pre-pandemic level of 3.5 percent.But there are still nearly two jobs open for every available worker, which pushes wages up and contributes to inflation.Inflation data will be released Wednesday at 8:30am local time (1230 GMT).</t>
  </si>
  <si>
    <t>ESCAP backs new STI programme involving Cambodia</t>
  </si>
  <si>
    <t>https://www.khmertimeskh.com/501129993/escap-backs-new-sti-programme-involving-cambodia/</t>
  </si>
  <si>
    <t>A new collaboration programme on science, technology, and innovation (STI) is being developed, featuring Cambodia, Lao PDR, Thailand and Viet Nam.The United Nations Economic and Social Commission for Asia and the Pacific (ESCAP) said it was supporting the development of a new collaboration programme on science, technology, and innovation (STI) among the four South East Asian nations.This initiative is expected to establish a mutually beneficial partnership to tackle common challenges and opportunities for building scientific know-how, technological capabilities and innovation breakthroughs among the four countries.To fulfil the promise of STI to deliver the Sustainable Development Goals, countries need concerted efforts to unlock the potential of scientific knowledge, digital technologies and business innovations, a ESCAP release said.ESCAP pointed out that the programme would identify specific areas, resources and institutional commitments to support strategic cooperation between the collaborating countries on STI.“STI cooperation and collaboration between neighbouring countries is essential if we wish to address collective challenges in the context of sustainable development,” said Kieth Rethy Chhem, Minister Delegate attached to Prime Minister and Secretary of State, Ministry of Industry, Science, Technology and Innovation of Cambodia.Explaining the significance of the programme, Armida Salsiah Alisjahbana, United Nations Under-Secretary-General and Executive Secretary of ESCAP, said, “To achieve the ambitions of the Sustainable Development Goals, countries need to leverage science, technology and innovation. By facilitating south-south and triangular collaboration in this area, we hope to boost national innovation capabilities, tackle high-priority societal challenges and nurture shared prosperity.”Talking about Thailand’s Bio-Circular-Green Economic Model, Kitipong Promwong, President, Office of National Higher Education, Science, Research and Innovation Policy Council (NXPO) of Thailand, said, “The government of Thailand has launched Bio-Circular-Green Economic Model or BCG as a new economic model aiming to promote inclusive and sustainable development on both national and regional scales. This collaboration programme will support our people and planet by amplifying the use of technological solutions and scientific knowledge for more sustainable economic models.”This initiative, adding to the Asia-Pacific Research and Training Network on STI Policy (ARTNETonSTI), will draw on a community of practice of government officials and policy experts to design forward-looking and evidence-based science, technology and innovation policies for inclusive and sustainable development, the release added. </t>
  </si>
  <si>
    <t>USAID’s Cambodia project expects to create 3,000 jobs</t>
  </si>
  <si>
    <t>https://www.khmertimeskh.com/501129987/usaids-cambodia-project-expects-to-create-3000-jobs/</t>
  </si>
  <si>
    <t>The ‘Feed the Future Cambodia Harvest III’ project by the US Agency for International Development (USAID) is set to boost job prospects in the agriculture sector.The agency, which launched the ‘Feed the Future Cambodia Harvest III’ in the Kingdom recently, expects that the project would help create more than 3,000 jobs over a period of five years.USAID anticipates that the project would help generate $38 million in new private sector investments, help agriculture businesses and producers access $15 million in agriculture-related financing, and generate $100 million in sales.Veng Sakhon, Minister of Agriculture, Forestry and Fisheries, and US Ambassador to Cambodia Patrick Murphy officially launched the new $25 million project on Monday.The project aims to promote sustainable, broad-based economic growth by increasing diversification and competitiveness in Cambodia’s agriculture sector.USAID said in a release that Harvest III is a five-year activity, funded by the US government’s Feed the Future initiative.“The US government has invested nearly $100 million over the past decade to improve both nutrition and family incomes in Cambodia by strengthening the country’s agriculture sector,” Murphy said in a statement.“In this global food crisis, it is critical that Cambodia strengthen its food security and Harvest III reflects the US government’s commitment towards this goal,” he added.US Secretary of State Antony Blinken announced the project during his visit to Cambodia last week.USAID Harvest III would work with agriculture cooperatives, technology providers, financial institutions, and other stakeholders to develop a skilled workforce, create jobs, and capture market opportunities in the agriculture sector by working with the private sector.The project is expected to build on investments that USAID/Cambodia has already made promoting sustainable economic opportunities and climate-smart agriculture technologies. By collaborating with companies working in agricultural markets, the project intents to help improve livelihoods for Cambodians, especially women, youth, and marginalised populations, it pointed out.While announcing the project on August 4, Blinken said, “We believe in this programme, we believe in our partners, and we want to do much more good work together. It’s critical that we strengthen global food security and address the root causes of hunger, malnutrition, and poverty.”Since 2010, US agricultural investments in Cambodia through the USAID-led Feed the Future Initiative have helped 200,000 farmers increase their production and sales of fruits, vegetables, rice, and fish, and contributed to a 10 percent reduction in childhood stunting over the last eight years through improved, diversified diets, according to a report.The Kingdom’s agricultural exports surged 63.83 percent to 7,984,251.83 tonnes in 2021, from 3,110,790.73 tonnes in 2020.The country also generated revenue of $4,967,852,713, from exports last year, according to the Ministry of Agriculture’s National Phytosanitary Database.The agricultural exports also reached 68 unique countries and territories in 2021 and the major products were milled and paddy rice, peppercorn, mangoes, bananas, cassava, corn and other vegetables.</t>
  </si>
  <si>
    <t>Cambodian banana exports may reach 500,000 tons in 2022</t>
  </si>
  <si>
    <t>https://www.khmertimeskh.com/501130239/cambodian-banana-exports-may-reach-500000-tons-in-2022/</t>
  </si>
  <si>
    <t>The Cambodian Banana Association Alliance held a symposium for member companies in Phnom Penh on August 6. More than 50 representatives from alliance member companies and guests from all sectors attended the event.Chen Qisheng, Vice President of Cambodia Chinese Chamber of Commerce and General Manager of China Inspection and Quarantine (CCIC) Cambodia Company, said at the meeting that the Cambodian Banana Association has provided a platform for information exchange and resource sharing for related companies in the Cambodian banana industry, and has become the link between the Cambodian government and the Cambodian banana industry.As a bridge from all walks of life, it has contributed to the export of Cambodian bananas to China in high quality and quantity.The alliance is a non-profit, service-oriented industry association organization. It currently has 37 member companies, including 10 banana planting companies, 15 upstream companies covering banana seedlings, pesticides, chemical fertilizers, and organic fertilizers, logistics, shipping, and cold storage operations. There are 7 downstream enterprises and 5 banana buyers.In May 2019, Cambodian bananas were exported to China for the first time, becoming the first Cambodian fruit shipped to China. In order to integrate the resources of the Cambodian banana industry and promote the stable export of Cambodian bananas to China, the Cambodian Banana Association was established in December 2020.According to the Ministry of Agriculture, Forestry, and Fisheries of Cambodia, Cambodia exported 218,000 tons of fresh bananas in the first half of 2022, all of which were sold to China. The annual export volume is expected to reach 500,000 tons, and fresh bananas have become Cambodia’s largest export agricultural product. People’s Daily Online</t>
  </si>
  <si>
    <t>https://www.khmertimeskh.com/501129989/market-watch-516/</t>
  </si>
  <si>
    <t>CSX Index ends flatThe CSX Index slipped 0.16 points, or 0.03 percent to close at 472.64 yesterday.The index, which opened at 473.47, reached the day’s high of 473.47. It also marked the day’s low of 471.29.On the Main Board, PPSP was the only stock that ended in the green, rising 10 riels to 2,370.While PPAP fell 40 riels to 14,920, GTI dipped 20 riels to finish at 4,020.PEPC too fell 20 riels to close at 3,150.PAS, ABC and PWSA closed flat at 13,400, 10,380 and 7,440.On the Growth Board, JSL fell 40 riels to 4000, while DBDE edged up 10 riels to 2,380.</t>
  </si>
  <si>
    <t>President of E-Commerce Federation Association of Cambodia announces support for government’s digital, e-commerce policies</t>
  </si>
  <si>
    <t>August 10, 2022</t>
  </si>
  <si>
    <t>https://www.khmertimeskh.com/501129516/president-of-e-commerce-federation-association-of-cambodia-announces-support-for-governments-digital-e-commerce-policies/</t>
  </si>
  <si>
    <t>Ley Sopheap, the President of E-Commerce Federation Association of Cambodia, announced his backing for the digital and e-commerce policy launched by the Royal Government.Sopheap’s declaration of support was made in front of more than 600 participants who participated in the e-commerce promotion and consulting, consumer protection and competition forum, held on August 9.According to Sopheap, in order for digital policy and e-commerce to be successful and work well their must be mobilization of the forces of e-commerce by all parties involved, then start from a specific sector and provide the right access to e-commerce related occupations.During the forum, the e-commerce federation president said that e-commerce is different from online work due to the safeguards placed correctly and precisely.In the Industrial Revolution 4.0, digital technology is the key to boosting the competitiveness of enterprises and businesses, which contributes to improving productivity, increasing exports, creating jobs and boosting economic growth.</t>
  </si>
  <si>
    <t>Thai businesses eye expanding trade, investment in Cambodia</t>
  </si>
  <si>
    <t>https://www.khmertimeskh.com/501129495/thai-businesses-eye-expanding-trade-investment-in-cambodia/</t>
  </si>
  <si>
    <t>Thai businesses have set their sights on expanding trade and investment in Cambodia, especially in processed food, agriculture, tourism, renewable energy, plastic, and gems and jewellery.Sanan Angubolkul, chairman of the Thai Chamber of Commerce (TCC), said Cambodia is seeing average economic growth of 7 – 8% per year as a result of the country opening up to foreign direct investment.Cambodia has been trying to develop its tourism and agricultural sectors, but the country still lacks sufficient knowledge and modern technology, especially in terms of storage and processing in order to increase values.This offers a very good opportunity for Thai businesses to forge joint investments with Cambodian counterparts in many sectors as above, according to Sanan, who is also chairman of the Board of Trade of Thailand. He led the first post-pandemic visit to Cambodia by more than 60 Thai businesses on August 4 – 5.The Thai business delegations also met with Cambodia’s Industry, Science, Technology and Innovation Minister Cham Prasidh. They urged the Cambodian government to help tackle obstacles to trade facilitation, in terms of rules and redundant regulations, to attract more foreign investment.Sanan said Cambodia is potentially capable of becoming an export-orientated manufacturing base for Thai investors now that the country has free-trade agreements with several countries, including China and the Republic of Korea.He added that the Thai business sector has also proposed that cooperation be focused on gems and jewellery, as well as education.According to Sanan, the business group also proposed that the Thai government re-establish a rail link between Sa Kaeo’s Aranyaprathet district and Cambodia’s Poi Pet to facilitate cross-border trade and boost tourism around Thailand’s eastern border.The rail link was halted following the outbreak of Covid-19 in 2020.Two-way trade between Thailand and Cambodia totalled 7.97 billion USD in 2021, up 10.2% from a year before.Exports from Thailand accounted for 7.07 billion USD, and imports stood at 895 million USD. VNA</t>
  </si>
  <si>
    <t>Deal signed for Cambodia bird’s nest export to China</t>
  </si>
  <si>
    <t>https://www.khmertimeskh.com/501129450/deal-signed-for-cambodia-birds-nest-export-to-china/</t>
  </si>
  <si>
    <t xml:space="preserve">Ministry of Agriculture, Forestry and Fisheries (MAFF) and the Cambodia (Xiamen) Commercial Centre have signed a Memorandum of Understanding (MoU) to export bird’s nest to China.The move was shared by the MAFF, adding that the MoU signing took place on Aug. 8 at the ministry here in Phnom Penh.With the signed MoU, Cambodia bird’s nest production that meets quality standard required by China will be able to export to the Asia’s biggest market in a near future.Veng Sakhon, Minister of MAFF, thanked Cambodia (Xiamen) Commercial Centre for its contribution to reach the deal and encouraged bird’s nest farmers in Cambodia to contact the General Department of Agriculture for more details to get registered for the export.According to the minister, Cambodia bird’s nest so far was produced in small quantity mainly for domestic supply.According to the ministry’s latest report, there are currently 872 bird’s nest farms in Cambodia that can produce between 1 and 1.5 tonnes of the product per month.The market price of fresh bird nest ranges from $700 to $900 per kilogramme and the processed products values between $1,500 and $2,000 per kilogramme.The MoU will motivate local farmers to produce more bird’s nest for export to China. AKP-Lim Nary </t>
  </si>
  <si>
    <t>Gold refined reaches three and a half tonnes</t>
  </si>
  <si>
    <t>https://www.khmertimeskh.com/501129433/gold-refined-reaches-three-and-a-half-tonnes/</t>
  </si>
  <si>
    <t xml:space="preserve">Renaissance Minerals Cambodia Limited, a subsidiary of the Australia-listed Renaissance, has extracted and refined 3.5 tonnes of gold ore from its licensed commercial gold mine located in Mondulkiri province’s Keo Seima district.The figure was revealed in a press conference organised here this morning by the Royal Government Spokesperson Unit.“The company has refined about 3.543 kg of gold ore,” Ung Dipola, Director-General of Mines at the Ministry of Mines and Energy, said on the occasion.The royalty income generated from the gold production was $5.1 million, he pointed out.Renaissance started commercial production in June last year, becoming the first commercial gold producer in the Kingdom.It plans to refine an estimated 3 tonnes of gold ore every year for the first eight years of the mine’s operation, which is about 250 kilogramme per month.The company exports the gold ore to Australia for refining.The company has recently been granted a new mine exploration license on 107 hectares of land located in Tboung Khmum province’s Memot district.The license provides the company three years for exploration from January 2021 to January 2024. AKP-Chea Vannak </t>
  </si>
  <si>
    <t>Cambodian Young Entrepreneur Award 2022 launched</t>
  </si>
  <si>
    <t>https://www.khmertimeskh.com/501129372/cambodian-young-entrepreneur-award-2022-launched/</t>
  </si>
  <si>
    <t>Cambodian Young Entrepreneur Award 2022 has been recently launched to enhance entrepreneurship in Cambodia through the selection of outstanding entrepreneurs as models and the promotion of outstanding entrepreneurial fraternity in business world.The launching ceremony was co-organised by the Young Entrepreneurs Association of Cambodia and Junior Chamber International Cambodia, under the presidency of Mrs Tekreth Kamrang, Secretary of State at the Ministry of Commerce.The State Secretary spoke highly of the competition, saying that it is a platform to share knowledge and experience, and expand network between entrepreneurs.She encouraged all Cambodian young entrepreneurs to do their best in showing off their capacity, knowledge, talent, and experience in the competition, and to continue strengthening their capacity and grabbing opportunity and existing potentials to develop the quality of their products and services.Mrs Tekreth Kamrang also laid stress on Cambodia Digital Economy and Society Policy 2021-2035 adopted by the Royal Government focusing on the diversification of local, regional and international markets. AKP-L Vy</t>
  </si>
  <si>
    <t>Over 1,000 vacancies offered at next job fair</t>
  </si>
  <si>
    <t>https://www.khmertimeskh.com/501129354/over-1000-vacancies-offered-at-next-job-fair/</t>
  </si>
  <si>
    <t xml:space="preserve">The next job fair, scheduled for August 11, is offering a total of 1,149 vacancies for potential youths and workers interested.Held from 08:00 to 17:00 at the Ministry of Labour and Vocational Training, the day-long fair is organised by the ministry’s National Employment Agency (NEA) in cooperation with different hiring agencies.Interested candidates can seek further details of the employment opportunities and file their application for the job they are interested in at the NEA.Key hiring agencies joining the job fair include CHIP MONG Group, MAXIMA Microfinance, SOKIMEX, WOW NOW, MJQ Mengly J. Quach Education, NagaWorld, Dynamic, Bon Chon, Hattha Kaksekar Limited.The fair is another solution made possible by the Royal Government of Cambodia to promote more job openings among Cambodians. AKP-Phal Sophanith </t>
  </si>
  <si>
    <t>Cambodia expects to get $18M from first oil sale</t>
  </si>
  <si>
    <t>https://www.khmertimeskh.com/1129068/cambodia-expects-to-get-18m-from-first-oil-sale/</t>
  </si>
  <si>
    <t>Cambodia will generate its first revenue of about $18 million by selling nearly 3,000 barrels of crude oil to a Singaporean firm if the government approves the latest results of the negotiations between Cambodian officials, the shipment company and the buying firm, according to a senior official of the Ministry of Mines and Energy (MME).Recently, Cambodian officials, World Tank, owner of MT-Strovolors and Singaporean oil buyer Trafigura have reached a consensus to bring back the oil Cambodia ‘lost’ last year, the official said.Meng Saktheara, secretary of state of MME, told Khmer Times yesterday that Trafigura had examined the quantity and quality of the oil stored on MT-Strovolors currently in Thailand after it was purchased from bankrupt KristEnergy that did not pay the shipment fee to World Tank.“The agency has already confirmed that there is no loss of quantity and quality of oil as the ship has maintained the oil very well,” said Saktheara, who is also the head of Block A Project Implementation.Saktheara said during a press conference that the oil was lost not due to corruption or collusion among government officials. “KrisEnergy had hired MT-Strovolors to store the oil, but the former breached the agreement by not paying the shipment fees so the latter needed to exercise its rights by keeping the oil till the payment is made.”“We expect that we will prepare a detailed agreement to be signed soon and conduct the negotiations. If Prime Minister Hun Sen agrees to the results, we will sign it shortly and bring the oil back and sell it,” said SakthearaKristEnergy was bankrupt when it hired MT-Strovolors to store the oil and ship it out of Block A of Cambodia. As the former was unable to pay shipment fees, the latter took the oil out seeking settlement of the fee.World Tank then cited weather conditions as an excuse to take the anchor off and set the ship on sail at night.At about 9 am the next day, captain of KristEnergy who stood by at the oil well platform informed Cambodian officials that the ship left secretly. The government then asked the navy to get the ship back, but it was too late as the ship had already entered Thailand waters.Later it left for Indonesia and Bangladesh as well despite the best efforts of Cambodia to bring the ship back.“Even though we tried legal ways to get the ship back, we failed. But we continued the efforts through negotiations based on international laws,” Saktheara said.</t>
  </si>
  <si>
    <t>Cambodia slips but second in Nikkei Covid-19 Recovery Index</t>
  </si>
  <si>
    <t>https://www.khmertimeskh.com/501129069/cambodia-slips-but-second-in-nikkei-covid-19-recovery-index/</t>
  </si>
  <si>
    <t>Cambodia slipped one rank in the latest Nikkei Global Covid-19 Recovery Index but held the second rank as the country’s economy continues to bounce back vigorously from the clutches of the pandemic.With 78 points, the Middle East nation Bahrain now tops the index for July and Cambodia is just behind with 77.5 points. The index having 121 countries lists eastern Caribbean island Barbados at the last with just 39 points.Cambodia was ranked first in the index last June, following a wide array of measures adopted by the country to beat Covid-19, including the massive vaccination campaigns and the early reopening of the economy.At the last count by July end, Cambodia vaccinated 15,116,378 (at least one dose) of its estimated 16 million people since the vaccination campaign began on February 10, 2021, covering 94.48 percent of the population so far.The Kingdom is also among the first in the region to reopen for business with its widely acclaimed ‘Live with Covid-19’ policy. The country had ended most of its Covid-19 restrictions as early as November 2021 and a majority of the businesses reopened then.The Nikkei index assesses countries and regions on infection management, vaccine rollouts and social mobility. The higher the ranking, the closer an area is to recovery, characterized by lower infection and death rates and better inoculation coverage, as well as fewer movement restrictions.Data sources for the index included Our World in Data, Google Covid-19 Community Mobility Reports, Oxford Covid-19 Government Response Tracker, flight data firm Cirium and Nikkei Asia research.Meanwhile, some of the Asian giants had massive fall this time compared to the June index with Japan plunging 60 places to 90th, as the omicron subvariant BA.5 is spreading in the country with more daily cases than anywhere else in the world.South Korea, also reporting a jump in infections, slipped to 13th from fourth on the Nikke’s index. In the Asia-Pacific region, apart from Cambodia, Vietnam too continued to rank high at fourth. Taiwan rose 33 spots, with cases and deaths falling, and is positioned at 79th rank now.Bahrain’s government attributed its top ranking to its successful Covid-19 mitigation efforts, including the increase in vaccination rollout and full adherence to health precautionary measures.Globally, Japan, the United States and South Korea reported the most Covid-19 cases in the last week of July, according to the World Health Organization (WHO). Japan saw 1.38 million infections, a 42 percent increase from the previous week, while South Korea reported more than 560,000, up 25 percent, for the same period.In Japan, government experts attributed the latest wave in the infections to the highly contagious yet less deadly BA.5 subvariant. Over 63 percent of Japanese have been triple vaccinated and 30 percent of those aged 60 or above have received a fourth shot.BA.5 is now the dominant coronavirus strain worldwide, with a prevalence rate of 69.6 percent, according to the WHO.Meanwhile, Cambodia reported 25 new Covid-19 cases yesterday, bringing the total cases to 137,081. No deaths were reported, keeping the total to 3,056 direct deaths from Covid-19 in the country. There were 54 recoveries recorded.There are now 264 active Covid-19 cases in the Kingdom.</t>
  </si>
  <si>
    <t>Kingdom received over 240,000 tourists last weekend</t>
  </si>
  <si>
    <t>https://www.khmertimeskh.com/501129066/kingdom-received-over-240000-tourists-last-weekend/</t>
  </si>
  <si>
    <t>Showing signs of revival in tourism, the number of national and international visitors travelled across the country in the first weekend of this month rose to 246,195.The figures showed an 11.43 percent increase in the number of visitors in the first week of August, compared to more than 220,000 tourists received in the last weekend of July, according to the Ministry of Tourism.Interestingly, 224,993 were national visitors and 21,202 were internal foreign tourists during the first weekend of this month.The number of visitors rose because Cambodia successfully hosted the 55th Asean Foreign Ministers’ Meeting and other related events in the country last week. Many of the ministers and delegation used the occasion to visit some of the popular tourist destinations in the country.Siem Reap again emerged as the top spot for visitors due to the interest among the tourists to visit the world-famous Angkor Wat.The other places of interest for tourists during the last week were the provinces of Preah Sihanouk, Kampot, Kep, Battambang, and the capital Phnom Penh.While Siem Reap received 39,979 tourists, Preah Sihanouk attracted 33,837 visitors, followed by Kampot (33,461), Kep (20,057), and Battambang (19,688) from August 6 to August 7.Phnom Penh remained one of the top destinations in the country with the capital attracting 18,734 tourists during the weekend.While Kampong Speu received 12,199 travellers during the period, Pursat and Kandal attracted 11,999 and 11,085 tourists, respectively.The Kingdom expects to attract one million international tourists this year, tourism minister Thong Khon said last month.The country received 510,000 foreign visitors in the first half of this year, a whooping increase of 394 percent compared to the same period last year.Vietnam and Thailand were the largest sources of tourists to the country.“We hope to attract around one million foreign tourists in 2022 and up to two million in 2023,” Khon said.Tourism, one of the four pillars supporting the Kingdom’s economy, is forecast to reach its pre-Covid level in 2026 or 2027.In the pre-pandemic era, Cambodia received 6.6 million international tourists in 2019, generating $4.92 billion in revenue.Cambodia was also one of the first countries in Asean that had reopened its borders and eased travel restrictions for international travellers.The Ministry of Tourism and the provincial and municipal tourism departments continued to enforce safety standard operating procedures to prevent the possible transmission of Covid-19, a statement said.</t>
  </si>
  <si>
    <t>Covid-19, gambling ban leave S’ville biz sulking</t>
  </si>
  <si>
    <t>https://www.khmertimeskh.com/501129255/covid-19-gambling-ban-leave-sville-biz-sulking/</t>
  </si>
  <si>
    <t>Covid-19 and the ban on online gambling have left several businesses in Cambodia’s coastal city Sihanoukville sulking with over 1,500 multi-million building projects reportedly abandoned midway by investors.The city had a thriving gambling business from 2015 to 2019, but the government suddenly clamped a ban on it in August 2019, forcing many of the investors in the business to leave the country.The ban was followed by Covid-19, leading to the further flight of Chinese investors, sources in the real estate sector told Khmer Times.Seeking a solution to their grievances, several developers reportedly met with provincial government officials in early July, with the hope the authorities will provide tax relief and create a land-value index to help with lease negotiations.They had also sought the government’s help to resolve disputes with landlords by persuading the latter to become stakeholders in the projects.In recent weeks, the city also witnessed a couple of violent crimes forcing the provincial governor Kuoch Chamroeun to warn that in the event of shootings, abductions, drug use and other crimes at casinos and other businesses, strict measures will be enforced including shutting down the establishment.He warned that provincial authorities would not only shut down the business but also ask the government to revoke the business licence.Some residents, meanwhile, are of the view that Sihanoukville’s fortunes began to change on June 22, 2019 after a construction site collapse that left 28 workers dead and 26 injured.Meanwhile, the government is all the more determined to develop Sihanoukville as a model city and is in the process of completing an ambitious masterplan to turn the city into a commercial and logistics hub, besides a tourism hotspot.Edward Lee, CEO of Prince Real Estate, told Khmer Times that the issue in Sihanoukville now was not about investors leaving but more about not able to come back yet as quite a number of those projects are owned by investors from China and China has still not fully reopened due to its ‘Zero Covid-19’ policy.“For the last three years, due to Covid, many projects have been temporarily stopped in Sihanoukville, but some will be reactivated for sure. Overall, Cambodia’s real estate sector is recovering faster than its neighbours,” he said.Lor Vichet, Phnom Penh President of Global Real Estate Association said Sihanoukville was chosen for gambling business by some Philippine investors too after the former Philippines President Rodrigo Duterte took a tough stance against the practice.“In Cambodia, licences were easy to get to start casinos and some of them took advantage of it,” he said, adding that real estate prices too suddenly rose in the city. “But after the ban on online gambling by Cambodian government, these businesses left the country,” he noted, leaving the unfinished constructions as well.But Tom O’Sullivan, CEO of realestate.com.kh felt that it is not all that bad in Sihanoukville. “The authorities need time to clean up some of the mess left by these gamblers,” he said. </t>
  </si>
  <si>
    <t>Royalty income from gold production reaches $5.1 million</t>
  </si>
  <si>
    <t>https://www.khmertimeskh.com/501129257/royalty-income-from-gold-production-reaches-5-1-million/</t>
  </si>
  <si>
    <t>The royalty income generated from gold production reached $5.1 million, according to the Ministry of Mines and Energy.Renaissance Minerals Cambodia Limited, a unit of Australia’s Renaissance, extracted and refined 3,543 kilograms of gold ore from its licensed commercial gold mine in Mondulkiri province’s Keo Seima district.In a press conference on the ‘Achievements of the five years of the Ministry of Mines and Energy’ at the Office of the Council of Ministers yesterday, director-general for Mineral Resources Ung Dipola said that Renaissance produced 232 gold pieces, equaling 3,543 kilograms by the beginning of August 2022.”He said, “There are seven companies that have received licenses to produce gold from the Ministry of Mines and Energy. But only one company — Renaissance — produced gold. But on August 4, Delcom Cambodia began to test its production of 20 kg of gold.”“Delcom is a medium-sized company with a business plan to produce 340 kilograms in the first year, providing $600,000 annually for the country. The company is operating in Rovieng district of Preah Vihear province.Renaissance Minerals is the first international company to start producing gold in Cambodia. It has received the license to mine gold in O’Khvav area, Keo Seima district, Mondulkiri province. The company officially inaugurated its gold mine and refinery on June 21, 2021.</t>
  </si>
  <si>
    <t>Cambodia-Thailand trade shows promising growth</t>
  </si>
  <si>
    <t>https://www.khmertimeskh.com/501129256/cambodia-thailand-trade-shows-promising-growth/</t>
  </si>
  <si>
    <t>Despite the effects of the Covid-19 pandemic, the bilateral trade between Cambodia and Thailand showed significant growth in the last three years.During a courtesy meeting between the Cambodian Chamber of Commerce and the Thai Chamber of Commerce and the Thai Business Commission last week, commerce minister Pan Sorasak urged Thai investors in Cambodia to become more active in promoting trade and investment.Chairman of the Thai Chamber of Commerce Sanan Angubolkul said, “The purpose of the Thai Chamber of Commerce delegation’s current visit was to increase trade opportunities and expand the market network through high-quality trade fairs, especially in Cambodia, Laos, Myanmar and Vietnam (CLMV). In addition, this trade visit and trade fair play an important role in connecting with business partners in Cambodia, such as the Cambodian Chamber of Commerce as well as trade associations to invite Cambodian-Thai businessmen to meet in order to strengthen and expand trade relations as well as increase trade volume between Cambodia and Thailand.”Lim Heng, Vice President of the Cambodian Chamber of Commerce (CCC), said that the Cambodian Chamber of Commerce and the Thai Chamber of Commerce have been working closely to promote business matching between the two countries to ensure the flow of business and investment.  This meeting will also include business matching between the two countries, which will bring mutual benefits for both parties.He also encouraged all traders and investors to actively participate and find more of their investment partners for mutual benefit and to achieve fruitful results in the future.Meanwhile, the Ministry of Commerce also asked the chairman of the Thai Chamber of Commerce to help promote some important business activities, including the Organize Cambodia-Thailand trade mission. Moreover, they should participate in the Cambodia Expo, which is held annually in Phnom Penh and organised by the Ministry of Commerce of Cambodia; and participate in business forums to strengthen trade and investment relations between Cambodia and Thailand.Bilateral trade between Cambodia and Thailand rose 22.8 percent to $2.297 billion in the first half of 2022 from $1.870 billion a year ago, according to the General Department of Customs and Excise. Exports to Thailand grew 36.7 per cent year-on-year to $495.778 million while imports climbed 19.5 per cent to $1.801 billion. Meanwhile, Cambodia’s trade deficit with Thailand for the January-June period stood at $1.306 billion, expanding by 14 per cent on a yearly basis.</t>
  </si>
  <si>
    <t>Acleda Bank maintains its overseas operations despite challenges</t>
  </si>
  <si>
    <t>https://www.khmertimeskh.com/501129258/acleda-bank-maintains-its-overseas-operations-despite-challenges/</t>
  </si>
  <si>
    <t>Cambodia’s largest local commercial bank Acleda Bank Plc continued the operations of its subsidiaries Acleda Bank Lao Ltd (ABL) and Acleda MFI Myanmar Co Ltd (AMM) in June this year even as they are confronted by some pressing economic, political and pandemic environment challenges, according to the bank’s report.Lao PDR’s inflation increased from under 2 percent in February 2021 to 9.9 percent in April 2022 and threatened living standards, especially in low-income urban households. The fiscal deficit declined in 2021, driven by higher domestic revenue and spending curbs despite domestic revenue rebounding to 12.4 percent of GDP in 2021 as it has remained below pre-pandemic levels and the regional average.As the Lao economy began its recovery from the effects of the worldwide slowdown caused by COVID-19, the country faced challenges caused by long-standing macroeconomic vulnerabilities, including rising global commodity prices and sharp exchange rate depreciation, the report added.High debt-service obligations and low revenue levels continued to limit the fiscal space for critical investment in human capital. Public debt levels have increased considerably since 2019, endangering macroeconomic stability, the report read, adding that policy options were available to mitigate these threats.“The government has pledged to take stronger action to manage currency exchange rates and address fuel shortage and debts owed to private companies and foreign countries. The pledge is part of the government’s continuing efforts to fulfil the goals of the two national agendas, which seek to ease the country’s economic and financial difficulties and curb drug trafficking,” the report pointed out.“Raising the reserve requirement means that the central bank can reduce money supply, which should enable it to better control money supply and curb inflation, as well as respond to the nation’s economic woes,” the report stated, adding that as at 30 June 2022, Covid-19 outbreak since the last 3 years has been much recovered.“During the last serious outbreak, most clients of the bank requested to delay payment and can pay some amount of monthly loan repayment… therefore, ABL has set strategy for solving loan default and action plan to improve the quality of loan portfolio,” the report said.As of 30 June 22, the exchange rate still fluctuated and impacted the ABL performance, but in terms of Lao Kip currency, loan outstanding is still over plan around 1 percent. Loan default has 7.24 percent decrease compared to March 22 due to the collection rate increased. So far, ABL still has the ability to pay its debt, and liquidity and cash flow are still in a good position.Myanmar’s economy and people are undergoing the impact of the political instability and the COVID-19 pandemic cases since 2021. These protests and movements caused temporary disruptions in the business operations across Myanmar including other key services including electricity, logistics and digital connectivity and led to much fluctuation in exchange rate.Until this June 2022, due to the vaccination enforcement, protective and preventive measures against the COVID-19 from government and the people, the COVID-19 cases in Myanmar have drastically declined, and to develop tourism sector and facilitate the entries of foreigners, the government lifted the ban on foreign visitors with few public health requirements by allowing international passenger flights to operate as normal after suspension for over two years.As at 30 June 2022, some business activities have started resuming operations including the local and international trade imports and exports, the manufacturing sector output and employment also appeared to be stabilising, and exports have recovered in recent months.</t>
  </si>
  <si>
    <t>ASEAN needs to continue upholding centrality, unity: Brunei’s sultan</t>
  </si>
  <si>
    <t>https://www.khmertimeskh.com/501129259/asean-needs-to-continue-upholding-centrality-unity-bruneis-sultan/</t>
  </si>
  <si>
    <t>Brunei’s Sultan Haji Hassanal Bolkiah on ASEAN Day called on ASEAN member states to strive to realize a people-oriented, people-centred ASEANXinhua – Brunei’s Sultan Haji Hassanal Bolkiah called upon ASEAN (the Association of Southeast Asian Nations) member states to uphold the 10-country bloc’s centrality and unity on Monday.In his remarks on ASEAN Day, which falls on Monday, the Sultan said that this year marks the 55th anniversary since the establishment of ASEAN.“ASEAN Day marks the occasion to celebrate our achievements and contemplate the future of the association as we strive to realise a people-oriented, people-centred ASEAN.”Despite the challenges the region faced over the years, from the disruptions caused by the COVID-19 pandemic to geopolitical competition, ASEAN will continue to work closely amongst its member states and external partners to advance the region’s recovery and continued development for peace and prosperity of all its people.“With only a few years before ASEAN achieves its Community Vision 2025, it is important that we continue to uphold ASEAN centrality and unity so that all ASEAN moves forward harmoniously into the future together,” the Sultan said.“This can be realized through close cooperation and coordination where we are able to address challenges and take advantage of opportunities that may arise for our mutual benefit,” he added.The Sultan said that Brunei would continue to work with all ASEAN member states in strengthening ASEAN’s community-building efforts in promoting lasting peace, security and stability, sustainable development, inclusive economic growth, as well as shared prosperity and social progress in the region.</t>
  </si>
  <si>
    <t>https://www.khmertimeskh.com/501129263/market-watch-515/</t>
  </si>
  <si>
    <t>CSX Index inches upThe CSX Index added 1.49 points, or 0.32 percent, to close at 472.80, yesterday.The index, which opened at 472.45, went on to hit the day’s high of 474.73. It also reached the day’s low of 471.55.On the Main Board, PPAP surged 1.08 percent, or 160 riels, to close at 14,960.ABC also gained 40 riels to 10,380.Both PAS and PWSA went up 20 riels to finish the day at 13,400 and 7,440, respectively.Meanwhile, PEPC and PPSP slipped 10 riels each to 3,170 and 2,360.GTI closed the day unchanged from its previous close of 4,040.On the Growth Board, DBDE added 10 riels to 2,370 while JSL dropped 40 riels to close at 4,040.</t>
  </si>
  <si>
    <t>Cambodia sees increase of tourists in first weekend of August</t>
  </si>
  <si>
    <t>August 9, 2022</t>
  </si>
  <si>
    <t>https://www.khmertimeskh.com/501128974/cambodia-sees-increase-of-tourists-in-first-weekend-of-august/</t>
  </si>
  <si>
    <t>The country saw an increase in tourist numbers during the first weekend of August despite rising numbers of Covid-19 cases.According the Ministry of Tourism, from August 6 to August 7, the Kingdom saw 246,195 tourists, including 21,202 foreigners. The ministry recorded a significant increase in domestic tourists at 224,993 people.The main tourist destination include:Siem Reap with 39,979 tourists;Preah Sihanouk with 33,837 tourists;Kampot with 33,461 tourists;Kep with 20,057 tourists;Battambang with 19,688 tourists;Phnom Penh with 18,734 tourists;Kampong Speu with 12,199 tourists;Pursat with 11,999 tourists; andKandal with 11,085 tourists.This report showed that the country has seen an increase of 11.43 percent in tourist numbers from the previous week. Over 220,000 tourists were recorded in the last weekend of July.The past week has been a busy week for Cambodia, which saw the country successfully hosted the 55th ASEAN Foreign Ministers’ Meeting and other Related Meetings. The ASEAN Foreign Ministers visited various tourist destinations in the country as well.</t>
  </si>
  <si>
    <t>Bamboo Airways makes Cambodia debut with Hanoi-Siem Reap flight</t>
  </si>
  <si>
    <t>https://www.khmertimeskh.com/501128514/bamboo-airways-makes-cambodia-debut-with-hanoi-siem-reap-flight/</t>
  </si>
  <si>
    <t>Signalling the revival of tourism prospects, Vietnamese leisure airline Bamboo Airways started its flight from Hanoi to Siem Reap on Sunday.The maiden flight from the Vietnamese capital landed at the Siem Reap International Airport on Saturday 7:20 pm, boosting the travel options for tourists from both countries.Bamboo Airways officials said it operates the modern Embraer-190 aircraft, providing “utmost convenience and flight experience” for passengers.The airline is looking to expand its international flight services, Thach Pierre Hoang, Deputy CCO of Bamboo Airways, said in a statement.“This first nonstop Hanoi-Siem Reap flight is Bamboo Airways’ next effort in our journey of expanding international presence. We are more than delighted to offer five-star oriented services at Siem Reap International Airport and look forward to leveraging this valuable partnership with many more upcoming routes in the future,” Hoang said.He expressed hope that the new flight would help boost the cooperation of both countries.“We expect our new Vietnam-Cambodia route will fulfill its crucial role as aviation bridge and make a substantial contribution to the development of both countries in all aspects such as tourism, economy, culture,” he said.Stephen King, Chief Commercial Officer at Cambodia Airports, said the company, which operates the Kingdom’s three international airports, was happy to welcome Bamboo Airways to the
country.“In this challenging time, it is a breakthrough to welcome a new carrier. We are delighted to welcome Bamboo Airways today. We know passengers will appreciate the extra choice offered by the airline’s new service linking Vietnam’s vibrant capital Hanoi and the wonderful city of Siem Reap,” King said in a statement.He said the new development would help boost the tourism prospects. International tourists depend on the Siem Reap airport to visit the UNESCO World Heritage Angkor Archeological Complex.“This is a further sign of the rebuilding of tourism after the successful vaccination campaign led by Cambodian authorities and subsequent reopening of the Kingdom’s borders. We look forward to welcoming new routes between our two countries partnering with Bamboo Airways in the coming months,” he added.Siem Reap International Airport, which restarted operations in December 2021 after the Covid-19 pandemic, currently has flights from/to Singapore, Bangkok, Kuala Lumpur, Ho Chi Minh City, Da Nang, Hanoi, and two domestic liaisons.“The new service connecting Hanoi and Siem Reap will be conducive to restoring point-to-point travels between two of Asia’s most appealing cities known for their rich heritage and ‘douceur de vivre’, according to a Cambodia Airports’ press release.“It will also strengthen travel options for passengers and boost tourism growth by taking advantage of two international airport hubs,” the company pointed out.Last week, Bangkok Airways also announced the resumption of its direct daily flights to Siem Reap.The Bangkok (Suvarnabhumi Airport)-Siem Reap route will be operated by an ATR72-600 aircraft, according to reports.Bamboo Airways, established in 2017, targets to become the first five-star airline in Vietnam and operates a wide domestic network across Vietnam.</t>
  </si>
  <si>
    <t>Solid ties with China bring great benefits to Cambodia</t>
  </si>
  <si>
    <t>https://www.khmertimeskh.com/501128682/solid-ties-with-china-bring-great-benefits-to-cambodia/</t>
  </si>
  <si>
    <t>The solid relationship with China has provided great benefits to Cambodia’s socio-economic development and poverty reduction, a Cambodian academic said on Monday.Senior economist Ky Sereyvath, director-general of the Institute of China Studies at the Royal Academy of Cambodia, said China is the largest donor, investor and trading partner of Cambodia, and that the ties between the two countries are currently “as solid as the Great Wall of China.”“Chinese aid and investment have played a very important role in supporting Cambodia’s socio-economic development and poverty reduction through creating hundreds of thousands of jobs,” he told Xinhua.Sereyvath said under the Belt and Road Initiative, China has helped build many mega-projects such as roads, bridges, ports, airports, hydropower plants, economic zones, and a national stadium in the Southeast Asian nation.The expert noted three remarkable Chinese invested projects in Cambodia, namely the Sihanoukville Special Economic Zone, the first ever Phnom Penh-Sihanoukville expressway, and the new Siem Reap Angkor International Airport. “These projects have provided and will continue to provide great benefits to Cambodia.”Moreover, he said the Regional Comprehensive Economic Partnership (RCEP) free trade pact and the Cambodia-China Free Trade Agreement, both of which entered into force in January, have been giving a big boost to Cambodia’s economic growth.“The two free trade agreements have provided larger market access for made-in-Cambodia products, and there is no doubt that Cambodia’s exports to China and other RCEP countries will be bigger and bigger in the future,” he said.Sereyvath also highlighted the growing China-Cambodia relations, saying that the ties have withstood the test of regional and international vicissitudes and grown even stronger since the two countries forged diplomatic ties in 1958.He said the two countries upgraded their relations to a comprehensive strategic cooperative partnership in December 2010 and bilateral ties are currently at an all-time high.“The iron-clad friendship between Cambodia and China is made based on mutual trust, respect, help and support,” he said. “The ties between the two countries should serve as a role model of country-to-country relations.”Sharing his view on the future of China-Cambodia relations, Sereyvath said bilateral ties would continue to deepen.“Chinese COVID-19 vaccines have not only protected millions of Cambodian people’s lives and stabilized the health system, but also helped boost Cambodia’s economic recovery,” he said.Buoyed by its high vaccination rate, Cambodia has resumed all socio-economic activities with confidence and reopened its borders to travelers without quarantine since last November.“The Sino-Cambodian ties are currently very stable and unbreakable, and I think that the relations will be closer and stronger in the future, especially in politics, economics, trade, investment, tourism, culture and agriculture,” he said. Xinhua</t>
  </si>
  <si>
    <t>Tourism featuring ASEAN cultures heats up in border region</t>
  </si>
  <si>
    <t>https://www.khmertimeskh.com/501128519/tourism-featuring-asean-cultures-heats-up-in-border-region/</t>
  </si>
  <si>
    <t>Xinhua – South China’s Guangxi Zhuang Autonomous Region, as the frontier of exchanges and cooperation between China and the Association of Southeast Asian Nations (ASEAN), has offered an exotic taste featuring ASEAN cultures for tourists.Due to geographical proximity and cultural affinity, a strong atmosphere of cross-border cultural exchanges and integration between China and ASEAN has formed in Guangxi over the years.In Nanning, the capital of Guangxi, Thai restaurants, Indonesian snack bars, Vietnamese speciality shops and various shops with Southeast Asian elements are often seen.Fantawild Asian Legend, a theme park in Nanning showcasing the cultures of 10 ASEAN countries, has tailored specific entertainment programs such as a water splashing festival and a fireworks show for the summer. Tourists can watch a performance, showing off local customs, folk galas of Southeast Asian countries, and even appreciate magnificent sceneries of ASEAN countries in a cinema equipped with a giant hemispherical screen.Jon Aquino, an Indonesian student from Guangxi Minzu University, was impressed by the Indonesian and Thai-style buildings and Indonesian song and dance performances. “I really want to join the dance,” he said.Namdet On Anong, a Thai teacher at Guangxi University of Foreign Languages, loved the park’s high-tech ride show based on the Thai Ramakien, the National Epic of Thailand.“Technology really empowers cultural tourism. We sit on the dynamic rail car and can easily relate to this story. Many Chinese tourists around me were also attracted to the charm of Thai culture,” Namdet On Anong said. “It feels like I’m back in my hometown. It’s very warm and makes me miss home.”Lu Xiaoli from Guangdong Province brought her family to take a special photo with “Cambodian Angkor Wat” in the park, along with other landmarks of Southeast Asian countries, as the pandemic has made overseas travelling less convenient than before.“The park uses technologies to give tourists a better experience, which is like a mini trip to those countries,” she said.Hu Yang, marketing director of Fantawild, said this year’s tourist rush came earlier than usual, as the daily visitor volume exceeded 10,000, and the daily reception of out-of-town tour groups hit more than 30.“Tourism innovation has become even more important. The industry should pay more
attention to high-tech applications, integration with other platforms, and update and enrich tourism products through technical means to meet the needs of different groups,” said Huang Yanling, deputy dean of College of Tourism and Landscape Architecture of
the Guilin University of
Technology. </t>
  </si>
  <si>
    <t>Energy efficiency can create 500K jobs in Cambodia</t>
  </si>
  <si>
    <t>https://www.khmertimeskh.com/501128444/energy-efficiency-can-create-500k-jobs-in-cambodia/</t>
  </si>
  <si>
    <t>As many as 500,000 additional jobs can be created in Cambodia by 2030 through energy efficiency measures and a family living in Phnom Penh can cut up to $545 annually from the electricity bills through effective energy saving methods, said a recent United Nations Development Programme (UNDP) study.In a report titled “Green Economic Growth in Cambodia As A Covid-19 Response”, UNDP said the steps for energy efficiency will also contribute to the government’s effort in making electricity affordable through tariff reduction.In the case of households, electricity bills can be substantially reduced by using power more efficiently, for example through efficient appliances and better-insulated buildings, the study said.“An urban middle-class household in Phnom Penh could reduce their electricity bill by $545 a year by using efficient LEED lighting and energy-labelled refrigeration and cooling equipment,” the report pointed out. An added attraction is that the money saved in electricity costs can be used for purposes such as education and health. According to the International Energy Agency (IEA), energy efficiency is the first step toward a sustainable global energy system. Investments in energy efficiency have also one of the highest job creation potentials out of all sustainable Covid-19 recovery measures.
Even before the Covid-19 crisis, more than 3.3 million people held jobs in the energy efficiency industry in the US and Europe alone. Most of them were employed by small and medium-sized businesses.In the case of Cambodia, more than 500,000 additional jobs could be created by 2030 if the country follows the green industry scenario, the study said.Establishing a National Energy Management System (EMS) can also help industries reduce their electricity cost and build capacities of the local workforce, creating new jobs such as energy managers or auditors.Promoting energy management and other energy-efficient technologies in major industries (including garment, brick, food and beverage) with an estimated investment of $90 million will result in saving of $276 million until 2030, the report said.Adopting energy efficiency measures in large-scale public infrastructure investment areas can also generate more jobs. For instance, India’s Street Lighting National Programme has upgraded around 11 million streetlights with efficient LEDs and generated 13,000 jobs, while reducing greenhouse gas emissions by five million tonnes per year, the report said.The UNDP recommendations for Cambodia include converting public buildings to highly energy efficient, promoting low-energy consuming affordable housing, green city concept for reducing the urban heat island effect, smart and energy-efficient public street lighting, smart electric grids and electric vehicle charging infrastructure, public transport infrastructure and creation of cycling lanes and pedestrian zones.Regarding the financing options for energy-efficient projects, the report said the Asian Development Bank (ADB) is working closely with the Ministry of Mining Energy (MME) to assess the energy-efficient market and it has supported the finalisation of the National Energy Efficiency Policy (NEEP).In this context, ADB has also shown willingness to provide loans to Cambodia’s government to develop a sustainable energy efficiency market. Once the NEEP is in place, other international development banks and funds might also be willing to join.Another vehicle for loans could be the ‘Green Financing Institution’ developed by Mekong Partners with USAID and the Green Climate Fund (GCF). The Green Financing Institution is envisaged to support and enable Cambodia’s shift towards a greener economy and society.Issuing green bonds can also be effective as a financing method. A green bond is a fixed-income instrument designed to support specific climate-related or environmental projects. Green bonds typically come with tax incentives to enhance their attractiveness to investors.The International Energy Agency (IEA) recently finalised economic modelling of green recovery measures in response to the Covid-19 crisis. It found that energy efficiency in buildings and industry, together with solar energy, creates the most jobs per million dollars of investment. On average, these measures create between 10 and 15 jobs for every one million dollars invested, the report said.According to EnergyLab Cambodia, solar power is now the cheapest available form of electricity in the world and by removing the over-reliance on costly oil and coal-fired power plants and raising power generation from renewable sources including solar to 35 percent of total power by 2040, Cambodia can ensure a secure energy future for the next generation.“Cambodia has over 40GW of solar power potential and excellent irradiation resources,” Bridget McIntosh, founder of EnergyLab Cambodia told Khmer Times, while urging the government not to go ahead with the proposed coal plants. </t>
  </si>
  <si>
    <t>Japan’s SoftBank reports record quarterly net loss</t>
  </si>
  <si>
    <t>https://www.khmertimeskh.com/501128520/japans-softbank-reports-record-quarterly-net-loss/</t>
  </si>
  <si>
    <t>AFP – Japan’s SoftBank Group on Monday reported a record quarterly net loss of $23.4 billion, after central bank interest rate hikes caused tech shares to tank.The telecoms firm that has turned into an investment behemoth posted a net loss of 3.16 trillion yen, nose-diving from a net profit of 761.5 billion yen in the same April-June period the previous year.A weaker yen and the “global downward trend in share prices due to growing concerns over economic recession driven by inflation and rising interest rates” contributed to the slump, it said. Among its portfolio companies that suffered large losses for the quarter were South Korean e-commerce giant Coupang and US meal delivery platform DoorDash, SoftBank added.SoftBank’s big stakes in tech giants and volatile new ventures have made for unpredictable earnings, and it has lurched between record highs and lows in recent years.In May, it reported its worst-ever full-year net loss – and a then-record quarterly loss for Q4 – after a bruising year in 2021-22 that saw its assets hit by a US tech share rout and a regulatory crackdown in China.That came after logging Japan’s biggest-ever annual net profit in 2020-21, after people moved their lives online during the pandemic, sending tech stocks soaring.And in 2019-20, SoftBank Group reported a then-record annual net loss of 961.6 billion yen, as the emergence of Covid-19 compounded woes caused by its investment in troubled office-sharing start-up WeWork.Hideki Yasuda, senior analyst at Toyo Securities, told AFP the company “cannot help” big losses, “because the market is down”.“They have to wait for the market to rebound. You have to look at the company through the lens of long-term investment. It may experience one or two bad years, but over a decade or more, the world economy will keep growing and it could grow further.” </t>
  </si>
  <si>
    <t>Banks, MFIs raise interest rates following Fed move</t>
  </si>
  <si>
    <t>https://www.khmertimeskh.com/501128445/banks-mfis-raise-interest-rates-following-fed-move/</t>
  </si>
  <si>
    <t>Many banks and microfinance institutions (MFIs) in Cambodia have increased interest rates for deposits in dollar and riel currency by approximately 0.5 percent and 1 percent per annum respectively but not decreased rates for loans in the last three months, according to senior officials in the industry.The Federal Open Market Committee (FOMC) of the US central bank Federal Reserve raised the target range for federal funds — benchmark interest rate at which commercial banks borrow and lend their excess reserves to other financial institutions — to a range from 2.25 percent to 2.5 percent.Sok Voeun, chairman of Cambodia Microfinance Institution (CMA), told Khmer Times that about 40 percent of total investment capital in five microfinance deposit-taking institutions (MDI) are loans from overseas and local lenders, while the rest are from public deposits or savings. General MFIs get loans from only overseas and local lenders to use as capital.“There must be a relationship and effect regarding the interest rate. Actually, we also have sources of capital from the US and Europe. When their central banks raise interest rates for commercial banks, while our lenders also get loans from those banks or management funds, they have to pay more interest to those institutions,” Voeun said.“Our overseas lenders have to charge us higher interest rates so that they can maintain margin at a proper level. That’s why we as the borrowers need to raise a bit more to be consistent,” Voeun said, adding that both banks and MFIs in the Kingdom will also increase interest rates for loans in the future if the interest rate for loans from overseas financial sources continues to rise.Voeun, who is also the CEO of LOLC (Cambodia) Plc, one of the five MDIs in Cambodia, went on to add that banks and MFIs have increased interest rates for deposit products in riel higher than the rate for dollar as those financial institutions have been facing a shortage of riel banknotes.“Raising interest rates is not good as it would affect the economy. Not only institutions but also financial service consumers because they have to pay higher spending on interest. We do not raise interest for loans but if the situation is like this, we will raise it,” he said, adding that banks generally have a small percentage of foreign loans in their capital.Neav Sokun, Chief Operating Officer at Small and Medium Enterprise Bank of Cambodia Plc (SME Bank), told Khmer Times that he also has noticed the new uptrend of interest rates among banks and MFIs in the Kingdom since March or April this year.“The US central bank has increased its key lending rates two times. SME Bank — operated with the technical and financial guidance of the Ministry of Economic and Finance — has not raised the interest rate yet,” he said.Cambodia currently has 58 commercial banks, nine specialised banks, and 86 microfinance institutions, with a total of 2,614 headquarters and branches as well as 3,998 automated teller machines (ATMs) throughout the country, according to the latest report of the National Bank of Cambodia (NBC) released late July.</t>
  </si>
  <si>
    <t>3-day Asean online shopping fest kicks off</t>
  </si>
  <si>
    <t>https://www.khmertimeskh.com/501128453/3-day-asean-online-shopping-fest-kicks-off/</t>
  </si>
  <si>
    <t>The three-day Asean Online Sale Day (AOSD) began yesterday with the participation of nearly 500 businesses, marking the 55th Asean Day.Organised by the Asean Coordinating Committee on E-commerce (ACCEC) from August 8 to 10, the annual online shopping event brings together the best of Asean businesses, goods and services across the region on a single platform.Consumer goods, electronics, food and beverages, cosmetics and beauty products and tourism and travel packages are made available on the e-platform onlineasean.com along with several other products and services as part of the event. Special discounts are also offered, said a release.The AOSD, which started in 2020, is meant to encourage regional digital trade and enhance stronger collaboration between stakeholders, including government agencies, the private sector, business associations and consumers, to explore new policy initiatives and to advance innovative technologies in the promotion of cross-border e-commerce activities.The two main groups of AOSD 2022 activities are domestic e-commerce shopping and cross-border e-commerce shopping.Asean’s e-commerce sector is expected to triple in size from $100 billion to $300 billion by 2025. The Covid-19 pandemic has further boosted this trend of e-commerce adoption, the release noted.It is estimated that in Southeast Asia, 40 million people came online for the first time in 2021 alone, bringing the internet penetration in the region to 75 percent. Consumption of digital services has remained strong more than a year into the pandemic – a trend that will likely continue. The total number of internet users in the region has grown to 440 million, up from 250 million in 2015.This year, AOSD hopes to further accelerate these trends and encourage consumers and businesses to engage in e-commerce across the region. The initiative also serves to reinforce and position the role of e-commerce and digital integration as a key driver of Asean’s economic growth. It complements ongoing Asean member states’ efforts to encourage digitalization among businesses.In 2020, more than 200 e-commerce businesses in Asean participated in AOSD and offered a large range of goods and services at promotional or discounted rates through their e-commerce platforms. The event continued to grow in 2021, with the participation of more than 350 businesses, the release said. </t>
  </si>
  <si>
    <t>PM says implementing RCEP a priority</t>
  </si>
  <si>
    <t>https://www.khmertimeskh.com/501128454/pm-says-implementing-rcep-a-priority/</t>
  </si>
  <si>
    <t>The Regional Comprehensive Economic Partnership (RCEP), a free trade agreement among 15 Asia-Pacific nations, will stimulate economic recovery in the post-pandemic era, Prime Minister Hun Sen said yesterday.Delivering a video message to mark the Association of Southeast Asian Nations Day, the premier said the agreement will help create jobs, and strengthen the supply chain in the region and the world as a whole.Mr Hun Sen also pointed out that the full and effective implementation of the RCEP agreement is a priority.“As the Chair of ASEAN 2022, Cambodia will work closely with RCEP countries to promote the full and effective implementation of the RCEP Agreement to further intensify the facilitation of cross-border trade movements,” the Prime Minister said.He also pointed out that Asean’s long-term growth and prosperity will depend on its resilience in re-boosting regional economic recovery and growth.“We need to put more efforts to implement a broad spectrum of initiatives ranging from industrial transformation, digitalisation, and innovation to integration of the global supply chains, digital economy and e-commerce. We need to push for a more vibrant and harmonious Asean Community by seeking more protection for our migrant workers and increasing support for green and inclusive development agenda and the UN SDGs targets. In the age of the Fourth Industrial Revolution, we have no choice but to enable the digital transformation of our women and youth entrepreneurship,” he added.The RCEP, which came into force in January this year, comprises 10 Asean member states – Brunei, Cambodia, Indonesia, Laos, Malaysia, Myanmar, the Philippines, Singapore, Thailand and Vietnam – and their five trading partners: China, Japan, South Korea, Australia and New Zealand.According to an Asean foreign ministers’ joint communique released recently, RCEP would be a key contributor to the recovery strategy of Asean.“The RCEP would make a significant contribution to our recovery strategy and continue to support an inclusive and open trade and investment architecture in the region,” the communique, which was released during the 55th Asean foreign ministers’ meeting in Phnom Penh, said.Speaking at the opening ceremony of the 55th AMM last week, Mr Hun Sen proposed the establishment of a standalone secretariat in Cambodia to maximize the potential of the RCEP.“Cambodia is ready to host this RCEP secretariat. We have even thought of where in Phnom Penh the secretariat should be located, while we are working to formulate our detailed proposal. I hope Cambodia can win the support of fellow Asean member states, as well as all RCEP participating countries when we submit our proposal officially,” he said.Reflecting the significance of RCEP in boosting the regional economy, Cambodia’s total export to other member countries of RCEP rose 10 percent year-on-year to reach $3.28 billion in the first half of 2022.According to the Ministry of Commerce report last month, Cambodia’s top three export destinations during the period were Vietnam, China and Japan.The Kingdom shipped products worth $1.17 billion to Vietnam, $612 million to China and $542 million to Japan, the report indicated.According to China’s Foreign Minister Wang Yi, the RCEP is expected to boost global trade by nearly three percent, with a 1.5 percent global growth effect in five years.Meanwhile, an Asian Development Bank’s study said the RCEP will increase the member economies’ incomes by 0.6 percent by 2030, adding $245 billion annually to regional income and 2.8 million jobs to regional employment.</t>
  </si>
  <si>
    <t>Japan loan boosts Sihanoukville port expansion</t>
  </si>
  <si>
    <t>https://www.khmertimeskh.com/501128516/japan-loan-boosts-sihanoukville-port-expansion/</t>
  </si>
  <si>
    <t>In a major boost for the expansion of a new container terminal at the Sihanoukville Port, Cambodia received a 41,388,000,000 yen ($306 million) loan from Japan.At a function presided over by Prime Minister Hun Sen at the Peace Palace on Saturday, Prak Sokhonn, Minister of Foreign Affairs and International Cooperation, and his Japanese counterpart Hayashi Yoshimasa exchanged notes and related documents on the extension of the loan.In line with the commitment made by the prime ministers of both countries earlier this year, the new loan will help Cambodia expand and modernise its Sihanoukville Autonomous Port into a principal deep-sea port in the Kingdom and region.Hem Vanndy, secretary of state at the Ministry of Economy and Finance, and Kamei Haruko, Chief Representative of the Japan International Cooperation Agency (JICA) Cambodia office, signed the actual
loan agreement.Before the signing ceremony, Yoshimasa paid a courtesy call on Mr Hun Sen and they lauded the good relationship between the countries.The Prime Minister thanked the government and people of Japan for their assistance in the development of Cambodia.Yoshimasa said he would continue to work together with his Cambodian counterpart Sokhonn to further boost Cambodia-Japan relations and cooperation, mainly in the fields of economy, investment, national defence, and other areas.Last March, Japanese Prime Minister Kishida Fumio visited Cambodia and the two prime ministers issued a joint statement outlining the direction of future cooperation. The leaders agreed to work together to make Sihanoukville a major port, located in the southwestern province of Preah Sihanouk, for Cambodia and the Mekong region.The listed seaport, the sole international and commercial deep-sea port in Cambodia, made a gross revenue of $93.2 million in 2021, up 17.6 percent year-on-year, according to the Ministry of Public Works and Transport.The port handled 6.9 million tonnes of containerized cargos last year, up six percent year-on-year, the ministry added.Earlier this year, the Ministry of Public Works and Transport announced that it was developing and modernising new container ports through a study with JICA.Currently, the port can handle ships with a depth of more than 9 m and the new expansion plans help it provide services to larger ships.According to earlier reports, the container terminal port project is scheduled to start in late 2025, while the project’s phases 2 and 3 will commence in 2028 and 2029, respectively.The first phase of the container terminal is 350 metres long and 14.5 metres in depth while the second phase is 350 metres long and 16.5 metres in depth. Both the projects are scheduled to be completed in 2028 while phase 3, which is 400 metres long and 17.5 metres in depth, is scheduled to be completed in 2029.The new container terminals are being built to cater to the growing throughputs of containers and goods at the port.Currently, the port has been handling containers and goods beyond its capacity. It now handles 750,000 TEUs of containers, while the port’s capacity is 700,000 TEUs of containers.Once three container terminal projects are operational, the Sihanoukville Autonomous Port can handle the deadweight tonne containers.Sihanoukville Autonomous Port recorded a net profit of $5.9 million for the fourth quarter in 2021 due to an increase in container throughput and foreign exchange gains.PAS has also posted a 4.21 percent increase in revenue at more than $21 million in the fourth quarter, as against a revenue of $864,729 for the same quarter in 2020.</t>
  </si>
  <si>
    <t>Markets mixed as strong US jobs data fans Fed rate hike bets</t>
  </si>
  <si>
    <t>https://www.khmertimeskh.com/501128517/markets-mixed-as-strong-us-jobs-data-fans-fed-rate-hike-bets/</t>
  </si>
  <si>
    <t>AFP – Markets were mixed Monday and the dollar held big gains as a blockbuster US jobs report ramped up bets that the Federal Reserve will announce more sharp interest rate hikes as it tries to tame runaway inflation.While the employment reading – which was more than twice as high as expected – indicated the world’s top economy remained resilient despite rising prices and borrowing costs, it will complicate the central bank’s plans to tighten monetary policy.Traders have hoped that with several indicators pointing to a slowdown, including GDP figures showing a technical recession, policymakers could begin to ease back on their pace of rate hikes.Now, speculation is growing that the Fed will have to announce a third successive 75 basis-point increase next month, particularly as officials have said their decisions will be data-dependent.“Friday’s payroll report indicates an overheated labour market that continues to tighten further,” said SPI Asset Management’s Stephen Innes.“Hence at minimum, the markets expect another 100 basis points of Fed funds rate increases over the next three meetings… with risks skewed towards significant increases.”All eyes are now on the release this week of US July inflation data, which is expected to show a slight slowdown from June but still at four-decade highs.The “report seems very unlikely to offer ‘compelling evidence’ of a slowdown needed for the Fed to pull away from its aggressive inflation-fighting mode”, Innes added.The jobs figures left Wall Street’s main indexes mixed Friday, and Asia followed suit with markets fluctuating in early trade.However, there was some relief that tensions had calmed since US House Speaker Nancy Pelosi’s visit to Taiwan last week sparked a furious reaction from China, including live-fire military drills around the island that continued Monday.Hong Kong fell, with little excitement generated by news that the city will cut the amount of time incoming travellers must spend in hotel quarantine.Singapore, Taipei, Bangkok, Jakarta and Wellington were also down, but Tokyo, Sydney, Seoul, Mumbai and Manila edged up.Shanghai was boosted by better-than-expected Chinese trade data, though the gains were tempered by fresh worries about Covid lockdowns in the country that threaten the economic recovery.London, Frankfurt and Paris rose in the morning.Oil demand concernsThe prospect of higher interest rates sent the dollar surging, and it held on to those gains in Asia.Oil rose but bets on a recession across leading economies continued to fuel concerns about demand – figures last week indicated Americans were driving less now than in summer 2020 at the height of the pandemic.A rise in US stockpiles was partly responsible for a 10 percent drop in the commodity last week, pushing WTI below $90 for the first time since February.Both main contracts have lost all the gains seen in the wake of Vladimir Putin’s invasion of Ukraine, which led the United States and Europe to ban imports of Russian crude, hammering already thin supplies.Fresh talks on Iran’s nuclear programme were being followed.“The resumption of Iran nuclear talks… is one potential downside risk for the oil price, given the ability of the country to quickly ramp up production if a deal is struck,” said OANDA’s Craig Erlam.“Not to mention its reportedly large oil and gas reserves. A deal could apparently be struck within days, although we have heard that a lot at times this year.”</t>
  </si>
  <si>
    <t>SME Bank inks MoU with CEO Master Club</t>
  </si>
  <si>
    <t>https://www.khmertimeskh.com/501128522/sme-bank-inks-mou-with-ceo-master-club/</t>
  </si>
  <si>
    <t>Small and Medium Enterprise Bank of Cambodia Plc (SME Bank Cambodia) signed a Memorandum of Understanding (MoU) with CEO Master Club of Life Education Co Ltd recently.Under the MoU, signed by Lim Aun, CEO of SME Bank Cambodia with Om Seng Bora, chairman and founder of CEO Master Club, SME Bank Cambodia will support the business expansion plans of the members of CEO Master Club. The agreement is valid for three years.Neav Sokun, Chief Operating Officer at SME Bank Cambodia, told Khmer Times that the bank would lend members of CEO Master Club up to $500,000 for seven to ten years depending on their ability to repay.The MoU will also help strengthen the financial knowledge of the business owners who will be coached about organizing workshops and training courses, according to a release by CEO Master Club.Om Seng Bora said the institute has already trained about 1,580 life-long members who are owners of small and medium enterprises and also thousands of individual business owners over the last 11 years.“This MoU will take their business expansion plans to the next level. I hope they will continue to contribute to the development of national economy and create more jobs,” Seng Bora said. </t>
  </si>
  <si>
    <t>https://www.khmertimeskh.com/501128521/market-watch-514/</t>
  </si>
  <si>
    <t>CSX gains 1.33 pointsThe Cambodia Securities Exchange Index (CSX) moved up 1.33 points or 0.28 percent to close at 471.31 yesterday. The index that opened at 469.98, recorded a high of 472.07 and a low of 469.41 during the day’s trade.On the Main Board, ABC and PPAP gained 40 riels each moving to 10,340 riels and 14,800 riels respectively. PEPC added 30 riels to reach 3,180 riels.GTI gained 20 riels to reach 4,040 riels and PPSP, 10 riels to settle at 2,370 riels.PAS lost 20 riels to move down to 13,380 riels while PWSA remained flat at 7,420 riels for the second consecutive trading day.On the Growth Board, JSL and DBDE lost 20 riels each to move to 4,080 riels and 2,360 riels respectively. </t>
  </si>
  <si>
    <t>Cambodia signs MoU to export swiftlet nests to China</t>
  </si>
  <si>
    <t>https://www.khmertimeskh.com/501128515/cambodia-signs-mou-to-export-swiftlet-nests-to-china/</t>
  </si>
  <si>
    <t>Minister of Agriculture, Forestry and Fisheries (MAFF) yesterday signed a Memorandum of Understanding (MoU) with Chinese firm Cambodia (Xiamen) Commercial Center to pave way for Cambodian swiftlet raisers to export their products to China market, according to a senior official at MAFF.The MoU signed by Minister of MAFF Veng Sokhon will allow the centre to invest in the development of arranging infrastructure as facilities to clean and package swiftlet nests and other related products that will be inspected by officials of the General Administration of Chinese Customs (GACC) before the products are exported, the official said.Hean Vanhan, secretary of state of MAFF, told Khmer Times that China is the world’s biggest market for bird nest products as they are among the favourite foods for Chinese people, while the domestic market seems to be much smaller and producers have not been able to export their products yet.“The government just paved way for the private sector to expand markets and so they have to strengthen capacity and prove to
the assessors who will come from importing country that they have trusted products and followed
regulations, principles, rules and standards such as hygiene and
packaging,” Vanhan said.Sokhon said during the signing ceremony at MAFF attended by officials from both institutions including Vanhan that the production of swiftlet saliva and collection of processed products will be improved in response to the standards of demand in China by improving the quality of production and processing.According to Cambodia (Xiamen) Commercial Center, the company will build a factory to process swiftlet saliva in Cambodia shortly. The minister also appealed to local swiftlet raisers to work with officials of the General Department of Agriculture (GDA) of MAFF in terms of standards of exports, especially hygiene and phytosanitary.In 2020, there were 872 houses of swiftlets that could produce between one and 1.5 tons per month, while newly-collected nests of swiftlets could be sold at $700-$900 per kilogram and eatable nests at $1,500-$2,000 per kilogram, according to GDA report.Cambodia (Xiamen) Commercial Center has been working with Southeast Yandu (Xiamen) Industrial Development Co Ltd to prepare an investment plan to develop infrastructure for purchase collection and processing of swiftlet nests in the Kingdom before exporting the products to China.</t>
  </si>
  <si>
    <t>AFT buying ABC shares boosts price</t>
  </si>
  <si>
    <t>https://www.khmertimeskh.com/501128513/aft-buying-abc-shares-boosts-price/</t>
  </si>
  <si>
    <t>ABC (ACLEDA Bank Plc) share price is showing an uptrend on the Cambodia Securities Exchange (CSX) after Acleda Financial Trust (AFT) bought 3.329 million shares of it as of July last based on its internal budget plan and five-year strategy for 2022 to 2026.ABC on Friday gained 100 riels to reach 10,300 riels on the CSX.Kim Sophanita, director of the CSX’s market operations department, told Khmer Times yesterday that ABC stock price could continue to rise.“As AFT continues to buy, the number of floating shares available for sale in the market will be reduced as big institutional investors usually intend to buy and hold for a long term
unlike retail investors,” Sophanita said.ABC has about 65 million floated shares. AFT held about 26 percent of the ABC shares as of 2021.“I think AFT is making a good investment as ABC is making good profit and offering handsome dividend yield as well,” she added.The total trading value of ABC stock also rocketed to about $73.76 million, accounting for about 96 percent of the total trading value of CSX in the April-June period this year, according to the CSX report for Quarter 2.ABC has also seen its traded shares rising to about 26.2 million – over 90 percent of the total trade volume on the CSX as a whole – in the second quarter of this year.Cambodia’s largest local commercial bank ACLEDA recently added about 65 million shares, legalised from ASA Plc in mid-June of last year, which comes to about 15 percent of its total shares.</t>
  </si>
  <si>
    <t>More Ukraine grain sets sail as new strike hits nuclear site</t>
  </si>
  <si>
    <t>https://www.khmertimeskh.com/501128518/more-ukraine-grain-sets-sail-as-new-strike-hits-nuclear-site/</t>
  </si>
  <si>
    <t>AFP – Four more ships loaded with grain set off from Ukrainian ports on Sunday, as Moscow and Kyiv blamed each other for a new strike at a Russian-occupied nuclear plant.Odessa regional authorities, meanwhile, announced that another two grain shipments were due to leave on Monday.Kyiv’s infrastructure ministry wrote on Telegram on Sunday that a convoy of Ukrainian supplies had left, with three ships departing from Chornomorsk and one from Odessa.The Mustafa Necati, the Star Helena, the Glory and the Riva Wind were carrying “around 170,000 tonnes of agriculture-related merchandise”, it said.The spokesman for the Odessa regional military administration said early Monday morning that the MV Sacura and MV Arizona had also been cleared to set sail. It would “transport 59,000 tonnes of food via the maritime humanitarian corridor today”, he said.‘A suicidal thing’Moscow and Kyiv traded accusations on Sunday over who bombed the Zaporizhzhia nuclear site in southern Ukraine. Europe’s largest atomic
power complex has been under Russian control since the early days of the February 24 invasion.Recent fighting at the plant has prompted the UN’s nuclear watchdog, the International Atomic Energy Agency (IAEA), to warn of “the very real risk of a nuclear disaster”.Russia’s occupying authorities in the town of Enerhodar, where the plant is located, said the Ukrainian army overnight “carried out a strike with a cluster bomb fired from an Uragan multiple rocket launcher”.The projectiles fell “within 400 metres of a working reactor” and in a “zone storing used nuclear fuel”, Russia’s state news agency TASS reported.Ukrainian state nuclear energy company Enerhoatom, however, said the “Russian occupiers once again fired rockets at the nuclear power plant (and) its host town, Enerhodar”.AFP was not able to confirm the allegations from an independent source.Without assigning blame, United Nations Secretary-General Antonio Guterres condemned the strike in remarks from Tokyo on Monday morning.“Any attack to a nuclear plant is a suicidal thing. I hope that those attacks will end, and at the same time I hope that the IAEA will be able to access the plant,” he said.On Saturday, Enerhoatom had already said parts of the facility had been “seriously damaged” by military strikes the previous day, forcing the shutdown of one of its reactors.Ukraine President Volodymyr Zelensky in his nightly address Sunday, called for a “principled response” from the international community.Evoking the possibility that the plant was hit causing the release of a toxic cloud, he added: “No one will stop the wind that will spread the radioactive contamination.”Amnesty’s regretAmnesty International on Sunday said it deeply regretted the “distress and anger” caused after it alleged Ukrainian forces were flouting international law by exposing civilians to Russian fire, but stood by its controversial report.The Thursday report, which sparked outrage in Ukraine, accused the military of endangering civilians by establishing bases in schools and hospitals, and launching counter-attacks from heavily populated areas.Meanwhile, the renewed shipments of Ukrainian grain to help ease global food shortages and bring down prices offered a small glimmer of hope as the war entered its sixth month.Ukraine, one of the world’s largest grain exporters, had been forced to halt almost all deliveries in the wake of Russia’s invasion.That sent global food prices soaring, making imports prohibitively expensive for some of the world’s poorest nations.A bulk carrier arrived in Chornomorsk on Saturday to be loaded with grain for the first time since Moscow’s invasion.The departure Sunday of the four other vessels, along with Monday’s planned departure of two more, came after several others set sail last week under a deal brokered with the help
of Turkey.</t>
  </si>
  <si>
    <t>North-eastern and Kulen pigs to be distributed to livestock farm for breeding</t>
  </si>
  <si>
    <t>August 8, 2022</t>
  </si>
  <si>
    <t>https://www.khmertimeskh.com/501128136/north-eastern-and-kulen-pigs-to-be-distributed-to-livestock-farm-for-breeding/</t>
  </si>
  <si>
    <t>Two breed of pigs that are carving a place for themselves in the Cambodian market have been distributed to a livestock farm in Siem Reap for breeding.The pig breeds are identified as indigenous pigs from Mondulkiri and pigs from the ridge of the Kulen mountain in Siem Reap. Breeding between domestic and wild boar has resulted in a breed that is highly marketable and is expected to help in part to boost the economy of the local community.The farm was established in Khun Ream commune, Banteay Srei district, Siem Reap. the breeding project was initiated by the Ministry of Environment.Speaking to the media, Leang Seng, an adviser to the Ministry of Environment, said that the establishment of the pig breeding farm has been underway for almost four months.“Currently, the breeds of pigs in this farm are pure wild pigs, Kulen pigs that we take from the back of Kulen mountain and North-eastern pigs once successfully bred, the hybrids will be distributed to the communities.” Seng said.</t>
  </si>
  <si>
    <t>NBC sets official exchange rate on NBCP</t>
  </si>
  <si>
    <t>https://www.khmertimeskh.com/501127580/nbc-sets-official-exchange-rate-on-nbcp/</t>
  </si>
  <si>
    <t>The National Bank of Cambodia (NBC) has started to set the official exchange rate for the dollar based on the foreign exchange buying and selling prices in the currency market from August 2.NBC announced that the official exchange rate on the National Bank of Cambodia Platform (NBCP) is based on the exchange rate in the currency market the previous day and is to be set every morning.“This is because NBCP is highly active now with many banking and financial institutions raising the volume of transactions through it,” the statement said.NBC’s announcement was made at a time when commercial banks are having self-set exchange rates for use.For example, the KHR/USD exchange rate of ACLEDA Bank Plc was KHR 4,108 yesterday, while the official exchange rate of NBC was KHR 4,103.Meanwhile, the exchange rate of the General Department of Taxation, which sets its official exchange rate daily, was KHR 4,108 against $1 yesterday.Bun Neary, Deputy Director General of the GDT, said the official exchange rate would be helpful for some taxpayers who use dollars for payment.“This official exchange rate we set daily is based on the rates of four major commercial banks and it is a measure to help our taxpayers who use dollars,” Neary said in a press meet at the Government Spokesman Unit.According to the provisions in the Organization and Conduct of the NBC in Article 31, the central bank regularises the domestic exchange rate and is authorised to declare the official foreign exchange rates for the riel to other currencies and is to participate in international financial agreements on behalf of the government.The introduction of the official exchange rate is to ensure an accurate billing verification mechanism, particularly it facilitates online claiming of refunds and use of value-added tax credit efficiently, said Kong Vibol, director-general of the GDT.</t>
  </si>
  <si>
    <t>USAID to launch $25 million food security project in Cambodia this week</t>
  </si>
  <si>
    <t>https://www.khmertimeskh.com/501127587/usaid-to-launch-25-million-food-security-project-in-cambodia-this-week/</t>
  </si>
  <si>
    <t>The US Agency for International Development (USAID) will launch ‘Feed the Future Cambodia Harvest III’, a new $25 million project this week to promote food security and economic growth in Cambodia’s agriculture sector over the next five years, US senior officials said.US Secretary of State Antony J. Blinken said that Harvest III will be implemented with more farmers, especially women and young people in all provinces nationwide and add grains, fish and other products to fruits, vegetables and spices to help farmers boost their incomes.“It will continue to help farmers boost their income, for example, by increasing access to tools like greenhouses, which can help lengthen growing seasons, improve the quality of what’s grown, and help products actually meet market standards,” Blinken said, adding that more than 60 percent of Cambodians live in rural areas.He went on to add that Cambodia and the US have worked together to increase crop yields, improve the health of livestock, promote climate resilience, train farmers and create markets but more than three-quarters of those Cambodian rural households rely on agriculture, fisheries or forestry as their main source of income and many of them have only limited access to markets or financing.“And we’ll help connect more Cambodian farmers and businesses to market both here at home and abroad. We want to change that so that more people can enjoy Cambodian products and more farmers and entrepreneurs can grow their businesses,” Blinken said.It is also a security issue because widespread hunger makes communities and countries less secure, particularly when food security around the world is on the rise because of Russia’s war of aggression on Ukraine, which has blocked millions of tonnes of Ukrainian crops from being shipped to global markets.Over the five-year duration of the project, USAID anticipates generating $38 million in new private sector investments, creating more than 3,000 new jobs, helping Cambodian agriculture businesses and producers access $15 million in financing, and generating $100 million in sales, according to a statement released by the US Embassy in Cambodia.The statement pointed out that Harvest III will work with Cambodian agriculture cooperatives, technology providers, financial institutions, and other private sector stakeholders to develop a skilled workforce, create jobs, and capture market opportunities for farmers.The project will build on investments that USAID Cambodia has made over the past decade, promoting sustainable economic opportunities, introducing climate-smart agriculture technologies, and improving livelihoods for Cambodians, especially women, youth, and marginalized populations.US Ambassador to Cambodia Patrick Murphy said the agriculture sector accounts for more than 20 percent of Cambodia’s Gross Domestic Product (GDP), employs over 3 million Cambodians directly, and has been an incredible source of resilience during the pandemic during which agriculture absorbed many people who lost jobs, particularly in the tourism sector.USAID and the US Department of Agriculture have programs in food security and, more broadly agriculture, which have been critical to this resilience and in helping the sector’s economic potential.“As ambassador, I am charged with doing what I can to strengthen the relations between our two countries, and that means getting to meet lots of farmers and helping them expand trade between our two countries and bring technology, which really helps in this country with efficiencies and adding value to their products, and achieving more sustainable development,” Ambassador Murphy said.About 12 years ago, the United States launched an initiative called Cambodia Harvest, and that was part of our flagship global food security program called Feed the Future. The idea behind Feed the Future is that when it comes to chronic food insecurity, food aid is vital but it is not enough. </t>
  </si>
  <si>
    <t>Huione Life Insurance launches Happylife</t>
  </si>
  <si>
    <t>https://www.khmertimeskh.com/501127586/huione-life-insurance-launches-happylife/</t>
  </si>
  <si>
    <t>Huione Life Insurance Plc, which received approval from the Ministry of Economy and Finance to operate a life insurance business, is scheduled to launch its operations along with its main product Happylife on August 8.Talking about the prospects of, HappyLife, the DCEO, Liu Zhi Hao, said “It has the widest coverage age, ranging from one to 60 years old, with the most flexible coverage term, starting from three years to 15 years, with the coverage amount up to 450 percent, and considerable maturity benefit.”“I have several years of experience in the insurance field and my area of expertise has been life insurance marketing.He pointed out the potential for growth in the life insurance industry in the Kingdom. “As of now, there are 14 life insurance companies and in 2021, the total premium for Cambodia’s insurance industry reached $300 million while the share of life insurance was $170 million. The life insurance penetration rate is up to 1.1 percent, and the insurance density is only $18 per capita, which is far lower than the level of other countries in Southeast Asia. He said the core of life insurance is people-oriented, and health and wealth are very indispensable for the people. While explaining the mission of the company, he said, “The core business of our company is product and service.”Huione Life Insurance has also formed  a strategic partnership with Panda Commercial Bank.“I am glad that we have established a strategic partnership with Panda Commercial Bank Plc. I think the premise of cooperation is that the core business of both companies should match each other. We have a high tacit understanding with Panda Commercial Bank in the concept of digitalization and innovation. We will also provide full support to all the marketing activities of Panda Commercial Bank. “Ms. Liaw has more than 30 years of financial experience in Singapore and I have financial experience from China,” he said.The company is also focusing attention on digitalization.Another important focus of the company would be on humanistic care. “I require our team to think about what customers want and what their concerns are.”“I often talk in a humorous way that each insurance policy is like a “marriage license” for us and our customers, and that we have a responsibility on our “other half.”“I hope that health-related life insurance products of Huione Life can penetrate and comprehensively improve the health awareness of people. </t>
  </si>
  <si>
    <t>Oakwood Premier Phnom Penh offers luxury with homely comfort</t>
  </si>
  <si>
    <t>https://www.khmertimeskh.com/501127757/oakwood-premier-phnom-penh-offers-luxury-with-homely-comfort/</t>
  </si>
  <si>
    <t>Oakwood is a global hotel operator and pioneer of the concept of serviced apartments and extended stay segment with over 50 years of experience.Cambodia’s capital is opening to the new experience of luxurious serviced apartments having international five-star standards of hotels blended with all the comforts of home.Oakwood Premier Phnom Penh, the first such international five-star brand of serviced apartments in Cambodia, was officially launched recently offering all the services of a hotel combined with the comforts of home.Conveniently located in the heart of the city, Oakwood Premier Phnom Penh brings exceptional luxury with glorious cultural charm to Cambodia’s vibrant business and entertainment hub. Premier hospitality, for both short and long-stay business or leisure travellers, is delivered across 207 fully-equipped hotel rooms and serviced apartments comprising a mix of deluxe studios, one-, two- and three-bedroom apartments and the magnificent 547 square-metre Penthouse that offers panoramic views of the city skyline.Oakwood is a global operator and pioneer of the concept of serviced apartments and extended stay segment with over 50 years of experience.At Oakwood Premier Phnom Penh, the all-encompassing stay experience is enhanced with food and beverage venues including a patisserie, Aroma Bakery and Café, an all-day dining restaurant serving Mediterranean-inspired cuisine, Senses Restaurant, Churchill’s Whisky and Cigar Bar, and two lounges serving all-day snacks and refreshments, Executive Lounge and Residents’ Lounge.As part of the brand’s hallmark experience, a mixologist will deliver creative seasonal cocktails and classic tipples to each apartment every evening with Oakwood Premier Mobile Bar. The ‘mobile club lounge’ service is a first of its kind in the country, complemented by canapés, savouries and sweet treats.Oakwood Premier Phnom Penh also offers a variety of business and event services from intimate to large-scale meetings and conferences of up to 300 people with meeting and event spaces from boardroom to the Grand Ballroom and al fresco event spaces.With a convenience store and medical centre as well as a international school and retail complex within direct reach, the Oakwood experience is enriched by Phnom Penh’s captivating heritage of diverse cultural influences.You can now unlock new experiences in Phnom Penh with Oakwood Premier Phnom Penh’s Opening Offer and embark on a peaceful retreat in one of its 207 plush accommodations including a breakfast for two, roundtrip airport transfers, welcome drinks, welcome amenities and special food and beverage offers.From functional apartments that deliver the essentials, and crafted journeys that are as remarkable as each destination, to distinctive stays as well as distinguished lifestyles, Oakwood’s portfolio of brands is tailored for guests across all of life’s moments.Famous attractions in the vicinity of Oakwood Premier Phnom Penh include the Royal Palace, National Museum of Cambodia, heritage buildings and art galleries. The lively Central Market and Night Market are also nearby.The popularity of serviced apartments has been increasing in Cambodia rapidly. Though the country has numerous serviced apartments, there was a shortage of international branded luxury apartments in the Kingdom. The Oakwood Premier Phnom Penh launch assumes significance due to the project’s novelty and concept.Cambodia has already started to see the shift in demand from short-stays to extended stays, and properties reacting to the demand – hotels offering extended stays, condominium properties being converted to serviced apartments and so on.“With Cambodia’s increasing appeal as a growing economy and tourism hotspot, there is the need for elevated residential lifestyles as more travellers visit the kingdom. We are delighted to debut our distinctive style of tailored luxury in the Cambodian capital so that guests can indulge in a tranquil and comfortable haven that evokes a feeling of home, whether for short or extended stays,” said Sylvester Fong, General Manager, Oakwood Premier Phnom Penh.Oakwood Premier Phnom Penh’s opening in Cambodia follows the launch of Oakwood Premier Melbourne in Australia in December 2021. The brand’s expansion plan will continue with the imminent opening of Oakwood Premier Jakarta and the launch of Oakwood Premier Kuala Lumpur, which is scheduled for 2024.For more information about the opening offer, visit www.oakwood.com/offers/premier-phnompenh-opening-offer.</t>
  </si>
  <si>
    <t>Cambodia urges China to step up bilateral trade</t>
  </si>
  <si>
    <t>https://www.khmertimeskh.com/501127588/cambodia-urges-china-to-step-up-bilateral-trade/</t>
  </si>
  <si>
    <t>The Royal Government of Cambodia has proposed new targets to increase bilateral trade with China to $15 billion.In a meeting with China’s Foreign Minister Wang Yi in Phnom Penh, Prime Minister Hun Sen said that the total trade volume between Cambodia and China reached more than $11 billion in 2021 and proposed increasing it to $15 billion, according to a statement.He asked China to continue to help Cambodia by importing Cambodian rice, longan and other agricultural products due to high demand in the Chinese market.He also suggested that China should continue to step up investment in Cambodia and increase the number of flights between the two countries to help revive tourism.Prime Minister Hun Sen further emphasized ways to promote the trading volume.First, there is a free trade agreement between Cambodia and China that has entered into force. Second, the free trade agreement between Asean and Korea and third, there is a comprehensive economic partnership in the region called RCEP, which came into force in January 2022, he said.He also suggested that China should consider helping the energy sector, which is important to support the Cambodian economy, especially in the wake of the conflict in Ukraine.Wang Yi stressed that China strongly supports Cambodia and thanked Prime Minister Hun Sen’s continued commitment to the one-China policy, and in particular, he stressed that China will do
everything possible to develop
the country.According to Wang Yi, China is a big market, so there may be a lot of demand. Regarding flights, he said they have returned to the normal level and China would consider increasing them between the two countries. On the energy sector, he said China will look
into it.Last year, the two-way trade between Cambodia and China amounted to $11.19 billion, of which Cambodia’s export to China was worth $1.51 billion.According to a report from the Council for the Development of Cambodia, the country received a $1.29 billion fixed-asset investment from China in the first half of
this year.China accounted for around 43 percent of the total investment of $2.99 billion that the Kingdom received in the first six months of 2022, the report said.</t>
  </si>
  <si>
    <t>CTLA to promote travel goods and growth of leather industries</t>
  </si>
  <si>
    <t>https://www.khmertimeskh.com/501127758/ctla-to-promote-travel-goods-and-growth-of-leather-industries/</t>
  </si>
  <si>
    <t>Around 500 members, sponsors, and partners attended the launch of Cambodia Travel Goods and Leather Association (CTLA), a non-profit association supporting businesses in the bag, luggage, and leather manufacturing industry, at Sofitel Phnom Penh Phookethra, recently.Deputy Prime Minister and Minister of National Assembly-Senate Relations and Inspection, Men Sam An, while opening the event said that CTLA can contribute immensely to the growth of the travel goods and leather industry in Cambodia.“On behalf of the Royal Government of Cambodia, I would like to support the establishment of this association which will act as an intermediary supporting and cooperating with the government and private institutions, both inside and outside the country, to help promote the growth of the leather and bag sector,” the minister said.Men Sam An congratulated Honorary Chairman Oknha Ly Kunthai &amp; Chairman Lim Tong, for their commitment and vision in establishing this association. The minister appealed to all factory owners and raw material suppliers of the bag, travel goods and leather industry to join CTLA and help each to grow together.The minister also urged the association to be active in social works and humanitarian activities and contribute to the government’s effort in helping the poor, the needy and victims of natural disasters.During the grand opening, four MoUs were also inked. The first MoU saw CTLA signing with Cambodia Chamber of Commerce (CCC) on ‘Cooperation on Promoting Travel Goods and Leather in Cambodia.’ The second MoU, signed by Cambodia Footwear Association (CFA) with CCC, agreed to cooperate on promoting the footwear industry.CTLA also signed another MoU with Singapore Cambodia International Academy (SCIA), appointing the latter as a training institution for CTLA members’ workforce. Under this, SCIA will collaborate with CTLA to provide training in two areas – technical training, equipping and certifying the members with skills to adhere to the standards set by the Ministry of Labour and Vocational Training (MoLVT) and International Labour Organisation and management training for improving factory productivity and efficiency.The fourth MoU between CTLA &amp; Huawei Technologies (Cambodia) Co., Ltd. agreed to cooperate on ‘Green and Smart Campus in the Kingdom of Cambodia.’ Huawei is a leading global provider of information and communications technology (ICT) infrastructure and smart devices.Oknha Ly Kunthai, Honorary Chairman of CTLA, said, “This will serve as a common platform for members to provide ideas and facilitate communication for the common benefits and for the development of Cambodia’s economy.”Lim Tong, Chairman of CTLA, said that the export of bags and travelling products to foreign markets has increased by 55.7 per cent compared to 2021, with a total value of $1,020 million.Lim also emphasised that the association will do its best in introducing and guiding all member factories to adhere to ILO-BFC’s requirements for improving workplace conditions, maintaining interests of both employers and workers, and align with the development strategy of the government.The event was also graced by Lok Chumteav Kha Leng, representing Pan Sorasak, Minister of  Commerce, Neak Oknha Kith Meng, Chairman of Cambodia Chamber of Commerce, Sat Samy, Secretary of State, Ministry of Industry, Science, Technology and Innovation, Prak Chanthroun, Secretary of State, Ministry of Labour and Vocational Training, Tea Chup, Secretary of State, Ministry of Environment, Huot Hak, Secretary of State, Special Assistant to DPM, Vei Samnang, Governor of Kompng Speu Province, Suon Sovannarith, Governor of Kompong Chhnang Province, Kong Sophorn, Governor of Kandal Province, Oknha Chea Soeun, Executive Vice Chairman, Federation of Khmer Chinese in Cambodia, Ms Jenny Anne Hickey, Deputy Programme Manager, ILO-BFC and  representative of the EU Ambassador and over 20 business associations &amp; chambers in Cambodia as well as  company partners.”</t>
  </si>
  <si>
    <t>ASEAN lauds achievements under comprehensive strategic partnership</t>
  </si>
  <si>
    <t>https://www.khmertimeskh.com/501127761/asean-lauds-achievements-under-comprehensive-strategic-partnership/</t>
  </si>
  <si>
    <t>Xinhua – Chinese State Councilor and Foreign Minister Wang Yi attended the China-ASEAN foreign ministers’ meeting here on Thursday, during which the Chinese and ASEAN sides spoke highly of the achievements in their cooperation and pledged to build a closer China-ASEAN community with a shared future.The meeting, co-chaired by Wang and Cambodian Deputy Prime Minister and Foreign Minister Prak Sokhonn, was attended by the foreign ministers of 10 member countries of the Association of Southeast Asian Nations (ASEAN) and ASEAN Secretary-General Dato Lim Jock Hoi.Wang said that since Chinese President Xi Jinping and leaders of the ASEAN countries jointly announced the establishment of the comprehensive strategic partnership in November last year, the development of the partnership has got off to a good start with promising results yielded in various fields.The two sides have worked together to meet the challenges from various spillovers, and jointly maintained the hard-won peace and stability in the region, safeguarding “an oasis of peace,” he said.Regarding the COVID-19 pandemic, both sides showed solidarity in fighting the disease and strengthened cooperation in emergency management so as to build “a shield of safety,” said Wang.Both sides also jointly implemented the Regional Comprehensive Economic Partnership (RCEP) and accelerated connectivity, creating “a highland for development,” he said.In addition, the two sides have strengthened cooperation to boost green development, address climate change, enhance ecological environmental protection, and promote energy transformation, while cementing public support by increasing direct flights, helping students from ASEAN countries to return to study in China in an orderly manner, and strengthening exchanges and cooperation in culture, tourism, think tanks and sports, he said.Wang said that China is willing to work with ASEAN to continue advancing the building of a peaceful, safe and secure, prosperous, beautiful and amicable home together, to implement the important consensuses reached by the leaders of the two sides, to continue deepening the comprehensive strategic partnership, and to build a closer China-ASEAN community with a shared future, so as to make greater contributions to regional peace and development.Wang put forward a four-point proposal in this regard.First, the two sides should build a model of common development. Both sides should strengthen the synergy between their development strategies to achieve a higher level of mutual benefit.China is stepping up efforts to honour its commitment to providing assistance to ASEAN countries for their development, and facilitate the implementation of the Global Development Initiative (GDI) in ASEAN countries, Wang said.He noted that both sides should jointly address pressing challenges such as public health, food and energy.Second, the two sides should set an example of connectivity. Wang said both sides should join hands to promote high-quality Belt and Road cooperation, welcome more countries to participate in the construction of the New International Land-Sea Trade Corridor, and ensure the safety and smooth flow of industrial and supply chains.He said the two sides should work together to push for high-quality RCEP implementation, accelerate the follow-up negotiations on the China-ASEAN Free Trade Area, and expand cooperation in digital and green economy.Third, the two sides should strengthen coordination on global governance. Wang said the two sides should uphold open regionalism, promote true multilateralism, expand and strengthen the ASEAN-led regional structure, and jointly safeguard the interests of developing countries, so as to make “Asian contributions” to global governance.China appreciates that the ASEAN Outlook on the Indo-Pacific (AOIP) adheres to independence, openness and inclusiveness, and focuses on development and cooperation, Wang said, adding China is willing to work with ASEAN countries to jointly enhance the synergy between the outlook and the Belt and Road Initiative (BRI), as well as between that and the GDI.Fourth, the two sides should jointly maintain regional peace and stability. Noting that the Global Security Initiative (GSI) shares the security philosophy advocated by ASEAN, Wang said China is ready to work with ASEAN to explore the implementation of the initiative in ASEAN countries.He said both sides should speed up their consultation on the Code of Conduct in the South China Sea (COC),and hold the key to the issue in the hands of regional countries, so as to turn the South China Sea into a sea of peace, cooperation and friendship. Wang proposed the establishment of a China-ASEAN year of cooperation on agricultural development and food security, as well as the issuance of a joint statement on food security cooperation at the China-ASEAN leaders’ meeting.The Chinese side also circulated a document on China’s support for ASEAN’s central position, a list of supporting cooperation in the four priority areas of the AOIP, a progress report on building a peaceful, safe and secure, prosperous, beautiful and amicable home together, and a fact list on building a China-ASEAN blue economy partnership, among others.The foreign ministers attending the meeting spoke highly of the dynamic ASEAN-China cooperation with rich substance and remarkable achievements since the establishment of the comprehensive strategic partnership between the two sides, appreciated China’s consistent support for ASEAN’s central position, and thanked China for providing vaccines to ASEAN countries in their fight against the COVID-19 pandemic.Viewing China as a partner with mutual benefit and a shared vision, ASEAN countries said they fully endorse President Xi’s proposal to build a peaceful, safe and secure, prosperous, beautiful and amicable home together, and look forward to the synergy of the BRI and the AOIP, and to further exploring the implementation of the GDI and the GSI in ASEAN.The foreign ministers expressed satisfaction with the progress made in RCEP implementation and appreciated China for taking the lead in reaching a free trade agreement with ASEAN.They said they look forward to accelerating follow-up negotiations on upgrading the China-ASEAN Free Trade Area, deepening mutually beneficial cooperation in various fields, and pushing for substantive progress in the consultation of the COC to jointly safeguard regional peace, stability and prosperity.During the meeting, Wang further expounded on China’s solemn stance on the provocation by the US side to infringe on China’s sovereignty.All parties at the meeting said they adhere to the one-China policy and support China in safeguarding its sovereignty and territorial integrity.The ASEAN foreign ministers also issued a statement on the cross-Strait situation, reiterating their countries’ firm adherence to the one-China principle.The meeting also approved an action plan for the China-ASEAN comprehensive strategic partnership, which will be submitted to the China-ASEAN leaders’ meeting for endorsement.</t>
  </si>
  <si>
    <t>Royal Group PPSEZ exports rise to $492.7M in 7 months</t>
  </si>
  <si>
    <t>https://www.khmertimeskh.com/501127759/royal-group-ppsez-exports-rise-to-492-7m-in-7-months/</t>
  </si>
  <si>
    <t>Royal Group Phnom Penh Special Economic Zone (Royal Group PPSEZ) has achieved remarkable growth to $492.7 million in the first seven months of this year, 26 percent rise compared to the same period of last year, according to a senior official of the firm.Eumatsu Hiroshi, CEO of Royal Group PPSEZ, told Khmer Times that the industrial park company has achieved growth amid an increase of export mainly to Japan, the United States and Thailand from the zone on 357 hectares of land and host 102 companies employing 39,100 workers as of July 2022, which is a 42.9 percent increase over the same period in 2021.“The reason of export value increase and more job opportunities for workers mainly occurred because of the production expansion of automotive and electronic parts factories, and also a massive investment of Marvel Garment Co, Ltd,” Eumatsu said, adding that, Marvel Garment Co, Ltd is a subsidiary of the largest vertically integrated knitwear manufacturer in China.Royal Group PPSEZ is a subsidiary of Royal Group—Cambodia’s strategic investment holding company recognised as the country’s most dynamic and diversified business conglomerate in a wide range of industries including telecommunication, transport, energy, media &amp; entertainment, banking, financing, insurance, hotels, resorts, education, property development, trading and agriculture.Eumatsu said Royal Group is committed to continuously supporting investors in order to contribute to the industrialisation of the country and create a business-friendly environment with innovative technology. With political and social stability and new attractive investment law in Cambodia, we are confident of attracting more manufacturers, and the volume of export will be boosted more and more.</t>
  </si>
  <si>
    <t>Panda Commercial Bank partners with HuiOne Life Insurance to boost Private Banking Department</t>
  </si>
  <si>
    <t>https://www.khmertimeskh.com/501127692/panda-commercial-bank-partners-with-huione-life-insurance-to-boost-private-banking-department/</t>
  </si>
  <si>
    <t>Panda Commercial Bank has entered into an  arrangement with HuiOne Life Insurance, which unlike other Bancassurance model which are mainly under referral, is under the corporate agency model.This allows Panda bank’s staff to package insurance products with our banking products like loans and deposits. The staff will be trained on financial planning.“We also chose this model because this model allows Panda to develop products jointly with HuiOne Life Insurance, that meets the needs of our targeted customers. We will leverage our joint experience from both the China and Singapore market, and provide unique insurance solutions to this market,” said Cynthia Liaw, the CEO of Panda Commercial Bank.For the high net-worth clients, Panda Bank has a Private Banking Department that offers its VVIP clients the following services:“We will also train our staff to be competent in wealth management. Although my personal work experience is mainly Digital and Payment related, I have obtained the Private Banking certification from Institute of Banking &amp; Finance (IBF) Singapore for wealth management.”“This is a certification that Private Bankers in Singapore must obtained before they can provide financial advisory services to high net-worth clients. Hence, I will be building a team of wealth managers that can serve our high net-worth clients in Cambodia and internationally.</t>
  </si>
  <si>
    <t>https://www.khmertimeskh.com/501127764/market-watch-513/</t>
  </si>
  <si>
    <t>CSX gains 2.94 pointsThe Cambodia Securities Exchange Index (CSX) moved up 2.94 points or 0.63 percent to close at 469.98 on Friday. The index that opened at 466.37, recorded a high of 469.98 and a low of 464.96 during the day’s trade.On the Main Board, ABC gained 100 riels to reach 10,300 riels and GTI, 30 riels to reach 4,020 riels. PPSP moved up 20 riels to reach 2,360 riels and PEPC, 10 riels to settle at 3,150 riels.PAS and PPAP lost 20 riels each to move down to 13,400 riels and 14,760 riels respectively. PWSA remained flat at 7,420 riels.On the Growth Board, JSL remained flat at 4,100 riels and DBDE gained 10 riels to move up to 2,380 riels.</t>
  </si>
  <si>
    <t>Ministry urges launch of more tourism products</t>
  </si>
  <si>
    <t>https://www.khmertimeskh.com/501127762/ministry-urges-launch-of-more-tourism-products/</t>
  </si>
  <si>
    <t>The Ministry of Tourism has called for the establishment of more tourism products in all forms to attract both national and international tourists.While participating at the launching ceremony of the Koh Slaket Stadio resort in Kean Svay district of Kandal province recently, Top Sopheak, Secretary of State at the Ministry of Tourism, said the ministry is keen on the development of new tourism products by the private sector as Cambodia is on the path of recovery from the Covid-19 crisis.The Kingdom has already lifted several of the Covid-19 regulations for foreign tourists. “Cambodia’s tourism sector is gradually recovering with increasing flight connections while the number of national and international tourists has also steadily increased. This
has given the private sector more confidence in investing in the
sector, which is a positive sign,” Sopheak said.Chan Davy, founder of the Koh Slaket Stadio resort, said that the resort, situated on a 13-hectare property is a multi-style entertainment venue. “I believe that my investment in cultural tourism will receive the support of the tourists, both domestic and international, and become a popular tourist destination near the city,” Davy said.Chhay Sivlin, president of the Cambodia Association of Travel Agents, welcomed the establishment of new eco-tourism and cultural resorts, despite the lingering Covid-19 crisis.“The development of new tourism products or services will contribute to the rapid recovery of Cambodia’s tourism sector,” Sivlin told Khmer Times.In the first half of 2022, Cambodia received more than 500,000 international tourists, an increase of 394 percent compared to the same period in 2021.</t>
  </si>
  <si>
    <t>Tonnes of fruits stranded in EU, South Africa battle of oranges</t>
  </si>
  <si>
    <t>https://www.khmertimeskh.com/501127760/tonnes-of-fruits-stranded-in-eu-south-africa-battle-of-oranges/</t>
  </si>
  <si>
    <t>AFP – Millions of boxes of oranges are spoiling in containers stranded at European ports as South Africa and the European Union lock horns in a dispute over import rules, citrus growers have said.South Africa, the world’s second-largest exporter of fresh citrus after Spain, filed a complaint with the World Trade Organisation (WTO) last month after the EU introduced new plant and health safety requirements that orange farmers say threaten their survival.The measures came into force in July as ships were already at sea carrying hundreds of containers full of South African fruit to Europe, resulting in them being held up on arrival, South Africa’s Citrus Growers’ Association (CGA) says.“It’s a complete and utter disaster,” CGA’s CEO Justin Chadwick told AFP by phone.“Food that has fantastic quality and is safe is (just) sitting there – and this at a time when people are worried about food security.”The EU rules aim at tackling the potential spread of an insect called the false codling moth, a pest native to sub-Saharan Africa that feeds on fruits including oranges and grapefruits.The new measures require South African farmers to apply extreme cold treatment to all Europe-bound oranges and keep the fruits at temperatures of two degrees Celsius (35 degrees Fahrenheit) or lower for 25 days.But the CGA says this measure is unnecessary as the country already has its own, more targeted way of preventing infestation.In its WTO complaint, South Africa argued that the EU requirements were “not based on science”, more restrictive than necessary and “discriminatory”.South African citrus growers say the requirement puts undue extra pressure on an industry already in dire straits.“This is going to add a lot of costs… and at the moment, that is what no grower in the world can afford,” said Hannes de Waal, who heads of the almost 100-year-old farm Sundays River Citrus.De Waal, whose company has orange, clementine and lemon trees straddling 7,000 hectares (17,000 acres) near the southeastern coast city of Gqeberha, said revenues were already squeezed by high shipping and fertiliser costs.Freight costs have rocketed since Covid-19 struck, and so has the price of fertilisers due to the war in Ukraine – Russia being one of the world’s largest producers.‘Under pressure’Europe is the largest market for South Africa’s almost $2 billion citrus industry, accounting for 37 percent of all exports, according to the CGA.The new rules hit at the height of South Africa’s orange season, during the southern hemisphere’s winter, when export operations were in full swing.This gave fruit growers too little time to adapt, said Chadwick.Some 3.2 million cartons of citrus worth about 605 million rand ($36 million) left port with paperwork that would be wrong on arrival.The South African government was scrambling to issue new documents for shipments that met the new criteria, but hundreds of containers could be slated for destruction, said Chadwick.South Africa already has an effective anti-moth system, the CGA says.“Our system does involve cold treatment, but targeted at the risk, whereas the EU measure is a blanket measure that covers all oranges,” Chadwick said.“The higher the risk, the more extreme the cold treatment,” he said, of the South African measures.The dispute is now with the WTO. The parties have 60 days to negotiate a solution. Failing that, the complainant can request the matter be decided by a panel of experts.The EU said it was confident of the “WTO-compatibility” of its measures.“The objective of the EU’s plant and health safety criteria is to protect the union territory from the potential significant impact on the agriculture and the environment, should this pest establish itself in the union,” a spokesperson for the EU Commission said in a statement.Chadwick hopes that “sense” will prevail and a quick fix can be found.“Our industry is under pressure. It’s basically a year of survival,” he said.</t>
  </si>
  <si>
    <t>Syria petrol prices more than double</t>
  </si>
  <si>
    <t>https://www.khmertimeskh.com/501127818/syria-petrol-prices-more-than-double/</t>
  </si>
  <si>
    <t>AFP – Syria’s internal commerce ministry has announced a petrol price hike of around 130 percent in the war-torn country facing fuel shortages and extended power cuts.The cost of a litre of subsidised fuel will rise to 2,500 Syrian pounds, from 1,100 previously, a rise of 127 percent, the ministry said in a statement quoted by the official SANA news agency late Saturday.The cost of non-subsidised petrol will rise from 3,500 to 4,000 Syrian pounds, the ministry added.The increases represent the third time this year that authorities have increased the price of fuel, as the Syrian pound continues to depreciate. Syria’s currency is trading at around 4,250 to the dollar on the black market, compared to an official rate of 2,814.“This measure will hit everyone,” said Raed al-Saadi, a worker. “Our salary is now only enough to get us to the workplace, and not even enough to get us home again.”“Life has become very difficult and I don’t where this situation will lead us,” the 48-year-old added.Since the outbreak of war in 2011, Syria’s oil and gas sector has suffered losses amounting to tens of billions of dollars.The economy has been hit hard by both the long-running war and sanctions imposed against Damascus.A UN commission in March called for a review of sanctions against President Bashar al-Assad’s regime because of concerns that the measures were hitting ordinary people too hard.The conflict in Syria started in 2011 with the brutal repression of peaceful protests and escalated to pull in foreign powers and jihadists. It has killed 500,000 people and displaced half of the country’s population.</t>
  </si>
  <si>
    <t>Japan grants $383.22 million for Sihanoukville port modernisation project</t>
  </si>
  <si>
    <t>August 6, 2022</t>
  </si>
  <si>
    <t>https://www.khmertimeskh.com/501127089/japan-grants-383-22-million-for-sihanoukville-port-modernisation-project/</t>
  </si>
  <si>
    <t>Japan has granted a $383.22 million loan to Cambodia to expand and modernise Sihanoukville Port.Prak Sokhonn, Minister of Foreign Affairs and International Cooperation, and Hayashi Yoshimasa, Foreign Minister of Japan signed the Exchange of Notes and related documents on the loan for the Sihanoukville Port New Container Terminal Expansion Project (I).Prime Minister Hun Sen presided over the signing ceremony held on the sidelines of the 55th ASEAN Foreign Ministers’ Meeting today.Mr Hun Sen posted on his Facebook that the concession loan will be used to expand and modernisation the Sihanoukville Autonomous Port and to turn it into a deep-sea port.Mr Hun Sen expressed thanked the Japanese Government for providing the loan for the port project, as well as providing Covid-19 vaccine to Cambodia.</t>
  </si>
  <si>
    <t>China-Cambodia ties, two countries enhance Belt and Road cooperation</t>
  </si>
  <si>
    <t>https://www.khmertimeskh.com/501126809/china-cambodia-ties-two-countries-enhance-belt-and-road-cooperation/</t>
  </si>
  <si>
    <t>Workers are racing against time to build a new landmark in Cambodia – the Siem Reap Angkor International Airport. It’s located in the same city, where the UNESCO-listed Angkor Archaeological Park is situated. Invested and constructed by Chinese enterprises, the airport is an iconic project under the Belt and Road Initiative.FENG LI Project Manager, Siem Reap Angkor International Airport Project “We are now working on the mechanical and electrical installations at the terminal building and its decorative design. And we’re also busy concreting the pavement of the airfield area. We’re determined to finish the whole project in three years as planned.”The project kicked off in March 2020, when the COVID outbreak had just started. During the past two years, the pandemic has posed a big challenge, making the cross-border transportation of both employees and materials a real headache.FENG LI Project Manager, Siem Reap Angkor International Airport Project “We’ve taken strict measures to avoid large-scale infections that may suspend construction. We’ve asked our staff to get vaccinated and quarantine when necessary, and we’ve also been monitoring everyone’s body temperature.”The project involves more than 1,000 local workers. The airport is scheduled to be completed in March next year and become operational in October.TEKRETH SAMRACH Chairman, Steering Committee for Construction of Siem Reap-Angkor International Airport “The airport itself will promote trade, investment, tourist arrival, air transportation services. This will lead to economic growth and job creation for Cambodian people. Tourist industry plays a very important role in Cambodian economy. It takes up like 15 to 17% of our GDP. This is going to be the biggest airport in Cambodia.”And bilateral cooperation goes far beyond infrastructure. The Chinese company in charge of the construction of the airport is also carrying out an educational project, aiming to upgrade facilities of 27 schools across Cambodia. The company says they attach equal importance to both project quality and social responsibility.HU KAILIN General Manager, International Engineering Department, Yunnan Construction and Investment Holding Group Company “We try to use environmentally-friendly products and strictly follow local laws and regulations to protect the natural environment, like forests and prevent pollution. We also try to raise our staff’s awareness in this regard.”Chairman Samrach says Cambodia and China have very good relations, and he hopes both sides can seize the opportunity to enhance cooperation in trade, investment and cultural exchanges. YJH, CGTN, Yunnan Province.</t>
  </si>
  <si>
    <t>Japan to support Sihanoukville Autonomous Port modernization with new loan agreement</t>
  </si>
  <si>
    <t>https://www.khmertimeskh.com/501126790/japan-to-support-sihanoukville-autonomous-port-modernization-with-new-loan-agreement/</t>
  </si>
  <si>
    <t>Cambodia and Japan will sign a loan agreement for the implementation of the Sihanoukville Port New Container Terminal Expansion Project (I) in Preah Sihanouk province.The signing ceremony will take place at the Peace Palace in Phnom Penh today under the presidency of Prime Minister Hun Sen.According to a press release of the Ministry of Foreign Affairs and International Cooperation, the Exchange of Notes and related documents on the extension of a Yen Loan amounting to 41,388,000,000 yen for the said project will be inked between PRAK Sokhonn, Deputy Prime Minister, Minister of Foreign Affairs and International Cooperation of Cambodia, and HAYASHI Yoshimasa, Foreign Minister of Japan, while the loan agreement for the above-mentioned project between HEM Vanndy, Secretary of State, Ministry of Economy and Finance of Cambodia, and Ms. KAMEI Haruko, Chief Representative of JICA Cambodia Office.This loan will substantially contribute to the expansion and modernization of the Sihanoukville Autonomous Port and the transformation of the port into a principal deep-sea port for Cambodia and in the region in line with the commitment made by the Prime Ministers of the two countries earlier this year, the source underlined.Preceding the signing ceremony, it pointed out, Yoshimasa will also pay a courtesy call on Prime Minister Hun Sen. Heng Panha – AKP</t>
  </si>
  <si>
    <t>ASEAN foreign ministers say RCEP key contributor to region’s recovery strategy</t>
  </si>
  <si>
    <t>https://www.khmertimeskh.com/501126766/asean-foreign-ministers-say-rcep-key-contributor-to-regions-recovery-strategy/</t>
  </si>
  <si>
    <t>The Regional Comprehensive Economic Partnership (RCEP) free trade agreement would be a key contributor to the recovery strategy of the Association of Southeast Asian Nations (ASEAN), according to an ASEAN foreign ministers’ joint communique released here on Friday.In the joint communique issued after the 55th ASEAN foreign ministers’ meeting (55th AMM) held in Phnom Penh, capital of Cambodia, the ministers welcomed the entry into force of the RCEP from Jan 1, 2022.“The RCEP would make significant contribution to our recovery strategy and continue to support an inclusive and open trade and investment architecture in the region,” the communique said.The ministers also welcomed the outcomes of the first RCEP Joint Committee (RJC) Meeting in April, which discussed the preparation of RCEP implementation, including the establishment of the committees to monitor RCEP implementation and the endorsement of the key elements on the establishment of the RCEP secretariat.Speaking at the opening ceremony of the 55th AMM on Wednesday, Cambodian Prime Minister Hun Sen proposed the establishment of a standalone secretariat in Cambodia to maximize the potential of the RCEP.“Cambodia is ready to host this RCEP secretariat. We have even thought of where in Phnom Penh the secretariat should be located, while we are working to formulate our detailed proposal,” he said.“I hope Cambodia can win the support of fellow ASEAN member states, as well as all RCEP participating countries when we submit our proposal officially.”The RCEP comprises 15 Asia-Pacific countries including 10 ASEAN member states — Brunei, Cambodia, Indonesia, Laos, Malaysia, Myanmar, the Philippines, Singapore, Thailand and Vietnam, and their five trading partners, namely China, Japan, South Korea, Australia and New Zealand.The mega-regional pact will eliminate as much as 90 percent of the tariffs on goods traded among its signatories over the next 20 years.Being the world’s largest trade bloc, the RCEP established a market of 2.2 billion people, or 30 percent of the world population with a combined Gross Domestic Product of $26.2 trillion, which represents around 30 percent of global GDP and 28 percent of global trade.According to an Asian Development Bank’s study, the RCEP will increase the member economies’ incomes by 0.6 percent by 2030, adding $245 billion annually to regional income and 2.8 million jobs to regional employment. China DailyCambodian Ministry of Commerce’s undersecretary of state and spokesman Penn Sovicheat said the RCEP would inject a new impetus into regional and global economic growth in the long term.“The RCEP will give a big boost to our economy in the post-pandemic era,” he told Xinhua. “It is also a well-timed intervention in Cambodia’s quest for a Least Developed Country (LDC) graduation, likely by 2028 and the country’s planned endeavor to achieve the upper-middle income and high-income statuses by 2030 and 2050, respectively.”Kin Phea, director-general of the International Relations Institute of the Royal Academy of Cambodia, said the RCEP is instrumental in subverting creeping unilateralism because it pulls all bilateral free trade agreements into one economic sphere, under one blanket trade ruling.“It is the most ambitious regional free trade agreement in Asia in which China has played a vital role in converting Asian economy into a core economic polar aimed at averting protectionism and the widespread negative impacts of the trade war,” he told Xinhua.</t>
  </si>
  <si>
    <t>RCEP to bolster Cambodia-South Korea economic cooperation</t>
  </si>
  <si>
    <t>https://www.khmertimeskh.com/501126733/rcep-to-bolster-cambodia-south-korea-economic-cooperation/</t>
  </si>
  <si>
    <t>Cambodia’s Foreign Minister Prak Sokhonn said here on Friday that the Regional Comprehensive Economic Partnership (RCEP) free trade agreement will be a booster for trade and investment relations between Cambodia and South Korea.Sokhonn, who is also a deputy prime minister, made the remarks during a meeting with South Korean Foreign Minister Park Jin on the sidelines of the 55th ASEAN foreign ministers’ meeting and related meetings in Phnom Penh, capital of Cambodia, according to Cambodian foreign ministry spokesman Chum Sounry.“Prak Sokhonn also noted that the ROK (Republic of Korea) was ranked second in foreign direct investment in Cambodia and the implementation of RCEP will serve as a framework to bolster economic cooperation between the two countries,” the spokesman said in a news release.Entering into force on Jan. 1, 2022, RCEP comprises 15 Asia-Pacific countries including 10 ASEAN member states — Brunei, Cambodia, Indonesia, Laos, Malaysia, Myanmar, the Philippines, Singapore, Thailand and Vietnam — and their five trading partners, namely China, Japan, South Korea, Australia and New Zealand.During their meeting, the two ministers also expressed satisfaction over the continued growth of the amicable bilateral relations, which features frequent exchanges at all levels and commitment to advancing existing cooperation, Sounry said.They also noted with satisfaction the resilient economic cooperation between Cambodia and South Korea, underpinned by high bilateral trade volume despite the COVID-19 pandemic, he added.According to the spokesman, Sokhonn is optimistic that bilateral trade activities will also be significantly boosted once the Cambodia-South Korea free trade agreement enters into force. Xinhua</t>
  </si>
  <si>
    <t>India to promote tourism and trade cooperation with Cambodia</t>
  </si>
  <si>
    <t>August 5, 2022</t>
  </si>
  <si>
    <t>https://www.khmertimeskh.com/501126581/india-to-promote-tourism-and-trade-cooperation-with-cambodia/</t>
  </si>
  <si>
    <t>India is committed to further promote tourism and trade cooperation with Cambodia.The commitment was made by Subrahmanyam Jaishankar, Minister of External Affairs of the Government of India while paying a visit to Siem Reap province on Aug. 3 before attending the 55th ASEAN Foreign Ministers’ Meeting and Related Meetings in Phnom Penh.Jaishankar underlined that Cambodia and India have similar culture dating back for years, and his first visit to the Kingdom is a good opportunity to experience Cambodia’s culture, especially the world heritage.This year is the 70th anniversary of Cambodia-India diplomatic relations and the cooperation between the two countries including in culture will further blossom.He also laid stress on India’s contribution to Cambodia’s heritage conservation work.Pak Sokom, Secretary of State at the Ministry of Tourism, thanked the Government of India for the good collaboration with Cambodia as well as the Cambodian Ministry of Tourism on the joint promotion of Cambodia Tourism Road show in India. Lim Nary – AKP</t>
  </si>
  <si>
    <t>The Royal Group Phnom Penh Special Economic Zone keeps growth trajectory</t>
  </si>
  <si>
    <t>https://www.khmertimeskh.com/501126303/the-royal-group-phnom-penh-special-economic-zone-keeps-growth-trajectory/</t>
  </si>
  <si>
    <t>Royal Group Phnom Penh SEZ Plc. has announced a significant increase in exports valued at $492.7 million for the first 7 months of this year, exhibiting 26% growth over the same period in 2021.With 357 hectares of land, the Royal Group Phnom Penh Special Economic Zone has grown to host 102 companies employing 39,100 workers as of July 2022, which is a 42.9% increase over the same period in 2021.“The reason of export value increase and more job opportunities for workers mainly occurred because of the production expansion of automotive and electronic parts factories, and also massive investment of Marvel Garment Co., Ltd., a subsidiary of the largest vertically integrated knitwear manufacturer in China,” said UEMATSU Hiroshi, Chief Executive Officer of Royal Group Phnom Penh SEZ Plc.Under the strong leadership of Prime Minister Hun Sen, Cambodia was able to manage COVID-19 pandemic better than other countries, and mitigated the negative impact to economic activities.Neak Okhna KITH Meng, the Chairman of the Royal Group Phnom Penh SEZ Plc., has reaffirmed his committed to continuously support investors in order to contribute to the industrialization of the country and create a business-friendly environment with innovative technology.</t>
  </si>
  <si>
    <t>UK to strengthen ties with Southeast Asia and scale-up security and development links</t>
  </si>
  <si>
    <t>https://www.khmertimeskh.com/501126238/uk-to-strengthen-ties-with-southeast-asia-and-scale-up-security-and-development-links/</t>
  </si>
  <si>
    <t xml:space="preserve">Minister for Asia, Amanda Milling has visited Cambodia this week and announced a milestone agreement on a range of issues with influential countries in Southeast Asia, according to a statement of the UK Government released yesterday.The new Plan of Action will deepen cooperation on trade and investment, defence and security – including maritime security and cyber – as well as climate change, girls’ education, digital and science and technology.Amanda Milling said the UK continues to deepen its economic ties and strengthen its security partnerships with these fast-growing economies in Southeast Asia.Practical measures including opening a new BII office in Singapore to boost investment and providing training on security and maritime law demonstrate the ongoing commitment to the region and increased engagement in the Indo-Pacific, she added.Ms Milling co-chaired the ASEAN-UK Post-Ministerial Conference today, the first since the UK became an ASEAN Dialogue Partner. The UK’s Dialogue Partner status, the first ASEAN has agreed to in 25 years, was formalised in August 2021 and an important part to the UK’s tilt towards the Indo-Pacific.Closer ties with the Southeast Asia bloc will help create green jobs, reinforce our security cooperation, promote tech and science partnerships, and safeguard key pillars of international law like the UN Convention on the Law of the Sea.The Minister also announced that InfraCo Asia, which the UK supports through its funding to the Private Infrastructure Development Group, is providing a $2.3 million loan to support the development of Cambodia’s water supply network.During the meeting, Minister Milling made clear that Russia’s unprovoked, premeditated and barbaric attack against the sovereign democratic state of Ukraine remains in the hearts of the British people and the UK stands united with international partners in condemning the Russian government’s reprehensible actions.On Myanmar, Minister Milling strongly condemned the recent appalling and barbaric executions of pro-democracy activists by the Myanmar junta. She reiterated the UK continues to support ASEAN’s Five Point Consensus on Myanmar and the urgent need for an immediate end to the violence and for a peaceful solution to the crisis.Since becoming Dialogue Partner, the UK invited ASEAN to be represented at the G7 Foreign Ministers last December and during the global Covid-19 pandemic, donated 4.3 million doses of Covid-19 vaccines to ASEAN members and contributed £1m to the COVID-19 ASEAN Response Fund.The UK also recently signed an MoU with the Asian Development Bank to support ASEAN states to invest in green infrastructure through a £107m trust fund to support the ASEAN Catalytic Green Finance Facility. AKP-Heng Panha </t>
  </si>
  <si>
    <t>Cambodia has 17.8 million internet subscribers: minister</t>
  </si>
  <si>
    <t>https://www.khmertimeskh.com/501126224/cambodia-has-17-8-million-internet-subscribers-minister/</t>
  </si>
  <si>
    <t xml:space="preserve">Cambodia has some 17.8 million internet subscribers, exceeding the country’s total population of 16 million because many people have subscribed to more than one internet service, Minister of Post and Telecommunications Chea Vandeth said on Thursday.Speaking at a press conference here, the minister said about 17.48 million have subscribed to the mobile internet service and 312,233 to the fixed internet service.“The high number of internet users has importantly contributed to the development of e-commerce in Cambodia,” he said.Vandeth said e-commerce has seen rapid development in recent years and that the market value of e-commerce in Cambodia was 970 million U.S. dollars in 2021 and is projected to rise to 1.1 billion dollars in 2022.“E-commerce market value is predicted to reach 1.78 billion U.S. dollars in 2025,” he said.The Southeast Asian country currently has five mobile phone operators and 38 internet service providers, the minister said, adding that some 13.2 million people in the kingdom use Facebook and 2 million use Instagram. Xinhua </t>
  </si>
  <si>
    <t>Customs tax income up 12 percent in H1</t>
  </si>
  <si>
    <t>https://www.khmertimeskh.com/501126217/customs-tax-income-up-12-percent-in-h1/</t>
  </si>
  <si>
    <t xml:space="preserve">The General Department of Customs and Excise earned $1,295 million in the January-June period of this year, up 12 percent compared to the same period last year, official report showed.The report was released in a meeting to review work achievements in the first semester and set new objectives for the second semester, held on August 3 under the presidency of Aun Pornmoniroth, Deputy Prime Minister and Minister of Economy and Finance.“This result exceeds 50.2 percent of the plan set in the Law on Financial Management for 2022,” said GDCE Director General Kun Nhem in the meeting.Vehicle and machinery import taxes account for 45.1 percent of the total income, followed by multi goods and oil products at 27.7 percent and 21.1 percent, respectively.Construction materials and other fees shared 6.1 percent of the income.Aun Pornmoniroth spoke highly for the efforts of the customs and excise management and officials at all levels in achieving a better result. AKP-Chea Vannak </t>
  </si>
  <si>
    <t>Cambodia’s famed Angkor receives 83,854 foreign visitors in seven months, up more than 13 times</t>
  </si>
  <si>
    <t>https://www.khmertimeskh.com/501126203/cambodias-famed-angkor-receives-83854-foreign-visitors-in-seven-months-up-more-than-13-times/</t>
  </si>
  <si>
    <t xml:space="preserve">Cambodia’s famed Angkor Archeological Park attracted 83,854 foreign tourists in the first seven months of 2022, up 13.5 times compared to the same period last year, said a press statement on Thursday.The ancient site made $3.37 million in revenue from ticket sales during the January-July period this year, also up 13 folds year-on-year, said the state-owned Angkor Enterprise’s statement.In July alone, the Angkor welcomed 23,871 foreigners, up 52 times compared to the same month last year, it said.Located in the northwest Siem Reap province, the 401-square-km Angkor Archeological Park, inscribed on the World Heritage List of the United Nations Educational, Scientific and Cultural Organization (UNESCO) in 1992, is the most popular tourist destination in the Southeast Asian country.Tourism Minister Thong Khon said on Monday that foreigners, who come to live and work in Cambodia for two years or longer, will be allowed to visit the Angkor free of charge, saying that the move was to encourage more tourists to the site.He said foreign tourists buying a one-day entrance ticket can visit Angkor for two days, while the three-day pass will be increased to five days of visit and the seven-day pass to 10 days of visit.The entrance fee for a one-day visit to the site is 37 dollars, a three-day visit costs 62 dollars, and a week-long visit costs 72 dollars.Long Kosal, deputy director-general of the Apsara National Authority, said Angkor is predicted to attract more tourists in the coming months and years as the Covid-19 pandemic has waned.“As our country has reopened its borders to all travellers without quarantine, I believe that more international tourists will spend their holidays at Angkor in the near future,” he told Xinhua.During the pre-pandemic era, Angkor received up to 2.2 million international visitors in 2019, generating 99 million dollars in revenue from ticket sales, according to the Angkor Enterprise. Xinhua </t>
  </si>
  <si>
    <t>Gov’t receives report on intermodal transport master plan</t>
  </si>
  <si>
    <t>https://www.khmertimeskh.com/501125937/govt-receives-report-on-intermodal-transport-master-plan/</t>
  </si>
  <si>
    <t>A Chinese-aided study on the intermodal transport master plan has been completed and the report was handed to the Cambodian government as the Kingdom prepares the comprehensive Intermodal Transport master plan for 2022-2030.The report was presented in a ceremony on Wednesday in the presence of Ros Seilava, member of the Supreme National Economic Council, representatives of the Chinese company, Chinese Embassy in Cambodia and partner organizations.Under a grant from the Chinese government, the study was initiated by the Supreme National Economic Council in collaboration with the China International Engineering Consulting Corporation (CIECC), development partners and the private sector.The report will be used in compiling the comprehensive master plan on intermodal transport in Cambodia, said Seilava.“The Supreme National Economic Council, together with the National Council of Logistics and the Ministry of Public Works and Transport, will combine the report when drafting the master plan on connectivity and logistics and other reports of studies by institutions and other development partners aimed at building a ‘Comprehensive Intermodal Transport Master Plan for Cambodia 2022-2030’,” Seilava said.Cambodia is developing a comprehensive master plan for an intermodal transportation system to better develop Cambodia’s transport sector for connectivity with countries in the region and the world.The China-backed study will contribute to the logistics and transportation enhancement in Cambodia, said Lim Heng, vice-president of the Cambodia Chamber of Commerce.“The study report from the Chinese side is to help fill the gaps in the logistics of Cambodia to improve transport and reduce costs, which is important as now shipping cost in Cambodia is still higher compared to other Asean countries,” Heng said.The Ministry of Public Works and Transport is currently drafting the master plan for the connection of multimodal transport and logistics.The efforts of the ministry in cooperation with YCH on the Phnom Penh logistics centre development study project, the Sihanoukville logistics center development study project, the Tonle Bassac navigation development study project, the high-speed rail modernization study project, the Phnom Penh-Bavet expressway project, and construction of the Kampong Thom-Kampong Chhnang, Battambang-Siem Reap Expressway are parts of the effective logistics system. </t>
  </si>
  <si>
    <t>First largest $300M tyre factory highlights production capacity</t>
  </si>
  <si>
    <t>https://www.khmertimeskh.com/501125938/first-largest-300m-tyre-factory-highlights-production-capacity/</t>
  </si>
  <si>
    <t>Jiangsu General Science Technology Co Ltd, a Chinese listed tyre company, established a wholly-owned subsidiary General Intelligence (Cambodia) Co Ltd in the Kingdom to produce five million semi-steel radial tyres and 900,000 steel-belted radial tyres annually at Sihanoukville Special Economic Zone (SSEZ) with an investment of $300 million.An official of General Intelligence told Khmer Times that Cambodia has a favourable investment environment, including a stable domestic political environment, steady economic growth, and preferential tax policies of the government.“It can make better use of local rubber resources and human resources to establish production bases in Cambodia,” the official said.“The location of this project is at an international industrial park in Cambodia. It is close to the airport, port and highway, and has good geological advantages,” he said, adding that this is the first tyre factory in SSEZ.The brand of tyres produced is mainly ‘CELIMO’, a high-end tyre brand. The tyres will be sold to the United States, Brazil, Southeast Asia and other countries.It is expected that more than 1,600 jobs will be added. After the operation and development of the company, it will fully promote the local economic development and stimulate domestic demand.Jiangsu General Science Technology is actively deploying overseas production bases for the demands of international development.As early as 2018, before the company set up a production base in Thailand, it planned to invest and build a factory in Cambodia and carried out a lot of preliminary research and field visits.Jiangsu General Science Technology Co has restarted the project construction on nearly 180,000 square metres of the total planned land area of the factory and over 200,000 square metres of the total construction area in Cambodia.Chhin Chien Kang, chairman of the Board of Directors of Sihanoukville Special Economic Zone, said that from January to June 2022, the value of exports and imports at the Sihanoukville Special Economic Zone reached $1.3 billion, an increase of 38 percent compared to the previous year.Following the global epidemic of Covid-19, the Sihanoukville Special Economic Zone has strived to secure production lines and has attracted a total of 170 enterprises from Europe, the United States, China and Southeast Asia, and created nearly 30,000 jobs.SSEZ—jointly developed and constructed by private companies from both Cambodia and China—will form an ecological model park with supporting functions for 300 enterprises for employment of 80,000 to 100,000 industrial workers. </t>
  </si>
  <si>
    <t>Hong Kong-Preah Sihanouk ambitious fibre optic project to kickstart this year</t>
  </si>
  <si>
    <t>https://www.khmertimeskh.com/501125940/hong-kong-preah-sihanouk-ambitious-fibre-optic-project-to-kickstart-this-year/</t>
  </si>
  <si>
    <t>The Ministry of Posts and Telecommunications plans to connect 2,715 kilometres of submarine fibre optic cable network from Hong Kong to Preah Sihanouk, Chea Vandeth, Minister of Posts and Telecommunications, said yesterday.The project, which will be launched this year, is expected to be completed by the end of 2024, the minister said in a press conference at the office of the Council of Ministers.He said that after the completion of this network connection, the internet capacity in the country will be wider than before, and the users would not have to worry about a weak internet connection. Besides, the country will also have access to cheaper internet services.“We have about 640 kilometres of submarine cable network and we are considering 2,700 kilometres from Hong Kong,” Vandeth said.He also pointed out that the country has around 17.8 million internet subscribers, exceeding the country’s total population of 16 million because many people have subscribed to more than one internet service.The minister said about 17.48 million have subscribed to the mobile internet service and 312,233 to the fixed internet service.“The high number of internet users has importantly contributed to the development of e-commerce in Cambodia,” he said.Vandeth said e-commerce has seen rapid development in recent years and that the market value of e-commerce in Cambodia was $970 million in 2021 and is projected to rise to $1.1 billion in 2022.“E-commerce market value is predicted to reach $1.78 billion in 2025,” he said.Cambodia currently has five mobile phone operators and 38 internet service providers, the minister said.Around 13.2 million people in the country use Facebook while there have been 2 million users on Instagram.</t>
  </si>
  <si>
    <t>Southeast Asia GDP growth revised up to 5% in 2022</t>
  </si>
  <si>
    <t>https://www.khmertimeskh.com/501125998/southeast-asia-gdp-growth-revised-up-to-5-in-2022/</t>
  </si>
  <si>
    <t>The Asian Development Bank revised its GDP growth projections for Southeast Asian countries in 2022 to 5 percent, slightly up from its earlier estimates of 4.9 percent.The bank, which maintained the forecast for 2023 at 5.2 percent, made its observations regarding the economic performance of Asean Countries in its Asian Development Outlook Supplement for July.The bank also significantly raised Southeast Asia’s inflation forecast for 2022 from 3.7 percent to 4.7 percent. Inflation next year is revised up, from 3.1 percent to 3.4 percent.It said consumption growth in all subregional economies rebounded strongly in the first five months of this year due to the gradual lifting of Covid-19 mobility restrictions and the reopening of markets and borders.The bank observed that the manufacturing and services output has been increasing in most economies, helping create jobs and lifting household incomes.However, it warned that the countries in the region face some significant challenges, including higher oil prices, the end of low global interest rates, and trade and supply disruptions.It said such factors have dimmed the outlook for some economies
in 2022 and 2023.“Smaller economies in particular are being more heavily affected by supply disruptions and inflation from higher oil prices. Tourist arrivals are picking up, albeit very slowly,” the report mentioned.It also pointed out that the economies in the subregion with high vaccination rates have yet to see meaningful tourism revivals.It raised the growth projection for Indonesia from 5 percent to 5.2 percent due to the robust domestic demand and exports.The bank said increased uncertainty and weaker global growth have been dampening Malaysia’s prospects.“Growth of five percent in Q1 2022 was underpinned by strong private consumption and increased government assistance through the Bantuan Keluarga family assistance programme. But business confidence and the PMI continue to soften in step with weaker global prospects and supply disruptions from cities in the PRC that were locked down to tackle Covid-19 outbreaks,” the report said.The bank also raised the growth forecast for the Philippines from 6 percent to 6.5 percent for 2022 on a stronger-than-expected first quarter performance, underpinned by rebounds in investment and household consumption.“Wider Covid-19 vaccination coverage and relatively mild health impacts from the Omicron variant allowed the economy to reopen further,” it added.According to the report, Singapore’s growth will remain firm in 2022, supported by robust information technology and financial services, sustained manufacturing growth, and a gradual recovery in tourism and domestic-oriented services sectors.The bank also maintained a growth forecast of 6.5 percent for this year and 6.7 percent for next year for Viet Nam.It said the Lao PDR’s economic prospects in 2022 are looking dimmer because of declining consumer and business confidence caused by rising prices and a weaker local currency. However, the outlook is expected to improve in 2023. “While there are slight improvements in industry and services growth in Myanmar, political tensions and a volatile security situation remain the major downside risks to economic recovery,” the report pointed out. </t>
  </si>
  <si>
    <t>Over-emphasis on digitalisation hurt MSMEs during Covid-19</t>
  </si>
  <si>
    <t>https://www.khmertimeskh.com/501125999/over-emphasis-on-digitalisation-hurt-msmes-during-covid-19/</t>
  </si>
  <si>
    <t>Some of the main mistakes the micro, small, and medium-sized enterprises (MSMEs) in Southeast Asia made during the Covid-19 pandemic period include over-emphasis on digitalisation, informal operations, spiralling costs, and failure to avail of government schemes, a report said.Many MSMEs went digital to overcome the crisis and many of them proved successful during the Covid-19 crisis.“It improved access to business information, strengthened business networks, created business opportunities (including access to global marketplaces and global supply chains), and reduced administrative costs,” according to a new Asian Development Bank (ADB) report based on surveys.According to the report, digitalisation did not ensure profitability.In Indonesia, the share of those with a more than six percent income increase was likely higher in digitally operated MSMEs than non-digital MSMEs in August–September 2020, the report pointed out. They were mainly small firms selling essential daily goods, food, and health-care products and delivering them. However, toward 2021, the share of those with no revenue or more than a 30 percent decrease in income likely increased among digitally operated MSMEs than non-digital MSMEs. Some of the reasons cited were limited demand for nonessential goods and services during social restrictions, weak business models and starting the enterprise without a business strategy, unfamiliarity with using technology for operations, and poor cost management during digitalisation, the report mentioned.Another mistake made by MSMEs was their informal operations. By not registering a business, they failed to secure access to bank credit because of the requirement of formal documentation to secure a loan. The informal lines of credit have higher interest rates, putting many of them at debt risk.“The MSMEs surveyed continued to struggle to reduce costs a year into the pandemic,” the report said.“The debt burden is quite heavy on them and the servicing needs that arise from these debts obviously pose an enormous burden on the enterprises,” Ramesh Subramaniam, director general of ADB’s Southeast Asia Department, was quoted as saying in the report.The results suggest that better cost management is needed for MSMEs to survive, given the protracted pandemic and outbreaks of new Covid-19 variants.The survey also indicated the lack of information on several government programmes. </t>
  </si>
  <si>
    <t>Tokyo’s Nikkei index closes higher</t>
  </si>
  <si>
    <t>https://www.khmertimeskh.com/501126007/tokyos-nikkei-index-closes-higher/</t>
  </si>
  <si>
    <t>Tokyo (AFP) – Tokyo’s benchmark Nikkei index closed higher on Thursday with investors emboldened by Wall Street gains and a weaker yen.The Nikkei 225 climbed 0.69 percent, or 190.30 points, to end at 27,932.20, while the broader Topix index was flat at 1,930.73.The dollar fetched 134.15 yen, against 133.92 yen in New York on Wednesday.Soon after trading opened in Tokyo, a “risk-taking appetite prevailed”, Okasan Online Securities said.The market took cues from solid gains on Wall Street, where better-than-expected services industry data helped cheer up investors.“It also helped that the foreign exchange market took a rapid shift toward the yen’s depreciation,” Okasan added.Toyota plunged 2.99 percent to close at 2,091.5 yen after the auto giant said first-quarter net profit took a hit from pandemic-related supply chain issues, even while predicting an earnings boost from the weaker yen.The world’s top-selling automaker now forecasts an annual net profit of 2.36 trillion yen ($17.6 billion) — up from its previous estimate of 2.26 trillion yen.But its first-quarter net profit slumped 17.9 percent on-year to 736.8 billion yen.Among other major shares, SoftBank Group climbed 2.62 percent to 5,640 yen and Sony Group edged up 0.21 percent to 11,480 yen.Uniqlo operator Fast Retailing was up 0.85 percent to 82,510 yen. </t>
  </si>
  <si>
    <t>Mekong Institute receives ASEAN Prize in Cambodia</t>
  </si>
  <si>
    <t>https://www.khmertimeskh.com/501126004/mekong-institute-receives-asean-prize-in-cambodia/</t>
  </si>
  <si>
    <t>The intergovernmental Mekong Institute (MI) which works on socioeconomic development and poverty alleviation in the Greater Mekong Sub-region (GMS) was on Wednesday awarded the Asean Prize 2021 at the 55th Asean Ministerial Meeting hosted by Cambodia in Phnom Penh, senior officials said.MI was founded and represented by Cambodia, China, Laos, Myanmar, Thailand and Vietnam to support international, regional cooperation and economic integration through agriculture development and commercialization, trade and investment facilitation and sustainable energy and environment, while addressing issues of social inclusion and vulnerability, digital economy and innovation, and labour mobility.Suriyan Vichitlekarn, executive director of Thailand-based MI received the award from Cambodia’s Minister of Foreign Affairs and International Cooperation. He told Khmer Times that the institute works on the four areas of specialisation through developing the capacity of government officials and institutions in the region.MI is promoting logistics, infrastructure development, e-commerce, small and medium enterprise development, food safety, quality, standard, cross-border value chain, sustainable and green energy, environmental responsibility in terms of green and resilient economy and labour mobility, according to Vichitlekarn.“It also means that Asean recognises the growing importance of Mekong countries and what we have done to the countries also contributes to the strengths and achievements of Asean. So, we will continue to do it better to reduce the development gap so that these countries can be very close to other Asean countries,” he said.He added that to achieve international recognition with the Asean Prize, firstly MI has developed the capacity of about 7,500 alumni in the region who gradually become policymakers and contribute to the regional cooperation and secondly, it created a platform for the government, private sector, civil society and academic institutions to work together and thirdly conduct research on policy implementation issues.“So, we have become a true partner. I think this is something that the prize may imply to all the people that Mekong countries are not only members but also we are important members and we will use the opportunity of being the winner to advocate the importance of the development of the region,” he said.Vichitlekarn explained that MI will not only find ways to approach donors and development partners to provide stronger support, as Mekong countries will become stronger as it forms  half of Asean and also connects to other Asean countries on mainland Asia to share its experience among Mekong and Asean countries.Chea Chantum, Secretary General of General Secretariat for Population and Development of the Ministry of Planning, told Khmer Times that about 1,300 officials who are working in Cambodia including himself and his colleagues are among the 7,500 alumni of MI and he attended a three-week training at the institute in 1998.“The prize is evidence that our government contributes to the institute and what it has been doing is on the right track. Personally, I am proud of the prize and I think the government will also be proud of this as well,” Chantum said.Hang Suviddya, Deputy Secretary General of General Secretariat for Population and Development of the Ministry of Planning, said that the award may inspire non-governmental organizations in Cambodia to work harder to the next level if they want to be recognised with such awards.“When I have an opportunity, I will tell them that the institute is a symbol,” said Suviddya, who is an alumni and attended a one-month training on economic integration at MI.Pornwilai Anne Pumira, Partnership and Resource Mobilization at MI, said the Ministry of Planning in Cambodia is also working with the institution and helping the Ministry of Foreign Affairs and International Cooperation in organizing the 55th Asean Ministerial Meeting and related meetings hosted by Cambodia in Phnom Penh. </t>
  </si>
  <si>
    <t>German industrial orders slide in June</t>
  </si>
  <si>
    <t>https://www.khmertimeskh.com/501126000/german-industrial-orders-slide-in-june/</t>
  </si>
  <si>
    <t>Frankfurt (AFP) – German industrial orders dipped in June, official figures published Thursday showed, as Europe’s largest economy faced the threat of a recession in the months to come.New orders — which usually provide a foretaste of industrial output — fell by 0.4 percent in June from the previous month, the federal statistics agency Destatis calculated.The previous month’s reading was revised to show a drop of 0.2 percent, having previously shown a small improvement.The switch meant Germany had now seen industrial orders drop for five consecutive months.The overall drop was “mostly due” to a 4.3 percent decline in the volume of orders from outside the eurozone, Destatis said.Meanwhile, orders from within the eurozone and Germany rose by 3.4 percent and 1.1 percent respectively.Orders for capital goods used in production fell by 1.8 percent, while those of intermediate and consumer goods rose by 1.2 and 1.7 percent.The downwards turn in many economic indicators has led analysts to warn of a downturn in Germany.Increasing pessimism among businesses suggested Germany was “on the cusp of a recession”, said Ifo Institute president Clemens Fuest.The German economy stagnated between April and June, registering a growth of zero percent, according to official figures published last week. </t>
  </si>
  <si>
    <t>China’s Taiwan war games threaten more global supply chain disruption</t>
  </si>
  <si>
    <t>https://www.khmertimeskh.com/501126002/chinas-taiwan-war-games-threaten-more-global-supply-chain-disruption/</t>
  </si>
  <si>
    <t>Beijing (AFP) – Chinese military exercises around Taiwan are set to disrupt one of the world’s busiest shipping zones, analysts told AFP, highlighting the island’s critical position in already stretched global supply chains.The drills – China’s largest-ever around Taiwan – are a major show of strength after US House Speaker Nancy Pelosi infuriated Beijing by visiting the island.The manoeuvres kicked off Thursday and will take place along some of the busiest shipping routes on the planet, used to supply vital semiconductors and electronic equipment produced in East Asian factory hubs to global markets.The routes are also a key artery for natural gas.Nearly half the world’s container ships passed through the narrow Taiwan Strait – which separates the island from the Chinese mainland – in the first seven months of this year, according to data compiled by Bloomberg.“Given that much of the world’s container fleet passes through that waterway, there will inevitably be disruptions to global supply chains due to the rerouting,” said James Char, an associate research fellow at Singapore’s
S. Rajaratnam School of International Studies.‘Incredibly busy waterway’ Even a small disruption in global supply chains, already battered by the Covid-19 pandemic and Russia’s invasion of Ukraine, could prove costly.“China’s planned live-fire exercises are occurring in an incredibly busy waterway,” Nick Marro, the Economist Intelligence Unit’s lead analyst for global trade, wrote in a note.“The shutting down of these transport routes – even temporarily – has consequences not only for Taiwan, but also trade flows tied to Japan and South Korea.”The uncertainty dragged the Taiwan Taiex Shipping and Transportation Index, which
tracks major shipping and airline stocks, down 1.05 percent on Thursday.The index was down 4.6 percent since the beginning of the week.Taiwan’s Maritime and Port Bureau has warned ships in northern, eastern and southern areas to avoid the areas being used for the drills.But several shipping companies contacted by AFP said they were waiting to see the impact of the drills before rerouting.The ongoing typhoon season made it riskier to divert ships around the eastern coast of Taiwan through the Philippine Sea, some added.Others said they would stick to their schedules.“We don’t see any impact during (this) period and we don’t have any plan on re-routing our vessels,” said Bonnie Huang, a spokesman for Maersk China.The drills have also hit air routes.Over the last two days, more than 400 flights were cancelled at major airports in Fujian, the Chinese province closest to Taiwan, signalling that the airspace could be used by the military.Taiwan’s cabinet meanwhile, has said the exercises would disrupt 18 international routes passing through its flight information region (FIR).Aggressive posturingDuring the previous Taiwan Strait Crisis in the 1990s, China conducted military exercises for months, including lobbing missiles into waters off Taiwan and rehearsing amphibious assaults on the island.“The Chinese undoubtedly wanted to demonstrate resolve in ways that went beyond what they did in 1996,” said Bonnie Glaser, director of the Asia programme at the US-based German Marshall Fund think tank.China’s Global Times newspaper said Wednesday the drills were aimed at showing that China’s military is “capable of blockading the entire island”.But China’s ongoing economic woes mean it is unlikely to risk a major disruption and would limit itself to aggressive posturing, analysts said.“Closing off traffic through the Strait for any extended period of time will also hurt the Chinese economy,” Char said.“It’s not in Beijing’s interest to interrupt civilian travel and trade in the region,” said Natasha Kassam of the Lowy Institute, an Australian think tank.The extent to which China will escalate its response to the Pelosi visit – flexing its military muscle, cyber-attacks and economic sanctions – remains to be seen.Given its military advances, “China very likely has the ability to enforce an air and maritime blockade against Taiwan,” said Thomas Shugart, an expert at US think tank the Center for a New American Security.“Whether China will choose to attempt such a blockade… is largely a matter of how much political and economic risk the Chinese Communist Party’s leaders are willing to incur.”</t>
  </si>
  <si>
    <t>Covid-19 cash transfer scheme cut poverty, finds UNDP study</t>
  </si>
  <si>
    <t>https://www.khmertimeskh.com/501126003/covid-19-cash-transfer-scheme-cut-poverty-finds-undp-study/</t>
  </si>
  <si>
    <t>About 92 per cent of the households receiving money under the Covid-19 Cash Transfer Programme in Cambodia spent it on food, found a United Nations Development Programme (UNDP) study jointly undertaken with the General Secretariat for the National Social Protection Council, recently, indicating that the scheme, running for over two years, substantially contributed to addressing poverty during the pandemic.Meanwhile, considering the continued impact of the pandemic on vulnerable households, the government is planning to extend the programme, launched on June 24, 2020 by Prime Minister Hun Sen, beyond 2022.As per the earlier plan, the programme, implemented with the support UNDP, Australian Department of Foreign Affairs and Trade (DFAT) and Deutsche Gesellschaft für Internationale Zusammenarbeit (GIZ) GmbH, was to end next month.The programme has supported nearly 70,000 households who are among the poorest and the most vulnerable, the impact assessment study undertaken with a sample size of 1,000 beneficiaries said. The government dishes out an average of around $35 million a month for the programme.The macroeconomic modelling of the study also suggested that the programme helped to stimulate GDP growth by 0.55 percent in 2020 and 0.45 percent in 2021, reduce poverty rate by 2.7 percent in 2020 and 3.4 percent in 2021, and reduce unemployment rate by 0.57 percent in 2020 and 0.62 percent in 2021.The study found that on an average a household received about $50 a month under the programme and spent around $37 on food, meaning 92 of them spent up to three-quarters of the cash they received only on food. The remaining spent money on medicine, utility payments, education, clothing, savings, social or religious event etc. in that order.As many as 99 percent of the recipients were satisfied with the current cash transfer mechanism, and when asked for their preference, around 92 percent chose cash over other support.More than 75 percent of the respondents also reported that women are the main decision-makers on household expenses. It was also found that the cash transfer scheme beneficiaries are less likely to take additional loans or drop out of schools.The study also recommended that financial literacy needs to be raised among the cash recipients, particularly when it comes to the relationship with financial service providers. It further suggested that the government continue the programme during the Covid-19 recovery period.UNDP officer-in-charge for Cambodia, Sonali Dayaratne, emphasized the importance of the evidence presented by the new report that investments in social protection can effectively support the most vulnerable. “The impacts the programme has had on their lives are essential building blocks for a more inclusive social protection system in Cambodia,” she said, according to a release.Phan Phalla, Secretary of State of the Ministry of Economy and Finance, said the results of the study not only illustrate the effectiveness and transparency of the programme implementation but also crystalize the role of social assistance intervention in improving their livelihood and stimulating the economy.</t>
  </si>
  <si>
    <t>https://www.khmertimeskh.com/501126005/market-watch-512/</t>
  </si>
  <si>
    <t>CSX loses 4.31 pointsThe Cambodia Securities Exchange Index (CSX) went down by 4.31 points or 0.91 percent to close at 467.04 yesterday. The index that opened at 470.21, recorded a high of 470.71 and a low of 467.04 during the day’s trade.On the Main Board, PEPC gained 20 riels to reach 3,140 riels. PAS lost 200 riels to move down to 13,420 riels and ABC, 100 riels to reach 10,200 riels. PPAP shed 60 riels to move down to 14,780 riels and GTI, 50 riels to reach 3,990 riels. PPSP and PWSA lost 20 riels each to slip to 2,340 riels and 7,420 riels respectively.On the Growth Board, JSL lost 40 riels to settle at 4,100 riels and DBDE, 20 riels to move down to 2,370 riels. </t>
  </si>
  <si>
    <t>Ministry to connect fibre optic cable network from Hong Kong to Cambodia</t>
  </si>
  <si>
    <t>August 4, 2022</t>
  </si>
  <si>
    <t>https://www.khmertimeskh.com/501125766/ministry-to-connect-fibre-optic-cable-network-from-hong-kong-to-cambodia/</t>
  </si>
  <si>
    <t>Chea Vandeth, Minister of Posts and Telecommunications, said that the Ministry plans to connect 2,715 kilometres of submarine fibre optic cable network from Hong Kong to Preah Sihanouk.The statement was made during a press conference Office of the Council of Ministers by Minister Vandeth, this morning. According to the Minister, the project will be launched this year and will be completed by the end of 2024.The telecommunications minister said that after the completion of this network connection in 2024, the internet capacity in Cambodia will be wider than before, and the country will no longer have to worry about weak internet. The country will also have access to cheaper internet services.“We have about 640 kilometres of submarine cable network and we are considering 2,700 kilometres from Hong Kong,” Minister Vandeth said.</t>
  </si>
  <si>
    <t>Royal Government to develop tourist port at Chong Khneas to attract tourists</t>
  </si>
  <si>
    <t>https://www.khmertimeskh.com/501125720/royal-government-to-develop-tourist-port-at-chong-khneas-to-attract-tourists/</t>
  </si>
  <si>
    <t>The Ministry of Tourism said that Chong Kneas is a major tourist destination in Siem Reap and will be developed to attract more tourists to the area.The Chong Khneas Tourist Area is located in Sangkat Chong Khneas, Siem Reap City, Siem Reap. The tourist area is 20 km south of the provincial city and sits along the Tonle Sap towards Phnom Krom.It is one of the four ports for tourists to visit the Tonle Sap. The are consists of floating villages, flooded forest and environmental landscapes. Chong Kneas is the source of livelihood for a lot of people living in the area.The government has assigned working groups to develop the tourist port in accordance with the standards and to study the preparation and development plan of the port. This will part of the Siem Reap Tourism Development Master Plan 2021-2035.On 1 August, Thong Khon, Minister of Tourism, together with the leadership of the Ministry of Tourism and other officials visited the area and listened to the needs and requests of the people in the area. The Minister instructed relevant officials to meet the people and resolve their problems.Ung Kimleang, Deputy Governor of Siem Reap, said an emergency meeting will be held with representatives of relevant ministries and institutions together with representatives of the people to discuss and solve problems for the people in the tourist area. He added that he will also review the work with the garbage collection company to increase the attention in collecting garbage from this area.</t>
  </si>
  <si>
    <t>Indian External Affairs Minister to continue to strengthen ties on tourism, trade between Cambodia and India</t>
  </si>
  <si>
    <t>https://www.khmertimeskh.com/501125665/indian-external-affairs-minister-to-continue-to-strengthen-ties-on-tourism-trade-between-cambodia-and-india/</t>
  </si>
  <si>
    <t>Indian External Affairs Minister S. Jaishankar is committed to strengthen tourism and trade ties between Cambodia and India.Before attending the 55th ASEAN Foreign Ministers’ Meeting (AMM) and Relevant meeting, Minister Jaishankar and his delegation visited Angkor Wat, Ta Prohm and he Museum of Asian Traditional Textiles yesterday.Minister Jaishankar said that in 2022, Cambodia said that in 2022, Cambodia and India have had diplomatic relations for 70 years. This is an opportunity to deepen cultural ties for the benefits of both countries.He added that Cambodia and India have had similar civilizations since thousands of years ago, and Cambodia and India are celebrating the 70th anniversary of diplomatic ties in 2022. This is an opportunity to further deepen cultural ties for the benefit of both Cambodia and India.Pak Sokhom, Secretary of State of the Ministry of Tourism, said that Cambodia and India have good cooperation in tourism marketing and promotion.</t>
  </si>
  <si>
    <t>Qatari FM push for resumption of flights between Cambodia and Qatar</t>
  </si>
  <si>
    <t>https://www.khmertimeskh.com/501125658/qatari-fm-push-for-resumption-of-flights-between-cambodia-and-qatar/</t>
  </si>
  <si>
    <t>Sheikh Mohammed bin Abdulrahman al-Thani, Deputy Prime Minister and Minister of Foreign Affairs of Qatar, vowed to push for a resumption of flights between Cambodia and Qatar to promote tourism between both countries.Kao Kim Hourn, Minister accompanying the Prime Minister, told reporters that Prime Minister Hun Sen allowed Qatari Deputy PM Al-Thani to meet with him and discuss work yesterday evening.During the meeting, Prime Minister Hun Sen welcomed Al-Thani and his delegation to attend the 55th ASEAN Foreign Ministers’ Meeting (55th AMM) and Related Meetings. The Premier said that bilateral relations between both countries are now improving and the visit of the Qatari Foreign Minister will contribute to strengthen and expand relations and cooperation between Qatar and Cambodia.Deputy Prime Minister Al-Thani thanked Prime Minister Hun Sen for meeting with him and also for the signing of the ASEAN Cooperation. He stressed that this is a good opportunity for him to come to Cambodia. He stated that he wants to see the evolution of relations and cooperation between both countries.Deputy Prime Minister Al-Thani is determined to encourage a business delegation to come to Cambodia in the future to meet with Cambodian businesses to expand cooperation in the business sector.</t>
  </si>
  <si>
    <t>Cambodia, Qatar to ink MoU for strengthening tourism cooperation</t>
  </si>
  <si>
    <t>https://www.khmertimeskh.com/501125629/cambodia-qatar-to-ink-mou-for-strengthening-tourism-cooperation/</t>
  </si>
  <si>
    <t>Deputy Prime Minister Prak Sokhonn, Minister of Foreign Affairs, requested that Qatar sign a Memorandum of Understanding with the Kingdom on tourism cooperation.The proposal was made during a bilateral meeting with Sheikh Mohammed bin Abdulrahman Al-Thani, Deputy Prime Minister and Minister of Foreign Affairs of Qatar on August 3 during the 55th AMM meeting in Phnom Penh.Deputy PM Sokhonn welcomed and congratulated Qatar on its accession to the Treaty of Amity and Cooperation in Southeast Asia (TAC). He and his Qatari counterpart agreed to further strengthen cooperation between the two countries, especially in the fields of economy and tourism, as well as to promote the establishment of bilateral relations. Deputy PM Sokhonn requested that Qatar send a business delegation to participate in the 15th Cambodia Products and Import-Export Fair to be held in Phnom Penh on December 15-18.Deputy PM Al-Thani has invited his Cambodian counterpart to visit Qatar in the near future to seek opportunities to boost bilateral ties.The two Foreign Ministers exchanged views and discussions on a number of regional and international issues of common interest and agreed on the protection of multilateralism and the principles enshrined in the UN Charter. Both sides agreed to support each other in the international arena as well.</t>
  </si>
  <si>
    <t>Oakwood Premier makes debut in Phnom Penh</t>
  </si>
  <si>
    <t>https://www.khmertimeskh.com/501125474/oakwood-premier-makes-debut-in-phnom-penh/</t>
  </si>
  <si>
    <t>Oakwood yesterday announced the opening of Oakwood Premier Phnom Penh in the Kingdom of Cambodia.Oakwood, the leading brand in hospitality management, yesterday announced the opening of Oakwood Premier Phnom Penh in the Kingdom of Cambodia.Centrally located in the Cambodian capital’s business and entertainment district, the new landmark with 207 well-appointed hotel rooms and serviced apartments adds contemporary elegance infused with traditional Khmer art to the cityscape.Hallmark experiences, such as the innovative Oakwood Premier Mobile Bar, will elevate the residential lifestyle appeal of the capital.The debut of Oakwood Premier Phnom Penh in the fabled ‘Pearl of Asia’ extends the Oakwood Premier brand presence to 10 destinations in some of the world’s favourite gateway cities such as Melbourne, Seoul, Tokyo, Guangzhou, Bangalore, Incheon, Tonglu and Jakarta.“With Cambodia’s increasing appeal as a growing economy and tourism hotspot, we recognise the need for elevated residential lifestyles as more travellers visit the kingdom. We are delighted to debut our distinctive style of tailored luxury in the Cambodian capital so that guests can indulge in a tranquil and comfortable haven that evokes a feeling of home, whether for short or extended stays,” said Sylvester Fong, General Manager, Oakwood Premier Phnom Penh.Oakwood Premier Phnom Penh blends effortless luxury with cultural charm in the capital’s vibrant business and entertainment hub. Exceptional hospitality, for both short and long-stay business or leisure travellers, is delivered across its mix of deluxe rooms, studios, one-, two- and three-bedroom apartments. The crowning glory is a magnificent 547 square-metre Penthouse that offers panoramic views of the city skyline.As part of the brand’s hallmark experience, Oakwood Premier Mobile Bar, a mixologist will deliver creative seasonal cocktails and classic tipples to each apartment every evening. Slated to launch in November 2022, this bespoke “mobile club lounge” service is a first of its kind in Cambodia, complemented by canapés, savouries and sweet treats, to indulge guests within their private sanctuary after a busy day.The all-encompassing stay experience is enhanced by stylish F&amp;B venues including an all-day restaurant, Senses, that serves breakfast buffet with live cooking stations, Mediterranean-style lunch, a distinguished dinner menu and Sunday brunch; Aroma bakery and café; Churchill’s whiskey and cigar bar; and an exclusive Residents’ Lounge and executive lounge serving all-day snacks and refreshments. On-site facilities include an outdoor swimming pool and fitness centre, as well as meeting rooms for guests on business.With a convenience store and medical centre as well as the international school and retail complex within direct reach, the Oakwood experience is enriched by Phnom Penh’s captivating French-Indo Chinese heritage and diverse cultural influences.Famous attractions in the vicinity include the Royal Palace, National Museum of Cambodia, acclaimed heritage buildings and art galleries, all of which are within 10 minutes by car. The lively Central Market and Night Market are also nearby, for authentic local cuisine and souvenirs. oakwood.com</t>
  </si>
  <si>
    <t>Bangkok Airways resumes flights to Siem Reap, Cambodia</t>
  </si>
  <si>
    <t>https://www.khmertimeskh.com/501125467/bangkok-airways-resumes-flights-to-siem-reap-cambodia/</t>
  </si>
  <si>
    <t>Bangkok Airways has announced the resumption of its direct daily flights on the Bangkok-Siem Reap (Cambodia) and Bangkok-Yangon (Myanmar) routes from 1 August, 2022, and the Bangkok-Da Nang (Vietnam) route from 1 September, 2022.Puttipong Prasarttong-Osoth, Bangkok Airways President, said “The soon-to-resume flights between Bangkok and Siem Reap, Yangon and Da Nang are anticipated to boost Thailand’s tourism as well as tourism in our neighbouring countries.”Bangkok Airways earlier resumed its Samui-Singapore service in August 2021, its Bangkok-Phnom Penh service in December 2021 and its Bangkok-Maldives service in July 2022.The Bangkok (Suvarnabhumi Airport) – Siem Reap route will be operated by an ATR72-600 aircraft. Flight PG905 will depart Bangkok at 10.30 Hrs. and arrive in Siem Reap at 11.45 Hrs, with Flight PG906 departing Siem Reap at 12.15 Hrs. and arriving in Bangkok at 13.55 Hrs.While Bangkok-Da Nang route will commence on 1 September, 2022.The Bangkok (Suvarnabhumi Airport) – Yangon route will be operated by an Airbus A320 aircraft. Flight PG703 will leave Bangkok at 16.45 Hrs. and arrive in Yangon at 17.35 Hrs, with Flight PG704 leaving Yangon at 18.20 Hrs, and arriving in Bangkok at 20.20 Hrs.The Bangkok (Suvarnabhumi Airport) – Da Nang route will also be operated by an Airbus A320 aircraft. Flight PG947 will depart Bangkok at 10.55 Hrs. and arrive in Da Nang at 12.45 Hrs, with Flight PG948 departing Da Nang at 13.55 Hrs. and arriving in Bangkok at 15.25 Hrs. Pattaya Mail</t>
  </si>
  <si>
    <t>Russia and Cambodia eyeing switching to national currencies in mutual settlements</t>
  </si>
  <si>
    <t>https://www.khmertimeskh.com/501125460/russia-and-cambodia-eyeing-switching-to-national-currencies-in-mutual-settlements/</t>
  </si>
  <si>
    <t>Russia and Cambodia are considering a possibility to switch to national currencies in mutual settlements, Russian Ambassador to Cambodia Anatoly Borovik said in an interview with Sputnik.“In terms of cooperation in the financial sector, our partners are aware of the relevant Russian initiatives, they are being developed,” Borovik said when asked about a possibility of switching to national currencies in mutual settlements.The diplomat noted that in 2012, the value of Russia-Cambodia trade reached $239 million; however, in 2022, trade between the two nations slowed down due to the pandemic and “illegal restrictions” slapped by the West.He added that Russian companies are seeking reliable partners to enter the Cambodian market, since the country has demonstrated understanding and an interest in boosting bilateral cooperation. Sputnik</t>
  </si>
  <si>
    <t>Cambodia earns $89 million from milled rice export to China in Jan-July</t>
  </si>
  <si>
    <t>https://www.khmertimeskh.com/501125411/cambodia-earns-89-million-from-milled-rice-export-to-china-in-jan-july/</t>
  </si>
  <si>
    <t>Cambodia exported 169,766 tons of milled rice to China in the first seven months of 2022, earning $89 million in revenue, the Cambodia Rice Federation (CRF) said on Wednesday.China remained the largest buyer of Cambodia’s rice, followed by the European Union, the CRF said in a news release, adding that China accounted for 48.3 percent of Cambodia’s total rice export volume during the January-July period.CRF President Song Saran said China is a big market for Cambodian rice and the country hopes to export more rice to China.“The RCEP (Regional Comprehensive Economic Partnership) will further ease trade in goods between Cambodia and China as well as other participating countries,” he told Xinhua.“This mega regional trade pact provides a greater market access for Cambodia’s products, and I think it will attract more foreign investors to invest in various sectors, including in the rice industry, in order to export finished products to those RCEP countries, with preferential tariffs,” he added.According to the CRF, Cambodia exported a total of 350,902 tons of milled rice to 56 countries and regions in the first seven months of this year, up 13 percent year-on-year, generating $218 million in revenue. Xinhua</t>
  </si>
  <si>
    <t>Cambodia proposes RCEP secretariat to be set up in Phnom Penh</t>
  </si>
  <si>
    <t>https://www.khmertimeskh.com/501125019/cambodia-proposes-rcep-secretariat-to-be-set-up-in-phnom-penh/</t>
  </si>
  <si>
    <t>The Cambodian government has proposed for the establishment of the Regional Cooperation Economic Partnership (RCEP) secretariat in Phnom Penh.The plan was announced by Prime Minister Hun Sen in his opening remarks at the 55th Asean Ministers’ Meeting at Sokha Hotel, Phnom Penh, yesterday.Cambodia is planning to submit for the hosting of the secretariat, he said.“We have even thought of where in Phnom Penh the secretariat should be located, while we are working to formulate our detailed proposal. I hope Cambodia can win the support of fellow Asean member states, as well as all RCEP participating countries when we submit our proposal officially,” the Prime Minister said.The initiative is part of programmes and initiatives under the four broad strategies of the Asean Comprehensive Recovery Framework.“In line with the broad strategy 3 that is to maximise the potential of Intra-Asean market and broader economic integration, I believe we do need to have a standalone secretariat as soon as possible, to coordinate effective implementation of the RCEP that came into force last January,” he said. The RCEP, the world’s largest trade deal, has been applauded by the Asia-Pacific region as an important step towards deeper regional integration and a renewed worldwide momentum for free trade and multilateralism at a time of multiple global uncertainties.Being the world’s largest trade bloc, the RCEP establishes a market of 2.2 billion people or 30 percent of the world population with a combined gross domestic product (GDP) of $26.2 trillion.Cambodia’s total exports to other member countries of the RCEP totalled $3.28 billion in the first half of 2022, up 10 percent year-on-year, according to a report from the Ministry of Commerce.Ministry of Commerce’s under-secretary of state and spokesman Penn Sovicheat said that RCEP implementation has contributed to the growth of Cambodia’s exports.“Export to RCEP countries before 2022 was up, and since
put into force, the export has
further increased, meaning that
the RCEP contributes to an increase in exports,” he said.The RCEP is a free trade agreement between the ten member states of the Association of Southeast Asian Nations (Brunei, Cambodia, Indonesia, Laos, Malaysia, Myanmar, the Philippines, Singapore, Thailand, Vietnam) and its five FTA partners (Australia, China, Japan, New Zealand and Republic of Korea). </t>
  </si>
  <si>
    <t>Gov’t releases economic diversification report</t>
  </si>
  <si>
    <t>https://www.khmertimeskh.com/501125020/govt-releases-economic-diversification-report/</t>
  </si>
  <si>
    <t>The Council of Ministers released a summary report yesterday on key multi-sector achievements during the last five years from 2017 to 2021, which includes economic diversification of the country to showcase the Cambodian government’s continuous efforts to overcome obstacles and challenges, in particular, the Covid-19 pandemic that has hit the economy.The summary report on “Key Achievements of the Royal Government of Cambodia from 2017 to 2021” has diversified its economy through the development of various sectors that include, public works, transportation, logistics, aviation, energy, mines, petroleum, manufacturing, labour, investment, telecommunications and banking.“Economic diversification is an essential process of creating braces as many as possible to support economic growth toward enhancing export and building value added from existing economic activities in order to maintain high growth in medium and long-term views,” the report said.The government built 9 level 1 national roads, 66 level 2 national roads and 627 provincial roads with a total length of about 2,254 km, 5,007 km and 10,863 km respectively from 2017 to 2021, while the concrete Chrey Thom Bridge with a length 216 metres was built on National Road 21 in Kandal province in 2017 across the Tonle Bassac River, according to the report.The report adds that in 2021, 1,131 metre concrete Steung Trong Bridge was built last year on Road 71C spanning Kampong Cham and Tbong Khmum provinces across the Mekong River.The government had generated about $92.37 million in revenues from the main businesses of Phnom Penh Autonomous Port—$25 million, and Sihanoukville Autonomous Port—$67.35 million, according to the report, adding that the government bought 10 locomotives and Japan has been conducting a study on light railway systems from central Phnom Penh to Phnom Penh International Airport.The report states that 23 airlines—6 local firms and 17 foreign firms — have been operating flights to Cambodia in 2021, 38 percent less than the number in 2020 and there were nearly 12 million passengers who travelled by air in 2019, but the number went down by 80 percent in 2020 and 91 percent in 2021 as of the third quarter of
the year.More than 312,586 tonnes of cargo had been transported by air in and out of Cambodia to domestic and overseas destinations, while there were 325,839 flights—both domestic and overseas flights, according to the report, adding that the number of flights dropped sharply in 2020 and 2021 by 72 percent and 70 percent respectively.Some work has been done on the new airport development projects in Battambang, Steung Treng, Koh Kong, Takhmao, Dara Sakor, Mondulkiri and Poipet such as the renovation of the runway, digging canal as the land border, preparation of plans for building a runway, taxiway, terminal, tower, air navigation aids, fire control station and demarcation of the airport.“To boost the growth of the number of airlines, flights and passengers… air transport department needs to strengthen and expand agreements with major countries through bilateral and multi-lateral negotiations with member states of ASEAN. All negotiations include key economic strategies,” the report pointed out.The expansion of power grids has enabled the supply of electricity to19 cities and provinces in 2017 and the number increased to 24 in 2021, except in Pailin.The report also said 350 remote villages did not receive electricity supply but residents were able to use solar power. It also said Cambodia had imported 4,014 megawatt of electricity in 2021, an increase of 72.74 percent from 2,322 megawatt in 2017.Cambodia produced 2,90,254 barrels of oil as of May 2021, and MME had awarded 63 licenses, 17 certificates of operations, 344 certificates of technical stations and 1,931 permits for station operation in the period from 2017 to 2021, according to the report, adding that $117.23 million was invested in upstream side by KrisEnergy Apsara Company Limited—$115.85 million in Block A, and Cambodian Resource Energy Development Co Ltd—1.38 million in Block D.There were 1,849 operating factories during the period 2017 to 2021, an increase of 329 factories or 21.48 percent, while 862 new factories had been built nationwide and 692 factories were closed, according to the report, adding that 970,487 workers had stayed in labour market and $13.47 billion had been invested.</t>
  </si>
  <si>
    <t>Consumer credit performance strong in second quarter</t>
  </si>
  <si>
    <t>https://www.khmertimeskh.com/501125021/consumer-credit-performance-strong-in-second-quarter/</t>
  </si>
  <si>
    <t>Consumer credit performance showed a strong improvement as both the number of loan accounts and loan balance recorded growth across the regions.The latest report of Credit Bureau Cambodia showed that in the second quarter, Consumer Credit Applications decreased compared to the previous quarter, in terms of the number of applications. Loan quality as measured by a 30+ DPD ratio declined slightly as the rate rose across the region.Overall consumer credit applications decreased by 11 percent. The fall was reported in personal finance applications decreasing 11 percent from the previous quarter. Credit card applications increased rapidly by 23 percent, while mortgage applications decreased 16 percent, according to the report.The total number of loan accounts saw a moderate increase of 3.41 percent, bringing it to around 1.43 million accounts.Outstanding balance grew by 4.28 percent to reach $13.03 billion by the end of the second quarter, the report said.For Consumer Credit Quality, 30+DPD as a ratio of the total balance moderately increased to 2.47 percent. The majority of credit customers remained committed to a single financial institution and held only a single account.In the second quarter of 2022, the number of consumers attempting to acquire credit in three different forms – personal finance, credit card, or mortgage decreased overall at the rate of 11 percent.  The fall was found in a mortgage applications, which fell by 16 percent with the largest fall being 28 percent in the coastal regions, the report said.Moreover, the number of customers who held credit accounts with only one financial institution remained high at 71.72 percent. The remaining share of 28.28 percent represented those having relationships with multiple financial institutions.</t>
  </si>
  <si>
    <t>Cambodia mulling FTA possibilities with India, Japan and UAE</t>
  </si>
  <si>
    <t>https://www.khmertimeskh.com/501125186/cambodia-mulling-fta-possibilities-with-india-japan-and-uae/</t>
  </si>
  <si>
    <t>The government has been looking at existing and new markets through the signing of protocols, agreements and memoranda to export Cambodian agricultural products to the world market, which is now threatened by food insecurity crisisThe government, through the Ministry of Commerce, has been studying the possibilities of entering into FTAs with trading partners, including India, Japan and United Arab Emirates.On August 1, 2022, Sok Sopheak, Secretary of State, led a team from the Ministry of Commerce to meet with the delegation of the Macroeconomic Research Office. ASEAN Plus 3 (AMRO) was led by Jinho Choi, Head of Mission and Deputy Group Head of AMRO.Sopheak briefed the delegation on the success of the government in identifying and implementing socio-economic support mechanisms in the context of the Covid-19 epidemic, especially the nationwide vaccination campaign and favourable policies, including for tourism and small and medium enterprises in Cambodia.He said that “due to these protection policies, Cambodia achieved an export growth of around 26 percent in the first half of 2022, although the Covid-19 crisis and the Russia-Ukraine war continue to affect the production lines and global supply.”“Regarding Cambodia’s perspective on the context of the global economic crisis, especially high inflation in key countries and the blockade of trade flows as a consequence of the Covid-19 crisis and the Russia-Ukraine war, the government remains optimistic about its international trade as Cambodia has access to a wider market and more sustainable than provided under the FTAs that Cambodia has entered into the ASEAN Plus One framework, the ASEAN framework and bilateral framework.“In addition, Cambodia has been looking at existing and new markets through the signing of protocols, agreements and memoranda to export Cambodian agricultural products to the world market, which is currently threatened by the food insecurity crisis,” he said.Meanwhile, Cambodia has been studying the possibility of establishing FTAs with other potential trading partners such as India, Japan, and UAE. The government has also pushed for domestic reforms to ensure compliance with international norms and standards, including the creation of e-commerce laws, competition laws, trade diversification laws, new investment laws, commercial contracts, trade agents and special economic zones.In addition, it has introduced policies to promote digitalisation in business, trade and public governance, the Phnom Penh-Sihanoukville Expressway, Sihanoukville Deep Sea Port, hydropower station expansion projects and the Sihanoukville Multipurpose Economic Zone project. It is also Cambodia’s main mechanism to ensure transparent and low-cost cross-border trade facilitation.ASEAN Plus Three Macroeconomic Research Office has been conducting Annual Consultation Visits with public and private institutions in Cambodia from July 20 to August 3, 2022, to find out from detailed and official information as input to quality and in-depth analysis to prepare a research report on the macroeconomic situation in Cambodia. Overall, it is important for the government to discuss policies and for foreign investors to consider investing in Cambodia. The report is expected to be completed soon and to be published in September 2022.</t>
  </si>
  <si>
    <t>‘Ring Road 3 project to be completed next month’</t>
  </si>
  <si>
    <t>https://www.khmertimeskh.com/501125184/ring-road-3-project-to-be-completed-next-month/</t>
  </si>
  <si>
    <t>Construction of the Ring Road 3 project started in January 2019 at the cost of $267.67 million under co-financing by China and Cambodian governmentThe much-anticipated Ring Road 3 project is expected to be completed in September this year, the Ministry of Public Works and Transport (MPWT) said in a release. As per the reports of the Project Implementation Unit (PIU) on Tuesday, Ring Road 3 will connect National Road 4 to National Road 1 at a length of 53 kilometres has been completed by 76.87 percent as of July 25.Road construction, flyover and bridge construction have been completed 72.46 percent, 69.9 percent and 95.98 percent respectively, according to the release, adding that Ring Road 3 will connect to National Road 4 in Pur Senchey district through National Roads  5 and 6 to National Road 1, according to the release.“The project will become a new big and modern ring road that will serve transportation industry,” the report said, adding that it will start at kilometer 14+105 in Chumpou Vorn village of Chom Chao 3 quarter in Pur Senchey district and extend through National Road 5 to Win-Win boulevard and National Road 6.The project will also connect to National Roads 4, 3, 2 and
21 through Bassac River and Anlong Chin Island and finish at National Road 1 at kilometre 24+840 in Sdao Kanleng village of Dei Eth commune of Kien Svay district in Kandal province, according to the release.Further, the release added that the ring road will connect container terminal of Phnom Penh Autonomous Port in Kien Svay district and be complementary to Asean highways AH1 and AH11 and main corridor roads as central and southern economic corridors of the Great Mekong Sub-Region.The construction of the Ring Road 3 project started in January of 2019 under implementation by Shanghai Construction Group
Co., Ltd. with $267.67 million cost of investment and under supervision by Guangzhou Wanan Construction Supervision Co., Ltd. that charged $5.38 million under co-financing by China and Cambodian government.</t>
  </si>
  <si>
    <t>China hits Taiwan with fresh trade curbs as Pelosi visits</t>
  </si>
  <si>
    <t>https://www.khmertimeskh.com/501125231/china-hits-taiwan-with-fresh-trade-curbs-as-pelosi-visits/</t>
  </si>
  <si>
    <t>Beijing (AFP) – China rolled out curbs Wednesday on the import of fruit and fish from Taiwan while halting shipments of sand to the island in the wake of a visit by US House Speaker Nancy Pelosi.The trip by Pelosi, who is second in line to the presidency and the highest-profile elected US official to visit Taiwan in 25 years, has ignited a diplomatic firestorm.She landed late Tuesday in the wake of increasingly stark warnings from China, which considers the island a part of its territory to one day be reclaimed, by force if necessary.China’s Customs Administration said Wednesday it would suspend some citrus fruit imports from Taiwan over alleged “repeated” detection of excessive pesticide residue, and the import of fish owing to positive coronavirus tests on packages.In a separate notice, the Commerce Ministry added it would also “suspend the export of natural sand to Taiwan” from Wednesday, without providing details.Natural sand is generally used for producing concrete and asphalt, and most of Taiwan’s imported sand and gravel comes from China.The moves are part of a “common pattern for Beijing”, said Even Pay, an agriculture analyst at consultancy Trivium China.More disruptions of agricultural and food trade can be expected in the coming days, she added.“When diplomatic or trade tensions are running high, Chinese regulators typically take an extremely strict approach to compliance… looking for any issues that can be used to justify a trade ban,” she told AFP.China is Taiwan’s biggest trading partner and export market, with bilateral trade growing 26 percent on-year to $328 billion in 2021, official data shows.It is not the first time Beijing has taken aim at the island’s exports.China banned pineapple imports in March 2021, citing the discovery of pests, in a move that was widely seen as politically driven.Beijing has ramped up pressure on Taiwan since President Tsai Ing-wen took office in 2016, as she views the island as a de facto sovereign nation and not part of “one China”.On top of the latest bans, Taipei’s Council of Agriculture said Tuesday that China had cited regulatory breaches in suspending the import of other Taiwanese goods, including fishery products, tea and honey.Meanwhile, Chinese authorities also announced planned live-fire military drills encircling Taiwan, in a move Taipei’s defence ministry said threatened key ports and urban areas.At some points, the zone of Chinese operations will come within 20 kilometres (12.4 miles) of Taiwan’s shoreline, according to coordinates shared by the People’s Liberation Army.Taiwan’s 23 million people have long lived with the possibility of an invasion, but that threat has intensified under President Xi Jinping, China’s most assertive leader in a generation. </t>
  </si>
  <si>
    <t>OCIC, Malaysia’s Eakon ink MoU to develop Elysee project</t>
  </si>
  <si>
    <t>https://www.khmertimeskh.com/501125187/ocic-malaysias-eakon-ink-mou-to-develop-elysee-project/</t>
  </si>
  <si>
    <t>The Overseas Cambodian Investment Corporation (OCIC), a leading property developer in the Kingdom, signed a Memorandum of Understanding with Malaysia’s Eakon Group to develop the Elysee project in Phnom Penh.Inspired by cities in the Champs Elysees in Paris, the 75,800 square metres The Elysee is one of OCIC’s township development in the capital.Lim Lychin, director of OCIC and Mega Asset Management, signed the MoU – stipulating details such as work scope and the business commitment – with Dato’ Sri Ricky Yaw, group managing director of Eakon Group, at the Canadia Tower in Phnom Penh on Tuesday.Speaking at the function, Yaw said, “Eakon Group will share professional engineering, architectural and construction know-how and technical skills with our OCIC counterparts and also assist to source retail tenant mix and international investors for the Elysee project to develop world-class properties that will enhance the livelihood of citizens and businesses here.”The Elysee is a combination of upscale mixed-use programme of exclusive residences, premium-grade offices, and top-notch dining and leisure areas that offer vibrant lifestyle experiences to its future owners and investors.Highlighting the strengths of Cambodia as an investment destination, Lychin said, “We look forward to attracting more Malaysian investors to our integrated mixed-use projects, especially since Cambodia is witnessing an increasing number of foreign investors in recent years despite the pandemic. Through this partnership, we will look forward to highlighting the many advantages of Cambodia’s investment opportunities, allowing us to also emphasize OCIC’s competitiveness in delivering pioneering property and infrastructure projects in the country.”Yaw pointed out that the MOU was the fruition of a trade delegation to Cambodia, organised by the SME Association of Malaysia in April 2022 under a Ministry of International Trade and Industry. During the event, initial meetings were held between Eakon Group and OCIC followed by a return visit by the OCIC team in May 2022 to Malaysia for project negotiations.Malaysian Ambassador to Cambodia Eldeen Husaini Mohd Hashim and Charles Vann, Executive Vice President of Canadia Group also attended the function.Mohd Hashim congratulated both companies for the new cooperation, reiterating the significance of further boosting the business ties between both nations.“I am extremely pleased with this development and I encourage more Malaysian investment in Cambodia. I wish to congratulate both of you – Malaysian and Cambodian companies – for signing this MoU and I hope future cooperation and progression can be extended,” he said.EKG Development Sdn Bhd is the property development arm of the Eakon Group, a group of Malaysian companies specialising in mechanical, electrical and plumbing services for large-scale commercial and residential projects and educational institutions. Its primary services include air-conditioning, mechanical ventilation, and electrical, fire-fighting and plumbing work for property developers, government departments and corporate clients, including multinational companies, in Malaysia and abroad.Besides involving in large-scale property development and infrastructure projects, OCIC has a presence in other business sectors ranging from aviation and education to media and retail. OCIC said it is currently the largest and leading property developer in Cambodia by its investment size and a number of projects developed. The company’s core expertise is in real estate development, satellite city, and property management, with notable projects such as the New Phnom Penh International Airport, Diamond Island City, Norea Island, Chroy Changvar Satellite City and Olympia City Complex. </t>
  </si>
  <si>
    <t>Attwood adopts blockchain tech to check fakes</t>
  </si>
  <si>
    <t>https://www.khmertimeskh.com/501125185/attwood-adopts-blockchain-tech-to-check-fakes/</t>
  </si>
  <si>
    <t>Blockchain technology is increasingly being used in many countries to ensure the authenticity of goods and Cambodia too has joined the bandwagon.The country’s leading alcoholic beverage importer and distributor, Attwood Import Export, recently tapped VeChain technology, VeChainThor, to develop a new security sticker.In an announcement about that the initiative, VeChain said that the sticker, dubbed Attwood Blockchain Sticker (ABS), will help the luxury alcoholic beverage distribution company guarantee
the products’ authenticity.According to VeChain, the blockchain sticker will be placed on each bottle of drink that Attwood distributes. Each ABS has key information about the product integrated into the VeChain blockchain, thus making salient information immutable and trustworthy.Upon buying drinks distributed by the company, Attwood’s customers can scan the sticker placed on the bottle from their smartphones to verify the authenticity and origin of the product, a release said.The initiative would help prevent fraud and keep customers safe from consuming fake drinks produced by malefactors.Tan Se Chhay, CEO of Attwood, said that through the partnership with VeChain Tech, the company has strengthened its ability to take responsibility for the customers and products served to them.Attwood Import Export is one of the leading companies distributing luxury alcoholic beverage brands for more than three decades in the country. Some of the brands Attwood distributes include Johnie Walker, Chandon Sparkling, Budweiser beer, Moet &amp; Chandon, Hennessy and Terrazas.In recent times, there has been a spike in the number of fake products in circulation, especially in developing nations. However, VeChain is committed to combating these fraudulent practices through its technology, the release said.VeChainThor is specifically developed to address trust issues. Based on this, the network has been adopted by many companies across various sectors, including supply chain &amp; logistics.The announcement comes less than 24 hours after VeChain’s co-founder Sunny Lu said the company is committed to changing the world using its blockchain technology.</t>
  </si>
  <si>
    <t>BMW profits drop as China lockdowns knock production</t>
  </si>
  <si>
    <t>https://www.khmertimeskh.com/501125234/bmw-profits-drop-as-china-lockdowns-knock-production/</t>
  </si>
  <si>
    <t>Frankfurt (AFP) – German auto manufacturer BMW said Wednesday its profits dipped in the second quarter as supply bottlenecks and Chinese lockdowns knocked production.The carmaker’s profits for the period between April and June fell to three billion euros ($3.1 billion) from 4.8 billion euros in the same period last year.BMW CEO Oliver Zipse recognised “unfavourable conditions” but said in a statement the Munich-based group had shown “a high degree of resilience”.“Ongoing semiconductor supply issues and supply chain disruptions following Covid lockdowns in China”, a key market for automakers, held back production in the first half of the year, BMW said in a statement.BMW shipped just over 563,000 units in the second quarter of 2022, a drop of 19.8 percent.Like other premium carmakers, the limits to production meant that BMW leant more heavily on its top-of-the-range models with bigger margins.The group benefited from this better “product mix” and higher prices for its vehicles, which partially offset the fall in the number of vehicles sold, BMW said.BMW said economic conditions would “remain difficult” in the second half of the year, with the war in Ukraine also disrupting supply and weighing on the industry.Unit sales in the second half would be “solidly higher”, BMW said, but would “not fully compensate for lost volume” in the first half, meaning deliveries of its vehicles would now be “slightly below” the level of last year.Stong demand and recent tight supply meant BMW had an “above-average order bank”.But high inflation on the back of soaring energy prices would cool the economy and see BMW’s order backlog “normalise towards the end of the year”.BMW’s predictions did not take into account the impact that a cut to Russian gas supplies to Europe could have on its production locally. </t>
  </si>
  <si>
    <t>Possible for US, EU to avoid recession, Fed official says</t>
  </si>
  <si>
    <t>https://www.khmertimeskh.com/501125236/possible-for-us-eu-to-avoid-recession-fed-official-says/</t>
  </si>
  <si>
    <t>Washington (AFP) – The United States and the European Union can avoid recession and achieve a soft landing by bringing inflation down to an acceptable level, a US central bank official said Tuesday.“A soft landing is feasible in the US and the EA (euro area),” St Louis Federal Reserve President James Bullard during a speech at New York University.But getting there requires that the “shift” in monetary policy, as central banks aggressively hike interest rates to slow runaway inflation,  is “executed well.”A key factor will be managing inflation expectations, he added.If markets and consumers expect prices to continue to rise then they will act accordingly, with stores raising prices, people rushing to buy goods before prices go up, and employees demanding higher wages, among other things.“Current inflation in the US and the euro area is near 1970s levels,” Bullard said.The fight against inflation then was “costly” to the US economy, with multiple periods of recession, he said, attributing that to the Fed’s lack of “credibility.”“Few believed that the Fed was serious about reducing inflation after an entire decade of allowing inflation to build.”As a result, then-Fed Chair Paul Volcker had to “earn credibility” through aggressive fiscal policy.But “the Fed and the ECB (European Central Bank) have considerable credibility compared with their 1970s counterparts,” Bullard said.He acknowledged that inflation had come in “hotter” than expected during the second quarter of 2022. As a result, the Fed will have to hike interest rates “a little bit higher” than Buller had initially projected.The Fed’s key rates, which set the tone for commercial banks in the United States, are currently between 2.25 and 2.50 percent.They will have to be raised to between 3.75 and four percent by the end of the year, Bullard said.US inflation hit 9.1 percent in June, the highest in four decades.Inflation also reached a new record in the eurozone in July, coming in at 8.9 percent. </t>
  </si>
  <si>
    <t>https://www.khmertimeskh.com/501125230/market-watch-511/</t>
  </si>
  <si>
    <t>CSX sheds 2.80 pointsThe Cambodia Securities Exchange Index (CSX) shed 2.80 points or 0.59 percent to close at 471.35 yesterday. The index that opened at 472.89, recorded the same as the day’s high. The day’s low was 469.71.On the Main Board, ABC lost 80 riels to move down to 10,300 riels, while PAS gave up 60 riels to reach 13,620 riels. PPAP and PPSP shed 20 riels each to move to 14,840 riels and 2,360 riels respectively. PEPC shed 10 riels to reach 3,120 riels.PWSA and GTI remained flat.On the Growth Board, JSL lost 20 riels to settle at 4,140 riels and DBDE, 10 riels to move down to 2,390 riels.</t>
  </si>
  <si>
    <t>Inflation in Kingdom expected to drop to 3.2 pct</t>
  </si>
  <si>
    <t>August 3, 2022</t>
  </si>
  <si>
    <t>https://www.khmertimeskh.com/501124651/inflation-in-kingdom-expected-to-drop-to-3-2-pct/</t>
  </si>
  <si>
    <t>In the second half of 2022, inflation rate is forecasted to decline to 3.2 percent after rising to 6.5 percent in the first half of this year.The first half report and second half work direction of this year released by the National Bank stated that during the first half of this year, average inflation rate in Cambodia reached 6.5 percent, higher compared to last year’s H1, which saw inflation average at 3.4 percent.Inflation tended to rise in the first half due to rising fuel prices, disruptions in the global supply chain and a recovery in domestic demand,” the report said. “Fuel prices for commodities and services continued to rise 18.2 percent in the first half, in line with global crude oil prices, with global oil supplies affected by geopolitical tensions coupled with a recovery in demand.”Inflation was forecasted to drop to an average of 3.2 percent. The forecast was made by observing a slowdown in the growth of oil-related commodity prices to 9.3 percent, as global crude oil prices are projected to decline from July to the end of 2022.Food prices are expected to drop to 2.5 percent, which is supported by an improvement in the supply chain as China eases restrictions.Dr Hong Vannak, an economist at the Royal Academy of Cambodia, said that falling oil and energy prices had pushed down commodity prices. Falling inflation and oil prices will help restore the livelihoods of people. </t>
  </si>
  <si>
    <t>Gov’t expects to complete bond issuance this year</t>
  </si>
  <si>
    <t>https://www.khmertimeskh.com/501124226/govt-expects-to-complete-bond-issuance-this-year/</t>
  </si>
  <si>
    <t>The Ministry of Economy and Finance, which is finalising procedures for the government bond issuance, expects to complete the initial public offering (IPO) within this year.The government has started to work on the issuance of bonds aimed to create a new source of public financing and a financial instrument for investors in the securities market and reduce dependence on foreign funds.Technical procedures of bond issuance are being finalised, said Meas Soksensan, General Secretariat and spokesperson at the Ministry of Economy and Finance, in a press conference at the Government’s Spokesman Unit yesterday.“The ministry has almost fully implemented and what remains is the technical team to conduct a survey and review before issue and securities transactions,” he said.The IPO of the government bond will be a major source of domestic capital for public investment projects and boost national economic growth, he said.“Government needs financing from abroad for public investment. The government bond issuance provides the possibility that domestic firms can buy the bond at a proper rate, rather than the country borrowing from development partners,” Soksensan said.The Cambodian government plans to issue bonds worth 1.2 trillion riels, equivalent to approximately $300 million.The government’s decision to issue government bonds is to develop and strengthen the capital sector of Cambodia, as well as to raise capital from the private sector as much as possible.The successful issuance of the securities will help the government to fund large infrastructure projects, such as roads, railways, and airports, said Hong Sok Hour, Chief Executive Officer of the Cambodia Securities Exchange.“The Cambodian government now has access to funds from overseas partners. If the foreign sources of capital dwindle as Cambodia develops, we need to have our own sources of capital. Therefore, the issuance of government securities is a step to secure the future,” he said recently.CSX has currently 16 listed securities – nine equity firms and seven corporate bonds, and the listed companies had cumulatively raised more than $280 million from the stock market.The daily trading value of CSX hit an average of $870,000 in the first semester this year.The CSX is a joint venture with the Cambodian government holding a 55 percent stake while the Korean Exchange owns the remaining. </t>
  </si>
  <si>
    <t>Kingdom inks MoU to export agro-products to S Korea</t>
  </si>
  <si>
    <t>https://www.khmertimeskh.com/501124224/kingdom-inks-mou-to-export-agro-products-to-s-korea/</t>
  </si>
  <si>
    <t>Cambodia’s Minister of Agriculture, Forestry and Fisheries (MAFF) on Monday signed a Memorandum of Understanding (MoU) with Korea Agro-Fisheries and Food Trade Corporation and Orient Group in a bid to pave the way for Cambodia’s private sector to export agricultural products to South Korea, according to a senior official at MAFF.Veng Sokhon, Minister of MAFF, signed the MoU with Choon-Jin Kim, CEO of Food Trade Corporation and the representative of Orient Group during his visit along with Cambodian agriculture officials in South Korea that aims at building cooperation on the development of agro-business between the two countries, the official said.Hean Vanhan, secretary of state of MAFF, told Khmer Times that the minister has been visiting South Korea to build cooperation on agro-business development with private companies and on human resource development for agriculture sector with public institutions such as universities.“So far, he is still in that country and he has met government officials regarding the development of our human resources, and officials of private institutions in order to attract them to do investment in the form of opening factories to process our agricultural products here,” Vanhan said.Sokhon told his counterparts that Cambodia has the potential for agro-industry business in processing and exporting agricultural products that would provide local firms and producers with opportunities for increasing productivity, processing raw materials and raising value addition.“Actually, exporting would also bring a lot of benefits to the country as a whole and to Cambodian farmers as the government expected. So, the deal today will play a vital role in providing facilitation for exporting agricultural products from Cambodia to South Korea and products back to Cambodia,” he said.Sokhon told Songhwan Ko, president of Korea National Open University that Cambodia has food surplus and exports its agricultural products such as paddy, rice, cassava, banana, mangoes, cashew and rubber after it has sufficient stocks to supply the domestic market, which helps the country maintain food security and be
able to supply in international markets.The agriculture minister also signed another trilateral MoU with the university and Orient Group to develop human resources in agriculture in Cambodia to enhance capacity of production, increasing productivity, production value chain, value addition and competitiveness in exporting in terms of quantity, quality and safety.Chang, CEO of Orient Group, said after the MoU was signed, all parties will move forward with realistic will to achieve the goal of the human resource development in Cambodia’s agriculture sector.“Education can make a poor person become rich, an incapable person become capable and skilled and a poor country become developed as its human resources have the capability,” he said.Cambodia exported $111.35 million worth of merchandise to South Korea in the first half of this year, a 22 percent increase year-on-year, according to a report by the General Department of Customs and Excise.The trade volume has increased by 13.6 percent to $421.33 million for the period. The Cambodian government is keen to boost exports under the bilateral free trade
agreement with South Korea which is expected to be put into force
this year. Cambodia and South Korea had signed the draft Free Trade Agreement (FTA) negotiation and Cambodia concluded the internal procedures by February this year.Penn Sovicheat, Under-Secretary of State and spokesman of the Ministry of Commerce, said the Kingdom currently awaits the Korean side to finalise the procedures and once the internal procedures are completed and notified, the FTA will come into force in 60 days. Under the FTA, South Korea agreed to remove tariffs on 95.6 percent of products imported from Cambodia while Cambodia will eliminate duties on 93.8 percent of imported goods.</t>
  </si>
  <si>
    <t>Covid-19 continues to hurt economy, says MEF</t>
  </si>
  <si>
    <t>https://www.khmertimeskh.com/501124225/covid-19-continues-to-hurt-economy-says-mef/</t>
  </si>
  <si>
    <t>Cambodia’s economy is projected to grow by 5.4 percent, according to the mid-year assessment of the Ministry of Economy and Finance (MEF), but down from the previous forecast of 5.6 percent made at the beginning of the year, as the effects of Covid-19 have not fully mitigated.At a press conference yesterday, MEF spokesperson Meas Soksensan said, “The war between Russia and Ukraine is creating issues such as hight inflation due to the rising prices of oil and food items. The MEF will continue to monitor and evaluate the situation and put in place intervention measures in a timely manner.”Therefore, he said, the 2022 budget can still be considered as an effective policy tool of the government to maintain economic stability and people’s livelihood against the impact of Covid-19, besides giving a roadmap for economic recovery.At the same time, the budget underscores the government’s commitment to increasing the efficiency and level of revenue collection through the implementation of strict measures.Meanwhile, Soksensan highlighted that Cambodia’s public debt stands at $9.81 billion, with 68 percent of it coming from bilateral developing partners (DPs) and 32 percent from multilateral DPs.“Our total external debt stands between 33 percent and 35 percent of the GDP, which is still lower than the threshold of 40 percent,” he said.According to him, the MEF will continue its efforts to revitalize the economy through the implementation of the ‘Strategic Framework and Program to Restore and Promote Cambodia’s Economic Growth’ as part of living in a new normal way with Covid-19 policy.Secondly, as part of the Public Financial Reform, MEF is preparing for the next step of ‘Accountability for Achievement’ by formulating a framework.Thirdly, MEF will continue to take measures to strengthen the management of state assets and non-tax revenue and modernize the system of non-tax revenue collection by accelerating the establishment of non-tax revenue management system and inventory management system using information technology.The fourth aspect focuses on Public Debt Management. After the successful implementation of the Public Debt Management Strategy 2015-2018 by the government, the country continues to have a sustainable and low-risk debt.Lastly, under the 5th Rectangular Strategy, the government will streamline the public revenue management and step up tax revenue collection.</t>
  </si>
  <si>
    <t>Prince Real Estate ties up with Less Solutions</t>
  </si>
  <si>
    <t>https://www.khmertimeskh.com/501124386/prince-real-estate-ties-up-with-less-solutions/</t>
  </si>
  <si>
    <t>Prince Real Estate, a unit of Prince Holding Group, has signed a Memorandum of Understanding (MoU) with leading insurance broker Less Solutions, making available a range of insurance products for its buyers and tenants.The agreement was signed by Jiaqian Sheng, Vice President of Prince Real Estate and Belinda Chan, General Manager of Less Solutions in the presence of top officials from both organisations.Addressing a press conference during the signing event, Jiaqian Sheng said that the partnership with Less Solutions will ensure a range of complimentary insurance solutions such as free fire and home insurance to safeguard the assets of the home owners. Home purchases will now come with more peace of mind, he said.“I am deeply convinced that the signing of strategic partnership agreement between Prince and Less Solutions will create a synergy effect between the two. As a people-oriented organisation, we care about the health of our employees and so have purchased the health insurance plan and accident insurance plan for them from Less Solutions,” he said.Prince Real Estate Customers can also benefit from a range of ancillary services offered by related business units at competitive rates such as security services, property management services and leasing services, Sheng said.Prince Real Estate also aims to offer accessible financing to local and foreign buyers with 100 per cent mortgage via Prince Bank, reducing barriers for urban real estate buyers, he said.Through the collective efforts made by all the secondary companies and departments since the Group ushered into the new 3.0 Era, huge progress had been achieved in projects like Prince One Tropica, Prince Happiness Plaza, etc, he noted, adding that “the cooperation between Prince and Less Solutions will enrich the service package we offer to the owners.” “We always put our customer first and Less Solutions also enjoys a vast customer base and has established the partnership agreement with many local companies in Cambodia and this partnership will lead to a ‘lifestyle’ upgrade for our customers as well,” Sheng said.Edward Lee, CEO of Prince Real Estate, said by offering the most accessible, most secure and most convenient solutions in the market, Prince Real Estate delivers long-term value to homeowners and investors alike.Founded in 2015, Prince Real Estate has completed six projects in Phnom Penh and Sihanoukville with an area of more than 20 million square metres developed. It also has a land reserve of more than 12 million square metres across Cambodia, a release said.Less Solutions, on its part, has an established network of 16 major insurers as partners and professional insurance representatives fluent in Khmer, English and Chinese.</t>
  </si>
  <si>
    <t>Government to develop six tourism zones on priority</t>
  </si>
  <si>
    <t>https://www.khmertimeskh.com/501124384/government-to-develop-six-tourism-zones-on-priority/</t>
  </si>
  <si>
    <t>The government on Monday launched a plan to develop six tourism zones on a priority basis, which include Preah Jayavarman-Norodom National Park or Kulen Mountain, surrounding areas of Bateay Srey Protected Area, Angkor Heritage Site, Siem Reap City, Tonle Sap Lake Area and New Siem Reap Tourist Site.Preah Jayavarman-Norodom National Park or Kulen Mountain will be developed as a religious, nature-based, eco-tourism, adventure, research and science tourism destination, while surrounding areas of Banteay Srey Protected Area as a rural and agro-tourism destination and Angkor Heritage Site as a world heritage, culture and religious tourism destination.The government will develop Siem Reap City as a premier historical heritage city destination, Tonle Sap Lake Area as a nature-based tourism and ecotourism destination.Also, the government will develop New Siem Reap Tourist Site in response to the population growth, urban planning, increasing accommodation and tourist demands to host visitors in both medium and long-term and to avoid development pressure in the city and the Angkor heritage site.Song Tong Hap, secretary of state at the Ministry of Tourism, told Khmer Times that Preah Jayavarman-Norodom National Park or Kulen Mountain development plan will be the responsibility of the Ministry of Environment, surrounding areas of Bateay Srey Protected Area and Siem Reap City under Siem Reap Tourism Development Committee, Angkor Heritage Site under Apsara Authority, Tonle Sap Lake Area under state-owned Angkor Enterprise and New Siem Reap Tourist Site under the Ministry of Tourism.“In order to manage the implementation of the plan effectively, we have to share the management like this,” Tong Hap said.Nep Samuth, General Director of Tourism Industry of the Ministry of Tourism and head of the secretariat of Siem Reap-Angkor Management and Development Commission, said that in Siem Reap, the short-term plan concentrates on three areas that include firstly attracting more tourists in central zones by improving Old Market, Pub Street and Siem Reap River areas as well as improvement of roads in the city. Secondly, expansion of satellite areas of the city along with tourism products development; and thirdly setting up management and development mechanisms.“In the short-term period, we also need to prepare an architecture plan for building and developing this area in order to be in line with the vision that we set… We also focus on the management of flow of visitors, especially in the context of post-pandemic along with enhancement of mechanism and capacities,” said Samuth.Aun Pornmoniroth, Deputy Prime Minister and Minister of Economy and Finance, said the executive commission has to prepare a budget plan for the implementation of the short-term action plan for 2022-2023 and then submit it to the ministry for review and approval and urged relevant officials to further develop Chong Khneas Ferry Terminal as a standardised tourism terminal.In the first half of 2022, Siem Reap received about 60,000 international tourists, an increase of 1,025 percent compared to the same period in 2021, and over one million domestic tourists, an increase of 798 percent over the same period.On the other hand, there were 387 flights to Siem Reap in the first half of 2022. “Actually, Siem Reap province is a very important cultural tourism destination that attracts tourists from around the world and they wish to see Angkor Wat at least once in life,” said Chhay Sivlin, president of Cambodia Association of Travel Agents.</t>
  </si>
  <si>
    <t>Cambodia-Singapore Cooperation Centre opens in Phnom Penh</t>
  </si>
  <si>
    <t>https://www.khmertimeskh.com/501124428/cambodia-singapore-cooperation-centre-opens-in-phnom-penh/</t>
  </si>
  <si>
    <t>Cambodia’s Deputy Prime Minister and Minister of Foreign Affairs and International Cooperation Prak Sokhonn and Singapore Foreign Minister Dr Vivian Balakrishnan officially opened the Cambodia-Singapore Cooperation Centre (CSCC) in Phnom Penh yesterday.Speaking at the opening ceremony at the iCON Professional Building, Sokhonn said, “The Initiative for Asean Integration (IAI) was launched in 2000 by then-PM Goh Chok Tong to narrow the development gap of the newer Asean member states, namely Cambodia, Laos, Myanmar and Vietnam (CLMV). To date, about 38,000 officials from CLMV have participated in classroom-style courses at its IAI training centres.”In 2018, Singapore upgraded these training centres into Singapore Cooperation Centres (SCCs), to meet the evolving needs of the CLMV countries.The bilateral trade between Cambodia and Singapore reached around $5.2 billion in 2021. While Cambodia’s main export to Singapore includes Kampot pepper, palm sugar, mango and milled rice, the Kingdom imports fuel, machinery, electronics, food, beverages, paper and precious stones from Singapore.“Singapore government established training centres in each of the CLMV countries effectively and efficiently to implement its far-reaching initiatives. The Cambodia-Singapore Training Centre in Phnom Penh was started in March 2002. It is noteworthy that over the last 20 years the centre has trained more than 10,700 Cambodian government officials under the IAI, while more than 16,600 Cambodian government officials have participated in courses under the Singapore Cooperation Programme,” the minister observed.“On behalf of the government of Cambodia we would like to convey our deep gratitude to the government of Singapore for being the prime mover in narrowing the development gaps and deepening Asean integration,” Sokhonn said.Talking at the function, Balakrishnan said, “Cambodia is one of Singapore’s oldest friends. In fact, Singapore’s founding Prime Minister Mr Lee Kuan Yew and the late King-Father Norodom Sihanouk laid very strong foundations for our relations even before Singapore’s independence, and therefore, even before Cambodia’s travails. Today, our countries both enjoy growing trade and investment and people-to-people links, as well as very close cooperation on human resource development.”While talking about the Singapore Cooperation Programme (SCP), which celebrates its 30th anniversary, the minister pointed out, “It also marks 20 years of Singapore’s technical cooperation with Cambodia under the Initiative for Asean Integration (IAI). We established the Cambodia-Singapore Training Centre in 2002, after Asean leaders launched the IAI in 2000 in order to support capacity building in the newer Asean member states, including Cambodia.”In 2018, Singapore upgraded the IAI Training Centres to Singapore Cooperation Centres (SCCs), intended to serve as an integrated platform for the country to deliver capacity-building programmes more holistically.Talking about the significance of CSCC, he said, “The CSCC was the first Centre to begin operations in July 2018. It has since conducted 76 runs of IAI training courses covering a wide range of topics, including using innovation and technology to promote food security and safety, increasing digital adoption by micro small and medium enterprises and healthcare sectors to accelerate business recovery, enhance the resilience of public health systems, as well as the sharing of best practices on innovation in public policy and governance. The CSCC brings Singapore entities and Asean Dialogue Partners together, including our foreign development assistance agencies in order to provide more relevant and up-to-date capacity-building programmes in Cambodia.”The CSCC has partnered with Civil Service College Singapore, Temasek Foundation, the Cambodian Ministry of Civil Service and the Royal School of Administration to organise a “Leadership Development Programme” for senior Cambodian officials in February 2020.The CSCC is also working with the German Agency for International Cooperation on providing English Language training as part of the “Investment Promotion and Private Sector Development Fellowship Programme” for provincial officials from areas like Banteay Meanchey, Battambang, and Siem Reap.Pointing out the challenges faced by all nations in the last few years due to pandemics, the minister said, “The last few years have been very challenging for the whole world, and of course for Cambodia and Singapore too. But I am heartened, and I am sure DPM Prak Sokhonn will agree with me that Singapore and Cambodia have come through this crisis together, stronger and even more confident of our mutual support for one another.”“I recall that when we met here six months ago, we had agreed to expand bilateral cooperation, especially in new areas such as connectivity, infrastructure development, fintech and digital economy. I am here to say that we remain committed to supporting Cambodia.”He also appreciated the rapid changes in the country.“As Cambodia matures, develops and becomes even more advanced – as I was flying in, I noticed you have a spectacular city – it is so obvious that much has happened here. I would also say that our relations have reached new heights.The Cambodia-Singapore Training Centre (CSTC) was established in 2002, following the launch of the IAI in 2000. In 2018, the CSTC was upgraded to CSCC to enhance the delivery of capacity-building programmes for Cambodian officials.The CSCC facilitates a wider scope of development projects, including education services, consultancy projects and services, healthcare services and humanitarian assistance. It partners with reputed Singapore private and public sector entities, such as the Infrastructure Asia, Singapore International Foundation, Temasek Foundation etc, in meeting
the development needs of Cambodia. </t>
  </si>
  <si>
    <t>https://www.khmertimeskh.com/501124429/market-watch-510/</t>
  </si>
  <si>
    <t>CSX loses 0.76 pointsThe Cambodia Securities Exchange Index (CSX) lost 0.76 points or 0.16 percent to close at 474.15 yesterday. The index that opened at 474.34, recorded a high of 474.44 and a low of 472.47 during the day’s trade.On the Main Board, PWSA gained 20 riels to reach 7,440 riels and PPSP, 10 riels to settle at 2,380 riels.PEPC shed 50 riels to reach 3,130 riels and PPAP, 40 riels to move to 14,860 riels. ABC and GTI lost 20 riels each to move down to 10,380 riels and 4,040 riels respectively. PAS remained flat.On the Growth Board, DBDE gained 20 riels to move up to 2,400 riels while JSL lost 20 riels to settle at 4,160 riels.</t>
  </si>
  <si>
    <t>Key action plans launched in hopes of attracting tourists to Siem Reap</t>
  </si>
  <si>
    <t>August 2, 2022</t>
  </si>
  <si>
    <t>https://www.khmertimeskh.com/501124015/key-action-plans-launched-in-hopes-of-attracting-tourists-to-siem-reap/</t>
  </si>
  <si>
    <t>The Royal Government launched key action plans to attract more tourists to Siem Reap, through the development of new tourism products and services.On 1 August, Minister of Tourism Thong Khon said that said that in order to contribute to attracting more international tourists to visit Siem Reap, new tourism products and services must be developed in six priority areas, such as Phnom Kulen National Park, tourist areas around the Banteay Srei Protected Area, Angkor Heritage Area. Siem Reap city, Tonle Sap Lake area and new Siem Reap tourist area.By improving the quality of service and arranging affordable tour packages to Siem Reap for both domestic and international tourism towards the “Visit Cambodia in 2023” campaign, according to Tea Seiha, Governor of Siem Reap.In the first half of 2022, Siem Reap received about 60,000 international tourists, an increase of 1,025 percent compared to the same period in 2021, and more than one million domestic tourists, an increase of 798 percent over the same period. On the other hand, there were 387 flights to Siem Reap in the first half of 2022. Siem Reap will receive more than 100,000 international tourists in 2022 and will increase to about 500,000 in 2023, absorbing a quarter of international tourists visiting Cambodia.Dr Aun Pornmoniroth, Deputy Prime Minister and Minister of Economy and Finance, urged the relevant ministries and institutions to submit to the mechanism of the Siem Reap-Angkor Tourism Management and Development Commission to discuss and cooperate with the administration.</t>
  </si>
  <si>
    <t>NBC sees Cambodia’s GDP growth at 5.3% in 2022</t>
  </si>
  <si>
    <t>https://www.khmertimeskh.com/501123527/nbc-sees-cambodias-gdp-growth-at-5-3-in-2022/</t>
  </si>
  <si>
    <t>Global growth recovery and rapid resumption in economic activity will give impetus to Cambodia’s economic growth this year, according to the National Bank of Cambodia (NBC).The growth will be supported by the garment, tourism, agriculture, and construction sectors, according to the latest report of NBC.The Kingdom’s economic growth is expected to be at 5.3 percent this year, higher than the estimated three percent growth in 2021, the bank said.The global growth is expected to be moderate this year due to the better situation of Covid-19 pandemic and this has benefited the operation of production, trade, tourism, and investment.However, the Russia-Ukraine war led to an increase in inflation in oil-related goods and services.In Cambodia, the efficient preventive measures against Covid-19, particularly the vaccination of 94 percent of the total 16 million population pushed the government to reopen the country’s border, removing health measures to the vaccinated foreign tourists, said its governor Chea Chanto.“The domestically favourable factors with the recovery of the global growth have boosted the country’s manufacturing product exports and supported activities in construction and real estate,” Chanto said.Cambodia exported $11,317 million worth of products in the first semester of this year, up 31 percent from the same period last year, while imports rose by four percent to $15,400 million.The report stated that the country’s economic growth would be facing high inflation following the increase in oil prices.“The strength of the banking system has played an important role in absorbing part of the impact of the Covid-19 crisis on the national economy and contributing to the sustainability of business activities, investment and consumption,” Chanto said.The IMF announced on July 26, a 3.2 percent revised downward forecast for global growth in 2022 and 2.9 percent in 2023, citing that the global economy is still reeling from the pandemic and Russia’s invasion of Ukraine.</t>
  </si>
  <si>
    <t>Over 220,000 domestic visitors tour Cambodia in the last weekend of July</t>
  </si>
  <si>
    <t>https://www.khmertimeskh.com/501123924/over-220000-domestic-visitors-tour-cambodia-in-the-last-weekend-of-july/</t>
  </si>
  <si>
    <t>A total of 220,937 national and international visitors traveled across Cambodia in the last weekend of July.The figure suggested an increase by 3.43 percent compared to the previous weekend thanks to better weather conditions, ie less rainfall, according to a report of the Ministry of Tourism.Of the tourists, 204,585 were national visitors and 16,352 were internal foreign tourists.The most visited tourist destination was Kampot coastal province, followed by the provinces of Preah Sihanouk, Siem Reap, Battambang, and Phnom Penh capital. Kep, Kandal, Kampong Speu, and Pursat provinces were among the nine most attractive destinations in the period.The Ministry of Tourism and the Provincial and Municipal Tourism Departments continued to enforce the implementation of safety standard operating procedures (SOPs) introduced by the ministry to prevent possible transmission of COVID-19. C. Nika – AKP</t>
  </si>
  <si>
    <t>Cambodia’s garment, footwear, travel goods exports up 40 pct in H1 of 2022</t>
  </si>
  <si>
    <t>https://www.khmertimeskh.com/501123902/cambodias-garment-footwear-travel-goods-exports-up-40-pct-in-h1-of-2022/</t>
  </si>
  <si>
    <t>Cambodia’s garment, footwear and travel goods industry has seen a 40-percent rise in exports in the first half of this year, according to a report from the General Department of Customs and Excise.The Southeast Asian nation exported the products totally worth $6.6 billion during the January-June period this year, up 40 percent from $4.72 billion over the same period last year, the report said.Ministry of Commerce’s undersecretary of state and spokesman Penn Sovicheat attributed the growth to the full resumption of socio-economic activities in Cambodia, trade preferences, and a rise in global demand.“The Regional Comprehensive Economic Partnership (RCEP) free trade agreement, which entered into force in January, has also contributed to this growth,” he told Xinhua on Monday.RCEP comprises 15 Asia-Pacific countries including 10 ASEAN member states, namely Brunei, Cambodia, Indonesia, Laos, Malaysia, Myanmar, the Philippines, Singapore, Thailand and Vietnam, and their five trading partners – China, Japan, South Korea, Australia and New Zealand.“I believe that the growth will continue throughout this year as the global COVID-19 pandemic has waned,” Sovicheat added.Garment, footwear and travel goods industry is the largest foreign exchange earner for Cambodia. The sector consists of roughly 1,100 factories and branches, employing approximately 750,000 workers, mostly female.“The garment sector has played an important role in boosting Cambodia’s exports as other garment producing countries are still suffering from the impact of COVID-19,” senior economist Ky Sereyvath, director general of the Institute of China Studies at the Royal Academy of Cambodia, told Xinhua.</t>
  </si>
  <si>
    <t>Kingdom’s oil imports surge 25% in H1</t>
  </si>
  <si>
    <t>https://www.khmertimeskh.com/501123526/kingdoms-oil-imports-surge-25-in-h1/</t>
  </si>
  <si>
    <t>Cambodia saw its oil import increase in value in the first half of this year, amid the global increase in crude oil prices following the Russia-Ukraine war.The Kingdom imported $1,910 million worth of oil products in the January-June period of this year, a 25.8 percent increase compared to the same period last year, according to a report of the National Bank of Cambodia.The report was compiled based on the data provided by relevant ministries and institutions.Currently, Cambodia imports all of its petroleum products from Vietnam, Singapore and Thailand as its seabed oil and gas reserves have not been tapped yet.The demand for oil has been on a surge but the country has oil inventory to supply sufficient demand to local consumption, said Penn Sovicheat, under-secretary of state and spokesman of the Ministry of Commerce.“Cambodia has inventory for supplies from 15 to 20 days. If no imports are made, Cambodia has oil to supply sufficiency,” he said.The demand for petroleum products in Cambodia is projected to rise to 4.8 million tonnes in 2030, up from 2.8 million tonnes in 2020, Minister of Mines and Energy Suy Sem said at the Oil, Gas and Power Cambodia 2022 conference last week.Sem urged further investments in the sector to respond to this growing demand.“Government encourages the national and international private sector to invest in the downstream sector, such as refining, importing, storing, transporting and distributing petroleum and petroleum products to ensure the supply of oil and gas for consumers and other development sectors,” he said.Oil prices in Cambodia have soared since the Russia-Ukraine crisis started in February, causing a price rise in common commodities.The ministry shortened the petrol price adjustment from 15 days to 10 days, considering the rapid increase in international crude oil prices.The government has implemented fiscal and financial policies to curb the inflation on common commodities and services to help ease the financial burden of people.</t>
  </si>
  <si>
    <t>Cambodia’s agriculture exports to China hit 2.4 million tonnes</t>
  </si>
  <si>
    <t>https://www.khmertimeskh.com/501123525/cambodias-agriculture-exports-to-china-hit-2-4-million-tonnes/</t>
  </si>
  <si>
    <t>The agricultural sector faced challenges during the Covid-19 crisis but remained strong, and also created opportunities, such as expanding the scope of agricultural exports to international markets, according to a report.Cambodia’s agricultural products exported to China include rice, cassava, fresh mangoes, and cashew nuts, a report from the Chinese Embassy in Cambodia said.From 2019 to the first half of 2022, Cambodia exported more than 2.4 million tonnes of agricultural products worth US$ 1.9 billion to the Chinese market, it added.A report released by the Ministry of Agriculture, Forestry and Fisheries said, in the first half of 2022, Cambodia exported more than 160,000 tons of rice to China, an increase of 17.4 percent compared to the same period last year.China is the largest importer of Cambodian rice, accounting for more than 50 percent of the total rice exports in the first half of 2022.Veng Sakhon, Minister of Agriculture, Forestry and Fisheries said that the “Belt and Road” initiative has brought great benefits to Cambodia’s agricultural sector.  He explained that it also increased the value of the agricultural products through the establishment of agricultural product processing park areas and promotion of the Cambodian agricultural technology through bilateral cooperation between Cambodia and China.To promote Cambodian agricultural exports to China with the guidance of the Economic and Trade Office of the Chinese Embassy in Cambodia, Chen Qisheng, General Manager of China Certification &amp; Inspection Group (CCIC) of Cambodia, led the working group in accordance with the requirements signed by the two countries.His team helped enterprises to actively monitor, manage and install heating equipment, and improve the quality of related products before they are shipped out.After the goods arrive in China, they are allowed to pass through customs and be delivered to the market smoothly.A report from the General Department of Customs and Excise of Cambodia showed that in the first half of 2022, the trade volume between Cambodia and China reached  $6 billion, an increase of 20 percent compared to the same period in 2021.In addition, Cambodia attracted a fixed-asset investment of $1.29 billion from China in the first half of 2022, a report from the Council for the Development of Cambodia said.China remained the top foreign investor in the country, accounting for 43 percent of the total investment of $2.99 billion during the January-June period this year, the report said.</t>
  </si>
  <si>
    <t>Azaylla gets pre-series A funding from Insitor Impact</t>
  </si>
  <si>
    <t>https://www.khmertimeskh.com/501123694/azaylla-gets-pre-series-a-funding-from-insitor-impact/</t>
  </si>
  <si>
    <t>Agriculture continues to play a crucial role in the development of Cambodia’s economy… Azaylla works closely with farmers to address a range of day-to-day challenges that they face, including uncertain market demands and yields that lag behind neighbouring countries, says Bradley Kopsick, Insitor’s Cambodia country directorAzaylla, a food distribution company in Cambodia, yesterday received Pre-Series A funding from Insitor Impact Asia Fund II, an impact investment fund managed by Insitor Partners, the company said in a statement.Azaylla, which works with smallholder farmers and co-operatives across the Kingdom to source fresh produce, said it would use the new funding to grow its sustainable and socially responsible agri-business network, leveraging technology to supply supermarkets, hotels, restaurants, and caterers with
local products.“The need for bringing products direct from Cambodian producers to consumers has never been greater,” said Parth Borkotoky, Azaylla’s CEO and chairman of its board of directors. “We will make it possible for all Cambodian farmers and manufacturers to have access to a larger consumer base,” he saidThe company said it would launch an online B2B platform that would make it easier for food industry professionals to buy local products. Combining consumer insight, market data, and curation, the platform provides consistent pricing and up-to-the-minute
availability.Cambodia currently imports around 70 percent of its fresh produce from neighbouring countries, such as Vietnam and Thailand. Azaylla said it supports the domestic market by working directly with farmers to improve crop quality, increase yields, and access credit.The investment in Azaylla marks the ninth in Cambodia for Insitor Partners, an impact fund manager based in Singapore. Founded in Phnom Penh in 2009, Insitor backs early-stage entrepreneurs building life-changing solutions for low-income customers in developing Asia. The fund’s 29 investments have impacted more than 50 million low-income customers across the region, the release said.“Agriculture continues to play a crucial role in the development of Cambodia’s economy,” said Bradley Kopsick, Insitor’s Cambodia country director. “Azaylla works closely with farmers to address a range of day-to-day challenges that they face, including uncertain market demands and yields that lag behind neighbouring countries.”Incorporated in Cambodia in 2019, Azaylla received its first round of funding last year from Uberis Capital, a venture firm based in Phnom Penh, it added.</t>
  </si>
  <si>
    <t>RCEP deepens industrial ties between ASEAN countries</t>
  </si>
  <si>
    <t>https://www.khmertimeskh.com/501123691/rcep-deepens-industrial-ties-between-asean-countries/</t>
  </si>
  <si>
    <t>Nanning (Xinhua) – At a leading paper factory in south China’s Guangxi Zhuang Autonomous Region, a production line was running at full steam as orders from ASEAN countries surge this year. “Nearly 90 containers filled with white cardboard produced by the factory are shipped through Qinzhou port every day to ASEAN markets and the number keeps increasing,” said Zhou Ju, logistics department director of Guangxi Jingui Pulp; Paper Co., Ltd., owned by Indonesia’s Asia Pulp &amp; Paper Sinar Mas.Since the Regional Comprehensive Economic Partnership (RCEP) entered into force in January, trade costs have been further reduced among member countries and related companies have seen tangible benefits. Customs data shows that, in the first half of this year, China’s trade with ASEAN countries reached 2.95 trillion yuan (about 437.8 billion US dollars), a year-on-year increase of 10.6 percent.Zhou said that the raw materials like wood chips, wood pulp, and starch imported from ASEAN countries now enjoy preferential tariffs thanks to the RCEP agreements, and that has greatly saved the cost of the company. The Indonesian company also established a branch in January in Nanning, capital of Guangxi, to manage the forestry affairs of the group in China, Laos, and Cambodia, and seek to expand industrial chains as the company eyes the giant economic cooperation potential among China and ASEAN countries. Companies believe that the implementation of RCEP enables ASEAN and Chinese enterprises to conduct business in a more transparent and clear environment, simplify customs clearance procedures, and facilitate trade and economic exchanges.“The implementation of RCEP has brought real benefits to our company and our partner companies in Malaysia,” said Li Huihuan, deputy general manager of Guangxi Free Trade Zone Sing Nest International Trading Co., Ltd., a Singaporean-funded health food production and processing enterprise in Guangxi.The company has been importing raw materials like edible bird’s nests from Malaysia. Li added that thanks to the simplified customs clearance brought by RCEP, the production and operation efficiency of the enterprise have greatly improved.“The time span from ordering raw materials in Malaysia to receiving goods has been shortened from 15 days to five days, which has greatly reduced our warehousing costs,” Li said.For Chinese companies in Guangxi, RCEP also boosted their confidence to deepen cooperation with ASEAN countries. Liugong Machinery Co., Ltd. transported a large number of loaders to Thailand in January and signed a joint venture agreement with Thai distributor Yontrakarn in February. Zeng Guang’an, chairman and CEO of the company, said that the two sides have been cooperating for 11 years, and they wish to serve Thai clients better with the joint venture.Connected with ASEAN countries by land and sea, Guangxi becomes an important window for exchanges and cooperation between China and RCEP members. A total of 12 air cargo routes have been opened between Guangxi and ASEAN countries, covering almost all major ASEAN countries. </t>
  </si>
  <si>
    <t>Ministry sets ambitious rural water and sanitation goals</t>
  </si>
  <si>
    <t>https://www.khmertimeskh.com/501123693/ministry-sets-ambitious-rural-water-and-sanitation-goals/</t>
  </si>
  <si>
    <t>The Ministry of Rural Development has said it has set a goal of providing clean water and sanitation for all rural citizens by 2025.At a press conference yesterday, Ministry of Rural Development’s secretary of state Chrun Theravat said that the Royal Government has prepared a National Strategic Plan on Water Supply and Rural Sanitation Promotion 2014-2025 in order to improve and sustainably provide water, health and sanitation services to promote health and nutrition.“Since 2018, the ministry has seen the construction of 11,741 wells, 1,271 community ponds, 2,440 rainwater tanks and 200 water distribution systems, as well as distribution of 145,865 large water jars to households,” he said.For the rural sanitation, he said that the ministry has worked to get 433,014 toilets built for villagers and 11,198 hand washing facilities at public schools.In 2000, the Royal Government set the Cambodian Millennium Development Goal 2015 target of rural water supply at 50 percent and sanitation at 30 percent.“In fact, we achieved 53 percent for clean water supply and 52.9 percent for sanitation beyond the planned target. In 2014, the Royal Government set a new target of 60 percent of both rural water supply and sanitation in the Rural Development Strategic Plan 2014-2018.“We have exceeded the target by increasing the coverage of rural water supply and sanitation to more than 70 percent by 2018. As of now, the coverage of rural water supply and sanitation is more than 80 percent,” he said.The Ministry of Rural Development has been implementing the National Action Plan on Rural Water Supply, Sanitation and Sanitation Phase II (2019-2023), setting a target of 90 percent coverage by 2023 on access to clean water and rural sanitation.A latest report from the Ministry of Rural Development said that Cambodia is the second country in the world to reduce the percentage of open defecation rates from 82.7 percent in 2000 to 40.6 percent in 2015.This positive result is due to the efforts of the Royal Government combined with the close cooperation of development partners, NGOs and the private sector, it said. </t>
  </si>
  <si>
    <t>Alibaba shares extend losses on US delisting fear</t>
  </si>
  <si>
    <t>https://www.khmertimeskh.com/501123738/alibaba-shares-extend-losses-on-us-delisting-fear/</t>
  </si>
  <si>
    <t>Hong Kong (AFP) – Chinese e-commerce giant Alibaba led technology stocks lower in Hong Kong on Monday after US authorities put it on a watchlist that could see it delisted in New York if it does not comply with disclosure orders.The market heavyweight sank more than five percent in early trade, pushing it to its lowest level since May and dragging the Hang Seng Tech Index with it.The US securities watchdog on Friday said it added the Chinese firm to a list of more than 250 others that could be booted from Wall Street – where it listed in 2014 – if strict auditing requirements were not met for three consecutive years.The announcement comes as tensions between Washington and Beijing are dragged lower by a range of issues including technology, human rights and Taiwan.It also follows a report last week that founder Jack Ma plans to give up control of Ant Group as part of a strategy to appease Chinese regulators and revive the digital payments unit’s initial public offering. It was hit with a record $2.75 billion fine in April 2021 for anti-competitive practices. Earlier this year, Alibaba removed all executives linked to Ant from Alibaba Partnership, a group that can nominate the majority of Alibaba’s board.Reports about Ma’s decision wiped out Alibaba’s gains from earlier in the week, when the firm announced it would seek a primary listing in Hong Kong to access China’s vast pool of investors.The selling – it sank more than 10 percent in New York – was made worse by concerns about Alibaba’s upcoming earnings report, which
many fear will show its first ever drop in quarterly revenue.</t>
  </si>
  <si>
    <t>Asian markets mixed as traders weigh rates outlook, China data</t>
  </si>
  <si>
    <t>https://www.khmertimeskh.com/501123737/asian-markets-mixed-as-traders-weigh-rates-outlook-china-data/</t>
  </si>
  <si>
    <t>AFP – Asian markets were mixed Monday and oil fell as investors assessed data showing further weakness in China’s economy and comments from Federal Reserve officials showing it was wedded to its campaign of interest rate hikes to fight inflation.A strong set of earnings from Wall Street titans Amazon and Apple helped US markets end last week with healthy gains and eased concerns about the impact on consumers of surging inflation and rising borrowing costs.That came after investors took Fed chief Jerome Powell’s post-policy-meeting comments Wednesday as indicating the bank could start to slow down its pace of monetary tightening, providing a much-needed boost to stocks.However, analysts warned that inflation would take time to come down from its four-decade highs and there were undoubtedly more rate hikes to come.And officials backed that up at the weekend, with Minneapolis Fed chief Neel Kashkari telling the New York Times that he was “surprised by markets’ interpretation” of the latest Fed meeting statement.“The committee is united in
our determination to get inflation back down to two percent, and I think we’re going to continue to do what we need to do until we are convinced that inflation is well on its way back down to two percent – and we are a long way away from that.”That came as Atlanta Fed president Raphael Bostic said he did not think the economy was in recession owing to ongoing jobs growth but that inflation remained too high
and he was “convinced” more must be done.Still, Treasuries continued to fall, with the 10-year yield at 2.67 percent, well down from June’s peak near 3.50 percent, suggesting expectations for future rates are easing.Figures showing a second successive economic contraction in April-June put the United States in a technical recession but it is not officially considered so until identified as such by the National Bureau of Economic Research.In early Asian trade, investors struggled to extend Wall Street’s lead, with Hong Kong and Shanghai suffering most after another disappointing reading on the Chinese economy.The closely watched Purchasing Managers’ Index of manufacturing activity shrank in July on the back of weak demand and the strict zero-Covid measures imposed in parts of the country.While sweeping Covid curbs have eased in major cities such as Shanghai and Beijing, sporadic lockdowns in various cities and towns have kept businesses and consumers worried.And there are few signs of an easing of the policy, with officials appearing to emphasise zero-Covid over growth in a Politburo meeting last week.Adding to weakness in Hong Kong was news that US authorities had put market heavyweight Alibaba on a list of firms threatened with New York delisting if they did not comply with disclosure rules.There were also losses in Taipei and Manila.However, Tokyo, Sydney, Seoul, Singapore, Jakarta and Wellington edged up.The data out of China revived demand concerns in oil markets, sending both main contracts
down Monday, following a bounce last week. Brent and WTI both lost more than one percent, and investors are now eyeing a meeting of OPEC and other major producers this week, where they will discuss their deal to raise output slowly.Joe Biden called on Saudi Arabia to open the taps further when he visited last month as he tries to address a crucial driver of inflation around the world.But the kingdom does not appear to have made any such moves so far with the commodity having lost almost all the gains made since Russia’s Ukraine invasion.“The US has expressed optimism about the potential for an OPEC+ supply response, said SPI Asset Management’s Stephen Innes.“However, it seems highly unlikely there will be much appetite for a significant increase in production, with Brent still (around) 15 percent down from year-to-date highs and (down) 12 percent in the last month,” he added.“OPEC+ seems more likely to signal a willingness to continue cooperating long-term, but it would be a surprise if the upcoming meeting resulted in a significant policy shift.”</t>
  </si>
  <si>
    <t>https://www.khmertimeskh.com/501123736/market-watch-509/</t>
  </si>
  <si>
    <t>CSX Index sheds 1.07 pointsThe CSX Index slipped 1.07 points, or 0.22 percent to close at 474.91 yesterday.The index, which opened at 474.9 points, rose to the day’s high of 474.95. It also registered the day’s low of 472.39.On the Main Board, PPAP surged 120 riels to close the day at 14,900.Both PWSA and GTI went up 20 riels each to 7,420 and 4,060 riels, respectively.Meanwhile, ABC shed 40 points to end at 10,400.Both PAS and PPSP dropped 20 riels each to close at 13,680 and 2,370, respectively.PEPC closed at 3,180, down 10 riels.On the Growth Board, JSL went up 80 riels to 4,180, while DBDE fell 10 riels to 2,380. </t>
  </si>
  <si>
    <t>$665M Covid-19 stimulus package mitigates impact</t>
  </si>
  <si>
    <t>August 1, 2022</t>
  </si>
  <si>
    <t>https://www.khmertimeskh.com/501122943/665m-covid-19-stimulus-package-mitigates-impact/</t>
  </si>
  <si>
    <t>The Cambodian government’s stimulus packages of $665 million in total have mitigated the impact of Covid-19 pandemic on the country’s gross domestic product (GDP), unemployment rate, household income, consumption and poverty rate, according to a new research report.The government rolled out rapid cash transfers for the first time in June 2020 among other stimulus measures to counter the impacts of Covid-19 by including 700,000 households which are among the poorest, the most vulnerable and the most impacted by the pandemic into the Cash Transfer Program for Poor and Vulnerable Households.The intervention involved the transfer of $300 million as cash support for poor and vulnerable Cambodian citizens in 2020 through the use of the national IDPoor identification system, and an additional transfer of $365 million in 2021.The cash transfer program has been implemented by the government with the support of the United Nations Development Program (UNDP), the Australian Department of Foreign Affairs and Trade (DFAT), and the Deutsche Gesellschaft für Internationale Zusammenarbeit (GIZ) GmbH.Alissar Chaker, Resident Representative of UNDP Cambodia, said UNDP Cambodia and the General Secretariat for the National Social Protection Council (GS-NSPC) conducted a socioeconomic impact assessment of the above-mentioned social protection programme using three rounds of longitudinal surveys and econometric modelling techniques.Bazlul Khondker, UNDP senior economic consultant, said in the report that the cash transfer intervention has been found to produce salutary impacts on growth, and the GDP growth rate may improve to -3.55 percent, an improvement of about 0.54 percentage points over the 2020 GDP growth rate of -0.41 percent without the intervention.The simulated impacts for 2021 with cash transfer 2 suggest an improvement of around 0.45 percentage points over the 2021 GDP growth rate of 1.88 percent without the cash transfer intervention 2, according to Khondker, who added that Cambodia’s economy grew by 6.5 percent in 2019 during the pre-pandemic period.“An increase in domestic production also leads to a rise in factor employment or use, and hence factor income or gross value added also known as gross domestic product,” he explained, adding that such a transfer increases household income and consumption that augments demand for goods and services, leading to rising production of domestic output.“Such a direct transfer increases household income and hence consumption. This in turn augments demand for goods and services. The increase in demand for goods and services must be met by enhancing supply of goods and services,” Khondker pointed out.“A major part of the supply increase should also be generated by increasing production of domestic output. An increase in domestic production also leads to a rise in factor employment or use, and hence factor income or gross value added also known as gross domestic product,” he said.The unemployment rate was likely to improve to 4.2 percent under the cash transfer intervention 1 scenario from 4.8 percent in 2020 and in the case of 2021, it was likely to drop to 2.98 percent with cash transfer intervention 2 from 3.60 percent without cash transfer intervention 2, according to the report. A large number of workers are employed in low productivity, informal sectors, mainly in services and agriculture where their average working hours per week are low, according to the report.The report titled “Socioeconomic Impacts of the Covid-19 Cash Transfer Programme in Cambodia: Micro and Macro-level Evaluation” adds that the average working hours per week were less than the 40-hour threshold, leading to high rates of underemployment. The estimated employment intensities across activities are high – suggesting that a decline in domestic output may spur the unemployment rate.The report points out that the poverty rate, which could jump to 17.6 percent in the 2020 period in the absence of cash transfer interventions, is likely to decline to 11.2 percent with cash transfer interventions in 2021, which suggests around a 7.0 percentage point gain in poverty reduction with cash transfers.“Both consumption and poverty impacts have been found to be favourable under the cash transfer intervention scenarios compared to scenarios without the cash transfers. In particular, cash transfers have augmented the incomes of poverty-stricken household groups such as the landless, small farmers, non-farm households, and low-educated households,” the report stated.Chan Narith Under-Secretary of State of Ministry of Economy and Finance, said Cambodia’s policymakers, civil society, academia, and development partners are encouraged to build on these valuable insights in their efforts for reducing poverty and vulnerability, leaving no one behind.“We hope that these empirical findings serve as critical evidence for building a strong case to further invest in social protection and for informing the Royal Government of Cambodia’s decision-making on the Kingdom’s future development model,” said Narith, who is also Secretary General of GS-NSPC.</t>
  </si>
  <si>
    <t>Over $300 million worth tyre plant planned in Sihanoukville SEZ</t>
  </si>
  <si>
    <t>https://www.khmertimeskh.com/501123315/over-300-million-worth-tyre-plant-planned-in-sihanoukville-sez/</t>
  </si>
  <si>
    <t xml:space="preserve">A Chinese firm plans to invest over US$300 million to construct a largest tyre plant at Sihanoukville Special Economic Zone (SSEZ) in Preah Sihanouk province in 2023The news was shared by Mr Chen Jiangang, Chairman of the Board of Directors of SSEZ in a meeting with Ith Samheng, Minister of Labour and Vocational Training here in Phnom Penh on July 28.Mr Chen Jiangang continued that the firm will also import Cambodian agricultural products to China.From January to June 2022, the export-import volume at SSEZ valuated at nearly US$1.4 billion.SSEZ currently hosts 170 factories from the European Union, the United States of America, China, and the Southeast Asian region; and has generated some 30,000 jobs for the locals, he added.Minister Samheng supported the firm’s planned investment, stressing that it will not only encourage Cambodian farmers to grow rubber, but also help increase jobs for the locals.Rapid development of Preah Sihanouk province, especially in infrastructure including the nearly-finished expressway, stands as a core for its growth thanks to the contribution from China.He also spoke highly of the leadership of SSEZ in securing investments even amidst the peak of Covid-19 pandemic. AKP-Lim Nary </t>
  </si>
  <si>
    <t>Phnom Penh-Sihanoukville Expressway to boost economic impetus</t>
  </si>
  <si>
    <t>https://www.khmertimeskh.com/501123301/phnom-penh-sihanoukville-expressway-to-boost-economic-impetus/</t>
  </si>
  <si>
    <t xml:space="preserve">Cambodia will benefit significantly from the Phnom Penh-Sihanoukville expressway project such as faster and cost-efficient transport and logistics.The outlook was shared recently by Dr Ky Sereyvath, Director of the Institute of China Studies and an economist at the Royal Academy of Cambodia.The expressway connects Phnom Penh to the deep-sea port in Sihanoukville making it more convenient and faster to transfer goods to other coastal provinces such as Kampot, Kep and Koh Kong provinces.Provinces along the expressway will also benefit from it, particularly in terms of investment opportunities, he added.The Phnom Penh-Sihanoukville expressway, with a total length of 187.05 km, started the construction on March 22, 2019.After about 48 months of the construction costing around $2 billion, the first-ever expressway of Cambodia is expected to put in temporary use in October this year. AKP-Sp Sophat </t>
  </si>
  <si>
    <t>Opportunity for Feed distributor of CP Cambodia Co., Ltd</t>
  </si>
  <si>
    <t>https://www.khmertimeskh.com/501123057/opportunity-for-feed-distributor-of-cp-cambodia-co-ltd/</t>
  </si>
  <si>
    <t>CP CAMBODIA Co, Ltd is expanding its feed business to meet the needs of the local market and is also looking for suitable local partners to join its businesses, with opportunities available for feed distributors and breeders.According to the government policy to support local producers to meet demand, there are an increasing of number of animal’s breeders. This is a great opportunity for one who is interested in doing animal feed and farming.CPF is one of the world’s largest producers of animal feed, as well as one of the biggest producers of pork and poultry.  CP Cambodia is looking for experienced distributor farmers to join its growing business value chain.Mr. Prasit Harnpisut, assistant vice-president of CP Cambodia’s feed business says the company is seeking associates for its “Feed” and “Breed” operations.Our principles aim is to enhance the efﬁciency and excellence of maintaining quality and affordable feed. Our goal is not only breeding animals and selling feed, but to also bring success to this sector in Cambodia, he said.According to sustainable principles, CP Cambodia takes great care to help local farmers and reduce logistic costs. This is why we give priority to local raw materials while CP Cambodia’s feedstock is rich in nutrients, with high-quality production methods using the most advanced technology.To ensure the highest standards in quality feed, CP Cambodia conducts laboratory inspections at all stages of production. It also has a dedicated technical team to ensure standards are met,” said Prasit.Currently, there are two CP feed factories, one on the outskirts of Phnom Penh in Kandal province and the other in Pailin province, with the feed business expanding with distribution partnerships across Cambodia.Becoming a dealer feed distributor or a breeder, customers will take advantage of CP providing high quality and affordable animal breeds, as well as supplying consultations on how to conduct sales, husbandry best practices as well as marketing. Customer who are becoming a CP feed distributor offers the chance to spend less capital and generate higher revenue.With Cambodia’s tradition of being an agricultural country and CP’s quality livestock, feed and support, the company is achieving its goals of bringing benefits for the nation, the people and the company with exciting opportunities available as it expands in the Kingdom to meet the needs of the local marketWith the vision of being the “Kitchen of the World” CP’s businesses work in three main categories “feed, farm and food” which covers animal feed production, animal breeding and food production. In addition, the company also operates retail Franchises and food outlets, including Five Star, Star Coffee, CP Fresh Mart and CP Fresh Shop.CP Cambodia, a subsidiary of Charoen Phokaphan Foods Public Company Limited is the leading agro-industrial and food conglomerate business which has invested in more than 16 countries and distributes its products to over 40 countries worldwide. It has been operating in the Kingdom for more than25 years.Ø A suitable locationØ   Adequate storage facilitiesØ   Own transportØ   Necessary capital to buy products;Ø   Company will determine location to avoid affecting other depots;Ø   No competition with fellow depots on price or customers is permitted;Ø   Priority for sale of CP products is given to CP breeders;Ø   Have the right to sell CP feed and medicine for commission.Ø   A suitable location (not in built-up areas, with easy access for transporting feed and animalsØ   Sufficient water and electricity supplyØ   Clear breeding experience with available marketØ   Must use 100 per cent CP feedØ   Necessary capitalØ   Relevant documents (ID card, family book, bank details, etc.) Customers who are interested in raising animals and buying animal feed for more information please contact 011 688 739 / 098 527 572 (office) or email [email protected] Alternatively, visit the CP Cambodia Facebook page or the nearest branch. </t>
  </si>
  <si>
    <t>A networking event that wasn’t only about business</t>
  </si>
  <si>
    <t>https://www.khmertimeskh.com/501123061/a-networking-event-that-wasnt-only-about-business/</t>
  </si>
  <si>
    <t>It was to be a professional event, a gathering of business stalwarts in Cambodia for networking, but the reception hosted by Aquarii BD Cambodia turned out to be a sociable and enjoyable evening marked with laughter and backslapping.The cocktail party at Prince Brewing on Friday evening was attended by senior ranked officials from, among others, Phillip Bank, CKHG Consultancy, IPS Cambodia, MBCC, JBAC, Prince Brewing, DFDL, Indochina Research, Kadin Indonesia, Khmer Times, AMCHAM Cambodia, Khmer Enterprise, Meridian, IndoCham, Kocham, RHT Law, Cambodia Investment, and YEAC.Aquarii guests mingled around, caught up with friends and associates, made new acquaintances and connections, and learned the latest and juiciest market information.There was, of course, a lot of exchange of name cards.Lea Morada, Research Director at Indochina Research, said she was at the reception to meet people out to expand their network to different industries.“We’re hoping that maybe soon in the future, we’ll be able to partner with some of these people here in helping them in their businesses, market-entry, understanding about the Cambodian market, and of course hopefully, to develop friends also.“Beyond being colleagues, we hope to develop long-term friendships also with the people,” said Morada.Cynthia Liaw, CEO of Panda Commercial Bank, said, “This is actually a really good event by Aquarii for their partners and friends. And most of the partners are well-established businesses and entrepreneurs in Cambodia. So I find that a networking event like this is very good to link with new friends as well as to catch up with old friends.”Kim Hyun Tae, the joint CEO of My Work Cambodia said, “At every event, we have the opportunity to meet somebody. It is good for me when I meet people as I get the opportunity to introduce My Work Cambodia. I gave out my name card to over 20 people. So it’s enough for me.”Michael Tan, CEO and Founder of Aquarii said in his welcoming remarks: “This event was intended to be a small event. We bring together our partners and friends from various business circles to get to know one another, identify areas of synergy, and exchange ideas and views on how they can collaborate on projects.“This being our first event, and because of requests and expressions of interest from various business contexts for a networking event, we decided to open up the event, make it a bit more open, more inclusive, and make it more social.”According to Tan, Aquarii is an advisory and consultancy service firm that focuses on business strategies, strategic communication, connecting business, creating opportunities, and building partnerships together.“This is our inaugural event, but going forward, other than networking events for visiting businesses and investors, we hope that our events will be smaller scale and more focused.”“It can be small group discussions, it can be closed-door dialogues with key position holders, key office holders, key stakeholders, and subject matter experts so that the interaction can be more productive and the desired outcome can be more effective,” Tan said.Tan added Aquarii will not discount having industrial events, stating that it all depends on the context and the requirements of the businesses and investors.When asked about how he thought the event was going, Tan said, “I think I’m having a lot of fun.  A lot of the attendees here are quite satisfied and quite happy with the interaction that they’re having. Because all the participants here are from different industries, different sectors, and different backgrounds.”“In other words, unlike a business chamber, which can be very restrictive by the governance and the constitution of the need to be the collective interest of their members, Aquarii is a private entity. We are able to organise such events so that we can pull in members and people from different sectors and different backgrounds.”“Because we believe in win-win collaboration and the power of aggregation, which means that the market is actually big enough for everyone, so long as they are prepared to work together,” he said.He said that what he realised during his four and a half years as an investor in Cambodia, a lot of business entities still choose to isolate themselves and work according to their own area of interest but if they can aggregate their efforts and their subject matter together, they can actually secure more collaborative projects. </t>
  </si>
  <si>
    <t>CSX trading value up 330% in H1</t>
  </si>
  <si>
    <t>https://www.khmertimeskh.com/501122946/csx-trading-value-up-330-in-h1/</t>
  </si>
  <si>
    <t>The trading value on the Cambodia Securities Exchange (CSX) has skyrocketed in the first semester of this year, reflecting the growing confidence of investors in the local bourse.The average daily trading value went up to $870,000, a 330 percent increase compared to $201,143 recorded during the same period last year.CSX CEO Hong Sok Hour attributed the growth to increased participation by the public with more investors opening trading accounts in the local bourse. Around 250 to 300 accounts were opened per month during the period, he said.“We have also seen that people with trading accounts but were not trading, have also started the transactions,” Sok Hour said. CSX has currently
16 listed securities – nine equity firms and seven corporate bonds – and the listed companies
have together raised more than $280 million from the stock market.Another two or three firms are expected to join the market this year, Sok Hour said. There are some 31,000 investors who have opened trading accounts at CSX as of June this year.A government bond is also scheduled to be issued soon to raise $300 million from the market. The Ministry of Economy and Finance and the National Bank of Cambodia are finalizing the procedure for the bond issue.The CSX is a joint venture with the Cambodian government holding 55 percent of the stakes and the Korean Exchange owning the remaining 45 percent.</t>
  </si>
  <si>
    <t>CBC introduces Credit Risk Heat Map</t>
  </si>
  <si>
    <t>https://www.khmertimeskh.com/501122953/cbc-introduces-credit-risk-heat-map/</t>
  </si>
  <si>
    <t>Credit Bureau (Cambodia) Co., Ltd (CBC) has launched an advanced business intelligence tool in the Kingdom for member financial institutions to monitor credit risk levels across multiple geographies.According to CBC, Credit Risk Heat Map is an interactive map enabling C-level executives and senior managers from lending institutions to conveniently navigate their institution’s credit risk from one location to another.Heatmap is designed to be used together with Data Analytics Report (DAR) rather than as a standalone tool so that financial institutions can reap maximum value to inform their decision-making.In 2020, CBC revamped its DAR suite of business intelligence dashboards that enables senior executives from member financial institutions to carry out strategic and tactical monitoring of their performance.Oeur Sothearoath, CEO, CBC said, “Over the last few years, our financial sector has been undergoing digital transformation and making a leap towards data analytics. With the progressive growth of the credit market, today, we cater to 180 member banks, microfinance institutions, leasing companies and rural credit institutions. On the one hand, our members are expanding their operations to new markets. On the other hand, they also need to ensure that they are operating at optimum risk level in the existing markets. Hence, we developed the Heat map to complement DAR based on evolving needs of our members.”Heatmap not only reflects the latest trends in the market but also meets the emerging data needs of financial institutions. Considering the needs of members, CBC has added dynamic navigational features to drill down to commune level performance, compare an institution’s credit quality and restructured loan performance to sector average and extract data from the map for further analysis.With insights on credit performance, history and transactions of borrowers at commune, district and province levels, financial institutions can re-strategize portfolio risks, market strategies and product planning based on the needs of their consumers in target geographies. Credit Risk Heat Map together with DAR will increase the accuracy of risk avoidance, default accounts inquiries, and ensure a safer and higher loan quality for the financial institutions by offering data insights.</t>
  </si>
  <si>
    <t>Crypto clients beg for their cash back after lender’s crash</t>
  </si>
  <si>
    <t>https://www.khmertimeskh.com/501122952/crypto-clients-beg-for-their-cash-back-after-lenders-crash/</t>
  </si>
  <si>
    <t>AFP – An Irishman at risk of losing his farm. An American having suicidal thoughts. An 84-year-old widow’s lost life savings: People caught in the meltdown of crypto lender Celsius are pleading for their money back.Hundreds of letters have poured into the judge overseeing the firm’s multi-billion-dollar bankruptcy and they are heavy with anger, shame, desperation and, frequently, regret.“I knew there were risks,” said a client whose letter was unsigned. “It seemed a worthwhile risk.”Celsius and its CEO Alex Mashinsky had billed the platform as a safe place for people to deposit their crypto currencies in exchange for high interest, while the firm lent out and invested those deposits.But as the value of highly volatile crypto currencies plummeted – bitcoin alone has shed over 60 percent since November – the firm faced mounting troubles until it froze withdrawals in mid-June.The company owed $4.7 billion to its users, according to a court filing earlier this month, and the endgame is unclear.The letters – posted to a public online court docket – come from around the world and recount tragic results of users’ money being frozen.“From that hard-working single mom in Texas struggling with past-due bills, to the teacher in India with all his hard-earned money deposited in Celsius – I believe I can speak for most of us when I say I feel betrayed, ashamed, depressed, angry,” wrote one client who signed their letter E.L.While the letters vary in their level of sophistication about the crypto world – from self-confessed novices to all-in evangelists – and the monetary impacts range from a few hundred dollars to seven-figure sums, nearly all agree on one thing.“I have been a loyal Celsius customer since 2019 and feel completely lied to Alex Mashinsky,” wrote a client who AFP is not identifying to protect his privacy. “Alex would talk about how Celsius is safer than banks.”Many of the letters point to the CEO’s AMA (Ask Mashinsky Anything) online chats as key to their confidence in him and the platform, which presented itself as stable until days before it froze users’ funds.Assurances before fall“Celsius has one of the best risk management teams in the world. Our security team and infrastructure are second to none,” the firm wrote on June 7.“We have made it through crypto downturns before (this is our fourth!). Celsius is prepared,” the firm wrote.The message also said the company had the reserves to pay its obligations, and withdrawals were being processed as normal.One client, who reported having $32,000 in crypto locked up at Celsius, noted the impact. “Right up until the end, the retail investor received assurance,” the client wrote to the judge.But that changed quickly, and on June 12 Celsius announced the freeze: “We are taking this action today to put Celsius in a better position to honor, over time, its withdrawal obligations.”Some clients got the news in a message from the company. “By the time I finished the e-mail, I had collapsed onto the floor with my head in my hands and I fought back tears,” wrote one man who had about $50,000 in assets with Celsius.The clients who said they were hardest hit, including a man who said he placed $525,000 he got from a government loan on Celsius, disclosed they had considered killing themselves.Others reported heavy stress, lack of sleep and feelings of deep shame for putting their retirement savings or their children’s college money into a platform that was far riskier than they knew.“As a private unregulated company, Celsius does not come under any requirement for disclosure,” is how the Washington Post summarised.Celsius did not reply to a request for comment on the clients’ letters. For people like one 84-year-old woman, who only had her roughly $30,000 in crypto savings on Celsius for a month, their hope lies in the bankruptcy proceedings.“It’s just not unusual for people to come out of something like this with zero,” said Don Coker, an expert witness on banking and finance.</t>
  </si>
  <si>
    <t>Sihanoukville SEZ trade value surges to $1.3B</t>
  </si>
  <si>
    <t>https://www.khmertimeskh.com/501122950/sihanoukville-sez-trade-value-surges-to-1-3b/</t>
  </si>
  <si>
    <t>Following the global epidemic of Covid-19, the Sihanoukville Special Economic Zone has strived to secure production lines and to date it has attracted a total of 170 enterprises from Europe, the United States, China and Southeast Asia, and created nearly 30,000 jobs.On the occasion of the investment process at Ministry of Labor and Vocational Training, Chhin Chien Kang, Chairman of the Board of Directors of Sihanoukville Special Economic Zone said that from January to June 2022, the value of exports and imports in the Sihanoukville Special Economic Zone reached $ 1.3 billion, an increase of 38 percent compared to the previous year.Ith Sam Heng, Minister of Labor and Vocational Training praised the leadership of Sihanoukville Special Economic Zone for its efforts to maintain investment and expand its business despite the difficult situation of the covid-19 epidemic.“Maintaining the robust development of the Sihanoukville Special Economic Zone is a testament to the friendly relations between Cambodia and China. It is also part of the Belt and Road Initiative, which has provided significant economic growth to Cambodia.Meanwhile, the government is studying two major development projects in Sihanoukville – industry and services. The expressway project also boasts of development with the contribution of the Chinese government to facilitate faster travel,” he pointed out.The Minister also recalled his visit to a company in China and asked its founders to continue to invest in Cambodia to diversify and create conditions for more new jobs for Cambodians.   Kang said that with good policies and investment attractiveness for the first half of 2023, the company will establish another large tire factory in Sihanoukville Economic Zone (SEZ) with investment capital of more than $300 million.In June 2022, the company organised a trade fair for Silk Road, in which China will accept some of Cambodia’s agricultural products to China, with the company cooperating with the Ministry of Health and the Department of Labor and Vocational Training.Heng believes that the establishment of a large tire factory will provide many benefits for Cambodian farmers to grow rubber to provide the company with strength. Meanwhile, more workers are needed to supply the company’s additional production chain.He added that with the Cambodia-China Free Trade Agreement, it will be easier to export and import more products between the two countries and the rapid expansion of the company
will definitely require more workers.The Minister also requested the company to continue to cooperate with the Ministry of Labor and Vocational Training to provide quality training in collaboration with Chinese universities to meet the needs of the company.The SEZ also provides health care services, especially for pregnant workers, as well as the construction of housing for workers working in this area.</t>
  </si>
  <si>
    <t>Unilever Cambodia 14th highest taxpayer in 2021</t>
  </si>
  <si>
    <t>https://www.khmertimeskh.com/501122947/unilever-cambodia-14th-highest-taxpayer-in-2021/</t>
  </si>
  <si>
    <t>Unilever Cambodia announced that Prime Minister Hun Sen issued an appreciation letter for the company for its contribution to the development of the national economy by being the 14th highest taxpayer in 2021.Jumping from the 24th highest taxpayer in 2020 to 14th in 2021 was a testament to Unilever Cambodia’s continuous commitment and transparency in good corporate tax governance by meeting Cambodia’s tax obligation and regulations, the company said in a statement. Sothou Ly, Country Director, Unilever Cambodia and Laos, said, “It is such an honour for us to receive the letter of appreciation from Prime Minister Hun Sen for the second time towards our continuous contribution to the economic and social development of the country through our tax payment, especially in a post-Covid-19 recovery time where companies need to fully fulfil their obligation.”“As a global company, we place importance on complying with the country’s regulations. We are committed to supporting and helping the country in its efforts in building a better for the people of Cambodia through our investment and transparent tax contribution,” he added.In addition to being ranked as the 14th top taxpayer, Unilever Cambodia said it received a ‘Gold Certificate of Tax Compliance’ issued by Kong Vibol, Minister Attached to the Prime Minister and Delegate of Royal Government in charge as Director-General of General Department of Taxation for showing the company’s strong tax compliance with a two-year validity from 2022-2023.It said the company has been at the forefront of supporting the government and other civil society organisations since the Covid-19 infection was detected in Cambodia. To date, Unilever contributed essential food, hygiene products and ventilators worth more than 615 million riels or $150,000 to various organisations in Cambodia in their fight against the pandemic.Unilever Cambodia said it serves 16 million consumers in Cambodia every day with more than twenty Beauty, Personal Care, Nutrition, Ice Cream and Home Care brands including brands like Dove, Viso Pises, Sunlight, Clear, Sunsilk, Knorr and Wall’s Ice Cream.</t>
  </si>
  <si>
    <t>RCEP, Kingdom-China FTA give Cambodia larger exporting markets</t>
  </si>
  <si>
    <t>https://www.khmertimeskh.com/501122949/rcep-kingdom-china-fta-give-cambodia-larger-exporting-markets/</t>
  </si>
  <si>
    <t>Both pacts are well-timed intervention in Cambodia’s quest for a Least Developed Country graduation, likely by 2028 and the country’s planned endeavour to achieve the upper-middle income and high-income status by 2030 and 2050 respectivelyXinhua – The Regional Comprehensive Economic Partnership (RCEP) trade pact and the Cambodia-China Free Trade Agreement (CCFTA) have provided wider exporting markets for Cambodia, officials said on Thursday.Ly Thuch, president of Cambodia’s National Committee for the UN Economic and Social Commission for Asia and the Pacific (UN-ESCAP), said thanks to these free trade agreements, Cambodia’s total export to other RCEP member countries totalled 3.28 billion US dollars in the first half of 2022, up 10 percent year-on-year.“Overall, these positive developments have transformed Cambodia into a more important and potential center for production, businesses and investments in the region, with larger and more competitive exporting markets for investors from all over the world,” he said in a speech at the Policy Dialogue on the Economic and Social Survey of Asia and the Pacific 2022.Both RCEP and the CCFTA took effect on Jan. 1 this year.RCEP comprises 15 Asia-Pacific countries including 10 ASEAN member states — Brunei, Cambodia, Indonesia, Laos, Malaysia, Myanmar, the Philippines, Singapore, Thailand and Vietnam – and their five trading partners, namely China, Japan, South Korea, Australia and New Zealand.Thuch said as the region and the world continue to face increasingly acute challenges including geo-political competition, military, trade and technological wars, climate change, and monetary policy tightening, upholding multilateralism, international cooperation and free trade must be a priority. “We must adhere to the spirit of openness and support for the multilateral trading system as well as strengthen multilateralism,” he said, highlighting the need to promote the openness for international trade and reduce trade barriers, “particularly on strategic commodities such as food, medicine, and energy.” Cambodian Ministry of Commerce’s undersecretary of state and spokesman Penn Sovicheat said both RCEP and the CCFTA contribute to Cambodia’s export growth. “Both pacts are also a well-timed intervention in Cambodia’s quest for a Least Developed Country (LDC) graduation, likely by 2028 and the country’s planned endeavour to achieve the upper-middle income and high-income statuses by 2030 and 2050, respectively,” he said. According to a World Bank research paper, Cambodia ranked third after Vietnam and Malaysia in terms of real income gains and export growth under RCEP. </t>
  </si>
  <si>
    <t>https://www.khmertimeskh.com/501123056/market-watch-508/</t>
  </si>
  <si>
    <t>CSX goes up 0.16 pointsThe Cambodia Securities Exchange Index (CSX) went up 0.16 points or 0.03 percent to close at 475.98 on Friday. The index that opened at 474.82, recorded a high of 475.98 and a low of 473.61 during the day’s trade.On the Main Board, PPAP gained 60 riels to move to 14,780 riels while PEPC, 40 riels to reach 3,190 riels. PPSP moved up 20 riels to settle at 2,390 riels.GTI lost 40 riels to move down to 4,040 riels and PWSA, 20 riels to reach 7,400 riels respectively.ABC and PAS remained flat.On the Growth Board, both JSL and DBDE remained flat at 4,100 riels and 2,390 riels respectively.</t>
  </si>
  <si>
    <t>Cambodia successfully sells carbon credits in global voluntary carbon market</t>
  </si>
  <si>
    <t>July 31, 2022</t>
  </si>
  <si>
    <t>https://www.khmertimeskh.com/501122664/cambodia-successfully-sells-carbon-credits-in-global-voluntary-carbon-market/</t>
  </si>
  <si>
    <t>Cambodia has seen the successful sale of carbon credits in the global voluntary carbon market, earning $11.6 million from 2016 to 2020, a senior official said on Saturday.Ministry of Environment’s secretary of state and spokesman Neth Pheaktra said the kingdom has sold three carbon credit projects at the Keo Seima Wildlife Sanctuary in Mondulkiri province, the REDD+ Project at the Southern Cardamom National Park in Koh Kong province, and the Prey Lang Wildlife Sanctuary in Stung Treng province.He added that large companies that have purchased carbon credits in the global voluntary carbon market include Disney and Gucci, among others.“Full peace, political stability and people’s better livelihoods have given us enough time and resources to protect and preserve our existing natural resources,” he told Xinhua.According to the spokesman, Cambodia and Indonesia are the only two member countries of the Association of Southeast Asian Nations (ASEAN) that have sold carbon credits.Pheaktra said the proceeds from the sale of carbon credits have been used to support efforts in natural resources protection and local community development through creating new jobs in the ecotourism industry.He said companies buying carbon credits from Cambodia based their decisions on the assessment by an independent agency, which confirmed that the country was capable of adequately protecting natural resources.The spokesman said Cambodia has added at least five more sanctuaries to its list of carbon credit sales and that the ministry of environment and its partner organizations are currently seeking voluntary buyers.“We’re optimistic that more large companies will buy our carbon credits in coming years,” he said.Pheaktra said Cambodia currently has more than 70 protected areas and biodiversity corridors with a total area of 7.3 million hectares, equivalent to 41 percent of the land area of Cambodia.</t>
  </si>
  <si>
    <t>Cambodia’s banking industry enjoys robust growth in H1 of 2022</t>
  </si>
  <si>
    <t>https://www.khmertimeskh.com/501122615/cambodias-banking-industry-enjoys-robust-growth-in-h1-of-2022/</t>
  </si>
  <si>
    <t>Cambodia’s banking industry enjoyed robust growth in both loans and deposits in the first half of 2022, according to the latest report of the National Bank of Cambodia (NBC) on Saturday.Outstanding loans rose by 23.4 percent year-on-year to $51.5 billion by June this year, while customers’ deposits increased by 16 percent to $42 billion, the report said.The loans had been provided to key sectors such as trade, housing, construction, agriculture, hotels and restaurants, and manufacturing, among others, it said, adding that Non-Performing Loans (NPLs) at the banks and the microfinance institutions were at controllable rates of 2.6 percent and 2.3 percent, respectively.The report said the current assets in the Southeast Asian nation’s banking system rose to $75.2 billion by June 2022, an increase of 17.2 percent from June 2021.NBC governor Chea Chanto said the growth in both loans and deposits clearly reflected public confidence in the country’s banking system.It also proved that all socioeconomic activities have been fully resumed after most of the country’s 16 million population have been vaccinated against the COVID-19 pandemic, he said.“The strength of the banking system has played an important role in absorbing part of the impact of the (COVID-19) crisis on the national economy and contributing to the sustainability of business activities, investment and consumption,” Chanto said.Cambodia currently has 58 commercial banks, nine specialized banks, and 86 microfinance institutions, with a total of 2,614 headquarters and branches as well as 3,998 automated teller machines (ATMs) throughout the country, the NBC said.Currently, there are 13.2 million deposit accounts and 3.5 million credit accounts at the country’s banks and microfinance institutions, the NBC added. Xinhua</t>
  </si>
  <si>
    <t>Invitation extended to 2 CEOs to pay tax debts</t>
  </si>
  <si>
    <t>July 30, 2022</t>
  </si>
  <si>
    <t>https://www.khmertimeskh.com/501122428/invitation-extended-to-2-ceos-to-pay-tax-debts/</t>
  </si>
  <si>
    <t>With the old fashioned courtesy that they are renowned for, The General Department of Taxation has issued invitations to two CEOs of companies to pay their state tax debts.The two CEOs are: 1. Mr. LIU YAOWU, CEO of Seng Yao Enterprise and Mr. Heng Sothy, CEO of Wison Sport.In it’s missive to Mr Liu, the GDT states:‘The General Department of Taxation of the Ministry of Economy and Finance would like to inform Mr. LIU YAOWU, Director of the above company, that it is the duty of every taxpayer to contribute to the national budget. Previously, the General Department of Taxation invited the director of the company to solve the company’s tax debt by letter of invitation to the address of the company registered with the tax administration, but the director did not come by invitation and did not pay the tax debt.Pursuant to Article 95 (new), point 6, paragraph b of the Law on Taxation, the General Department of Taxation invites the Director [to attend the relevant tax office], no later than 15 days after this invitation to settle state tax debt.In case the Director does not come by the above deadline, the General Department of Taxation will reserve the right to enforce the law in force.The General Department of Taxation of the Ministry of Economy and Finance hopes to believe in the spirit of responsibility of Mr. LIU YAOWU, Director of the company in fulfilling its tax obligations.’Heng Sothy – CEO of Wison Sport – also received the same elegantly written request.It is hoped that these 2 citizens take the kindly advice of The General Department of Taxation and settle their tax debts in a prompt and timely manner.x</t>
  </si>
  <si>
    <t>Nokia deploys XGS Passive Optical Network (XGS-PON) solution for Cambodian ISP SINET</t>
  </si>
  <si>
    <t>https://www.khmertimeskh.com/501122388/nokia-deploys-xgs-passive-optical-network-xgs-pon-solution-for-cambodian-isp-sinet/</t>
  </si>
  <si>
    <t>Nokia is deploying its XGS Passive Optical Network (XGS-PON) solution for Cambodian internet service provider SINET as demand for high speed enterprise connectivity escalates in the market.The initial deployment will take place in the capital Phnom Penh, with CommsUpdate reporting that Nokia will expand the solution to other cities and regions of Cambodia. SINET aims to prepare its network to deal with escalating demand for capacity as well as use cases such as 5G backhauling and smart cities.Nokia will upgrade its existing fibre access nodes as part of the deployment, which it expects to complete before the end of this year.Diep Kong, CTO of SINET, said: “As the digital ecosystem becomes all-pervasive, enterprises need exceptional network reliability along with ultra high speed.“We are already using Nokia’s GPON solution and are confident that its field-proven XGS-PON solution will allow us to provide a differentiated experience to Cambodia’s enterprises.”Nokia is the Market leader in XGS-PON  and XGS-PON is accelerating worldwide with Nokia being the  leader in the market. Developing Telecoms.com</t>
  </si>
  <si>
    <t>Cambodian government manages and utilise assets and liabilities effectively</t>
  </si>
  <si>
    <t>https://www.khmertimeskh.com/501122353/cambodian-government-manages-and-utilise-assets-and-liabilities-effectively/</t>
  </si>
  <si>
    <t>The Royal Government of Cambodia has managed and utilized the assets and liabilities in the effective measures, which is able to sustain the above implementations in a timely manner amid the Covid-19 pandemic.The revenue performance of the Budgetary Central Government has accumulated the total of KHR 10,976 billion (approximately $2.47 billion) in the first five months of this year, an increase by 17.08 percent, according to a report of the Ministry of Economy and Finance.Of which, tax revenues were KHR 9,964 billion; grant revenue KHR323 billion; and other revenue KHR 689 billion.“Based on the historical trends of revenue performance over the past years, coupled with the recovery of Cambodian socio-economic activities, the revenue performance of 2022 is on track to meet targets set out in the 2022 budget law,” stated the report.The expenditure performance has executed the total of KHR 10,528 billion (approximately  $2.58 billion), increased by 11.92 percent, pointed out the report, adding that KHR7,394 billion went to expense performance while KHR3,133 billion others to net investment of non-assets. .“The budget expenditure for 2022 upholds the premise of minimizing unnecessary spending while shifting the priority to further combat the consequences of the Covid-19 pandemic,” the report said.Taking into consideration the current economic conditions of the Cambodian economy, the 2022 budget law has been prepared in line with the priorities of restoring and promoting the growth and revitalization of the Cambodian economy –society, expecting a 5.6 percent growth rate in 2022. Chea Vannak – AKP</t>
  </si>
  <si>
    <t>RCEP, Cambodia-China FTA give Cambodia larger exporting markets</t>
  </si>
  <si>
    <t>https://www.khmertimeskh.com/501122325/rcep-cambodia-china-fta-give-cambodia-larger-exporting-markets/</t>
  </si>
  <si>
    <t>The Regional Comprehensive Economic Partnership (RCEP) trade pact and the Cambodia-China Free Trade Agreement (CCFTA) have provided wider exporting markets for Cambodia, officials said on Thursday.Ly Thuch, president of Cambodia’s National Committee for the UN Economic and Social Commission for Asia and the Pacific (UN-ESCAP), said thanks to these free trade agreements, Cambodia’s total export to other RCEP member countries totaled $3.28 billion in the first half of 2022, up 10 percent year-on-year.“Overall, these positive developments have transformed Cambodia into a more important and potential center for production, businesses and investments in the region, with larger and more competitive exporting markets for investors from all over the world,” he said in a speech at the Policy Dialogue on the Economic and Social Survey of Asia and the Pacific 2022.Both RCEP and the CCFTA took effect on Jan. 1 this year.RCEP comprises 15 Asia-Pacific countries including 10 ASEAN member states — Brunei, Cambodia, Indonesia, Laos, Malaysia, Myanmar, the Philippines, Singapore, Thailand and Vietnam — and their five trading partners, namely China, Japan, South Korea, Australia and New Zealand.Thuch said as the region and the world continue to face increasingly acute challenges including geo-political competition, military, trade and technological wars, climate change, and monetary policy tightening, upholding multilateralism, international cooperation and free trade must be a priority.“We must adhere to the spirit of openness and support for the multilateral trading system as well as strengthen multilateralism,” he said, highlighting the need to promote the openness for international trade and reduce trade barriers, “particularly on strategic commodities such as food, medicine, and energy.”Cambodian Ministry of Commerce’s undersecretary of state and spokesman Penn Sovicheat said both RCEP and the CCFTA contribute to Cambodia’s export growth.“Both pacts are also a well-timed intervention in Cambodia’s quest for a Least Developed Country (LDC) graduation, likely by 2028 and the country’s planned endeavor to achieve the upper-middle income and high-income statuses by 2030 and 2050, respectively,” he said.According to a World Bank research paper, Cambodia ranked third after Vietnam and Malaysia in terms of real income gains and export growth under RCEP. Xinhua</t>
  </si>
  <si>
    <t>Daily securities trading at Cambodia’s bourse up 332 percent in H1</t>
  </si>
  <si>
    <t>https://www.khmertimeskh.com/501122309/daily-securities-trading-at-cambodias-bourse-up-332-percent-in-h1/</t>
  </si>
  <si>
    <t>Daily trading value on the Cambodia Securities Exchange (CSX) has skyrocketed in the first half of 2022, which truly reflects growing confidence among investors in the local bourse, CSX’s Chief Executive Officer Hong Sok Hour said on Friday.An average trading value increased to $870,000 per day during the January-June period this year, a rise of 332 percent from roughly $201,143 a day over the same period last year, he said.“There has been growing interest in securities trading thanks to people’s better awareness of the advantages of the securities market,” he told Xinhua.“We have seen more people opening trading accounts at the CSX, and some investors, who have trading accounts but had not made any trading transactions, have recently begun trading activities more often,” he added.Sok Hour said the CSX has so far received a total of 16 listed companies, including nine equity firms and seven corporate bond firms, collecting a total capital of more than $280 million.To date, some 31,000 investors have opened trading accounts at the CSX, he said, adding that about 10 percent of them are foreign investors.Launched in 2012, the CSX is a joint venture between the Cambodian government holding 55 percent of the stakes and the Korean Exchange owning the remaining 45 percent. Xinhua</t>
  </si>
  <si>
    <t>Minister of Rural Development urges Kampong Chhnang Fisheries Administration to encourage boost in fish production</t>
  </si>
  <si>
    <t>July 29, 2022</t>
  </si>
  <si>
    <t>https://www.khmertimeskh.com/501122235/minister-of-rural-development-urges-kampong-chhnang-fisheries-administration-to-encourage-boost-in-fish-production/</t>
  </si>
  <si>
    <t>Minister of Rural Development Dr Ouk Rabun urged the Kampong Chhnang Fisheries Administration to encourage the private sector to invest more in fish production for exports.The Minister made the statement during the celebration of National Fish Day, which was celebrated yesterday at the reservoir dam in Prey Khmer village, Rolea Bier commune, Rolea Bier district, Kampong Chhnang.Dr Rabun urged all people to participate in promoting the release of fish to restore biodiversity. He also instructed fishermen to not fish during spawning season and use illegal fishing equipment. The Minister said that the celebration of National Fish Day is aimed at restoring national fish biodiversity, protecting fisheries in Cambodia and increasing fish production to solve the problems faced by people living in rural areas.There is a growing demand for food supply that comes with economic and population growths. The government considers the agricultural sector as a priority, this also includes the fisheries sub-sector. The sectors still play an important role in contributing to the sustainability of economic growth, ensuring equity, ensuring food security, at the same time, the agricultural sector also promotes rural economic development and is also a network of social security.The Minister also instructed the Fisheries Administration District to clearly label the fisheries conservation areas in cooperation with the local authorities and relevant authorities, as well as to manage the fisheries conservation sites safely.</t>
  </si>
  <si>
    <t>Global economy: Outlook worsens as global recession looms – IMF</t>
  </si>
  <si>
    <t>https://www.khmertimeskh.com/501121980/global-economy-outlook-worsens-as-global-recession-looms-imf/</t>
  </si>
  <si>
    <t xml:space="preserve">Still reeling from the Covid-19 pandemic and Russia’s invasion of Ukraine, the global economy is facing an increasingly murky and uncertain outlook, according to the latest report released on Tuesday by the International Monetary Fund (IMF).The World Economic Outlook Update July 2022: Gloomy and More Uncertain, highlights the significant consequences of the stalling of the world’s three main economic powerhouses – the United States, China and the major European economies.“The outlook has darkened significantly since April,” said Pierre-Olivier Gourinchas, IMF Economic Counsellor and Director of Research.“The world may soon be teetering on the edge of a global recession, only two years after the last one”.The baseline forecast for global growth is for it to slow from 6.1 per cent last year, to 3.2 per cent in 2022 – 0.4 per cent lower than forecast in the last Outlook update in April.Three key economiesWith higher-than-expected inflation – especially in the US and the largest European economies – global financial conditions are becoming tighter.In the US, reduced household purchasing power and tighter monetary policy will drive growth down to 2.3 per cent this year and one percent next year, according to the outlook.China’s slowdown has been worse than anticipated amid COVID-19 outbreaks and lockdowns, with negative effects from Russia’s invasion of Ukraine continuing.Moreover, further lockdowns and a deepening real estate crisis there has pushed growth down to 3.3 per cent this year – the slowest in more than four decades, excluding the pandemic.And in the Eurozone, growth has been revised down to 2.6 per cent this year and 1.2 percent in 2023, reflecting spillovers from the Ukraine war and tighter monetary policy.“As a result, global output contracted in the second quarter of this year,” said Mr. Gourinchas.InflationDespite the global slowdown, inflation has been revised up, in part due to rising food and energy prices.This year it is anticipated to reach 6.6 per cent in advanced economies and 9.5 per cent in emerging market and developing economies – representing upward revisions of 0.9 and 0.8 percentage points respectively. And it is projected to remain elevated for longer.Broadened inflation in many economies reflects “the impact of cost pressures from disrupted supply chains and historically tight labour markets,” the IMF official stated.Downward risksThe report outlines some risks ahead, including that the war in Ukraine could end European gas supply from Russia altogether; rising prices could cause widespread food insecurity and social unrest; and geopolitical fragmentation may impede global trade and cooperation.Inflation could remain stubbornly high if labour markets remain overly tight or inflation expectations are too optimistic and prove more costly than expected.And renewed Covid-19 outbreaks and lockdowns threaten to further suppress China’s growth.“In a plausible alternative scenario where some of these risks materialize…inflation will rise and global growth decelerate further to about 2.6 per cent this year and two per cent next year, a pace that growth has fallen below just five times since 1970,” said the IMF economist.“Under this scenario, both the United States and the Euro area experience near-zero growth next year, with negative knock-on effects for the rest of the world”.Destabilizing inflationCurrent inflation levels represent a clear risk to macroeconomic stability, according to the outlook.Responding to the situation, central banks in advanced economies are withdrawing monetary support faster than expected, while many in emerging market and developing economies began raising interest rates last year.“The resulting synchronized monetary tightening across countries is historically unprecedented, and its effects are expected to bite, with global growth slowing next year and inflation decelerating,” said Mr Gourinchas.Policy prioritiesWhile acknowledging that tighter monetary policy would have economic costs, the IMF official upheld that delaying it would only exacerbate hardship.And hampered by difficulties in coordinating creditor agreements, how and whether debt can be restructured, remains unpredictable.He argued that domestic policies responding to the impacts of high energy and food prices should focus on those most affected, without distorting prices.“Governments should refrain from hoarding food and energy and instead look to unwind barriers to trade such as food export bans, which drive world prices higher,” advised the IMF official.Meanwhile, mitigating climate change continues to require prompt multilateral action to limit emissions and raise investment to accelerate a “green transition”.Policymakers are urged to ensure that measures are temporary and only cover energy shortfalls and climate policies.Teetering on the edgeFrom climate transition and pandemic preparedness to food security and debt distress, multilateral cooperation is key, said the IMF economist.“Amid great challenge and strife, strengthening cooperation remains the best way to improve economic prospects and mitigate the risk of geoeconomic fragmentation,” he underscored. UN News </t>
  </si>
  <si>
    <t>Cambodian parliament ratifies double taxation avoidance pact with China’s Macao</t>
  </si>
  <si>
    <t>https://www.khmertimeskh.com/501121966/cambodian-parliament-ratifies-double-taxation-avoidance-pact-with-chinas-macao/</t>
  </si>
  <si>
    <t xml:space="preserve">Cambodia’s National Assembly on Thursday ratified an agreement between the country and China’s Macao Special Administrative Region (SAR) government for avoiding double taxation and preventing fiscal evasion concerning the taxes on income.The pact was signed between the Southeast Asian country and the Macao SAR government in 2019.Cambodian Minister of Economy and Finance Aun Pornmoniroth said the kingdom has also signed similar agreements with China, China’s Hong Kong Special Administrative Region (HKSAR), Singapore, Brunei, Thailand, Vietnam, Indonesia, Malaysia, South Korea and Turkey.“The agreement will attract and facilitate international investment and trade as well as prevent fiscal evasion with respect to taxes on income,” he told the parliament.Chheang Vun, chairman of the parliament’s committee on economy, finance, banking and audit, said the deal was vital to promoting bilateral investment and trade, capital flow, and sharing of technology and expertise.“This is a legal instrument that will help attract foreign direct investment to Cambodia through tax incentives,” he said.After a review by the senate, the pact will be submitted to Cambodian King Norodom Sihamoni for endorsement. Xinhua </t>
  </si>
  <si>
    <t>Cambodian minister praises Chinese-invested economic zone for robust development despite pandemic impact</t>
  </si>
  <si>
    <t>https://www.khmertimeskh.com/501121954/cambodian-minister-praises-chinese-invested-economic-zone-for-robust-development-despite-pandemic-impact/</t>
  </si>
  <si>
    <t xml:space="preserve">Cambodian Minister of Labour and Vocational Training Ith Samheng on Thursday commended the Chinese-invested Sihanoukville Special Economic Zone (SSEZ) for its efforts to maintain investment and expand business despite the impact of Covid-19 pandemic.Samheng made the remarks during a meeting here with Chen Jiangang, president of the SSEZ, which is the kingdom’s largest industrial zone in terms of size and occupancy.“Maintaining the robust development of the SSEZ is a testament to the ironclad friendship between our two countries, Cambodia and China,” the minister said.“It’s also part of the Cambodia-China cooperation under the Belt and Road Initiative, which has provided significant benefits to Cambodia,” he added.Samheng also praised the zone operator for paying particular attention to the workers’ well-being through providing healthcare, especially for pregnant workers, and building dormitories.Meanwhile, the minister said the Chinese-invested Phnom Penh-Sihanoukville Expressway project, which connects Phnom Penh and the province of Preah Sihanouk, will speed up travel between the two economic powerhouses.He said the Regional Comprehensive Economic Partnership (RCEP) and the Cambodia-China Free Trade Agreement, which both entered into force on January 1 will boost trade and investment relations between Cambodia and China.During the meeting, Chen briefed the minister about the progress in the SSEZ development, saying that the value of imports and exports passing through the zone reached $1.37 billion dollars in the first half of 2022, up 38 percent year-on-year.He said the SSEZ currently houses 170 enterprises from China, Europe, the United States and some other Asian countries, generating nearly 30,000 jobs.Cambodian Ministry of Commerce’s undersecretary of state and spokesman Penn Sovicheat said the SSEZ is a perfect example of a win-win cooperation under the framework of the Belt and Road Initiative.“The SSEZ has provided a lot of jobs to workers and served as a role model for the cluster industries and as a base for exports,” he told Xinhua. Xinhua </t>
  </si>
  <si>
    <t>RCEP, Cambodia-China FTA give Cambodia larger exporting markets: officials</t>
  </si>
  <si>
    <t>https://www.khmertimeskh.com/501121947/rcep-cambodia-china-fta-give-cambodia-larger-exporting-markets-officials/</t>
  </si>
  <si>
    <t>The Regional Comprehensive Economic Partnership (RCEP) trade pact and the Cambodia-China Free Trade Agreement (CCFTA) have provided wider exporting markets for Cambodia, officials said on Thursday.Ly Thuch, president of Cambodia’s National Committee for the UN Economic and Social Commission for Asia and the Pacific (UN-ESCAP), said thanks to these free trade agreements, Cambodia’s total export to other RCEP member countries totalled $3.28 billion in the first half of 2022, up 10 percent year-on-year.“Overall, these positive developments have transformed Cambodia into a more important and potential centre for production, businesses and investments in the region, with larger and more competitive exporting markets for investors from all over the world,” he said in a speech at the Policy Dialogue on the Economic and Social Survey of Asia and the Pacific 2022.Both RCEP and the CCFTA took effect on January 1, this year.RCEP comprises 15 Asia-Pacific countries including 10 ASEAN member states — Brunei, Cambodia, Indonesia, Laos, Malaysia, Myanmar, the Philippines, Singapore, Thailand and Vietnam — and their five trading partners, namely China, Japan, South Korea, Australia and New Zealand.Thuch said as the region and the world continue to face increasingly acute challenges including geo-political competition, military, trade and technological wars, climate change, and monetary policy tightening, upholding multilateralism, international cooperation and free trade must be a priority.“We must adhere to the spirit of openness and support for the multilateral trading system as well as strengthen multilateralism,” he said, highlighting the need to promote the openness for international trade and reduce trade barriers, “particularly on strategic commodities such as food, medicine, and energy.”Cambodian Ministry of Commerce’s undersecretary of state and spokesman Penn Sovicheat said both RCEP and the CCFTA contribute to Cambodia’s export growth.“Both pacts are also a well-timed intervention in Cambodia’s quest for a Least Developed Country (LDC) graduation, likely by 2028 and the country’s planned endeavour to achieve the upper-middle income and high-income statuses by 2030 and 2050, respectively,” he said.According to a World Bank research paper, Cambodia ranked third after Vietnam and Malaysia in terms of real income gains and export growth under RCEP. Xinhua</t>
  </si>
  <si>
    <t>Some 1,000 vacancies offered at job fair</t>
  </si>
  <si>
    <t>https://www.khmertimeskh.com/501121925/some-1000-vacancies-offered-at-job-fair/</t>
  </si>
  <si>
    <t xml:space="preserve">A July 28 job fair is offering a total of 1,003 vacancies for potential youths and workers interested.Held from 08:00 to 17:00 at the Ministry of Labour and Vocational Training, the day-long fair is organised by the ministry’s National Employment Agency (NEA) in cooperation with different hiring agencies.Interested candidates can seek further details of the employment opportunities and file their application for the job they are interested at the NEA.Key hiring agencies joining the job fair include BS Land &amp; Home Co., Ltd., Sathapana Bank, Master Suki Soup, Sakura Buffet, Century 21 Mekong, CGTI, and Makro.The fair is another solution made possible by the Royal Government of Cambodia to promote more job openings among Cambodians. AKP-Phal Sophanith </t>
  </si>
  <si>
    <t>Samsung Electronics seeks more trade and investment opportunities in Cambodia</t>
  </si>
  <si>
    <t>https://www.khmertimeskh.com/501121918/samsung-electronics-seeks-more-trade-and-investment-opportunities-in-cambodia/</t>
  </si>
  <si>
    <t xml:space="preserve">A delegation of Samsung Electronics led by its President and CEO for Southeast Asia and Oceania Mr Sangho Jo has sought more trade and investment opportunities, and cooperation in trade promotion in Cambodia.The delegation paid a courtesy call on Cambodian Minister of Commerce Pan Sorasak at the ministry office on July 27.On the occasion, the Minister briefed the delegation on the Royal Government’s endeavours in improving business environment in the country and boosting the economic recovery in the post-Covid-19 crisis.Pan Sorasak further reaffirmed the readiness of Cambodia to implement Cambodia-South Korea Free Trade Agreement, and asked the Korean side through Samsung company to speed up the ratification process for common benefits.He also emphasised Cambodia’s stance to support the candidacy of Busan of South Korea to host the World Expo in 2030.For his part, Mr Sangho Jo lauded the fast development of Cambodia, and informed the minister about background and business as well as social activities of Samsung Cambodia, a Branch of Thai Samsung Electronics.Mr Sangho Jo said that the company would introduce Samsung Innovative Campus programme at the Royal University of Phnom Penh (RUPP), and invited Pan Sorasak to preside over the event. AKP-L Vy </t>
  </si>
  <si>
    <t>Non-tax revenue law passed, no burden for consumers</t>
  </si>
  <si>
    <t>https://www.khmertimeskh.com/501121538/non-tax-revenue-law-passed-no-burden-for-consumers/</t>
  </si>
  <si>
    <t>Cambodia’s National Assembly yesterday approved the law on non-tax revenue management that will not add new tax and customs burdens for consumers five years after it was initiated by the Ministry of Economy and Finance (MEF) for the country to have an updated comprehensive legal instrument.The National Assembly passed the law on non-tax revenue management with 96 votes out of 106. The law—initiated by MEF for drafting in 2017 to enhance the legal framework—consists of 11 Chapters with 101 Articles and stipulates the determination of core institution, institutional structures and mechanisms of non-tax collection and management.Aun Pornmoniroth, Minister of MEF representing the government, said the new law also states types of non-tax revenues, processes of collection from planning to reporting, modernization of management by utilizing information technology, non-tax debts, conflict resolutions, inspection, auditing, monitoring, evaluation, encouragement, punishment and penalties.“Non-tax revenue is a very big part of the national budget revenue that covers broadly and are from many sources of sectors and activities under responsibilities of ministries and institutions at both national and sub-national levels,” Pornmoniroth said, adding that the revenue accounts for 2-3 percent of Gross Domestic Product (GDP) per year.The law will also fulfill the loopholes in practical experiences both at national and international levels in terms of empowerment, division of responsibilities and full connectedness between ministries, institutions, sub-national administration and revenue collecting body, the MEF.The responsibility of the ministry is to regulate, monitor and push for the collection of this type of revenue that plays a vital role in the structure of the national revenue budget that previously had relied heavily on tax revenue under the existing enacted tax law that generally regulates revenue collected from private sector and consumers.“However, this revenue [non-tax revenue] is a type of by-sector revenue that is very complicated to manage, while collection has not yet reached its maximum potential as there has not been a clear base of legal framework to assure effective management,” Pornmoniroth said.Chheang Vun, Chairman of the Economic, Financial, Banking and Auditing Committee of the National Assembly, said the new law will help increase national revenue, and encourage budget distribution on the right targets but not put any new burden on consumers who are the actors in the economy after it is passed.“I would like to stress that the law on the non-tax revenue that we are discussing here will not add new burden to our consumers as it is neither tax nor customs but it will strengthen the state’s revenue through empowering the government to utilize the budget. After this, [the government] will have to collect and manage this revenue well,” Vun said.Chapter 2 of the law consists of 43 articles — from 4 to 46. Article 4 of the first section of this chapter that stipulates the types of non-tax revenues states that this revenue is divided into revenues from allocation of state properties, public enterprises and financially autonomous entities, public services, penalties and punishment and others.Article 6 of the chapter points out that the revenue from selling and swapping private properties of the state as immovable properties allocated by following the rules and procedures set in relevant applicable laws and regulations is also included in the category of non-revenue.Article 8 states that the revenue from selling and swapping private properties of the state as immovable properties include revenue from selling land, while Article 9 includes the revenue from renting the state properties—land, building, construction, infrastructure, equipment, transportation means, machineries — as the rent as the part for the state after profit division as stipulated in an agreement.Article 13 states that the government can generate revenue from partnership arrangements investment between the government and private sector in terms of the construction of public infrastructure or supplying public services such as transportation and logistics services.The transportation and logistics services include roads, bridges, railways, airports, ports, parking lots and telecommunications, production and distribution of electrical power, pipelines for oil and gas, and other public services in mines and energy sectors, according to Article 13.Article 20 states that in case enacted laws or regulations regarding establishment of public enterprises or financially autonomous entities do not stipulate the determination or division of dividends as per a set rate as percentage of net profit or surplus, they are obliged to pay dividends or cash surplus at least 10 percent to the national budget.Article 21 says that the finance minister has the right to demand that enterprises or financially autonomous entities pay in part or fully the idle capital into the national budget if they are found not in need to investment or development.Chapter 10 indicates that unauthorised persons who collect non-tax revenue shall be imprisoned from one to three years with fines from 50 to 100 million riels, while people who are authorized but collect other revenues other than the non-tax shall be imprisoned from one month to one year with fines from 1 to 4 million riels.Article 97 states that any authorized person who commits offences stipulated in chapter 10 as corruption offences shall be placed in the exclusive responsibility of Anti-Corruption Unit (ACU) to undertake investigation and file the case in courts. </t>
  </si>
  <si>
    <t>‘Petroleum product demand will surge to 4.8mn in 2030’</t>
  </si>
  <si>
    <t>https://www.khmertimeskh.com/501121536/petroleum-product-demand-will-surge-to-4-8mn-in-2030/</t>
  </si>
  <si>
    <t>According to the Economic Research Institute for Asean and East Asia, the demand for petroleum products in Cambodia will increase from 2.8 million tons in 2020 to 4.8 million tons in 2030 and further up to 8.3 million tons in 2040.At the opening ceremony of the “2nd Oil, Gas and Power” Conference in Phnom Penh on Wednesday, Minister of Mines and Energy Suy Sem said that Cambodia has seen geological research conducted by international petroleum companies such as Elf, Esso, Enterprise Oil, PTT, Premier Oil, Chevron, PVEP, JOGMEC and MOECO.He added that the Royal Government of Cambodia also allowed the Petroleum Geoscience Service (PGS) Company to obtain several 2D and 3D seismic data offshore and onshore in 2006 as a basis to begin further study on the potential of the petroleum resources.Currently, Cambodia has detected petroleum resources at sea that has commercial potential, and received the first oil drop in December 2020,
he said.“Moreover, the Royal Government has incentivized both national and international sectors to increase investments in sectors such as refinery, import, storage, transportation, sale, and distribution of petroleum and petroleum products to ensure the supply of oil and gas to the users and the development of other sectors,” he added.All the cities and provinces in Cambodia and the special economic zones have been connected to the national grid and 97 percent of villages and 84 percent of households are also connected, he said.In order to ensure energy security and energy stability in Cambodia, the Ministry of Mines and Energy is cooperating with the Asian Development Bank (ADB) to prepare a New Power Development Master Plan (PDP) 2021-2040.The minister added that the new PDP master plan is to increase the share of clean energy including renewable energy and energy efficiency to achieve the national and global commitment to environmental targets and to ensure adequate energy, security, accessibility, affordability, and reliability of energy supplies as well as the promotion of the local energy sources.He went on to say that, Cambodia had a late start but it is currently the fastest growing economy in the region.</t>
  </si>
  <si>
    <t>Japanese delegation to visit Cambodia</t>
  </si>
  <si>
    <t>https://www.khmertimeskh.com/501121531/japanese-delegation-to-visit-cambodia/</t>
  </si>
  <si>
    <t>A delegation from Japan External Trade Organization (JETRO) will visit Cambodia from late August to early September to learn about the new investment climate in the country.  Cambodia formulated a new investment law in October last year to attract more foreign investment.According to a release, the delegation comprising about 40 company executives will visit Phnom Penh for two days, where the investment climate has improved a lot. They will also meet local businesspeople and government officials.“We have prepared a schedule to provide the delegation with an overview of the investment climate in various regions of Cambodia including special economic zones. They will also visit Japanese companies operating in the country and meet with local partners as well,” the release said.The delegation will also head to Siem Reap, Poipet, Bavet and Sihanoukville where they will visit factories, special economic zones, new border checkpoints, Japanese companies and logistics warehouses.“It’s a valuable opportunity for them to understand the conducive investment climate in the country,” the release said.Meanwhile, Hiroshi Izaki, president of Japanese industrial machinery manufacturer Altech Asia Pacific Co Ltd is also planning to visit Cambodia in the near future and meet local experts in the country to discuss his proposal to open a manufacturing unit in
the country, possibly at Poipet Special Economic Zone.</t>
  </si>
  <si>
    <t>STI parks to attract more high-tech enterprises to Cambodia</t>
  </si>
  <si>
    <t>https://www.khmertimeskh.com/501121687/sti-parks-to-attract-more-high-tech-enterprises-to-cambodia/</t>
  </si>
  <si>
    <t>In a bid to attract cutting-edge enterprises to the country, Cambodia has been accelerating the legal procedure documents for the establishment of science, technology and innovation parks (STI Park).The Ministry of Industry, Science, Technology, and Innovation held an inter-ministry technical meeting on Wednesday with the private sector to collect inputs on the establishment of STI Parks.STI Parks would be set up in Cambodia, aimed at fostering research and innovation by technology firms and enterprises, said the ministry’s secretary of state and spokesman Heng Sokkung.STI Park is a purpose-built cluster of office spaces, labs, workrooms and meeting areas designed to support research and development in science and technology.“The sub-decree on the establishment and management of science, technology and innovation parks is very important to contribute to attracting investors, business people and individuals with new and innovative ideas to contribute to the promotion of science, technology and innovation, especially to contribute to national economic growth,” Sokkung said yesterday.“It is to lure high-end technology firms to invest in Cambodia as well as to attract domestic investors,” he said, adding, “High technologies brought by those firms will expectedly be transferred to the locals.”A range of R&amp;D, prototype, science museum, artificial intelligence, big data, and robotics are also targeted to be stationed in the parks.The draft will be put on the table for discussion next week, he said.Strengthening national technological capabilities and improving innovation performance will be critical to achieving the ambitious vision of the government to become an upper-middle-income economy by 2030 and a high-income economy by 2050.As of 2025, at least three STI Parks will be established in Phnom Penh, Kandal and Preah Sihanoukville provinces.</t>
  </si>
  <si>
    <t>We must find a way to help community, says Speedwind chairman</t>
  </si>
  <si>
    <t>https://www.khmertimeskh.com/501121712/we-must-find-a-way-to-help-community-says-speedwind-chairman/</t>
  </si>
  <si>
    <t>Dalton Wong clinches Asia Responsible Enterprise Award for the company’s CSR initiativesWhen Speedwind Distributions Co. Ltd recently bagged the Asia Responsible Enterprise Award’s (Area) ‘Outstanding and Exemplary Achievements in Sustainability and Responsible Entrepreneurship Award’ in the Social Empowerment Category for its ‘Giving with Heart’ CSR initiative, it was a deserving honour for the contributions of its chairman Dalton Wong.More than 500 Asian businesses and leaders from 19 countries have won the Area awards for championing sustainable and responsible entrepreneurship since its launch in 2011. The award categories are Social Empowerment, Investment in People, Health Promotion, Green Leadership, Corporate Governance, Circular Economy Leadership, and Responsible Business Leadership.Wong initiated the ‘Giving with Heart’ CSR activities in 2018.Talking about the recognition, Wong said, “Despite the challenges and difficulties during the Covid-19 pandemic, the company even carried out more CSR activities between 2020 and 2021, to help flood victims and their families as well as those who faced economic hardship and challenges as a result of the pandemic.”Explaining the rationale for conducting various CSR initiatives, Wong told Khmer Times, “We do not classify or consider an activity or initiative to be more significant than another. We believe that all activities that we undertake and are committed to will benefit the target beneficiaries, whether they are just 50 families affected by the floods or a few hundred students who need school materials for their studies.”“We are fortunate to have been a beneficiary of the Cambodian economy, and we must therefore always find a way to help members of the community who are in need,” he pointed out.“With a strong commitment from all the stakeholders of Speedwind, we will continue our CSR initiative for as long as the company is in operation. As a responsible member of the Cambodian community and a beneficiary of its economy, we believe that the company and its employees must always find ways to help members of the local community who are in need.”Some of the CSR activities and social support initiatives that Speedwind organised include Covid-19 Donation Programme, Flood Relief Aid, Education Aid for Rural and Underprivileged Communities, Hiring Programme for Disabled Minorities and Gender Equality Employment Programme.Wong, an entrepreneur with extensive experience in distribution, founded Speedwind – which became a top distribution service company in the Kingdom – in 2018.“Speedwind achieved a very strong distribution coverage nationwide and was able to grow its 8,000 points of distribution to more than 30,000,” he said.Wong, an Indonesian, who has been visiting Cambodia since 2009, decided to establish his business here after realising the attractive growth potential due to the Kingdom’s pro-business and pro-investment approach.While talking about his businesses in the country, Wong said, “Other than SpeedWind, our group also owns one of the most successful Business Process Outsourcing services under Massive Distributions. It offers merchant acquisition and management services to financial institutions, as well as the implementation and management of loyalty programs for B2B2C. We also operate one of the largest digital screens in Cambodia under Pixled Media, an IT solutions company, an HR recruitment and placement company and a company with dis-infection services. Our most recent venture is Massive Beverage which distributes APB products in Sihanoukville.”Speedwind has three regional headquarters and 42 local offices that cover all 25 provinces in Cambodia.He has been involved in various businesses for around 20 years, covering multiple industries and sectors, from international distribution to brand licensing, retail, project fit-outs, etc.“I am really proud to say that one of the biggest personal accomplishments was that I fulfilled my wish to travel to all the capital cities of Southeast Asian countries before I was 30.”When asked whether he had further expansion plans for Speedwind in the country, Wong replied: “Speedwind started as a last mile company and we are planning to use technology to improve the efficiency of the operations and to increase the points of distribution from traditional trade to all aspects of modern trading activities.”Talking about the major challenges he faced while conducting business in the country, Wong said, “When I first started the business in Cambodia, there were the usual challenges that most businesses encountered as the laws and regulations for commercial entities and activities were not as clear and information was difficult to come by.”“However, the Royal Government has greatly reformed and transformed its systems and processes, and provided greater clarity on various laws and regulations, culminating in the recently announced new investment law from CDC. Cambodia has become, without doubt, a much more pro-business and pro-investment destination, especially when compared to other developing countries or emerging economies.”Wong, who has recently been appointed as the Vice Chairman of the Cambodia-Vietnam chapter of KADIN (Kamar Dagang dan Industri Indonesia), the apex business chamber in Indonesia, also talked about the upcoming activities of the chamber.“I hope we can help contribute to a further strengthening of bilateral relations between Cambodia and Indonesia through greater trade and investment activities and initiatives. One such activity we are planning is an investment roadshow to Indonesia in the coming months,” he said.While explaining the significance of conducting more awareness campaigns about the business-friendly nature of the Kingdom among more businesspeople, he said, “Just a couple of days ago, when I hosted a group of businessmen bikers from Indonesia in Siem Reap, one of them remarked, ‘I was shocked to see how peaceful Cambodia is, back home we thought this country is still at war’. This shows there is still a lack of awareness and understanding about how much Cambodia has progressed, and there is a need for IndoCham and Kadin to help socialise and raise awareness about both our countries.”“Therefore, activities that will be planned in the future will have to focus on socialising both countries’ people to learn more about Cambodia and Indonesia, so that their respective businesses and investors are more aware of the growth potential and investment opportunities that both offer to each other,” he added. </t>
  </si>
  <si>
    <t>US GDP data due with all eyes on possible recession</t>
  </si>
  <si>
    <t>https://www.khmertimeskh.com/501121752/us-gdp-data-due-with-all-eyes-on-possible-recession/</t>
  </si>
  <si>
    <t>AFP – The United States is set to release key data on economic growth Thursday and global investors are watching closely as the world’s largest economy flirts with the recession – while President Joe Biden walks a political tightrope.Though Biden says he is confident the US economy is not suffering a downturn, a report showing a second consecutive quarter of negative growth – meeting one of the common definitions of a recession – would increase fears of a wider downturn.With crucial midterm elections just over three months away, the stakes could not be higher, and the Biden administration has spent the past week talking up the positive signs in the US economy, including job growth and solid consumer spending.It would be highly unusual for an economy still adding jobs at a rapid pace, and with near record-low unemployment, to fall into recession.The consensus forecast among analysts is for an annualized 0.5 percent increase in the gross domestic product in the second quarter, after a 1.6 percent decline in the first three months of the year.But many economists say recent figures suggest GDP may have contracted in the April-June period.With the labour market showing some signs of cooling and supersized interest rate hikes by the Federal Reserve slowing the economy – the latest coming on Wednesday – many economists say the recession discussion is more a matter of when
not if.And that poses a major political headache for the president, who has seen his approval ratings plummet in recent months as American families struggle to make ends meet due to surging inflation. </t>
  </si>
  <si>
    <t>Asia, Europe track post-Fed surge on Wall St but caution urged</t>
  </si>
  <si>
    <t>https://www.khmertimeskh.com/501121758/asia-europe-track-post-fed-surge-on-wall-st-but-caution-urged/</t>
  </si>
  <si>
    <t>AFP – Asian and European markets rose Thursday following a surge on Wall Street fuelled by hopes that the Federal Reserve could slow its pace of inflation-fighting interest rate hikes.The dollar also struggled to bounce back from a sell-off – sitting at a three-week low against the yen – that came in response to comments by Fed chief Jerome Powell suggesting its next super-sized increase could be its last.However, analysts cautioned that the initial joy, which sent New York’s three main indexes soaring, could be short-lived as the global economy continued to face several headwinds and inflation would likely not come down quickly.As expected, the Fed lifted borrowing costs 75 basis points to a range of 2.25 to 2.5 percent, close to the neutral level it considers neither stimulating nor slowing economic growth.Forecasts have rates going as high as 3.8 percent in 2023, as the bank tries to control runaway inflation.There is a growing concern that the sharp rise in rates is bearing down on the world’s top economy and could send it into recession.In his post-meeting comments, however, Powell said he did not consider that was the case, because “there are too many areas of the economy that are performing too well”.He did note that growth was slowing.Powell added that officials would not give any guidance on their next move, instead taking each decision on a meeting-to-meeting basis.While he said another “unusually large increase could be appropriate” in September and officials “wouldn’t hesitate” to lift by one percentage point, markets took heart from the suggestion that the bank was ready to take its foot off the gas towards the end of the year.On Wall Street, the Dow and S&amp;P rallied and the Nasdaq soared more than four percent – its best one-day rise since late 2020 – as tech firms caught a wave of optimism. The sector is more susceptible to higher rates.And Asia followed suit, though with more muted gains.Shanghai, Tokyo, Sydney, Seoul, Singapore, Mumbai, Manila, Jakarta and Wellington were also well in the green.But Hong Kong dipped as the city’s de facto central bank followed the Fed in lifting rates owing to its currency peg.London, Paris and Frankfurt opened with gains.The prospect of a slower pace of rate hikes weighed on the dollar against most other currencies, and on Thursday it hit its lowest level against the yen since July 6.There was a warning that the positive mood likely will not last, however.“This market move is the victory of hope over experience,” Jeffrey Rosenberg, at BlackRock Inc, told Bloomberg Television. “I’d be a little bit cautious here.”And Citigroup’s Andrew Hollenhorst and Veronica Clark added that traders appeared to be misjudging Powell’s remarks.“We read Chair Powell’s press conference as more hawkish than the market’s interpretation,” they said, adding that inflation readings excluding food and energy will “push the Fed to hike more aggressively than they or markets anticipate”.All eyes are now on the release of second-quarter growth data later Thursday. After a 1.6 percent contraction in the previous three months, another negative reading would put the economy into a technical recession.An expected phone call between Joe Biden and China’s Xi Jinping will also be high on the agenda for investors as the world’s superpowers try to navigate a period of rising tensions. Updates on US tariffs and Taiwan will be among the main areas of focus.Oil prices rose after data showed a big drop in US stockpiles, while Powell’s comments on the economy eased recession concerns and the weaker dollar made the commodity cheaper for buyers with other currencies. </t>
  </si>
  <si>
    <t>Cambodian market considers Japan water solubilisation technology</t>
  </si>
  <si>
    <t>https://www.khmertimeskh.com/501121932/cambodian-market-considers-japan-water-solubilisation-technology/</t>
  </si>
  <si>
    <t xml:space="preserve">Cambodia is experimenting water solubilisation products by Club Eco Water for possible supply in the country’s market.The progress of the experiment was discussed on July 27 in a meeting between Veng Sakhon, Minister of Agriculture, Forestry and Fisheries, and Mr Shimada Satoshi, CEO of Club Eco Water at the ministry.According to Mr Shimada Satoshi, his company through a partnership with Cambodia’s local company conducted the scientific experiment with water and some vegetables and fruits in Cambodia.Though they are waiting for a final confirmation of the effectiveness and safety of products from a lab in Japan, the experiment went well and the initial result was very positive.The products blended with water could boost ions and other nutrients to support the growth of fruits and vegetables and reduce side effect of chemical fertiliser and pesticide, he explained.When the products’ effectiveness and safety was confirmed, the CEO hoped to expand the scope of this technology across Cambodia so that Cambodian people and especially children can have access to safe fruits and vegetables.Veng Sakhon thanked Mr Shimada Satoshi for targeting Cambodian market, especially the current situation wherein the price of fertiliser is rising.Before promoting the products widely in Cambodia, he encouraged the company to wait for the confirmation from the lab on the effectiveness and safety of the products.He also asked Mr Shimada Satoshi to establish a factory for the products in Cambodia if the lab result was positive. AKP-Lim Nary </t>
  </si>
  <si>
    <t>https://www.khmertimeskh.com/501121713/market-watch-507/</t>
  </si>
  <si>
    <t>CSX slips 0.19 pointsThe Cambodia Securities Exchange Index (CSX) continued to slip yesterday by 0.19 points or 0.04 percent to close at 475.82. The index that opened at 475.44 recorded a high of 475.89 and a low of 473.43 during the day’s trade.On the Main Board, PPAP gained 20 riels to move to 14,720 riels while PPSP and PWSA lost 20 riels each to reach 2,370 riels and 7,420 riels respectively.ABC, GTI, PAS and PEPC remained flat.On the Growth Board, JSL added 20 riels to reach 4,100 riels while DBDE remained flat at 2,390 riels.</t>
  </si>
  <si>
    <t>Cambodia shares insights to UN-ESCAP’s Policy Dialogue</t>
  </si>
  <si>
    <t>https://www.khmertimeskh.com/501121910/cambodia-shares-insights-to-un-escaps-policy-dialogue/</t>
  </si>
  <si>
    <t xml:space="preserve">Cambodian senior official today shared some insights to the Policy Dialogue on the Economic and Social Survey of Asia and the Pacific 2022 organised by the United Nations Economic and Social Commission for Asia and the Pacific (UN-ESCAP).This policy dialogue also serves as a venue to discuss major development challenges that Cambodia is currently facing and available policy options to address them, said Ly Thuch, Senior Minister and President of National Committee of the Economic and Social Commission for Asia and the Pacific (NA-ESCAP).Over the past two years, he continued, the Covid-19 pandemic crisis has damaged the socio-economic progress in developing countries achieved under the 2030 Agenda for Sustainable Development.Ly Thuch said at present, the region and the world are continuing to face increasingly acute challenges with complicated and unpredictable manner to the development, including geo-political rivalries, military, trade and technological wars, climate change, monetary policy tightening etc. These factors have been causing changes in the global economic architecture and disrupting the globalisation trend, which has significantly reduced the global value chain and productivity.“In this circumstance, we must adhere to the spirit of openness and support for the multilateral trading system as well as strengthen multilateralism, especially promote the openness for international trade and reduce trade barriers, particularly on strategic commodities such as food, medicine, and energy, in order to foster sustainable economic growth and enhance the resilience of regional and global value chains,” he underlined.Taking this rare opportunity, Senior Minister Thuch briefly informed the participants about the Covid-19 situation and recent economic development in Cambodia. Under the guidance and leadership of Hun Sen, Prime Minister of Cambodia, as of today (July 25, 2022), the Royal Government has achieved the vaccination rate of more than 94 percent of the total population of 16 million. On socio-economic front, the Royal Government of Cambodia has been formulating and implementing concrete policy measures to attract additional foreign investments by building infrastructure and improving the transportation system – both soft and hard, improving trade facilitation, developing human resource, setting up IT and digital system as well as developing financial sector.In particular, he stressed, the Royal Government of Cambodia has expanded wider exporting markets by establishing various free trade agreements, namely: (1). Regional Comprehensive Economic Partnership Agreement (RCEP), (2). Cambodia-China Free Trade Agreement, and (3). Cambodia-Korea Free Trade Agreement, which will come into effect soon.Thanks to these openness policies of Cambodia’s total export to other member countries of RCEP totalled $3.28 billion in the first half of 2022, up 10 percent year-on-year, he said.Overall, these positive developments have transformed Cambodia into a more important and potential centre for production, businesses, and investments in the region, with larger and more competitive exporting markets for investors from all over the world, Thuch underlined. AKP-Heng Panha </t>
  </si>
  <si>
    <t>Trade at O’Smach border doubles after border reopening</t>
  </si>
  <si>
    <t>July 28, 2022</t>
  </si>
  <si>
    <t>https://www.khmertimeskh.com/501121437/trade-at-osmach-border-doubles-after-border-reopening/</t>
  </si>
  <si>
    <t>The volume of commercial goods being imported into Cambodia through the O’Smach border has doubled since the border reopened after the pandemic caused its shutdown.This was confirmed by the immigration police officer at the O’Smach International Border Gate on 26 July. The O’Smach International Border Gate is one of the three border crossings in Samraong City, Banteay Meanchey.Border police said that on average 200 to 250 trucks import goods into Cambodia through O’Smach International Border, which is double the number of daily averages during the outbreak. Imported goods include, construction materials, beverages, agricultural products, groceries, etc.The other two international border crossings between Cambodia and Thailand are Choam Sangam in Anlong Veng district and Chob Koki in Banteay Ampil district. The border gates are only used to exchange goods and items for daily use between citizens from both countries.</t>
  </si>
  <si>
    <t>Two new investments worth more than $14 million approved</t>
  </si>
  <si>
    <t>https://www.khmertimeskh.com/501121299/two-new-investments-worth-more-than-14-million-approved/</t>
  </si>
  <si>
    <t>The Council for the Development of Cambodia (CDC) has just approved two new investment projects with a total investment of more than $14 million and could create many new jobs.According to the official Facebook page of the CDC, the investment proposals approved by the Cambodian Investment Committee of the CDC were:MILANNA LEATHERWARE MFY (CAMBODIA) CO., LTD will invest in a project to establish a factory to produce belts and bags of all kinds, located in Krabei Tram village, Chung Ruk commune, Kong Pisey district, Kampong Speu with an investment capital of approximately $9.2 million and could create 1,414 jobs.BEST BEAUTY COMPANY LIMITED Garment factory project, located in Prek Tapring village, Sangkat Sitbo, Takhmao city, Kandal, with an investment capital of approximately $5.1 million and can create 2,236 jobs.</t>
  </si>
  <si>
    <t>Cambodia to increase flights from Singapore during SEA Games 2023</t>
  </si>
  <si>
    <t>https://www.khmertimeskh.com/501121218/cambodia-to-increase-flights-from-singapore-during-sea-games-2023/</t>
  </si>
  <si>
    <t>Cambodia will need to increase the number of flights between the country and Singapore during the SEA Games 2023 to meet expected demands to and from the city-state.This was said during a meeting between  Cambodia’s Acting Minister of Tourism Tith Chantha and Singaporean Minister of Culture, Community and Youth Edwin Tong who discussed the need to increase flights between the two countries.The increased flights will attract more international tourists to Cambodia, especially to prepare to transport passengers and receive tourists when the SEA Games 2023 is held in Cambodia.Both sides mentioned the connection of Cambodia-Singapore direct flights through Singapore Airlines and other airlines, which is an important factor in promoting international tourists to Cambodia. VNA</t>
  </si>
  <si>
    <t>Cambodia, Australia highlight trade and investment cooperation</t>
  </si>
  <si>
    <t>https://www.khmertimeskh.com/501121190/cambodia-australia-highlight-trade-and-investment-cooperation/</t>
  </si>
  <si>
    <t>Cambodia and Australia have expressed their satisfaction with and reaffirmed their commitment to further enhance their bilateral cooperation, mainly in trade and investment sectors.The remarks were highlighted during a meeting between Pan Sorasak, Minister of Commerce, and Pablo Kang, Ambassador of Australia to Cambodia, at the ministry office in Phnom Penh on July 26.Both sides exchanged views on the progress of cooperation under the Mekong-Australia Partnership (MAP), particularly in the competition and consumer protection sector between the General Department of Consumer Protection, Competition and Fraud Repression (CCF) of the Ministry of Commerce of Cambodia, the National Committee for Consumer Protection (NCCP), and the Australian Competition and Consumer Commission (ACCC).The Minister mentioned about high-level dialogues between CCF, NCCP, and ACCC, and training workshops, capacity building for investigating officers of CCF, and the like.Sorasak also thanked Australia for its support for Cambodia’s ASEAN Chairmanship in 2022, especially for the key economic deliverables to be achieved during Cambodia’s chairmanship as well as the good cooperation under the ASEAN Economic Community pillar such as negotiations for ASEAN-Australia-New Zealand Free Trade Agreement (AANZFTA) Upgrade, implementation of Regional Comprehensive Economic Partnership Agreement and so on.Ambassador Kang spoke highly of the key economic deliverables, which have reflected responses to global developments, basically of all parties’ endeavors in the AANZFTA Upgrade negotiations, a priority for ASEAN-Australia-New Zealand cooperation this year. L Vy – AKP</t>
  </si>
  <si>
    <t>Cambodia’s petroleum demand expected to reach 4.8 million tons by 2030</t>
  </si>
  <si>
    <t>https://www.khmertimeskh.com/501121168/cambodias-petroleum-demand-expected-to-reach-4-8-million-tons-by-2030/</t>
  </si>
  <si>
    <t>The demand for petroleum products in Cambodia is projected to rise to 4.8 million tons in 2030, up from 2.8 million tons in 2020, the country’s Minister of Mines and Energy Suy Sem said on Wednesday.Speaking at the Oil, Gas and Power Cambodia 2022 conference here, Sem said the demand will increase to 8.3 million tons in 2040.“Further investments in this sector are needed in order to respond to this growing demand,” he said.Currently, Cambodia imports all of its petroleum products from Vietnam, Singapore and Thailand as its seabed oil and gas reserves have not been tapped yet.According to the Ministry of Commerce, the Southeast Asian nation spent $971 million on imports of petrol and diesel in the first five months of 2022, up 57 percent from $617 million over the same period last year.Oil prices in Cambodia have soared since the Russia-Ukraine crisis burst out in February.The Ministry of Commerce’s oil price list showed that regular petrol costs 4,800 riel ($1.17) per liter on Wednesday, while diesel costs 5,300 riel ($1.3).The figures indicated that the prices of regular petrol and diesel rose 6.6 percent and 25 percent, respectively compared to the prices dated in early February. Xinhua</t>
  </si>
  <si>
    <t>Nigeria and Cambodia eye cooperation in energy sector</t>
  </si>
  <si>
    <t>https://www.khmertimeskh.com/501120975/nigeria-and-cambodia-eye-cooperation-in-energy-sector/</t>
  </si>
  <si>
    <t>The Ambassador of the Federal Republic of Nigeria has expressed interest in strengthening bilateral cooperation between Cambodia and Nigeria, as well as conducting a study on the use and development of the energy sector in Cambodia.During a courtesy call and discussion with Suy Sem, Minister of Mines and Energy on Monday, Folakemi Ibidunni Akinleye praised Cambodia for its management of the Covid-19 pandemic as well as the development of the mining, energy and oil sectors. Nigeria has solid development experience in both areas.She also expressed interest in the development of the industrial sector in Cambodia, as well as the new investment law and Cambodian investors.It was the first meeting between the two sides on future investments in the sector.Suy Sem stated that Cambodia welcomes all investors who want to invest in these sectors, while Cambodia has no political bias – especially in discussing ways and means to further enhance the relations between Cambodia and Nigeria.Cambodia has high potential for developing renewable energy resources even though the country has not attracted much international investment in renewable energy till 2020, he said.To attract more investment in renewable energy, the government could improve renewable energy governance, adopt clear targets, develop an effective regulatory framework, improve project bankability and facilitate market entry for international investors, according to reports.Cambodia is highly vulnerable to the negative effects of climate change and it is advised that the country focuses more on developing renewable energy as part of climate change mitigation measures.Nigeria is the 12th largest producer of petroleum in the world, the 8th largest exporter, and has the tenth largest proven reserves. Petroleum plays a large role in the Nigerian economy, accounting for 40 percent of GDP and 80 percent of government earnings.In addition to its petroleum resources, Nigeria also has a wide array of underexploited mineral resources, which include coal, bauxite, tantalite, gold, tin, iron ore, limestone, niobium, lead and zinc. </t>
  </si>
  <si>
    <t>Altech hints at Cambodia plans</t>
  </si>
  <si>
    <t>https://www.khmertimeskh.com/501120810/altech-hints-at-cambodia-plans/</t>
  </si>
  <si>
    <t>Japanese industrial machinery manufacturer Altech Asia Pacific Co Ltd (Altech) in Thailand is planning to open its factory in Cambodia, Heng Sovannarith, commercial attaché at Cambodian embassy in Bangkok told Khmer Times on Tuesday.According to Sovannarith, Altech’s president Hiroshi Izaki discussed the plan with him at a meeting at the Cambodian Embassy on the same day he proposed to open the facility at Poipet Special Economic Zone.“I suggested that they open the factory in the special economic zone as it could not only bring trade benefits for the company but also allow it to supply printing and packaging materials to other firms in the country,” Sovannarith said.The low labour costs and tax incentives provided by the government along with preferential treatment from the trading partners are among the reasons that attracted the Japanese firm to Cambodia, the official said.The Cambodian government had launched 12 special economic zones along the Cambodia-Thai borders in line with the Thailand Plus-One Strategy.Sovannarith explained that Thailand-Plus-One is a business model in which a Japanese company with a manufacturing base in Thailand relocates its labour-intensive processes to neighbouring countries. “If they set up a factory here, they will be able to supply their packaging products to small and medium enterprises in our country as these companies are currently facing the issue of low-quality packaging,” he said, adding that Altech is specialized in the manufacturing of high-quality printing and packaging materials.Using the Southern Economic Corridor, Cambodia aims to establish supply chains near both Bangkok and Ho Chi Minh City, where Japanese companies are concentrated. In other words, Cambodia is expected to play a huge role in the development of the special economic zones in the Mekong region.Hiroshi will come to Cambodia in the near future and meet local experts, he added, but did not disclose the investment intended for the business expansion plan. “It’s still at a preliminary stage and they are yet to visit Cambodia,” he said.Hiroshi has requested that the embassy send him a list of Japanese companies operating in Cambodia and information regarding forthcoming trade exhibitions, Sovannarith said.Based in Japan, Altech has units in China, Indonesia, Thailand and Vietnam.Another Japanese company, Sumitomo Corporation expanded to Cambodia early this month by launching its factory at the 357-hectare Royal Group Phnom Penh Special Economic Zone labelled the Kingdom as one that can play an important role for Thailand-Plus-One.</t>
  </si>
  <si>
    <t>Japanese firm Sumitomo Wiring expands in Cambodia</t>
  </si>
  <si>
    <t>https://www.khmertimeskh.com/501120811/japanese-firm-sumitomo-wiring-expands-in-cambodia/</t>
  </si>
  <si>
    <t>Japanese general trading firm Sumitomo Wiring Systems Group’s subsidiary Sumi (Cambodia) Wiring Systems Co Ltd recently opened a new factory for manufacturing wire harness for automobiles at the Royal Group Phnom Penh Special Economic Zone.Hiroshi Uematsu, CEO of Royal Group Phnom Penh SEZ, told Khmer Times that Sumi (Cambodia) Wiring Systems has been operating in its third factory on a floor area of around 31,000 square metre, which is approximately twice the size of the previous project in the economic zone with about 38,600 workers.“We are very pleased to be a part of the steady expansion of our investors, and we expect this to have a positive synergistic effect on our other projects and operations as a result of our performance,” Hiroshi said.The new built-to-suit rental factory is the third project that Royal Group Phnom Penh SEZ built for Sumi (Cambodia) Wiring Systems in the industrial park that provides easy sea access to Japan via Ho Chi Minh City and Singapore via the deep-sea port in Sihanoukville.“As a zone developer, we are proud to witness the constant growth, development, and expansion of the company. We are honoured to be a part of this expansion process. And we will keep trying our best to support all of our investors in whatever way we can,” it said.An official of Sumi (Cambodia) Wiring Systems Co Ltd told Khmer Times that its third factory has been built from March 2021 until June this year on nearly 70,000 square metres. The company is looking to recruit between 1,000 and 1,500 Cambodian workers by 2023 to expand its production in the special economic zone on 357 hectares of land along National Road 4.Since starting its first operations in the special economic zone in April 2012, Sumi (Cambodia) Wiring Systems has 4,500 Cambodian workers now. At the beginning of this month, the company officially launched its operation in the new built-to-suit rental factory.Kenichi Urushibata, Chief Executive Officer of Sumitomo Wiring Systems, said the automobile industry is now facing a “once in a century” drastic transformation, requiring it to develop technologies in new fields such as electrification, automatic driving, connectivity and sharing.“By anticipating new trends and based on the technology for connecting and connected that we have developed in the automobile wiring harness business, we will continue to promote development of new products and technologies from the viewpoint of our customers,” Kenichi said.“We will continue to combine the Group’s strengths in moving ahead together and remaining connected over the next 100 years. We will always keep in mind
this fundamental core principle and continue to solidify our position as an indispensable partner to customers all over the world,” he added.</t>
  </si>
  <si>
    <t>‘RCEP expected to unleash significant upsides’</t>
  </si>
  <si>
    <t>https://www.khmertimeskh.com/501120978/rcep-expected-to-unleash-significant-upsides/</t>
  </si>
  <si>
    <t>The Regional Comprehensive Economic Partnership, the world’s largest free trade agreement, is expected to unleash significant upsides, according to Singapore’s Ambassador to Cambodia Teo Lay Cheng.She made the remarks while speaking at a webinar ‘Discovering Cambodia – Insight Into The Business Opportunities in Cambodia’, organised by the Singapore Business Federation on Tuesday.RCEP is a free trade agreement among the Asia-Pacific nations of Australia, Brunei, Cambodia, China, Indonesia, Japan, South Korea, Laos, Malaysia, Myanmar, New Zealand, the Philippines, Singapore, Thailand, and Vietnam.Speaking about Cambodia’s rapid economic growth, Ms Teo said, “Since the Kingdom’s entry into the World Trade Organization, Cambodia has embarked on a determinant path of economic liberalisation. Prior to the onset of Covid-19, Cambodia was powering ahead with an average growth rate of 7 percent for about two decades. As the country emerges from Covid-19 pandemic following a successful vaccination campaign, a return to high levels of growth is anticipated. In particular, the Regional Comprehensive Economic Partnership, the world’s largest free trade agreement is expected to unleash significant upsides.”Businesspeople from Singapore, which is among Cambodia’s top five foreign investors, have established their presence in real estate, energy, training and distribution, retail, education and finance in the Kingdom.She also pointed out that Cambodia, which is situated at the heart of Southeast Asia Cambodia, has some key attributes as an investment destination.“It has an expanding middle-income population. Between 2015 and 2020 consumer spending has increased at an annual average of 6.5 percent year-on-year, opening doors for new products to enter the market,” the ambassador mentioned.She also lauded the growing digital economy fuelled by the young population in the Kingdom, suggesting that Cambodia has one of the highest mobile penetration rates in the world.While talking about the other attractions of the country as an investment destination, Ms Teo said, “It has an investment friendly environment which includes attractive tax incentives and 100 percent foreign ownership. Cambodia aims to become a high middle-income country by 2030 and a high-income country by 2050.”She pointed out that many retail and food services companies from Singapore have already established their presence in the Kingdom.Meanwhile, talking at the webinar, Sok Khoeun, Cambodia’s Ambassador to Singapore, said, “Cambodia achieved annual 7.7 percent economic growth for the last 20 years, thanks to peace, political stability and strong macroeconomic policy. The open economy brought progress to the whole society, improving the living standards, and generating good jobs for our people.”Pointing out some of the advantages of doing business in the country, he said, “We are located at the heart of South East Asia with a strong, dynamic and productive young labour force. Cambodia adopted a pro-business approach and attracted foreign direct investment.”The ambassador also highlighted the strong relationship between Cambodia and Singapore.“Cambodia and Singapore have enjoyed robust, long-standing and excellent relations and multifaceted cooperation underpinned by the economic and trade link and people-to-people connections.“The bilateral relations continued to grow from strength to strength. The trade between the two countries increased significantly over the past decade. It reached $6.8 billion in 2021 despite the disruption of Covid-19. The investment flow from Singapore to Cambodia hit $134.81 million in 2021, making Cambodia one of the key sources of direct investment. Singapore is the third largest investor with a total amount of $2.7 billion after China and South Korea,” he said.</t>
  </si>
  <si>
    <t>Nationwide rail strikes hit UK</t>
  </si>
  <si>
    <t>https://www.khmertimeskh.com/501121030/nationwide-rail-strikes-hit-uk/</t>
  </si>
  <si>
    <t>LONDON (AFP) – Around 40,000 British railway workers staged a walkout on Wednesday, a month after the largest strike in 30 years as the UK battles its worst cost-of-living crisis in decades.The nationwide walkout over pay and conditions brought the rail network to a virtual standstill with only one in five training running and caused major disruption to rush-hour commuters as many simply stayed at home.With inflation at a 40-year high and set to worsen, the cost-of-living crisis presents a major challenge to Foreign Secretary Liz Truss and former finance minister Rishi Sunak, who are vying to replace Prime Minister Boris Johnson in a leadership contest.London Underground trains and buses ran as normal, but Eurostar reduced the number of trains though the Channel Tunnel as a knock-on effect, despite its staff not joining the walkout.Mick Lynch, general secretary of the RMT rail union, argues strikes are necessary as wages have failed to keep pace with UK inflation, currently at 9.4 percent and on course to keep rising.“Network Rail have not made any improvement on their previous pay offer and the train companies have not offered us anything new,” he said.Wednesday’s 24-hour strike comes after RMT staged a three-day walkout last month, also virtually paralysing the rail network.“The government need to stop their interference in this dispute so the rail employers can come to a negotiated settlement with us,” said Lynch.The government urged union bosses and train operators to resolve the dispute.“They don’t need to speak to ministers to resolve this because their employers are the people who have the mandate to negotiate this,” Transport Minister Grant Shapps told Sky News.“This is just… trying to distract attention,” he added. Services are expected to resume early Thursday.</t>
  </si>
  <si>
    <t>CDC approves $1.53 billion Singaporean investment projects</t>
  </si>
  <si>
    <t>https://www.khmertimeskh.com/501121028/cdc-approves-1-53-billion-singaporean-investment-projects/</t>
  </si>
  <si>
    <t>The Council for the Development of Cambodia (CDC) has approved 127 investment projects proposed by Singaporean investors worth $1.53 billion as of June this year, according to a press release from CDC.The figure was revealed during a webinar on “Discovering Cambodia – Insight into the Business Opportunities in Cambodia” organized by CDC and the Singapore Business Federation (SBF), on Tuesday.The approved investment projects are from tourism, manufacturing, infrastructure and other industries.Sok Chenda Sophea, secretary general of CDC, said during the event that the foreign direct investment (FDI) from Singapore into Cambodia has been a vital contribution to the fast recovery and development of the Kingdom’s economy.The webinar was attended by approximately 150 participants from business communities that“Cambodia’s investment environment has been a cornerstone awaiting Singapore investments to tap on the vast potential in Cambodia’s agri-food industries, services and other manufacturing sectors,” said Chenda Sophea.Chenda Sopha, who is also the minister attached to the Prime Minister, also emphasised the importance of Cambodia’s investment law that was adopted in October 2021, which incentivises investors to apply for responsible business conduct and inclusive business approaches in their investment and business practices.Singapore Ambassador to Cambodia Teo Lay Cheng, who also attended the webinar, said Singapore is amongst the top five foreign investors in Cambodia in various industries such as real estate, energy, trading, distribution, food, consumer, education and finance. She added that the two countries also have enjoyed easy connectivity with 35 passenger services per week.“Cambodia is one of the fastest growing economies in Asia… Following a successful vaccination campaign, a return to earlier high levels of growth is anticipated,” she said.Sok Khoeun, Cambodia Ambassador to Singapore, said the economic diplomacy strategy for 2021-2023 launched in early 2021 is aimed at promoting trade, investment, tourism and culture to contribute to the economic development of the country and enhancing Cambodia’s interest regionally and internationally.“Cambodian diplomats have done their part and intensified their efforts to implement and promote such economic diplomacy to bring more investments and tourists to Cambodia,” Khoeun said. </t>
  </si>
  <si>
    <t>Most Asian markets down as Fed prepares latest hike</t>
  </si>
  <si>
    <t>https://www.khmertimeskh.com/501121024/most-asian-markets-down-as-fed-prepares-latest-hike/</t>
  </si>
  <si>
    <t>AFP – Stocks fell Wednesday as recession fears returned to the forefront of traders’ minds ahead of an expected Federal Reserve interest rate hike later in the day.The selling followed a steep drop on Wall Street fuelled by concerns that four-decade high inflation and rising borrowing costs were keeping Americans from spending, and pushing the economy towards a recession.That was backed up by a profit warning by retail titan Walman and a closely watched consumer confidence gauge sinking for the third month in a row.And the International Monetary Fund slashed its global growth forecasts, warning the US economy would likely shrink.There had been hope that a recent rally across markets indicated the long-running sell-off may have come to an end, and that signs of an economic slowdown could allow the Fed to ease off its tightening by next year and start cutting rates in 2023.But observers warned there was still a lot of volatility to come as the bank was still hiking, prices were soaring, Russia’s war in Ukraine showed no sign of ending and China was still battling Covid with lockdowns.“The Fed hasn’t even gotten to neutral yet,” Jason England, of Janus Henderson Investors, told Bloomberg Television.“For them to start easing already or for them to start seeing eases priced it is, I think, a little premature.”All eyes are now on the Fed meeting, which concludes Wednesday and is followed Thursday by second-quarter economic growth figures.While officials are widely tipped to announce a second successive three-quarter point increase, the main focus will be their outlook for the economy and clues about future moves as it begins to falter.“Markets are pricing at a slower pace of tightening before the Fed pivots to an easing stance in 2023,” said SPI Asset Management’s Stephen Innes.“However, Fed Chair Jerome Powell has been pushing back against a recession outcome while highlighting an outsized focus on combating inflation.”After a drop on Wall Street, most of Asia gave back a large chunk of Tuesday’s rally.Hong Kong, Shanghai, Sydney, Seoul, Singapore, Taipei, Manila and Jakarta were all in the red, though Tokyo, Jakarta and Wellington eked out gains.But US futures rallied after healthy earnings releases from tech titans, including Microsoft and Alphabet, soothed some worries about the consumer.Oil prices fluctuated as recession worries were offset by data showing a big drop in US stockpiles, which pointed to strong demand at a time when supplies remain weak. </t>
  </si>
  <si>
    <t>Two projects worth $14.3 million approved</t>
  </si>
  <si>
    <t>https://www.khmertimeskh.com/501121023/two-projects-worth-14-3-million-approved/</t>
  </si>
  <si>
    <t>The Council for the Development of Cambodia (CDC) has approved two projects worth $14.3 million investment to build factories manufacturing leather belts, handbags and clothes in Kampong Speu and Kandal provinces.“The Cambodian Investment Board of CDC has decided to issue certificates of registration for the projects,” a release said. Milanna Leatherware M.F.Y (Cambodia) Co Ltd will invest $9.2 million to build a factory in Kong Pisei district of Kampong Speu province andBest Beauty Company Limited, $5.1 million for a garment factory in Takmau city of Kandal province.Milanna Leatherware M.F.Y (Cambodia) Co Ltd will provide jobs to 1,414 Cambodians and Best Beauty Company Limited, 2,236 jobs.CDC had recently approved four investment projects worth about $97 million giving jobs to 2,050 people in different locations in the Kingdom. Of the investments, the biggest was contributed by L-Q New Energy Co Ltd to build a factory in
Kratie province.</t>
  </si>
  <si>
    <t>Microsoft earnings fall short as computer sales sag</t>
  </si>
  <si>
    <t>https://www.khmertimeskh.com/501120976/microsoft-earnings-fall-short-as-computer-sales-sag/</t>
  </si>
  <si>
    <t>AFP – Microsoft on Tuesday said that its earnings in the recently ended quarter fell shy of expectations as personal computer sales suffered from production holdups in China and sagging demand.The US technology giant reported a profit of $16.7 billion on revenue of $51.9 billion, topping the same quarter a year earlier but missing market forecasts.The earnings stumble was due mostly to foreign exchange rates and shutdowns of personal computer factories in China, Wedbush analyst Dan Ives said in a note to investors.Microsoft said that the strong US dollar made its offerings more costly in foreign markets, hurting sales.“The most important core business; cloud and commercial bookings was relatively rock solid despite fears,” Ives said.“The core DNA of the Microsoft growth story is cloud and core Azure growth which was healthy this quarter and appears to have momentum into 2023 despite economic headwinds.”Microsoft shares were up some 4 percent in after-market trades that followed the release of the earnings figures.“In a dynamic environment we saw strong demand, took a share, and increased customer commitment to our cloud platform,” said Microsoft chief financial officer Amy Hood.Shutdowns at computer production facilities in China in May, and a deteriorating market for personal computers, cost Microsoft some $300 million in revenue it would have made from Windows operating systems bought to power the machines, the earnings report indicated.The personal computer market had been in steady decline prior to the pandemic, as people turned to smartphones or tablets.A massive shift to shopping, working, socializing and playing from home reignited demand for desktop computing power, but it remains to be seen whether that appetite will remain post-pandemic.Ad revenue at Microsoft’s online news, search, and career social network LinkedIn suffered due to companies cutting marketing budgets due to broad economic woes, the company said.The tech veteran based in the US state of Washington also logged $126 million in operating expenses related to scaling back its operations in Russia because of that country’s invasion of Ukraine.Microsoft saw consumers spend less on Xbox videogame content in the quarter compared to the same period a year earlier, in a possible sign that many are out playing in the real world more as pandemic restrictions ease.However, Microsoft’s cloud, business and productivity offerings continued to thrive.“We see real opportunity to help every customer in every industry use digital technology to overcome today’s challenges and emerge stronger,” said Microsoft chief executive Satya Nadella. </t>
  </si>
  <si>
    <t>https://www.khmertimeskh.com/501120974/market-watch-506/</t>
  </si>
  <si>
    <t>CSX goes down 0.19 pointsThe Cambodia Securities Exchange Index (CSX) went down 0.19 points or 0.04 percent to close at 476.01 yesterday. The index that opened at 475.73 recorded a high of 476.01 and a low of 473.40 during the day’s trade.On the Main Board, GTI gained 40 riels to move up to 4,080. PAS and PWSA went up 20 riels each to reach 13,700 riels and 7,440 riels respectively. PPSP gained 10 riels to reach 2,390 riels.ABC shed 20 riels to move down to 10,440 riels, while PEPC and PPAP remained flat.On the Growth Board, JSL gained 40 riels to reach 4,080 riels while DBDE, 10 riels to move to 2,390 riels.</t>
  </si>
  <si>
    <t>Cambodia’s petrol product demand to reach 4.8 million tonnes by 2030</t>
  </si>
  <si>
    <t>July 27, 2022</t>
  </si>
  <si>
    <t>https://www.khmertimeskh.com/501120746/cambodias-petrol-product-demand-to-reach-4-8-million-tonnes-by-2030/</t>
  </si>
  <si>
    <t>Minister of Mines and Energy, Suy Sem, said that the demand for petroleum products in Cambodia will increase to 4.8 million tons by 2030 and investments must increase to meet the demand.Minister Sem made the remarks during the opening of the Oil, Gas and Power Cambodia 2022 expo co-organized by Gas Academy Pte. Ltd and the Ministry of Mines and Energy.According to a study by the Economic Research Institute for Southeast Asia and East Asia (ERIA), demand for petroleum products in Cambodia will increase from 2.8 million tonnes in 2020 to 4.8 million tonnes by 2030 and continue to increase to 8.3 million tons in 2040. More investment is required in the sector to meet demands.The Minister stated that the government the private sector, both national and international, to focus on exploration, import, storage, transportation and distribution of petroleum and petroleum products to secure supply of oil and gas for consumers and development of other sectors.Minister Sem added that Cambodia has had geological studies conducted by international oil companies such as Elf, Esso, Enterprise Oil, PTT, Premier Oil, Chevron, PVEP, JOGMEC and MOECO. He said that Cambodia has now discovered commercial oil resources in the Cambodian waters in Block A, which is commercially viable and received the first drop of Cambodia’s oil on December 29, 2020.</t>
  </si>
  <si>
    <t>Internet subscribers surge to 17.7 million</t>
  </si>
  <si>
    <t>https://www.khmertimeskh.com/501119954/internet-subscribers-surge-to-17-7-million/</t>
  </si>
  <si>
    <t>The mobile and fixed broadband internet subscribers in Cambodia rose to 17.7 million as of March this year, surpassing its 16-million population mark, as the government highlights the development of the digital economy.The report from the Telecommunication Regulator of Cambodia showed that the internet subscribers increased significantly from 16.1 million in 2019, a year before the pandemic, reflecting the strong growth in e-commerce, fintech, and education technology.The number of mobile phone subscribers was 19.4 million as of March, a half million decrease from the subscribers in 2021.Surfing the internet is increasingly becoming an essential need of the people, which is the foundation for developing the digital economy and digital society in Cambodia, said Chhin Ken, president of the Cambodia Digital Tech Association.“More people in Cambodia have access to the internet which they use in their daily activities,” Ken said.Since the beginning of the pandemic, customer demand for online purchases has increased dramatically, pushing a strong growth in e-commerce, and fintech. Cambodia reported that the market value of e-commerce increased to $970 million last year, up 19 percent from $813 million a year earlier.According to the National Bank of Cambodia, the Kingdom recorded a total of 13.6 million mobile payment users in 2021, up 42 percent from 9.56 million in 2020, indicating that there are 69 financial institutions providing mobile payment services in the Kingdom.To facilitate e-payment, 29 banking and financial institutions successfully launched a trial run for the KHQR code payment service for goods with roughly 230,000 merchant stores across the country.KHQR is a universal quick response code system created for retail payments in the country.The government has a strategy to strengthen and expand mobile infrastructure and high-speed Internet through 4th generation mobile services (4G) and also to lay the foundation for the 5th generation mobile services (5G).The Kingdom had announced the implementation of its ‘Digital Economy and Social Policy Framework of Cambodia 2021-2035’, identifying the digital sector as a new model of economic growth, responsive and resilient to changes in economic structure, developments and international trade.There are 45 telecommunication providers in Cambodia and five of them are mobile service providers – Smart, Cellcard, Viettel, Cootel and SeaTel.The Ministry of Posts and Telecommunication yesterday called on mobile service companies to increase mobile service and install more mobile service antennas to provide quality service to users. </t>
  </si>
  <si>
    <t>CGCC guarantees $50.5 million credit</t>
  </si>
  <si>
    <t>https://www.khmertimeskh.com/501119963/cgcc-guarantees-50-5-million-credit/</t>
  </si>
  <si>
    <t>Credit Guarantee Corporation of Cambodia (CGCC) has issued 515 letters of guarantee for loans worth $50.5 million by the end of June this year since the launch of the credit guarantee scheme in March 2021, according to the CGCC quarterly newsletter.The report showed that the loans were guaranteed under the business recovery guarantee scheme, co-financing guarantee scheme and women entrepreneur guarantee scheme. The state-owned firm guaranteed $28.9 million loans in the first half of this year — an increase of over 130 percent compared to 2021.Wong Keet Loong, CEO of CGCC, said that the scheme for the second quarter of this year showed a growth in both guaranteed value and number of letters of guarantee issued compared to the first quarter — increasing to $18.4 million from $10.3 million and to 189 letters of guarantee from 128.“We are confident that the momentum will continue into the second half of the year. We will continue to support participating financial institutions who can reach out to more entrepreneurs,” said Wong.In May of 2022 alone, $7.4 million loans were guaranteed for 71 businesses, according to the report, adding that this is the highest value of guarantees since April 2021. Of this, 412 letters of guarantee were for fixed-term loans.According to the report, about 400 entrepreneurs used the loans as working capital and about 96 percent or 498 businesses availed an average of $100,000 each for the purpose.About 75 percent, or 386 entrepreneurs, applied for the CGCC service without collaterals, the report pointed out, noting that the number of women entrepreneurs increased to 165 — availing 32 percent of the total loan — in June from 138 in May this year.Entrepreneurs in Phnom Penh received 156 letters of guarantee, accounting for about 30 percent, followed by those in Battambang with 56, Kampong Cham with 34 and Kampong Thom and Siem Reap, 30 each.“The coverage of credit guarantee grew nationwide through the networks and branches of the participating financial institutions. However, some remote provinces still need more promotion to raise awareness of the scheme,” the report said.In the April-June period this year, Canadia Bank, Sathapana Bank and LOLC Microfinance Institution applied for most loan guarantees under the scheme which is operated with the technical and financial guidance of the Ministry of Economy and Finance.Raymond Sia, CEO of Canadia Bank, said the commercial bank has provided nearly $20 million to over 200 customers under the scheme.Canadia Bank has plans to provide more CGCC-guaranteed loans to both existing and new customers having good credit records and clear plan of loan usage.“We believe that the credit guarantee schemes can help potential business owners who are in need of loans but do not have sufficient collaterals, especially for the recovery and expansion of businesses after the pandemic,” he said.Wong had discussed issues such financial inclusion, financial literacy and risk weightage for guaranteed loans with the Director General of National Bank of Cambodia, Chea Serey, last month during a meeting attended by officials from both the institutions.</t>
  </si>
  <si>
    <t>Cambodia pins hope on more Singapore investment</t>
  </si>
  <si>
    <t>https://www.khmertimeskh.com/501119958/cambodia-pins-hope-on-more-singapore-investment/</t>
  </si>
  <si>
    <t>Cambodia urged more investment from Singapore businesspeople, pointing out the advantages of its newly introduced investment law.More sectors are eligible for incentives under the new investment law, Sok Chenda Sophea, Minister attached to the Prime Minister and Secretary-General of the Council for the Development of Cambodia (CDC) said while delivering his keynote address at a webinar organised by the Singapore Business Federation yesterday.Explaining the salient features of the law in the webinar titled ‘Discovering Cambodia – Insight Into The Business Opportunities in Cambodia’, Sophea said, “Cambodia has recently adopted a new law on investment. In 1994, we had adopted the law on investment and that law at that time was already very liberal. As per that law, all sectors were open, national treatment has been provided for all investors including foreign investors, and free repatriation. But the good news with the new law and acts since last October 2021 is that more sectors are eligible for incentives.”The Kingdom promulgated the new law on investment, known as the Law on Investment in the Kingdom of Cambodia, aimed at modernising the investment scenario in the country. The new initiatives boosted the economy that was adversely affected by Covid-19.Urging the investors and businesspeople from Singapore to look into the various business-friendly features of the new law, he said, “The law has 42 articles. When businesspeople look into the law, they can look at some chapters that mention the incentives. Look at chapter six, articles 24, 25, 26, 27 and 28. Those articles are dealing with fiscal incentives. Article 24 enumerates 19 sectors or activities eligible for incentives. The previous law mentioned a certain number of activities already. But what is new is for the first time SMEs, not all but some, are eligible for incentives. And I think that this should be music to some Singaporean ears.”“In the previous law, we had a set of incentives, tax holidays, duty-free exemptions on the import of raw materials, and equipment machinery. But in the new law, article 26 will tell you that your project provided that you fulfil all conditions will be eligible for basic incentives. Basically, the tax holiday depends on the sector of activities.”He also explained the attractions of article 27, suggesting that the new initiatives would help attract more investment to the country.“Article 27 is brand new and it wasn’t there in the previous law. It’s about additional incentives. On top of the basic incentives, you will receive additional incentives,” he said.Sophea went on to explain that article 28 is about special incentives. Special incentives in the law precisely mentioned which activities in the sectors are considered of high priority, he pointed out.Sok Khoeun, Cambodia’s Ambassador to Singapore; Teo Lay Cheng, Singapore’s Ambassador to Cambodia; David Totten, Managing Director, Emerging Markets Consulting; Han Peng Kwang, CEO, Wing Bank Cambodia; and Richard Seah, Commercial Director, Lim Siang Huat have talked about the investment opportunities being offered by the Kingdom.According to the Singapore Business Federation (SBF), it is the apex business chamber championing the interests of the Singapore business community in the areas of trade, investment and industrial relations. It represents 27,000 companies, as well as key local and foreign business chambers.SBF said it was established on 1 April 2002, with the aim of representing the business community’s interests both locally and overseas. </t>
  </si>
  <si>
    <t>ADB, De Heus sign $15M agriculture loan deal</t>
  </si>
  <si>
    <t>https://www.khmertimeskh.com/501119960/adb-de-heus-sign-15m-agriculture-loan-deal/</t>
  </si>
  <si>
    <t>The Asian Development Bank (ADB) yesterday signed a $15 million loan agreement with animal feed producer De Heus TMH Company Limited (DH-TMH) to foster the development of agricultural feed industry in Cambodia, according to a press release.The deal that was signed at the Ministry of Agriculture, Forestry and Fisheries would allow DH-TMH to increase efficiency in feed production by expanding its storage and processing capacity of animal feed production in Kampong Speu province, the press release said.“This will allow the company to buy more local raw materials like maize, rice and cassava from small-scale farmers within its supply chain, enabling a supply of affordable, high-quality feed for livestock and fish farmers,” the release points out.DH-TMH is a joint venture between De Heus Animal Nutrition from the Netherlands, a family-owned global animal feed supplier established in 1911, and TMH Company Limited from Cambodia.“With investments in storage, maize can be stored for more extended periods, making the supply chain less dependent on climate-related vulnerability,” it said.ADB Country Director for Cambodia Jyotsana Varma said the deal would allow the multilateral development partner to support DH-TMH by helping to strengthen the feed value chain, improve livelihoods of feed crop, livestock, and fish farmers, and support sustainable and resilient agricultural practices.“Developing locally sourced, high-quality, and affordable animal feed supply is integral in safeguarding Cambodia’s food security and reducing reliance on imported feed inputs,” she said.Gabor Fluit, CEO of De Heus in Asia, said De Heus TMH is committed to empowering independent farmers in Cambodia. DH-TMH is a leading animal feed producer in Cambodia, with the capacity to produce 180,000 metric tons of high-quality livestock feed.“The strategic cooperation agreement … in combination with our focus on training and knowledge sharing, with the motto ‘global knowledge—local impact’, will support and accelerate the sustainable development of the Cambodian animal protein supply chain,” Gabor said.Minister of Agriculture, Forestry, and Fisheries Veng Sakhon, who also attended the signing ceremony, said the financing deal is expected to improve the value chain of feed production in terms of quantity, quality, safety and competitiveness in the domestic and overseas markets.A technical assistance grant will support training for 2,000 maize and 2,000 poultry farmers, many of them women, in climate-resilient farm practices and financial literacy. Supporting women farmers will help strengthen their positions within farms and boost their access to finance to expand their businesses.The transaction will be supported by the Asian Development Fund 13 Private Sector Window (PSW) through a partial guarantee solution. The PSW supports private sector development in frontier markets by offering grant resources to fund financial products that address and reduce common financing constraints that hinder many private sector transactions.ADB is committed to achieving a prosperous, inclusive, resilient, and sustainable Asia and the Pacific, while sustaining its efforts to eradicate extreme poverty. Established in 1966, it is owned by 68 members, 49 from the region.</t>
  </si>
  <si>
    <t>60 MSMEs get benefits under AFTER</t>
  </si>
  <si>
    <t>https://www.khmertimeskh.com/501119955/60-msmes-get-benefits-under-after/</t>
  </si>
  <si>
    <t>The Agro-Food and Tourism Enterprise Recovery Programme (AFTER) implemented by the United Nations Industrial Development Organisation (UNIDO) with the support of the Swiss Agency for Development and Cooperation (SDC) benefitted 60 enterprises and private communities from the Micro, Small and Medium Enterprises (MSMEs) hit by Covid-19.According to a report by the Ministry of Industry, Science, Technology and Innovation, the achievements of the AFTER programmes also include direct capacity-building support to at least 462 employees and employers from the agro-food and tourism sectors through awareness of the standard operating procedures (SOPs).The project was developed under the Strategic Development Plan for Cambodian Agro-industries (2019-2030).It also successfully supported the development and implementation of rehabilitation plans for these sectors through interventions based on the specific needs of individual enterprises and communities.The project was launched about two years ago to support Cambodia’s agro-food and tourism MSMEs hit hard by the Covid-19 pandemic. It aimed to increase the resilience of the MSMEs in the country, considering the important contribution of the sector to the economy, especially in the creation of jobs.At the closing ceremony of AFTER, Minister of Industry, Science, Technology and Innovation Cham Prasidh said that Covid-19 pandemic has severely affected global public health, international trade and investment, besides the global supply chain.The epidemic has also affected the key economic sectors, such as garments, tourism, and food production and construction, which are the key pillars of Cambodia’s economic growth. MSMEs run by women were the worst hit.In its response to Covid-19, the government had put in place a number of measures to support businesses, including tax cuts or tax delays, reduction of rent for small and medium enterprises, reduction of tariffs for electricity, gas and logistics in some sectors such as industry, agriculture, trade, and services besides unemployment insurance payments to enterprises that did not lay off employees. </t>
  </si>
  <si>
    <t>https://www.khmertimeskh.com/501119962/market-watch-505/</t>
  </si>
  <si>
    <t>CSX loses 0.49 pointsThe Cambodia Securities Exchange Index (CSX) lost 0.49 points or 0.10 percent to close at 476.20 yesterday. The index that opened at 475.70 recorded a high of 476.23 and a low of 472.53 during the day’s trade.On the Main Board, PPSP gained 10 riels to reach 2,380 riels. PAS lost 60 riels to reach 13,680 riels and PEPC, 40 riels to move to 3,150 riels. PPAP, GTI, ABC and PWSA remained flat.On the Growth Board, JSL lost 160 riels to reach 4,040 riels while DBDE shed 20 riels to move to 2,380 riels.</t>
  </si>
  <si>
    <t>China’s Shandong sees trade growth with RCEP members in H1</t>
  </si>
  <si>
    <t>https://www.khmertimeskh.com/501120136/chinas-shandong-sees-trade-growth-with-rcep-members-in-h1/</t>
  </si>
  <si>
    <t>Xinhua – East China’s Shandong Province has reported that its trade with members of the Regional Comprehensive Economic Partnership (RCEP) reached 587.47 billion yuan (about 87 billion U.S. dollars) in the first half of 2022, up 22.9 percent year on year, according to Qingdao Customs.In the first six months, the exports surged 30.9 percent year on year to 346.13 billion yuan, while its imports grew 13.1 percent to 241.34 billion yuan.During the period, Shandong’s trade with the Republic of Korea, Malaysia and Japan reached 137.26 billion yuan, 116.33 billion yuan and 93.27 billion yuan, respectively, up 10.7 percent, 70.5 percent and 7.9 percent year on year. The trade volume with these three countries made up 59 percent of the province’s total with RCEP members.Private enterprises contributed more than 70 percent of Shandong’s trade with RCEP members, with a total trade volume of 428.22 billion yuan in the first six months, up 33.8 percent year on year.Some 59,000 certificates of origin under RCEP were also issued by authorities in the province during the period.</t>
  </si>
  <si>
    <t>Updated integration strategies to drive trade policy</t>
  </si>
  <si>
    <t>https://www.khmertimeskh.com/501120134/updated-integration-strategies-to-drive-trade-policy/</t>
  </si>
  <si>
    <t>The Ministry of Commerce has set the trade policy for the next year based on the fourth phase of the Rectangular Strategy by preparing a series of updated trade integration strategies.Speaking at a press conference on “Five years of achievements of the Ministry of Commerce,” Ministry of Commerce undersecretary of state and spokesman Penn Sovicheat said recently that in local trade, the Ministry has done a lot of work to build and develop the private sector, both entrepreneurship and marketing, to ensure harmonization.He said that by building entrepreneurial skills and promoting women entrepreneurs, Cambodia’s business is on par with Asean partners as well as other partners in the world. In addition, the Ministry has promoted the construction of Cambodian goods to be recognised internationally under brand building, which is to support small businesses.In addition, overseas trade centers have been set up to better understand market demand and respond in a timely and accurate manner to ensure that Cambodian goods meet the demand  in the international market with competitive prices of other countries, he said.In developing the market, the Ministry of Commerce has established 12 Cambodian private business centers abroad and completed the building of the market and handed over the Cambodian border model market to the Tbong Khmum Provincial Administration and the Tbong Khmum Provincial Department of Commerce.  It is also preparing to build a border model market in Kampot and Svay Rieng provinces, he added.A recent report from Ministry of Commerce said that it has set trade policies for trade direction for the coming years, such as continuing to integrate Cambodian trade into the region and the world through the development of new trade policies in line with regional and global market conditions.It also develops new market negotiation strategies, as well as strives to maximize the benefits of preferential treatment and trade agreements, including free trade agreements, report said.Meanwhile, the Ministry continues to push for bilateral free trade agreement negotiations with partner countries, according to the report.At the same time, Cambodia is ready to exit the Least Developed Country (LDC) status by increasing trade competitiveness, market diversification and product diversification by promoting the creation of new products to meet the needs and requirements of the market, it said.Furthermore, Cambodia participates in boosting production productivity by helping small and medium enterprises to increase product quality and production capacity to ensure sustainable supply through continuous improvement of quality standards and technical compliance.The report further said, the Ministry participates in the implementation of the digital economy policy by encouraging e-commerce by establishing links between large markets and local small and medium enterprises.</t>
  </si>
  <si>
    <t>Recovery derailed: Decrease in tourist numbers recorded in fourth weekend of July</t>
  </si>
  <si>
    <t>July 26, 2022</t>
  </si>
  <si>
    <t>https://www.khmertimeskh.com/501119695/recovery-derailed-decrease-in-tourist-numbers-recorded-in-fourth-weekend-of-july/</t>
  </si>
  <si>
    <t>Bad weather, floods and rising Covid-19 cases in the Kingdom have stymied the planned recovery of Cambodia’s tourism sector. The country recorded more than 210,000 tourist last weekend.Thong Khon, Minister of Tourism, presented the weekly tourism statistics for July 24-25 and stated that there were 213,590 tourists, consisting of 192,050 nationals and 21,540 foreigners.Major tourist destinations include:Preah Sihanouk with 33,174 peopleKampot with 31,323 people;Siem Reap with 26,743 people;Battambang with 20,512 people;Phnom Penh with 18,098 people;Kandal with 16,245 people;Kep with 10,531 people; andPursat with 8,492 people.Minister Khon pointed out that the figure is a decrease of 5.67 percent compared to the previous week. This decrease was fuelled by unfavourable weather and heavy rainfall in the capital and provinces, which caused flash floods in some areas. National Road 5 was closed to travel last week due to flash floods in the area.</t>
  </si>
  <si>
    <t>Cambodia to introduce insurance for all types of vehicle to ensure compensation for traffic accident victims</t>
  </si>
  <si>
    <t>https://www.khmertimeskh.com/501119681/cambodia-to-introduce-insurance-for-all-types-of-vehicle-to-ensure-compensation-for-traffic-accident-victims/</t>
  </si>
  <si>
    <t>Cambodia will soon introduce the purchase of insurance on all types of vehicles to ensure victims of road accidents in Cambodia will receive compensation.This was confirmed by Ros Silva, Secretary of State of the Ministry of Economy and Finance and Deputy Chairman of the Non-Banking Financial Services Authority, while he presided over Insurance Day 2022.“The Royal Government of Cambodia will introduce compulsory private vehicle insurance, which is the responsibility of insurance operators and vehicle owners to society through insurance for victims of accidents,” said the Secretary of State.According to Silva the introduction of private car insurance is to further develop the insurance sector, and this insurance is to insure the victims of traffic accidents to help them with medical treatment and any financial problems. He stated that the benefits of launching this mandatory private vehicle insurance system will play an important role in strengthening and expanding the social safety net system.Bou Chanphiru, Director General of the Cambodian Insurance Regulator, stated that currently, the Cambodian insurance market has total assets of about $851 million, shareholder fund of about $369 million and creatse nearly 4,000 full-time jobs and more than 10,000 part-time jobs.</t>
  </si>
  <si>
    <t>Preah Vihear farming communities inks deal to supply 2,000 tonnes of rice to Monita BRM</t>
  </si>
  <si>
    <t>https://www.khmertimeskh.com/501119674/preah-vihear-farming-communities-inks-deal-to-supply-2000-tonnes-of-rice-to-monita-brm/</t>
  </si>
  <si>
    <t>Eight agricultural communities in Preah Vihear signed a contract on rice production and will supply 2,000 tonnes of organic fragrant rice to Monita BRM.The signing was conducted through the Preah Vihear Meanchey Agricultural Community Union (PMUAC) together with the Department of Agriculture, Forestry and Fisheries of Preah Vihear and was held yesterday morning. The ceremony was in the presence of Peng Trida, Director of the Department of Agriculture, Forestry and Fisheries of Preah Vihear, with representatives of the PMUAC.Trida stated that in 2021, all agricultural communities in Preah Vihear Province signed contracts to sell their organic products. These include:A total of 32 farming communities which have signed organic rice sales contracts with four local and foreign companies, including Amru Rice, Signatures of Asai, Golden Rice and Ethiquable Co., Ltd. The communities of 4,810 families will supply a total volume of 19,850.8 tonnes of rice.Nine farming communities signed a contract to supply cassava to THAI Wa under the coordination of the Cambodian Agricultural Community Corporation (CACC). The communities of 1,284 families will supply 33,729 tonnes of cassava.Seven farming communities will supply cashews to two companies, namely Cambodia Agricultural Community Corporation (CACC) and Top Planning Company.</t>
  </si>
  <si>
    <t>BRI plays ‘monumental role’ in Cambodian infrastructure</t>
  </si>
  <si>
    <t>https://www.khmertimeskh.com/501119596/bri-plays-monumental-role-in-cambodian-infrastructure/</t>
  </si>
  <si>
    <t>The Belt and Road Initiative (BRI) projects have played a “monumental role” in infrastructure development and connectivity in Cambodia, said the country’s Deputy Prime Minister and Foreign Minister Prak Sokhonn.In a recent written interview with Chinese media, Sokhonn said massive infrastructure projects including roads, bridges, seaports, airports, railways, hydropower dams and communication satellites, among others, are already underway in Cambodia, and these projects are all top priorities for economic development.He added that there have been big projects from the cooperation between Cambodia and China under the China-proposed BRI, including the Sihanoukville Special Economic Zone, Phnom Penh-Sihanoukville expressway and the new Siem Reap international airport.“Sihanoukville Special Economic Zone is a testament to the fruitful cooperation between the two countries under the BRI while the expressway and the airport will contribute to further boosting the economy,” he said.He said the BRI has also stimulated the promotion of cooperation in several fields such as institutional capacity building, knowledge sharing and human resources development as China provides help through scholarships, fellowships and research centers.“More resources in innovation and green technology are needed as green development has become the key feature of BRI projects,” Sokhonn said.“With this connection, I believe that the BRI will significantly contribute to the realization of Cambodia’s development goals of becoming an upper and middle-income country by 2030 and a high-income society by 2050,” he added.On Cambodia-China ties, Sokhonn said bilateral relations have stood the test of time, and with constant nurturing by leaders of the two countries in different generations, bilateral ties have been upgraded to a comprehensive strategic cooperative partnership and have kept growing from strength to strength.“The two countries have enjoyed fruitful cooperation and tangible benefits,” he said.He added that Cambodian Prime Minister Hun Sen reiterated the fact that Cambodia’s development in all fields can not be detached from China’s support and assistance.“China remains Cambodia’s largest trading partner and has become Cambodia’s important export destination,” Sokhonn said.He said China has been Cambodia’s largest source of foreign direct investment, the largest provider of development assistance and an important source of tourists.Thanks to China’s vaccine assistance, Cambodia has successfully fought the COVID-19 pandemic, he said, adding that such assistance has played a significant role in bolstering Cambodia’s economic recovery amid the pandemic.As for BRICS, the acronym for an emerging-market group that includes Brazil, Russia, India, China and South Africa, Sokhonn said that such a group has played a more important role in accelerating global socioeconomic recovery in a pandemic-ravaged era.As the chair of the Association of Southeast Asian Nations for 2022, Cambodia hopes that ASEAN and BRICS, as well as the international community as a whole, will make more efforts to support multilateralism that prioritizes convergences in tackling regional and global challenges, particularly the pandemic as well as food and energy security, he said.Commenting on the group’s future expansion, Sokhonn said that it will enable BRICS to better represent voices of growing economies and allow the group to be more responsive to existing and emerging challenges.It also allows developing countries to have a new platform based on the spirit of openness, mutual benefits and win-win cooperation in order to exchange views and best practices and achieve socioeconomic development, he said.  China Daily</t>
  </si>
  <si>
    <t>Cambodia’s insurance industry grows 20 percent annually in last 5 years</t>
  </si>
  <si>
    <t>https://www.khmertimeskh.com/501119574/cambodias-insurance-industry-grows-20-percent-annually-in-last-5-years/</t>
  </si>
  <si>
    <t>Cambodia’s insurance industry has seen remarkable development in the last five years, with an averagely annual growth of 20 percent, senior officials said here on Monday.Speaking at the “Insurance Day 2022”, Bou Chanphirou, director general of the Insurance Regulator of Cambodia, said the Southeast Asian country currently has 18 general insurers, 14 life insurers, seven micro-insurance companies and one reinsurance firm, as well as 18 insurance brokers, 34 corporate agents and two loss adjusters.“Along with the increase in the number of insurance companies, the size of the insurance market was also growing rapidly, with the gross premium increasing to approximately $300 million  in 2021, and the average growth rate for the last five years is about 20 percent,” he said.“In particular, the insurance market has remarkably maintained its positive growth at 8 percent in 2020 and about 10 percent in 2021 despite the COVID-19 pandemic,” he added.Cambodia’s insurance market has some $948 million  in total assets and has created nearly 4,000 full-time and 10,000 part-time jobs, Chanphirou said. Xinhua</t>
  </si>
  <si>
    <t>ACLEDA Bank loans out $1.21bil to boost agriculture</t>
  </si>
  <si>
    <t>https://www.khmertimeskh.com/501119196/acleda-bank-loans-out-1-21bil-to-boost-agriculture/</t>
  </si>
  <si>
    <t>ACLEDA Bank has said it provided substantial loans to the agricultural sector amounting to $1.21 billion as of June 2022.At the Agricultural Business-Matching Meeting, In Channy, President &amp; Group Managing Director of ACLEDA Bank Plc said the purpose of the event is to create opportunities for both local and foreign investors – Japanese investors in particular – to meet each other for business networking and investment in the agriculture sector in Cambodia.“Cambodia is one of the fastest growing economies in the region. The agriculture sector has played a pivotal role in driving socio-economic development and employs a vast majority of the workforce in Cambodia. Agriculture nowadays plays an integral role in ensuring sustainable food security and nutritious products for both Cambodia and other countries in the world,” he said.He added that the Cambodian government has prioritized agriculture as a key sector for development. In order to take part with the government to promote the agriculture sector, ACLEDA Bank has provided $1.21 billion in loans to the agriculture sector as of June 2022, which is 20.75 percent of the total loan portfolios of the bank.Given that the bank has provided massive loans to the agriculture sector, Japan International Cooperation Agency and Sumitomo Mitsui Banking Corporation have provided a co-financing loan of $135 million to ACLEDA Bank for further lending to the agriculture sector in Cambodia.In the meantime, ACLEDA Bank and the state-owned Agriculture and Rural Development Bank (ARDB) have equally provided co-financing loans up to $40 million to the agriculture sector.ACLEDA Bank is one of the largest banks in Cambodia, which provides agriculture loans through its wide network of branches, and serves the rural communities in particular.</t>
  </si>
  <si>
    <t>Cambodia exports to South Korea up 22% H1</t>
  </si>
  <si>
    <t>https://www.khmertimeskh.com/501119197/cambodia-exports-to-south-korea-up-22-h1/</t>
  </si>
  <si>
    <t>Cambodia exports raw agricultural products including rubber, fruits and starches to South Korea as well as electrical and electronic components. The Kingdom relies on South Korea for advanced electronic and assembled goods that require highly developed technologyCambodia exported $111.35 million worth of merchandise to the Republic of Korea in the first half of this year, a 22 percent increase year-on-year, according to a report by the General Department of Customs and Excise.The trade volume has increased by 13.6 percent to $421.33 million for the period. The Cambodian government is keen to boost exports under the bilateral free trade agreement with Korea which is expected to be put into force this year.Cambodia and Korea had signed the draft FTA negotiation and Cambodia concluded the internal procedures by February this year.The Kingdom currently awaits the Korean side to finalise the procedures, said Penn Sovicheat, Under-Secretary of State of the Ministry of Commerce.Once the internal procedures are completed and notified, the FTA will come into force in 60 days.Under the FTA, South Korea agreed to remove tariffs on 95.6 percent of products imported from Cambodia while Cambodia will eliminate duties on 93.8 percent of imported goods.Cambodia exports raw agricultural products including rubber, fruits and starches to South Korea as well as electrical and electronic components. The Kingdom relies on South Korea for more advanced electronic and assembled goods that require highly developed technology.Cambodia has the potential to become an automotive and electronic component production hub and can complement its neighbours, Thailand and Vietnam, who have well-established automotive and electronic manufacturing centres.“We are planning to expand the exports of industrial products to Korea and Japan. We will ensure high-quality products with international standards,” Sovicheat said.Cambodia, meanwhile, imported goods worth over $600 million from South Korea in 2021 while the exports to the East Asian nation reached $341 million.</t>
  </si>
  <si>
    <t>Longan, mango farmers to get export quality training</t>
  </si>
  <si>
    <t>https://www.khmertimeskh.com/501119198/longan-mango-farmers-to-get-export-quality-training/</t>
  </si>
  <si>
    <t>The Ministry of Agriculture, Forestry, and Fisheries will conduct technical training on Good Agriculture Practices for longan and mango farmers on the required standard for exports.The Battambang provincial department of Agriculture said in a statement yesterday that those who wish to export the commodities abroad shall register for technical training.Chhim Vichara, director of the provincial agricultural department, said, “The training is to ensure appropriate standards and technical conditions for exports, especially to China.”Passing through the GAP training, farmers can register their farm for assessment inspection by officials to be eligible for exports, he said.“For those who have already received training shall apply for the evaluation to get the certificate of Good Agricultural Practice – Cambodia and evaluation inspection to plantations for export, which is a requirement for exports, especially to China,” he said.The move comes ahead of the first shipment of Palin longan to China, scheduled to be in September.Ngin Chhay, director-general of the agriculture ministry, said last week that the shipment of Palin longan to China would be expected in September this year, calling farmers to strengthen their farming by following sanitary and phytosanitary measures.Last week, China Jinan Engineering Import Export (Cambodia) Co Ltd signed another MoU with Pailin longan communities in four provinces including Pailin, Battambang, Banteay Meanchey and Pursat provinces to export the produce from September 2022 to June 2023.A group of farmers in Pailin province in June reached a deal to export longan fruits directly to China.The fruits will be put through the sanitizing process at the factory and packaged before transport in cooling containers.</t>
  </si>
  <si>
    <t>SERC, ADB push for issuance of green bonds</t>
  </si>
  <si>
    <t>https://www.khmertimeskh.com/501119315/serc-adb-push-for-issuance-of-green-bonds/</t>
  </si>
  <si>
    <t>The Securities and Exchange Regulator of Cambodia (SERC) and Asian Development Bank (ADB) have jointly pushed for the issuance of green, social and sustainable bonds in the capital market of the country under Asean standards.The issuance of green, social and sustainable bonds would provide private firms with tax incentives and enhancement of their brands. The companies can showcase that they have the commitment to curb global climate change to help secure the welfare and well-being of future generations, a SERC official said.Sou Socheat, Director General of SERC, said the regulator has actively been working with ADB to promote the issuance of green, social and sustainable bonds in the Kingdom.“We have many potential green bond issuers in our economy. I hope to see more local and foreign investors investing in green, social and sustainable bonds in Cambodia and throughout the region,” Socheat said, adding that SERC has issued green bond issuance guidelines in the Khmer language.Socheat said last Friday during a workshop on ‘The Implication of the Development of Sustainable Capital Market in Asean to the Development of Sustainable Bond Market in Cambodia’ in Siem Reap province that SERC has also encouraged underwriters, financial advisors and potential issuers to join the journey of developing the market.He added that the regulator is also the co-chair of the Asean Capital Markets Forum (ACMF) which is a high-level group of capital market regulators from all 10 Asean jurisdictions.Jyotsana Varma, Country Director of Cambodia Resident Mission of ADB, said that Cambodia is still at an early stage of capital market development, and green, social and sustainable bonds under the ASEAN standards have not yet been issued.“We believe that the Cambodian capital market is ready to play a larger role in facilitating the mobilisation of private capital for sustainable investments that can contribute to Cambodia’s transition to a more resilient future,” said Varma.ADB and SERC have been collaborating closely to create an enabling ecosystem to support the development of a sustainable finance market in the Kingdom, she said, adding that the Khmer version of the green bond issuance handbook helps bond issuers and advisors understand the process and key considerations for successful green bond issuance.“We hope that this handbook will be useful for Cambodian corporates looking to raise funds through the capital market to support their sustainability initiatives,” she said.Under the ACMF, the ASEAN green, social and Sustainability bond standards were introduced in 2017 and to date, a total of $25.07 billion of Asean-labelled GSS Bonds have been issued.“These admirable achievements have validated the importance of a sustainable bond market which helps mobilise valuable resources for projects that can make significant development impacts in the region,” she said.Thanks to these bonds, more renewable energy projects can be financed, bringing electricity to more households and businesses, more women-led entrepreneurs can have better access to finance, and more affordable schools, hospitals, and houses can be built to provide better access to the poor and the vulnerable, she added.</t>
  </si>
  <si>
    <t>Top Thai business delegation to meet commerce minister</t>
  </si>
  <si>
    <t>https://www.khmertimeskh.com/501119319/top-thai-business-delegation-to-meet-commerce-minister/</t>
  </si>
  <si>
    <t>A delegation of top executives of 70 businesses in Thailand is set to pay a two-day trade visit to Cambodia led by the president of Thai Chamber of Commerce.The delegation will meet commerce minister Pan Sorasak early next month to promote trade and investment partnership between the two countries, according to a release.Doung Jai, a member of the Thai Chamber of Commerce, said in a meeting with the commerce ministry’s secretary of state Seang Thai on Friday that the 70 business executives are expected to meet Sorasak on August 5—the last day of their trade visit to Cambodia, according to the release.The delegation of Thai Chamber of Commerce led by Jai met Thai, who is also the spokesman of the ministry. The meeting was also attended by officials of general departments of trade promotion and market development and representatives of the Cambodia Chamber of Commerce (CCC).“Cambodia and Thailand are neighbouring countries that have close collaboration with each other in all sectors in terms of bilateral framework. In Asean, trade between the two countries has dramatically progressed from one year to another,” said Thai.The commerce ministry will support and provide cooperation with the Thai Chamber of Commerce to organize the proposed trade mission event. The trade volume between Cambodia and Thailand was about $3.65 billion in 2021—$185 million in exports from Cambodia and $3.46 billion in imports from Thailand, according to the release.In August this year, the Cambodian embassy in Kuala Lumpur will also organize a trade mission from Malaysia to Phnom Penh and Kampong Speu province in Cambodia from August 31 to September 3 to strengthen the business ties between the two
countries.The trade mission was decided when Secretary-General of the Council for the Development of Cambodia (CDC) Sok Chenda Sophea had a business luncheon with Sharan Valiram, President of Malaysia Retail Chain Association (MRCA), Dato Sri Ricky Yaw, vice-president of SME Corporation Malaysia and 15 business executives recently in Kuala Lumpur.The luncheon event was organised by MRCA and SME Corporation Malaysia during the two-day official visit by Chenda Sophea to Malaysia from July 5-6 to speak at the sixth Asean-Italy High-Level Dialogue on Economic Relations.“CDC will provide support to Malaysian investors in Cambodia as the new investment law is a strong legal framework that provides many incentives for investment in the Kingdom,” Sophea said.</t>
  </si>
  <si>
    <t>Insurance payouts rose to $41.3 million in 2021</t>
  </si>
  <si>
    <t>https://www.khmertimeskh.com/501119356/insurance-payouts-rose-to-41-3-million-in-2021/</t>
  </si>
  <si>
    <t>The insurance payouts in Cambodia rose 11.3 percent to $41.3 million in 2021, compared to the payouts in the previous year, according to the data from the Insurance Association of Cambodia (IAC)At the opening ceremony of the 2022 Insurance Day yesterday, Huy Vatharo, Chairman of the IAC, said that the total amount of reimbursement for the general insurance market was approximately $29.8 million. The health insurance payout was approximately 34.9 percent, followed by vehicle insurance at 22.1 percent and property insurance at 21.5 percent. The total amount of compensation paid for life insurance was $10.7 million, of which the risk of death accounted for 77.6 percent of the total life insurance payout, the report said.The total amount of compensation paid for the micro-insurance market is $0.8 million and out of which the majority are for micro-life insurance compensation comprising 53 percent, motor insurance compensation of 22.5 percent and small micro-health insurance compensation of 16.7 percent.He said, “Given the amount of insurance payout, it can be assessed that the protection gap in Cambodia is very large. The financial, family and social security in Cambodia are not yet fully protected by insurance services due to the limited use of insurance, which is partly due to the lack of awareness of the people. The Cambodia Insurance Day 2022 will not only provide the public with a better understanding of the insurance market but also contribute to increasing public awareness of the insurance benefits.”Bou Chanpirou, Director General of Insurance Regulator of Cambodia, said that public awareness of insurance services and the benefits of insurance is a key factor in driving the growth of comprehensive use of insurance services.He said, “The Cambodian insurance market has been growing rapidly by about 20 percent in the last five years, with the gross insurance premium market size reaching about $300 million by 2021. Despite the global crisis of Covid-19, the Cambodian insurance market continues to grow by about 10 percent compared to 2020. However, the insurance penetration rate in the Cambodian economy is 1.11 percent and the use of insurance as a premium density is only $18.75 per person.”</t>
  </si>
  <si>
    <t>Cambodia’s top e-learning platform eyes Asean stage</t>
  </si>
  <si>
    <t>https://www.khmertimeskh.com/501119423/cambodias-top-e-learning-platform-eyes-asean-stage/</t>
  </si>
  <si>
    <t>Prof Lun Borey, co-founder of E-School Cambodia, the country’s leading digital learning platform with more than one million subscribers, said recently that the company is eyeing Asean as the next stage for its expansion.While making a presentation at the online event ‘35 Minutes on Business,’ organised by the Cambodia Securities Exchange (CSX) recently for the benefit of upcoming young entrepreneurs, Prof Borey said that a strong social commitment along with faith in the future of digitization has helped him succeed with the venture.Prof Borey’s idea of success is simple. “You got to love what you do and believe in what you do, success will follow,” he said.Prof Borey remembered that while launching the venture as a co-founder in 2017, the only thing he wanted was to provide the best e-learning application for students and he had the ample support of the Ministry of Youth, Education and Sports in this.“Making a profit was not a criterion. And, Covid-19 was still more than two years away then. We went ahead with the vision of ‘one country, one digital school’,” he remembered.Prof Borey, however, said that Covid-19 led to his company adding subscribers in large numbers. “But our motto was never to replace classroom education with online studies. We wanted to supplement classroom learning with the online app. Learn ‘Anywhere Any Time’ was what we offered,” he said.Prof Borey reminded the upcoming entrepreneurs that they need to keep their fundamentals strong before launching a venture. In the case of E-School Cambodia, it was the expertise of the educators. “We had a strong team. I myself got the necessary experience from Japan. We ensured that we create the best e-learning platform for the country and this brought us the award for the best innovation app of 2021 from the Minister of Posts and Telecommunications,” he said.Prof Borey also reminded the budding entrepreneurs that starting a business is one thing and sustaining it is a different thing. “Your commitment to the cause counts here the most,” he said.The E-School Cambodia now employs over 100 people and has to his credit over 20,000 educational videos. Students up to grade 12 can access the online lessons from top professors at any time and from anywhere. The company is also now looking for potential investors for its Asean ambitions.Meanwhile, Hong Sok Hour, Royal Government Delegate in charge as CEO of the CSX, also shared the successful business story of Duolingo, which is an American educational technology company producing language-learning apps.The company, founded in 2011 raised funds in several stages to the tune of $183.8 million and also publicly sold shares worth approximately $521 million ($102 per share). Recently, the company was valued around $3.74 billion.The purpose of sharing this story was to motivate and inspire local business owners to consider using the idle capital of others to quickly expand and strengthen their business ventures.The ‘35 Minutes on Business’ is organised regularly to support small and medium enterprises, as well as potential start-ups. It allows business owners to share their experiences of successes and failures, and encourages members of the public who want to start their own businesses to get ahead with their dreams.</t>
  </si>
  <si>
    <t>Social Performance Task Force and CMA ink financial stability pact</t>
  </si>
  <si>
    <t>https://www.khmertimeskh.com/501119415/social-performance-task-force-and-cma-ink-financial-stability-pact/</t>
  </si>
  <si>
    <t>The Social Performance Task Force (SPTF) and the Cambodia Microfinance Association (CMA) have signed a new memorandum of understanding to strengthen financial stability and customer protection in Cambodia.SPTF and CMA signed the agreement on Friday in Phnom Penh along with senior management officials from the National Bank of Cambodia. Other stakeholders around the world joined the event virtually.“This new partnership, a first of its kind, will help chart a roadmap for responsible growth, financial stability and customer protection in Cambodia’s microfinance and broader financial sector,” said Nitin Madan, the SPTF Director of Responsible Inclusive Finance Facility for Southeast Asia (RIFF-SEA).“The CMA and its members can also apply for co-financing for implementing and strengthening capacity on responsible, inclusive finance practices of financial service providers in Southeast Asia,” he said.The Cambodia Microfinance Association is a nonprofit sector association with more than 120 member organizations, which was established to ensure that Cambodians receive formal financial services in a timely and sustainable manner.The CMA works with microfinance institutions, banks, financial leasing institutions and rural credit institutions which also engages with regulators, national and international donors, creditors, investors and other stakeholders.The recently adopted banking and financial sector Code of Conduct led by CMA promotes the adoption of international best practices in Cambodia to reiterate the commitment of financial institutions to clients and promote a healthy reputation of the sector.“This partnership aims to strengthen responsible inclusive practices from a risk management perspective to promote responsible growth, enhance financial stability and increase consumer protection.The initiative also comes in the context of Smart Campaign phasing out, leading to the SPTF-CERISE partnership to play a more active role in that space. To this end, the partnership will also work toward the promotion and adoption of the SPTF-CERISE Client Protection Pathway and Certification on client protection,” said CMA chairman Sok Voeun.SPTF and CMA will focus on helping financial institutions in Cambodia learn about the SPTF’s Client Protection Pathway and the Universal Standards for Social &amp; Environmental Performance Management. Increasing client protection is a priority under Cambodia’s National Financial Inclusion Strategy for long-term market sustainability.“Building trust in formal financial services remains crucial to increase financial inclusion in Cambodia and ensure the stability of the whole banking system while customer protection is the priority for all stakeholders,” said Kith Sovannarith, the First Deputy Director of Bank Supervision with the National Bank of Cambodia.“Since SPTF was founded in 2005, we have seen the power of collective action to drive effective self-governance. In many geographically and culturally diverse countries, the financial markets are healthier, and clients are protected, when providers come together to agree to codes of conduct and performance standards to which they will hold themselves and each other accountable,” said Laura Foose, Executive Director of SPTF.SPTF’s work in Cambodia is made possible through the generous support of the Government of Luxembourg through the Ministry of Foreign and European Affairs, which funds the RIFF-SEA. SPTF’s work with CMA on the Code of Conduct also reflects the globally renowned Client Protection Pathway, for which generous funding has been provided by the Agence Française de Dévelopement.</t>
  </si>
  <si>
    <t>India major contributor as Singapore visitor arrivals increase 12-fold</t>
  </si>
  <si>
    <t>https://www.khmertimeskh.com/501119417/india-major-contributor-as-singapore-visitor-arrivals-increase-12-fold/</t>
  </si>
  <si>
    <t>ANI – The Singapore Tourism Board (STB) predicted in a statement that it expects international visitor arrivals to the city-state to reach as much as six million this year.With the country reopening its borders in April to all vaccinated travellers, it received more than 1.5 million visitors for the first half of 2022.While still very much shy of the 9.3 million tourists that come into Singapore during the first six months of pre-COVID 2019, it is 12 times more than it received for the corresponding period in 2021.Of the 1.5 million visitors, Indians represent the second highest nationality coming to Singapore during this six-month period with over 219,000 visiting the island.The largest group of visitors is from neighbours Indonesia at 282,000. Malaysia is third with 139,000 visiting Singapore by air, followed by Australia (125,000) and the Philippines (81,000). Together the top five account for over 56 per cent of international visitors for the January to June period of this year.With much of the world’s population now vaccinated and with global travel picking up, Singapore is receiving a significant share of visitor traffic.This is because it was one of the first in the region to reopen its borders with no quarantine and is also perceived to be a safe destination having seen to have handled the coronavirus outbreak well.In terms of absolute year-on-year visitor growth, visitor arrivals from Indonesia expanded 1,996 per cent, India 1,344 per cent and Malaysia 2,000 per cent.This year, 84 per cent of the 1.5 million visitors who arrived in the first six months came to Singapore after the border reopened to all vaccinated travellers in April.For comparison, Singapore received 330,000 foreign visitors in the first six months of 2021, and in the same period of 2020, it received 2.74 million travellers, out of which 88 per cent arrived in the pre-pandemic lockdown months of January and February that year.With the number of visitors to Singapore rising rapidly, Singapore’s Changi Airport has been kept busy.Last week, the airport announced that it will reopen Terminal 4 from September 13 this year, the last of the terminals not yet operating after COVID-19 all but shut down the airport.</t>
  </si>
  <si>
    <t>Amid detente, Somalia, Kenya restart lucrative khat trade</t>
  </si>
  <si>
    <t>https://www.khmertimeskh.com/501119420/amid-detente-somalia-kenya-restart-lucrative-khat-trade/</t>
  </si>
  <si>
    <t>Anadulo Agency – The multimillion-dollar khat trade between Somalia and Kenya resumed on Sunday after a break of over two years, a sign of thawing tensions between the East African neighbours.Cargo planes carrying tons of khat (locally known as miraa) landed at the Aden Adde airport in the Somali capital Mogadishu.The khat trade, which generates millions of dollars every month, was one of the victims of a growing tiff between Somalia and Kenya.In December 2020, Mogadishu cut off diplomatic relations with Nairobi, accusing it of violating Somali sovereignty and territorial integrity.The neighbours have also been embroiled in a dispute over maritime territory with potential oil and gas deposits.Last October, the UN’s top court ruled largely in Somalia’s favour, but Kenya rejected the verdict and accused the International Court of Justice of bias.However, Somalia’s President Hassan Sheikh Mohamud, who came to power in May, visited Nairobi earlier this month, where he signed deals with his counterpart Uhuru Kenyatta on trade and aviation.The agreements and detente have been welcomed in the wider Horn of Africa region, while the two countries have also agreed to work together as an ongoing devastating drought threatens millions of their people.During the Nairobi meetings, Mohamud and Kenyatta also agreed to coordinate in the “fight against terrorism,” with both struggling to eliminate al-Shabaab, a terror group affiliated with the al-Qaeda terrorist organization.Mostly used in northeast Africa and the Arabian Peninsula, and by expatriate communities from these regions, khat is a leafy green plant containing two main stimulant drugs which speed up the mind and body.Thousands of farmers were left without a market for their khat, especially in central Kenya, with the ban on export. They were forced to sell their produce locally at low prices. Thousands of people dealing in khat, including packers, transporters and traders, lost their jobs due to the ban.</t>
  </si>
  <si>
    <t>Russia: How is world’s most sanctioned economy doing?</t>
  </si>
  <si>
    <t>https://www.khmertimeskh.com/501119422/russia-how-is-worlds-most-sanctioned-economy-doing/</t>
  </si>
  <si>
    <t>Moscow faring better than expected as it still has ways to earn, pinch of sanctions likely in near future, says expertAnadulo Agency – Six months into the Ukraine war, the world’s most sanctioned country, Russia, seems relatively comfortable surfing the tidal wave of Western sanctions aimed at swamping its economy.That is the case at least for now, with the full impact of the sanctions and their “moving targets” expected to be fully felt by Moscow over the coming months. For now, though, many are asking: Just how sustainable is the resilience displayed so far by the Russian economy?The Russian Central Bank is projecting a 4 percent-6 percent recession in 2022, a volte-face from its pre-war forecast of 3 percent growth.The figure, however, is much better compared to the earlier prediction of an 8 percent-10 percent contraction this year. Russia has slashed its key rate by 150 basis points to 8 percent, well above market forecasts of a reduction of 50 basis points, pushing interest rates below the pre-war level to boost domestic demand.‘Economic downturn possibly less deep’“Incoming data indicates that the economic downturn will be more prolonged in time and possibly less deep,” Elvira Nabiullina, governor of the Russian Central Bank, told reporters in Moscow after last Friday’s rate decision.The bank expects the economy to return to growth by 2024.In June, Russia’s annual inflation declined to 15.9 percent from 17.1 percent in May, seemingly in line with the Central Bank’s latest estimate of an annual inflation rate of 12-15 percent in 2022, a downward revision from the April forecast of 18 -23 percent.The economy is obviously backed by fiscal stimuli and a soaring price of oil that has helped it weather the impact of sanctions.Russia has run a huge current account surplus due to import bans, accelerating the de-dollarisation of its economy and driving the appreciation of the ruble.With strict capital controls and trade imbalances, the ruble was at 58 against the dollar in late July, well above pre-war levels and the all-time low of 150 touched in March.The consumer confidence index, however, plummeted to minus 31 in the second quarter, the lowest point since 2014. The fall came after it plunged to minus 21 in the first quarter, the lowest reading since 2009.Russia’s automotive sector has also taken a big hit from the import ban, with new car sales sliding by 82 percent year-on-year to 27,761 units in June.‘Russian economy not near collapse’While sanctions have definitely hurt the Russian economy, the damage is not serious enough for Moscow to consider leaving Ukraine, let alone worry about a possible economic collapse, according to Kerim Can Kavakli, an academic at the Bocconi University in Italy.“I don’t believe the Russian economy is near collapse,” he told Anadolu Agency. For one, he explained, Russia continues to make money from international trade, as major economies such as China, India, and Saudi Arabia have not joined the West’s push for sanctions.“Russia is able to find new buyers for its oil and gas, and the rise in oil prices has helped it further. Russia continues to earn money from trade,” he said.Another factor is that there are definitely more sanctions in the offing against Russia.Germany, one of the biggest buyers of Moscow’s coal, has pledged to end imports of Russian coal by August 1 and oil by December 31.Last month, G7 countries announced plans to ban the import of Russian gold, a major export that rakes in tens of billions of dollars for Moscow, while the EU will follow suit.</t>
  </si>
  <si>
    <t>https://www.khmertimeskh.com/501119416/market-watch-504/</t>
  </si>
  <si>
    <t>The Cambodia Securities Exchange Index (CSX) lost 1.36 points or 0.28 percent to close at 476.69 yesterday. The index that opened at 478.05 recorded the same as the day’s high. The day’s low was recorded at 474.63.On the Main Board, PEPC gained 10 riels to move to 3,190 riels. PPAP shed 640 riels to move to 14,700 riels, while PAS lost 60 riels to reach 13,740 riels, GTI, 40 riels to move to 4,040 riels and PPSP, 20 riels to reach 2,370 riels.ABC and PWSA remained flat.On the Growth Board, JSL moved up 20 riels to reach 4,200 riels while DBDE remained flat at 2,400 riels.</t>
  </si>
  <si>
    <t>Canadia Bank wins Cambodia’s Best Managed Bank in 2022 in The Asian Banker Leadership Achievement Award</t>
  </si>
  <si>
    <t>July 25, 2022</t>
  </si>
  <si>
    <t>https://www.khmertimeskh.com/501119136/canadia-bank-wins-cambodias-best-managed-bank-in-2022-in-the-asian-banker-leadership-achievement-award/</t>
  </si>
  <si>
    <t>Canadia Bank, Cambodia’s leading commercial bank, was awarded the “Best Managed Bank” by The Asian Banker in its programme held virtually on 20 July 2022. Mr. Raymond Sia, CEO of Canadia Bank, also received the CEO Leadership Achievement Award 2022.The Asian Banker’s Leadership Achievement Award is one of the most prestigious and coveted honor within the financial industry across Asia Pacific, the Middle East and Africa. Given every three years, this Leadership Achievement Awards programme has recognized Canadia Bank as a leading institution in the Cambodian financial service industry.As one of the oldest commercial banks and a dominant player in Cambodia, Canadia Bank continues to innovate its products and services to remain relevant to its customers. The Bank remains committed and focused to be the “Best Partner” to its consumers, corporate, and SME clients, leveraging on technology and digitalization to improve customer experience.At the same time, the Council of Advisors of The Asian Banker conferred The Best CEO award to Mr. Raymond Sia for his contribution, achievements, and exemplary leadership in steering Canadia Bank as one of the leading banks in Cambodia during the past 3 years.Mr. Raymond expressed his appreciation to the Asian Banker Council for their recognition. “These achievements are only made possible by the trust and support of our valued customers, committed staff, and the strong management team of Canadia Bank,” he said.</t>
  </si>
  <si>
    <t>Growth of fruit exports to China highlights effectiveness of Cambodia-China FTA</t>
  </si>
  <si>
    <t>https://www.khmertimeskh.com/501118917/growth-of-fruit-exports-to-china-highlights-effectiveness-of-cambodia-china-fta/</t>
  </si>
  <si>
    <t>The export of agricultural products, especially fresh fruits, has become an important part of the improving of the living standards of farmers and promote national economic growth. Cambodia has seen an increase in fruit exports to China under the Cambodia-China Free Trade Agreement.In recent years, especially in 2021, agricultural cooperation between Cambodia and China has made significant progress, with the two countries signing a memorandum of understanding on cooperation on China’s rice imports from Cambodia.Despite the Covid-19 pandemic, fresh fruits from Cambodia have been allowed to be exported directly to China. During April of last year, the General Department of Customs of China approved mango imports from 37 plantations and five packaging facility.However, due to Covid-19, exports from Cambodia have faced challenges according the Ministry of Agriculture. In the first five months of 2022, the export of some fresh agricultural products of Cambodia to international markets, especially China, has declined significantly due to a number of factors, such as tightening controls on goods to prevent the spread of Covid-19.Under the recent Cambodia-China Free Trade Agreement, the assessment of phytosanitary requirements for the export of fresh longan fruit from Cambodia to China has reached the final stage. Nogotiations are also in motion for the direct export of more agricultural products from the Kingdom to China.</t>
  </si>
  <si>
    <t>Nordic Microfinance loans LOLC Cambodia $7 million to expand financial access in rural Cambodia</t>
  </si>
  <si>
    <t>https://www.khmertimeskh.com/501118882/nordic-microfinance-loans-lolc-cambodia-7-million-to-expand-financial-access-in-rural-cambodia/</t>
  </si>
  <si>
    <t>The Norway-based Nordic Microfinance Initiative (NMI) recently announced a subordinated loan of $7 million to Lanka Orix Leasing Company (LOLC) Cambodia, a member of the Sri Lanka-based LOLC Group, to expand lending and leasing services for individuals with low incomes who live in rural areas. The deal follows LOLC Cambodia’s repayment of a senior loan that NMI disbursed to the microbank in 2018.LOLC Group is a unit of Orix Corporation, a financial services provider founded in 1964 and based in Tokyo, Japan. Orix is active in retail banking, leasing, life insurance, securities brokering, venture capital, and real estate financing and development. The firm has operations in Asia, Africa and North America. For the year ending March 2022, it generated revenue of JPY 2.5 trillion ($18 billion) on assets totaling JPY 14 trillion ($107 billion).LOLC Group has operations in a range of industries in Cambodia, Myanmar, Pakistan and Sri Lanka. As of March 2021, the company reports one-year return on equity of 24 percent and total assets of LKR 874 billion ($2.4 billion).LOLC Cambodia was founded in 1994 as Thaneakea Phum (Cambodia) by US-based NGO Catholic Relief Services. It since has transformed into a for-profit institution that offers savings, credit, insurance and mobile banking. As of March 2022, LOLC Cambodia reported $1.3 billion in total assets. Most of its customers are women who live in rural areas.NMI was founded in 2008 with the goal of creating jobs and wealth via financial inclusion. The organization manages five funds holding aggregate assets of about $350 million as of 2022. These include four microfinance funds and a climate fund encouraging “Indonesian smallholders [to] intensify work on their existing plots instead of clearing rainforest.” NMI is owned by Norfund, which is backed by the government of Norway; the Danish Investment Fund for Developing Countries, which is known by its Danish acronym IFU; and eight private companies as of 2022. The organization has offices in Denmark, India, Indonesia, Kenya and Norway. Microcapital.org</t>
  </si>
  <si>
    <t>CRBC to conduct PP-Bavet expressway project study</t>
  </si>
  <si>
    <t>https://www.khmertimeskh.com/501118475/crbc-to-conduct-pp-bavet-expressway-project-study/</t>
  </si>
  <si>
    <t>The Cambodian government has decided to confiscate the right of conducting a feasibility study on the Phnom Penh-Bavet Expressway project from China Railway International Group Co Ltd (CRIG).The China Road and Bridge Corporation (CRBC) is commissioned to conduct the study now, according to a senior official of the Ministry of Public Works and Transportation (MPWT).The decision was made on Saturday following the failure of CRIG to complete the study after three years. The company had a shortage of technicians for the study even though the government allowed an extension of three months to complete the study in April, the official said.Kong Vimean, the spokesman of PMWT, told Khmer Times yesterday that CRBC was selected to conduct the study as the Chinese firm had successfully implemented the $2 billion Phnom Penh-Sihanoukville Expressway.“The previous company had not been able to do the job as it lacks technicians. So, the government has decided to confiscate its license and award it to the new company,” said Vimean.Vimean, who is also the undersecretary of state and director of cabinet of PMWT, added that CRBC is expected to complete the study by the end of this year.“Even though the government already has some data, there have been some changes in terms of geography. While some locations have already been measured, new locations need to be measured and some places need to be re-aligned,” he said.The spokesman pointed out that the length of the expressway project would be changed to some extent. After the study is completed successfully, the government will negotiate the costs and other important points with CRBC before an agreement is signed.The Phnom Penh-Bavet Expressway is expected to be linked to Vietnam’s expressway in the connectivity master plan of the Association of Southeast Asian Nations. “We cannot delay this work as we need to boost trade faster,” Vimean said.The initial study showed that the length of the project is about 135 kilometres from Phnom Penh and spans Kandal, Prey Veng and Svay Rieng provinces to Bavet International Border.The project is also expected to improve logistics in the region from Phnom Penh to Bavet which connects Phnom Penh City and the Vietnam border, thereby contributing to the economic development of Cambodia and Greater Mekong Subregion, according to Japan International Cooperation Agency (JICA).Chea Chandara, president of Logistics and Supply Chain Business Association, told Khmer Times that Phnom Penh-Bavet Expressway Project could cost more than Phnom Penh-Sihanoukville Expressway as it will need to get through more small water channels.However, Chandara said the project would help improve the transportation of goods inflow — especially from China and Singapore that transit at Cai Mep International Terminal and Cap Lai Port in Ho Chi Minh City — to Cambodia. “This means truck transportation of goods would be done faster and some industries near the borders such as garment factories also need faster and larger ways to transport their goods,” Chandara said.    </t>
  </si>
  <si>
    <t>Cambodia attracts $3 billion investment in first half</t>
  </si>
  <si>
    <t>https://www.khmertimeskh.com/501118473/cambodia-attracts-3-billion-investment-in-first-half/</t>
  </si>
  <si>
    <t>Cambodia attracted a fixed-asset investment of almost $3 billion in the first half of this year, reflecting the firm confidence of investors in the Kingdom’s growth prospects.The Council for the Development of Cambodia registered 98 projects with a total investment of $2.99 billion in January-June period of this year, inching up $29 million from the same period last year.Local investment projects with a total investment of $1.59 billion accounted for 53.23 percent of total investment, while foreign investment from China registered $1.29 billion, accounting for 43.02 percent, stated the CDC report.Other foreign investments in the kingdom for the first half of this year were from Thailand, Samoa, British Virgin Islands, South Korea, Singapore, Cayman Islands, Malaysia, Japan and Australia, it added.The increase in both investment projects and value reflected the confidence of investors in the Cambodian government after the country resumed its socio-economic activities following the improvement in the Covid-19 scenario, said Lim Heng, Vice-president of the Cambodia Chamber of Commerce.Heng also attributed the growth in the investment sector to stability, peace, and social security, particularly the successful Covid-19 control with a high rate of vaccinated population.“The resumption of social and economic activities attracted interest from both local and foreign investors to invest in the country,” Heng said yesterday.“Cambodia will be able to attract more investments because both local and foreign investors see the potential of trade preferences the country has such as RCEP, Cambodia-China FTA, Cambodia-Korea FTA and the implementation of the new investment law,” he added.Investment projects had been focused on agriculture and agro-industry sectors, manufacturing, tourism, and infrastructure.The growth of investment reflected the government’s efforts to recover the economy from the pandemic, said Sok Chenda Sophea, Secretary-General of the Council for the Development of Cambodia.“This increase is not a coincidence, but due to the efforts of the government, which has won the battle against Covid-19 by using vaccines as a key strategic weapon, enabling Cambodia to resume its socio-economic development in all sectors from last November,” Sophea was quoted by Freshnews.Heng Sokkung, Secretary of State at the Ministry of Industry, Science, Technology and Innovation, said that support of infrastructure and sufficient energy contributed to building confidence in investors in Cambodia.“The government has built and improved physical infrastructure to facilitate better transport, increase sufficient energy and clean water to ensure stable production chains. This has built firm confidence in investors to invest in Cambodia,” Sokkung said.The Cambodia-China Free Trade Agreement (CCFTA) and the Regional Comprehensive Economic Partnership (RCEP) trade deal were put into force in January this year.CCC’s Lim Heng said new trade preferences under the FTAs that the government has planned to establish with partner countries would give more boost in attracting new investment and export Cambodia-made products to wider markets.</t>
  </si>
  <si>
    <t>Japan set to increase concessional loans to Kingdom</t>
  </si>
  <si>
    <t>https://www.khmertimeskh.com/501118469/japan-set-to-increase-concessional-loans-to-kingdom/</t>
  </si>
  <si>
    <t>The Japan International Cooperation Agency (JICA) is scheduled to increase its concessional loans twice each year for Cambodia.Hataeda Miko, head of Southeast Asia and the Pacific Division of JICA, said in a meeting with Cambodian finance minister Aun Pornmoniroth last week that the move is to support the development and additional cooperative financing in the country.Pornmoniroth said the Japanese government and people have provided official development assistance through JICA for the development of many sectors in Cambodia, especially physical infrastructures such as the international seaport, roads, bridges, electricity, irrigation, hospitals, schools and water treatment plants.“These activities reflect clearly that Japan is still a great friend and strategic development partner for Cambodia,” Pornmoniroth said, adding that the existing projects are expected to be consistent with socio-economic development sectors, policies and strategies of Cambodia’s strategic plans.“Both parties also discussed and shared experiences on some ongoing projects and upcoming projects in Japanese official development assistance loan,” a press release said.Pornmoniroth said in the meeting, also attended by Kamei Haruko — who is the chief representative of JICA Cambodia Office — that grant aids, concessional loans and technical assistance provided by the Japanese government have contributed to the implementation of strategic policies and strategies in all stages that Cambodian government has set out.“Obviously, in the current context, Cambodia has been striving to forward actively and continuously to achieve the objectives of its economic policies in order to attain upper middle-income status in 2030,” he said, adding that Japan’s official development assistance is vital for prioritised needs and key policies of the government.Haruko said Cambodia is located in a geopolitically strategic position, almost in the centre of Asean countries, sandwiched between Thailand and Vietnam, emerging economies in Asia, and is an important node of the Southern Economic Corridor that connects Asean countries by land.She added that at the same time, it faces Indo-Pacific sea lanes, to which the Government of Japan aims to foster regional stability and prosperity by improving connectivity between Asia and Africa through a “free and open Indo-Pacific vision.”</t>
  </si>
  <si>
    <t>Cambodia gets $1.29 billion China investment in H1</t>
  </si>
  <si>
    <t>https://www.khmertimeskh.com/501118633/cambodia-gets-1-29-billion-china-investment-in-h1/</t>
  </si>
  <si>
    <t>The Cambodia-China Free Trade Agreement (CCFTA) and the Regional Comprehensive Economic Partnership (RCEP) helped attract more investment from China to Cambodia in the first half of this year.According to a report from the Council for the Development of Cambodia, Cambodia received a $1.29 billion fixed-asset investment from China in the first half of this year.China accounted for around 43 percent of the total investment of $2.99 billion dollars that the Kingdom received in the first six months of 2022, the report indicated.Some of the other countries that invested in Cambodia during the January-June period this year were Thailand, Samoa, British Virgin Islands, South Korea, Singapore, Cayman Islands, Malaysia, Japan and Australia.The main projects that attracted foreign investment include agriculture and agro-industry sectors, manufacturing, tourism, and infrastructure.Heng Sokkung, secretary of state and spokesman for the Ministry of Industry, Science, Technology and Innovation, was quoted as saying in an agency report that excellent ties, the Cambodia-China Free Trade Agreement and the Regional Comprehensive Economic Partnership were the main factors that helped attract more investors from China to the Kingdom.Both the CCFTA and the 15-member RCEP trade deal entered into force on January 1, 2022.“I believe that these free trade agreements, together with Cambodia’s favourable investment law, peace and political stability, have provided a great opportunity for foreign investors, particularly Chinese ones, to invest in Cambodia,” he was quoted as saying in the report.“Chinese investment has not only brought in new capital, but also advanced technologies for Cambodia’s socio-economic development,” he pointed out.Meanwhile, Lim Heng, vice president of the Cambodia Chamber of Commerce, told the news agency that the ironclad friendship and the Belt and Road Initiative are also the major factors attracting more Chinese investors to the kingdom.“Chinese investment is essential to help boost Cambodia’s economy and create new jobs for Cambodian people in the post-Covid-19 pandemic era,” he said.Meanwhile, the trade volume between Cambodia and China surged 19.7 percent to $5.98 billion in the first half of this year, compared to the same period last year, data from Cambodia’s General Department of Customs and Excise showed.Penn Sovicheat, undersecretary of state and spokesman at the Ministry of Commerce, told the news agency that China is the largest trading partner of Cambodia. He said the bilateral trade growth will be higher in the coming months and years.“China is a huge market for Cambodia, especially for our potential agricultural products such as rice, bananas, mangoes and cassava, among others. Both the RCEP and the CCFTA have been giving a boost to our trade and investment growth,” he said.RCEP comprises 15 Asia-Pacific countries including ten Asean member states, namely Brunei, Cambodia, Indonesia, Laos, Malaysia, Myanmar, the Philippines, Singapore, Thailand and Vietnam, and their five trading partners, namely China, Japan, South Korea, Australia and New Zealand.</t>
  </si>
  <si>
    <t>The latest project by Vattanac Group brings new life to Phnom Penh’s Riverside</t>
  </si>
  <si>
    <t>https://www.khmertimeskh.com/501118634/the-latest-project-by-vattanac-group-brings-new-life-to-phnom-penhs-riverside/</t>
  </si>
  <si>
    <t>PHNOM PENH, In August 2022, Hôtel KVL will open its doors. Situated in a prime location on Sisowath Quay, this is the much-awaited latest addition to Vattanac Group’s portfolio. The hotel’s motto is “Designed to Connect”; meeting all the needs of the modern traveller in a contemporary, stylish, and functional environment.Located in the heart of historic Phnom Penh – one block from the Royal Palace and National Museum, and directly facing the confluence of the Tonle Sap and Mekong rivers, this striking new-build brings a fresh sense of architectural design to the neighborhood. Spanning seven floors, the hotel is constructed around a distinctive central skylight topped with a reflecting pool and diffusing natural light throughout the atrium. The 76 rooms fall into 5 categories, from the cozy and practical Atrium Rooms to the spacious KVL Suites, which offer exceptional views across the city or the river. All rooms are thoughtfully finished with contemporary Italian furnishings and Frette linens, and bathrooms are equipped with walk-in rain showers.Hôtel KVL’s food and beverage offerings are keenly anticipated by Phnom Penh’s foodies. The hotel’s signature restaurant El Tapas will serve modern Spanish cuisine, fine wines and craft cocktails in a vibrant underground setting. Head Chef Mario Yufera brings his ten years of experience in Europe and Asia, including at Restaurant Breda in Amsterdam and Rosewood Hotel in Yangon. Hailing from Alicante in eastern Spain, he has created a menu that expresses both his love for the food of his homeland, and his passion for contemporary fine dining.The hotel’s rooftop will be home to the new rooftop bar Up by KVL. With creative cocktails, nightly DJs, and cosmopolitan Asian and western cuisine, as well as expansive river views, Up by KVL is set to become a lively destination for both hotel guests and Phnom Penh residents. Coffee shop The Alchemist will offer regionally-sourced coffee and artisan sandwiches, cakes and pastries, and bistro Skylight will be open for relaxed all-day dining, serving Asian and Western dishes from breakfast until late evening.Business travellers and the capital’s entrepreneurs and digital nomads will enjoy the facilities provided by co-working space The Atom. This provides both open-plan work areas and private hot-desking spaces, as well as fully-equipped meeting rooms and corporate event space, conveniently located in the center of Phnom Penh.Owner Mr. Sam Ang Vattanac said:“Hôtel KVL is dynamic, cultured, and forward-thinking – a microcosm of Cambodia in 2022. After a challenging two years for the hospitality sector, there is now a real sense of optimism in this fast-growing market. The same is true for the Cambodian market as a whole – the time is now right to look forward and to dream big.I believe that Hôtel KVL will be as attractive to guests from Cambodia as it is to international visitors – we have certainly seen this at Rosewood Phnom Penh over the last four years. It is a pleasure for Vattanac Group to now bring the capital a new world-class property, which offers exquisite design and amenities yet is within reach of a wide range of modern travellers and cosmopolitan guests.”Dine-cation: Soft Opening PackageEnjoy an authentic Spanish dinner prepared by our Valencian Chef and his dedicated team. Then spend the night in one of our stylish rooms, enjoying contemporary interior design with a Khmer touch and views across either the river or the city skyline. Complete your stay with a boutique breakfast for two at our bistro Skylight.A memorable city escape starting from $168 nett for a Deluxe Room (valued at $270 nett), with the following inclusions:*    Breakfast for 2 at Skylight *    Authentic Spanish dinner experience for two at El Tapas*    Early check-in from 09:00AM and late check-out until 08:00PM (36 hours stay) Sharing dinner menu:  </t>
  </si>
  <si>
    <t>Speedwind’s ‘Giving with Heart’ bags prestigious award</t>
  </si>
  <si>
    <t>https://www.khmertimeskh.com/501118635/speedwinds-giving-with-heart-bags-prestigious-award/</t>
  </si>
  <si>
    <t>Speedwind Distributions Co., Ltd has received the ‘Outstanding and Exemplary Achievements in Sustainability and Responsible Entrepreneurship Award’ in the Social Empowerment Category for its ‘Giving with Heart’ CSR initiative at the Asia Responsible Enterprise Award (Area) 2022.The virtual awards ceremony was held on July 21.Organised by Enterprise Asia, a leading non-governmental organisation (NGO) for responsible entrepreneurship in Asia, Area recognises and honours Asian businesses and leaders for championing sustainable and socially responsible business practices, said a release.The award is a resounding endorsement and acknowledgement of the ‘Giving with Heart’ CSR activities, initiated by Speedwind’s Chairman Dalton Wong in 2018. His steadfast belief in giving back to society is an enduring philosophy that stemmed from his personal life experience of having received much needed help when he was at the lowest point of his life.Due to this experience in life, Wong never ceases to encourage his colleagues and friends to help, whenever they can, those in need of support in the local communities, the release said.Through the support and active participation of its management and employees, Speedwind has organised several CSR activities and social support initiatives including Covid-19 Donation Program, Flood Relief Aid, Education Aid for Rural and Underprivileged Communities, Hiring Program for Disabled Minorities and Gender Equality Employment Program.“As a responsible member of the Cambodian community and a beneficiary of its economy, we believe that the company and its employees must always find ways to help members of the local community who are in need,” said Dalton.“Despite the challenges and difficulties during the Covid-19 pandemic, the company even carried out more CSR activities between 2020 and 2021, to help flood victims and their families as well as those who faced economic hardship and challenges as a result of the pandemic,” he said, adding that “with a strong commitment from all the stakeholders of Speedwind, we will continue our CSR initiative for as long as the company is in operation.”Speedwind was founded in 2018 by Dalton Wong, an entrepreneur with extensive experience in distribution. He also owns several other businesses in Cambodia. Speedwind aims to provide a comprehensive distribution network with nationwide coverage and excellent logistic services that prioritize speed, security and convenience for its clients.With a highly experienced and resourceful management team, Speedwind focuses on driving technology applications in sales and distribution processes as well as business process outsourcing, the release noted.Over 500 Asian businesses and leaders from 19 countries have bagged the Area awards for championing sustainable and responsible entrepreneurship since its launch in 2011. The award categories are Social Empowerment, Investment in People, Health Promotion, Green Leadership, Corporate Governance, Circular Economy Leadership, and Responsible Business Leadership. </t>
  </si>
  <si>
    <t>Ministry to look into raising red corn, longan exports</t>
  </si>
  <si>
    <t>https://www.khmertimeskh.com/501118639/ministry-to-look-into-raising-red-corn-longan-exports/</t>
  </si>
  <si>
    <t>Commerce Minister Pan Sorasak examined red corn and Pailin longan produces at the four provinces near the Cambodia-Thailand border recently to study the feasibility of expanding the markets and adding value to the supply chains, a release said.The examination was undertaken at the cooperatives along with officials from the ministry and provincial departments of commerce, agriculture, forestry and fisheries and cooperatives in Pailin, Battambang and Banteay Meanchey provinces.“For the robust production of red corn, good agriculture practices have to be adopted. Sanitary and phytosanitary procedures are also required to ensure the quality of its exports in accordance with regional and international agreements,” Sorasak said.Farmers and cooperatives said they are facing challenges that include rising production costs and the high quality of export standards set for red corns and Pailin longan. They also do not have enough knowledge regarding the benefits of registering the plantations or about good agriculture practices.They added that they are also unaware of the sanitary and phytosanitary procedures even though agriculture officials have gone to the field to raise awareness about them.“Farmers and cooperatives have requested to the Commerce Ministry to coordinate with other ministries and relevant institutions to look into their requests and also standardize the truckload size that differs in Cambodia and Thailand,” the release said.They urged the commerce ministry to work for the expansion of both domestic and overseas markets, such as Thailand and China, so that farmers can raise production.The minister assured that the commerce ministry will look into the requests regarding the standardisation of loads for the trucks.“Regarding the inter-sector challenges, the Commerce Ministry will review the requests with other ministries and relevant institutions and provide proper responses to eliminate the problems that impeded the production and the export,”​ he said.Red corn holds great potential in both the domestic and overseas markets as livestock fodder, the release said, adding that it is currently planted in about 145,983 hectares in the country.Red corn is planted in Battambang, Banteay Meanchey, Pailin, Pursat, Tboung Khmum, Kratie, Preah Vihear, Prey Veng and Kandal provinces and exported to Thailand, Vietnam, South Korea and Bangladesh.CP Cambodia Limited had signed a Memorandum of Understanding (MoU) with a red corn plantation cooperative in the Pailin province for procuring the produce, according to the release.China Jinan Engineering Import Export (Cambodia) Co Ltd had signed another MoU with Pailin longan communities in four provinces including Pailin, Battambang, Banteay Meanchey and Pursat provinces to export the produce from September 2022 to June 2023.</t>
  </si>
  <si>
    <t>UK foreign secretary lays blame for travel chaos on France</t>
  </si>
  <si>
    <t>https://www.khmertimeskh.com/501118688/uk-foreign-secretary-lays-blame-for-travel-chaos-on-france/</t>
  </si>
  <si>
    <t>Anadulo Agency – The UK’s foreign secretary on Saturday blamed France for the travel chaos faced by many travelers and holidaymakers at the Port of Dover in southeast England.Liz Truss accused French authorities of not sending enough officials to man border posts and rejected French claims that Brexit was the cause of the chaos.“The fact is that the French authorities have not put enough people on the border and I am in touch with the French authorities, I am very clear that we need to see action from them to resolve the terrible situation that people are facing,” Truss said in an interview with Sky News.When asked if the chaos faced at the port is a result of post-Brexit border checks, the foreign secretary said the current situation is the result of a lack of resources.“This is a situation that is being caused by a lack of resources at the border and that is what the French authorities need to address and that is what I am being very clear about,” Truss added.French authorities have rejected claims by the British government that it is at fault for the delays and logjams, arguing instead that Brexit and the erection of border checks are the cause for delays and obstruction.The UK’s official union for borders, the ISU, said Brexit had resulted in stringent checks at the country’s borders.“It’s certainly the case that the checks are more rigorous than they used to be. Prior to Brexit, there was a deemed right of entry. We weren’t in Schengen but there were still very minimal checks … and frequently there were no French checks at all,” ISU official Lucy Morton said.“We’re now, of course, outside the EU and they’re entitled to treat us as they treat any other European traveller. So they do the same level of checks we do, and have always done, on them,” Morton added.On Friday, the Port of Dover, a major terminal for travellers seeking entry into France, Belgium, and the Netherlands, declared a “critical incident” after travellers faced queues that lasted up to six hours.</t>
  </si>
  <si>
    <t>Iraq, Kurdistan choose ‘dialogue’ to ease oil dispute</t>
  </si>
  <si>
    <t>https://www.khmertimeskh.com/501118695/iraq-kurdistan-choose-dialogue-to-ease-oil-dispute/</t>
  </si>
  <si>
    <t>AFP – The federal government in Baghdad and the autonomous Kurdish region pledged Saturday to “increase dialogue” to ease a simmering oil dispute that has been playing out in the courts in recent months.The announcement came during a rare visit to the Iraqi capital by the Kurdish region’s prime minister. Masrour Barzani, who had not visited Baghdad since 2019, met Iraqi Prime Minister Mustafa al-Kadhemi for wide-ranging talks.An oil dispute that has been poisoning relations between the two sides, and threatening to harm Iraq’s lifeline oil industry according to analysts, was among the topics.“It was agreed to increase dialogue between the federal ministry of oil and the ministry of natural resources in the Kurdistan region of Iraq to address the outstanding issues and continue working to reach common solutions,” a statement from Kadhemi’s office said.“The two sides… emphasised the need to strengthen cooperation and joint coordination between the federal government and the regional government to attract investments, and maximise revenues,” it added.The long-simmering dispute came to a head in February – at a time of political deadlock in Baghdad – when the federal supreme court ordered Kurdistan to hand over oil extracted from its territories to the federal authorities.Then earlier this month, a commercial court in the Iraqi capital annulled contracts between the Kurds and foreign firms, after the oil ministry in Baghdad filed a judicial complaint.Iraq, the second largest producer in the Organization of the Petroleum Exporting Countries, sits on enormous reserves, and revenues from the sector feed 90 percent of the federal government budget.It exports an average of 3.3 million barrels per day (bpd) of crude, while production in Kurdistan amounts to just over 450,000 bpd.In a bid to defuse tensions, Kurdistan proposed setting up two companies specialised in oil exploration and marketing that would coordinate with Baghdad, a spokesperson for the regional government said earlier this month.Baghdad has fought to regain control of output from fields in Kurdistan since the autonomous region began marketing oil independently more than a decade ago.</t>
  </si>
  <si>
    <t>Fed set for another big rate hike with economy on knife’s edge</t>
  </si>
  <si>
    <t>https://www.khmertimeskh.com/501118687/fed-set-for-another-big-rate-hike-with-economy-on-knifes-edge/</t>
  </si>
  <si>
    <t>AFP – US central bankers face an increasingly difficult balancing act as they struggle to douse scorching inflation while still keeping the economy growing, though they have made it clear they are willing to risk a recession.But with war still raging in Ukraine, and Covid-19 causing ongoing issues in Asia, avoiding an economic downturn will require luck and depend on many factors outside the Federal Reserve’s control.As families struggle to make ends meet amid surging prices for gas, food and housing, and a rising number of Americans take on second jobs to pay the bills, Fed officials have made it clear that fighting inflation is their top priority even if that means inflicting pain.The Fed holds its two-day policy meeting next week, where it is expected to hike the benchmark borrowing rate on Wednesday by another three-quarters of a percentage point in its aggressive campaign to cool demand and ease price pressures.Despite a healthy job market with near-record low unemployment, workers are seeing their wage gains overwhelmed by sky-high consumer prices that rose by a new 40-year high of 9.1 percent in June.Slowing the economy is likely to cause more job losses, but policymakers want to avoid at all costs the greater pain of a price spiral that becomes entrenched or spins out of control.Treasury Secretary Janet Yellen, herself a former Fed chief, warned last week that achieving a “soft landing… will require skill and good luck.”Aggressive rate hikesFormer Fed vice chair Donald Kohn agreed.“It’s a very complicated, multi-dimensional issue,” Kohn told AFP, especially due to the ongoing supply chain uncertainty.After flooding the world’s largest economy with support during the pandemic – zero interest rates and a steady stream of liquidity into the financial system – Fed policymakers were congratulating themselves on how quickly the economy recovered, regaining millions of jobs in a matter of months.But they were caught flat-footed by the rapid run-up in prices, as Americans flush with cash due to massive government aid went on a spending spree, buying up cars, houses and other goods at a time when the global supply chain was still bogged down by pandemic lockdowns that continue in China.The Fed finally began liftoff –taking the policy interest rate off zero – in March, starting with a 25-basis-point increase, followed by 50 in May and 75 in June.Higher lending costs make it more expensive to borrow funds to buy cars and homes or expand businesses, which should cool demand, while also making it more attractive to save rather than spend.Other major central banks have followed suit, including the European Central Bank that made its first move last week.Fed Chair Jerome Powell last month said the policy-setting Federal Open Market Committee would consider either a 50 or 75 bps hike at the July meeting, and most economists expect a repeat of the June three-quarter-point increase.Fed Governor Christopher Waller recently floated the idea of a mammoth 100-bps hike, which would be the first since the US central bank started using the federal funds rate for policy in the early 1990s.The equivalent amount of tightening in a single move hasn’t been seen since the early 1980s, when then-Fed chief Paul Volcker was on a crusade to crush a wage-price inflationary spiral.Mixed dataBut even Waller noted that it is important not to move too fast, and a full point hike would only be called for if data continue to show accelerating price increases.“I think they will probably discuss 100 basis points just because the inflation picture is still very bad,” said Julie Smith, a Lafayette College economics professor.But some recent data “indicate that previous rate increases have very likely started to work,” she said in an interview.Housing prices have skyrocketed, hitting new records repeatedly, even as interest rates have risen, and consumer spending continues to increase, leading some economists to warn of a contraction in the second quarter.But there are signs of cracks, including falling home sales, a dramatic drop in mortgage applications and an increasing share of spending going to necessities.Officials have said the US economy is strong enough to withstand higher rates without a serious downturn, but others, including former Treasury secretary Lawrence Summers, say they are overly optimistic and job losses will have to rise sharply in order to tame inflation.Kohn said it will be important for Powell to communicate clearly about what data the Fed is looking for to slow or pause the rate hike cycle.“I think a fairly shallow recession,” with higher unemployment than the 3.7 percent the Fed projected last month, “will be necessary to break this inflation spiral,” he said.“But, boy, the amount of uncertainty around it is just huge.”</t>
  </si>
  <si>
    <t>https://www.khmertimeskh.com/501118636/market-watch-503/</t>
  </si>
  <si>
    <t>CSX gains 0.74 pointsThe Cambodia Securities Exchange Index (CSX) registered a gain of 0.74 points or 0.16 percent to close at 478.05 on Friday. The index that opened at 477.36 recorded a high of 478.25 and a low of 476.33 during the day’s trade.On the Main Board, PPAP gained 140 riels to move to 15,340 riels and PAS, 100 riels to reach 13,800 riels. GTI and PPSP moved up 20 riels each to reach 4,080 riels and 2,390 riels respectively.PWSA lost 20 riels to move down to 7,420 riels and PEPC, 10 riels to reach 3,180 riels.On the Growth Board, DBDE moved up 10 riels to reach 2,400 riels and JSL remained flat at 4,180 riels.</t>
  </si>
  <si>
    <t>Preah Sihanouk authorities review investment projects</t>
  </si>
  <si>
    <t>July 24, 2022</t>
  </si>
  <si>
    <t>https://www.khmertimeskh.com/501118458/preah-sihanouk-authorities-review-investment-projects/</t>
  </si>
  <si>
    <t> Kouch Chamroeun, Governor of Preah Sihanouk, chaired a meeting to review and discuss the draft investment projects and prioritize the projects that will be funded by the provincial budget.The meeting was held with the participation of the Provincial Council Technical Coordinating Committee and the Deputy Governor, Provincial Administration Director, Provincial Hall, district governors and chairman of the relevant departments.Chamroeun opened the meeting by emphasizing that based on the Preah Sihanouk Provincial Development Plan for 2023 of Preah Sihanouk Provincial Administration, they aim to be more transparent and efficient. The Governor stated that the budget has been divided according to each sub-account based on the budget size of the Ministry of Economy and Finance.The provincial governor stated that they need to study and evaluate each investment project carefully to make the achievements of the local development be at the local level, which is necessary for meeting the need of the people.</t>
  </si>
  <si>
    <t>Cambodia’s export to other RCEP countries up 10 pct in H1</t>
  </si>
  <si>
    <t>https://www.khmertimeskh.com/501118292/cambodias-export-to-other-rcep-countries-up-10-pct-in-h1/</t>
  </si>
  <si>
    <t>Cambodia’s total export to other member countries of the Regional Comprehensive Economic Partnership (RCEP) totaled 3.28 billion U.S. dollars in the first half of 2022, up 10 percent year-on-year, a report of the Ministry of Commerce said on Thursday.During the January-June period this year, Cambodia’s top three export destinations were Vietnam, China and Japan, the report said, adding that the kingdom shipped products worth 1.17 billion dollars to Vietnam, 612 million dollars to China and 542 million dollars to Japan.The RCEP free trade agreement comprises 15 Asia-Pacific countries including 10 Association of Southeast Asian Nations (ASEAN) member states — Brunei, Cambodia, Indonesia, Laos, Malaysia, Myanmar, the Philippines, Singapore, Thailand and Vietnam — and their five trading partners, namely China, Japan, South Korea, Australia and New Zealand.Cambodian Ministry of Commerce’s undersecretary of state and spokesman Penn Sovicheat said RCEP and the Cambodia-China Free Trade Agreement (CCFTA), which both took effect on Jan. 1 this year, are a contributing factor to boost Cambodia’s exports.“Our export growth is a testament to the larger market access of our products to other RCEP member countries with tariff concessions,” he told a press conference in Phnom Penh on Thursday. “The two FTAs have been giving a boost to our economic growth in the long term.”Meanwhile, Sovicheat said China has played a leading role in assisting the least developed countries (LDCs) including Cambodia through preferential tariffs, noting that the support was crucial to helping the LDCs boost their economic development.Senior economist Ky Sereyvath, director-general of the Institute of China Studies at the Royal Academy of Cambodia, said that through RCEP, Cambodia could be a hub-and-spoke model of distributing goods from China in the ASEAN region.“RCEP has served as a catalyst for regional and global economic growth and undoubtedly, all participating countries will benefit from it at different levels,” he told Xinhua. “It will help Cambodia and other member countries to quicken their economic recovery from the COVID-19 pandemic.”Joseph Matthews, a senior professor at the BELTEI International University in Phnom Penh, said RCEP is becoming a driving force for regional economic growth in the post-pandemic era.“This mega trade deal has created huge opportunities for countries such as Cambodia, Laos, Myanmar, Vietnam and Malaysia to market their products and commodities in such a big market and multiply their profits and gains,” he told Xinhua.According to a World Bank’s research paper, Cambodia ranked third after Vietnam and Malaysia in terms of real income gains and export growth under RCEP.“We look at RCEP as the longer benefit … Cambodia is the third country that will gain the most from RCEP after Vietnam and Malaysia,” World Bank senior country economist Ly Sodeth said at a press conference in Phnom Penh on June 30. “So, Cambodia potentially benefits a lot from RCEP.” Xinhua</t>
  </si>
  <si>
    <t>Cambodia attracts $1.29 billion investment from China in H1 of 2022</t>
  </si>
  <si>
    <t>https://www.khmertimeskh.com/501118255/cambodia-attracts-1-29-billion-investment-from-china-in-h1-of-2022/</t>
  </si>
  <si>
    <t>Cambodia attracted fixed-asset investment of $1.29 billion from China in the first half of 2022, according to a report from the Council for the Development of Cambodia on Saturday.China remained the top foreign investor in the Southeast Asian country, accounting for 43 percent of the total investment of 2.99 billion dollars the kingdom approved during the January-June period this year, the report said.Other foreign investments in the kingdom for the first half of this year were from Thailand, Samoa, British Virgin Islands, South Korea, Singapore, Cayman Islands, Malaysia, Japan and Australia, it added.Investment projects had been focused on agriculture and agro-industry sectors, manufacturing, tourism, and infrastructure.Heng Sokkung, secretary of state and spokesman for the Ministry of Industry, Science, Technology and Innovation, said excellent ties, the Cambodia-China Free Trade Agreement (CCFTA) and the Regional Comprehensive Economic Partnership (RCEP) trade deal are the main factors encouraging more Chinese investors to Cambodia.Both the CCFTA and the 15-member RCEP trade deal entered into force on Jan. 1, 2022.“I believe that these free trade agreements, together with Cambodia’s favorable investment law, peace and political stability, have provided a great opportunity for foreign investors, particularly Chinese ones, to invest in Cambodia,” he told Xinhua.“Chinese investment has not only brought in new capital, but also advanced technologies for Cambodia’s socio-economic development,” he added.Lim Heng, vice president of the Cambodia Chamber of Commerce, said the ironclad friendship and the Belt and Road Initiative are also the major factors attracting more Chinese investors to the kingdom.“Chinese investment is essential to help boost Cambodia’s economy and create new jobs for Cambodian people in the post-COVID-19 pandemic era,” he told Xinhua.Meanwhile, Cambodia’s General Department of Customs and Excise registered a 19.7 percent year-on-year growth in the Cambodia-China trade volume to 5.98 billion dollars during the first half of 2022.
Ministry of Commerce’s undersecretary of state and spokesman Penn Sovicheat said China is the largest trading partner of Cambodia, foreseeing that bilateral trade growth will be higher in the coming months and years.“China is a huge market for Cambodia, especially for our potential agricultural products such as rice, bananas, mangoes and cassava, among others,” he told Xinhua.
“Both the RCEP and the CCFTA have been giving a boost to our trade and investment growth,” he said. XinhuaRCEP comprises 15 Asia-Pacific countries including 10 ASEAN member states, namely Brunei, Cambodia, Indonesia, Laos, Malaysia, Myanmar, the Philippines, Singapore, Thailand and Vietnam, and their five trading partners, namely China, Japan, South Korea, Australia and New Zealand.</t>
  </si>
  <si>
    <t>Trade fair launched in Kampong Speu to support, promote Khmer product</t>
  </si>
  <si>
    <t>July 23, 2022</t>
  </si>
  <si>
    <t>https://www.khmertimeskh.com/501118126/trade-fair-launched-in-kampong-speu-to-support-promote-khmer-product/</t>
  </si>
  <si>
    <t>Kampong Speu hosted the 10th trade fair in order to inspire support and promote products in the province as well as Cambodian products.The exhibition takes place from July 22 to 24 at the Kampong Speu Provincial Department of Commerce. The fair saw the exhibitions of products, processed foods, consumer goods made in Kampong Speu and from other provinces.The opening ceremony was presided over by Pan Sorasak, Minister of Commerce, and saw the participation of relevant authorities and provincial traders.The Minister expressed his congratulations and appreciation for the efforts of all leaders and civil servants of Kampong Speu Provincial Department of Commerce who have cooperated well with all stakeholders to organize the annual trade event.The event helps boost local production activities and facilitate the market flow for Cambodian farmers who are in need of attention from local authorities, relevant ministries and institutions of the Royal Government.Minister Sorasak urged all Capital-Provincial Departments of Commerce to cooperate with local authorities and relevant institutions to organize weekend markets and trade fairs as much as possible to help promote the use of Cambodian products, as well as promote exports.</t>
  </si>
  <si>
    <t>Domestic investments clocked in at almost $1.6 billion</t>
  </si>
  <si>
    <t>https://www.khmertimeskh.com/501118111/domestic-investments-clocked-in-at-almost-1-6-billion/</t>
  </si>
  <si>
    <t>Domestic investments topped the investments in Cambodia, edging out Chinese investments in the first half of 2022.The Council for the Development of Cambodia (CDC) has announced that in the first half of 2022, the CDC through the Cambodian Investment Committee and the Cambodian Special Economic Zone Committee, approved 98 new projects and production expansion projects with a total investment capital of more than $ 2.99 billion, an increase of 11 projects compared to the same period in 2021, while investment capital increased by $29 million.According to this data, domestic investment accounted for more than half of the total investment in Cambodia, at about 53.23 percent or about $1.59 billion, ahead of Chinese investment, which accounted for 43.02 percent or $1.29 billion.In terms of foreign investment sources, China is still the number one source of investment in Cambodia, ahead of Thailand, Samoa, Britain, Virgin Islands, Korea, Singapore, Cayman Islands, Malaysia, Japan and Australia.According to a CDC official, political stability and peace, and the success of the Covid-19 vaccination, have led to the reopening of socio-economic activities, which have encouraged investors to invest in Cambodia.The signing of the RCEP, Free Trade Agreement between Cambodia and China, as well as the Free Trade Agreement between Cambodia and Korea, also helped encourage local investors to invest in agriculture and agro-industry and establish various factories for production and export.</t>
  </si>
  <si>
    <t>Rising prices of oil and food leads to Cambodia posting decade-high inflation hike</t>
  </si>
  <si>
    <t>https://www.khmertimeskh.com/501117999/rising-prices-of-oil-and-food-leads-to-cambodia-posting-decade-high-inflation-hike/</t>
  </si>
  <si>
    <t>Inflation in Cambodia continuously increased in the first months of this year, from 1.22% in February to 1.61% in March and skyrocketing to 7.2% in May – the highest recorded in the country in the last decade, according to the National Bank of Cambodia (NBC).Cambodian press have quoted NBC Governor Chea Chanto as saying that the impact of the rising prices of oil and food in the world causes inflation in the country to increase continuously.Speaking at a conference on July 20 to review the bank’s operation in the first half of 2022 and its orientations in the remaining months of this year, Chanto said the prolonged Russia – Ukraine conflict and the sanctions against Russia have pushed food and oil prices up, causing inflation hike in Cambodia.The NBC is considering implementing a monetary policy to control inflation and support economic recovery in the direction of stabilising the exchange rate, maintaining the purchasing power of the local currency and the income of vulnerable groups.To promote economic growth, the monetary easing policy will continue to be implemented by ensuring that the required reserve ratio is kept at 7%, thus helping financial institutions and banks to have more cash.Chanto said the NBC has tightened regulations in a prudent manner before the COVID-19 crisis, especially in increasing capital, increasing liquidity and contingency.These factors allow NBC and the Cambodian banking system to relax regulations during the pandemic and in the economic recovery period, he added. VNA</t>
  </si>
  <si>
    <t>Cambodia Airways Resumes Sihanoukville-Bangkok Route</t>
  </si>
  <si>
    <t>https://www.khmertimeskh.com/501117937/cambodia-airways-resumes-sihanoukville-bangkok-route/</t>
  </si>
  <si>
    <t>Cambodia Airways has relaunched its commercial flight services between Sihanoukville of Cambodia and Bangkok of Thailand as well as the domestic flights between Phnom Penh capital and Sihanoukville of Preah Sihanouk province.The resumption of the two routes after more than two years of interruption due to the COVID-19 pandemic will provide more travel options to Sihanoukville.According to the airline, it will initially operate four flights per week including two international flights (Sihanoukville-Bangkok) and two domestic flights (Phnom Penh-Sihanoukville) every Monday and Saturday. C. Nika – AKP</t>
  </si>
  <si>
    <t>CMA, SPTF partner on strengthening client protection in Cambodia’s financial services</t>
  </si>
  <si>
    <t>https://www.khmertimeskh.com/501117931/cma-sptf-partner-on-strengthening-client-protection-in-cambodias-financial-services/</t>
  </si>
  <si>
    <t>The Cambodia Microfinance Association (CMA) and the Social Performance Task Force (SPTF) have partnered on strengthening client protection in Cambodia’s financial services.The two parties signed the agreement on July 22 at the Hyatt Regency in Phnom Penh along with senior management from the National Bank of Cambodia.Financial inclusion stakeholders from around the world joined the event virtually.Increasing client protection is a priority under Cambodia’s National Financial Inclusion Strategy for long-term market sustainability, senior official at the National Bank of Cambodia said.“Building trust on formal financial services remains crucial to increase financial inclusion in Cambodia and ensure the stability of the whole banking system while customer protection is the priority for all stakeholders,” said Kith Sovannarith, First Deputy Director General of Banking Supervision with the National Bank of Cambodia.The new partnership, a first of its kind, will help chart a roadmap for responsible growth, financial stability and customer protection in Cambodia’s microfinance and broader financial sector, said Nitin Madan, the SPTF Director of Responsible Inclusive Finance Facility for Southeast Asia (RIFF-SEA).“The CMA and its members can also apply for co-financing for implementing and strengthening capacity on responsible, inclusive finance practices of financial service providers in Southeast Asia,” Madan added.The Cambodia Microfinance Association is a nonprofit sector association, with more than 120 member organisations, established to ensure that Cambodians receive formal financial services in a timely and sustainable manner.The CMA works with microfinance institutions, banks, financial leasing institutions and rural credit institutions which also engages with regulators, national and international donors, creditors, investors and other stakeholders.The recently adopted banking and financial sector Code of Conduct led by CMA promotes the adoption of international best practices in Cambodia to reiterate the commitment of financial institutions to clients and promote a healthy reputation of the sector.“This partnership aims to strengthen responsible inclusive practices from a risk management perspective to promote responsible growth, enhance financial stability and increase consumer protection,” said CMA Chairman Sok Voeun. Chea Vannak – AKP</t>
  </si>
  <si>
    <t>Increasing exports reflect Cambodia’s production and supply capacity</t>
  </si>
  <si>
    <t>https://www.khmertimeskh.com/501117924/increasing-exports-reflect-cambodias-production-and-supply-capacity/</t>
  </si>
  <si>
    <t>Cambodia’s exports have increased significantly in the first semester this year, reflecting Cambodia’s high production and supply capacity during the pandemic period.Cambodia’s total exports were valued at $11.37 billion in the first half of 2022, up 33.9 percent compared to the same period last year, according to a report from the General Department of Customs and Excise.The U.S. is the country’s biggest market, stated the report, underlining that the amount of Cambodian exports to this world’s largest economic nation is 54 percent increase year-on-year, accounting for 51.8 percent of the total exports.The exports to the U.S. market have increased although the export of travel goods has been made without the U.S.’ Generalized System of Preferences (GSP), said Penn Sovicheat, Under Secretary of State at the Ministry of Commerce.“Cambodia’s exports to the U.S. market, although Cambodia has not yet received the renewed GSP status, have reached a high level, reflecting the production capacity and supply market of Cambodia,” he told a press conference organised here on July 21 by the Royal Government Spokesperson Unit.Cambodia has exported travel goods to the U.S. under the GSP status, which was officially announced in 2016. The GSP, offered to the Least Developed Countries, was expired in December last year.Other goods – textile, electronic components, and bicycles etc. – are exported to the U.S. under the “Most-Favoured-Nation”. Chea Vannak – AKP</t>
  </si>
  <si>
    <t>Building trust vital for financial inclusion in Cambodia: central bank official</t>
  </si>
  <si>
    <t>https://www.khmertimeskh.com/501117906/building-trust-vital-for-financial-inclusion-in-cambodia-central-bank-official/</t>
  </si>
  <si>
    <t>Building trust is essential to increase financial inclusion in Cambodia, while increasing client protection is a priority under the National Financial Inclusion Strategy for long-term market sustainability, a central bank senior official said here on Friday.Kith Sovannarith, Deputy Director General of the National Bank of Cambodia (NBC)’s supervisory sector, made the remarks while witnessing a signing ceremony at the Cambodia Microfinance Association (CMA) office building here.“Building trust on formal financial services remains crucial to increase financial inclusion in Cambodia and ensure the stability of the whole banking system while customer protection is the priority for all stakeholders,” he said.Cambodia currently has 56 commercial banks, 11 specialized banks, and dozens of microfinance institutions, with a total of 2,600 headquarters and branches as well as 3,512 automated teller machines (ATMs) throughout the country, according to the NBC.With a population of 16 million, there are 12.1 million deposit accounts and 3.3 million credit accounts at the country’s banks and microfinance institutions, the NBC said.By March 2022, banking and financial institutions had provided loans to the private sector in a total amount of 50.7 billion U.S. dollars, up 22.4 percent compared to March 2021, the NBC said, adding that loans had been given to construction, wholesale and retail trade, services, agriculture, and manufacturing, among others. Xinhua</t>
  </si>
  <si>
    <t>Cambodia exports agricultural products worth $1.94 billion to China in past 3 years</t>
  </si>
  <si>
    <t>https://www.khmertimeskh.com/501117899/cambodia-exports-agricultural-products-worth-1-94-billion-to-china-in-past-3-years/</t>
  </si>
  <si>
    <t>Cambodia exported more than 2.4 million tons of agricultural products to China from 2019 to June 2022, earning a gross revenue of $1.94 billion, Minister of Agriculture, Forestry and Fisheries Veng Sakhon said on Thursday.The Southeast Asian nation had shipped 24 kinds of agricultural products to China, he said in a Facebook post, adding that they included fresh bananas, milled rice, dried cassava chips, cassava starch, dried mangoes, fresh mangoes, dried rubber, cashew nuts, and cocoa powder, among others.The minister’s remarks came after he took part in a Cambodia-China agricultural forum via video link on Wednesday.Sakhon said China’s Belt and Road Initiative (BRI) has paved the way for the two countries to further broaden bilateral cooperation in all fields, including agriculture.“The BRI has brought great benefits to Cambodia’s agriculture, helping the country to grow rice, cassava, tropical fruits, natural rubber and other products,” he said.The initiative has supported Cambodia in building agricultural product processing parks and enhancing the added value of agricultural products, the minister said, adding that it has also helped attract Chinese investors in this sector.Sakhon said Chinese investment is essential to Cambodia’s efforts to modernize agricultural production technologies and promote agricultural infrastructure.Ngin Chhay, head of the General Directorate of Agriculture under the Cambodian ministry of agriculture, said on Tuesday that Cambodia is expected to export fresh Pailin longan and pangasius fish to China for the first time in the near future. Xinhua</t>
  </si>
  <si>
    <t>Cambodia’s economy expected to grow 5.3 pct this year: central bank governor</t>
  </si>
  <si>
    <t>July 22, 2022</t>
  </si>
  <si>
    <t>https://www.khmertimeskh.com/501117657/cambodias-economy-expected-to-grow-5-3-pct-this-year-central-bank-governor/</t>
  </si>
  <si>
    <t xml:space="preserve">Cambodia’s economy is projected to grow by 5.3 percent this year, up from 3 percent in 2021, Chea Chanto, governor of the National Bank of Cambodia (NBC), said on Thursday.“The growth will be supported mainly by a rise in manufacturing exports, an increase in construction and real estate as well as agriculture, and a gradual recovery of tourism,” he said in a closing speech of the central bank’s biannual meeting.The Southeast Asian country’s economy traditionally relies on garment, footwear and travel goods exports, construction and real estate, agriculture and tourism.Ministry of Commerce’s undersecretary of state and spokesman Penn Sovicheat said the Regional Comprehensive Economic Partnership (RCEP) and the Cambodia-China FTA (CCFTA), both entering into force on January 1, have been boosting Cambodia’s economic growth.“Through RCEP and the CCFTA, we’re confident that Cambodia’s export volume to China and other RCEP member countries will be bigger, especially the exports of potential agricultural produce such as rice, cassava, bananas and mangoes, industrial products, and processing goods,” he told Xinhua.RCEP comprises 15 Asia-Pacific countries including 10 ASEAN member states of Brunei, Cambodia, Indonesia, Laos, Malaysia, Myanmar, the Philippines, Singapore, Thailand and Vietnam and their five trading partners, namely China, Japan, South Korea, Australia and New Zealand.This mega regional trade deal will eliminate as much as 90 percent of the tariffs on goods traded among its signatories over the next 20 years. Xinhua </t>
  </si>
  <si>
    <t>Cambodia exports agricultural products worth $1.94 billion to China in past 3 years: Minister</t>
  </si>
  <si>
    <t>https://www.khmertimeskh.com/501117650/cambodia-exports-agricultural-products-worth-1-94-billion-to-china-in-past-3-years-minister/</t>
  </si>
  <si>
    <t xml:space="preserve">Cambodia exported more than 2.4 million tons of agricultural products to China from 2019 to June 2022, earning a gross revenue of $1.94 billion Minister of Agriculture, Forestry and Fisheries Veng Sakhon said on Thursday.The Southeast Asian nation had shipped 24 kinds of agricultural products to China, he said in a Facebook post, adding that they included fresh bananas, milled rice, dried cassava chips, cassava starch, dried mangoes, fresh mangoes, dried rubber, cashew nuts, and cocoa powder, among others.The minister’s remarks came after he took part in a Cambodia-China agricultural forum via video link on Wednesday.Sakhon said China’s Belt and Road Initiative (BRI) has paved the way for the two countries to further broaden bilateral cooperation in all fields, including agriculture.“The BRI has brought great benefits to Cambodia’s agriculture, helping the country to grow rice, cassava, tropical fruits, natural rubber and other products,” he said.The initiative has supported Cambodia in building agricultural product processing parks and enhancing the added value of agricultural products, the minister said, adding that it has also helped attract Chinese investors in this sector.Sakhon said Chinese investment is essential to Cambodia’s efforts to modernize agricultural production technologies and promote agricultural infrastructure.Ngin Chhay, head of the General Directorate of Agriculture under the Cambodian ministry of agriculture, said on Tuesday that Cambodia is expected to export fresh Pailin longan and pangasius fish to China for the first time in the near future. Xinhua </t>
  </si>
  <si>
    <t>Vietnam potential tourism market of Cambodia</t>
  </si>
  <si>
    <t>https://www.khmertimeskh.com/501117643/vietnam-potential-tourism-market-of-cambodia/</t>
  </si>
  <si>
    <t xml:space="preserve">Vietnam is Cambodia’s huge and promising tourism market, with the highest percentage of foreign arrivals in the country, Under-Secretary of State at the Cambodian Ministry of Tourism Thok Sokkhom has said.He made the statement at the Cambodian Tourism Roadshow held by the Cambodian Ministry of Tourism in coordination with the People’s Committee of Can Tho city on July 20. It aims to promote the potential of Cambodia’s tourism and strengthen cooperation between the two countries’ tourism sectors.Entitled “Visit Cambodia next – Safe, warm, clean and Green Tourism Destination”, the programme is part of activities aiming to celebrate the 55th anniversary of Vietnam-Cambodia’s diplomatic relations.The official said the programme will open many opportunities for tourism enterprises of the two countries to meet, exchange and share ideas to promote the development of tourism activities between Vietnam and Cambodia.He also appreciated Vietnam’s efforts in controlling the Covid-19 pandemic, thereby creating favourable conditions for tourism activities to recover and flourish.Addressing the event, Ha Van Sieu, deputy general director of the Vietnam Administration of Tourism, said Vietnam and Cambodia have completely opened up international tourism at all border gates by land, air and sea after two years of closure due to the Covid-19 pandemic.The two countries have recognised each other’s vaccine passports. Many cooperation and tourism promotion activities within the bilateral and multilateral framework have been effectively implemented, attracting the attention of tourism agencies and associations of the two sides, he said.Sieu said he was confident that tourism promotion activities between Cambodia and Vietnam will reap success. VNA </t>
  </si>
  <si>
    <t>Cambodia, Thailand sign MoU on logistics</t>
  </si>
  <si>
    <t>https://www.khmertimeskh.com/501117622/cambodia-thailand-sign-mou-on-logistics/</t>
  </si>
  <si>
    <t>Cambodia and Thailand have reached early this week in Bangkok, Thailand a Memorandum of Understanding (MoU) on Logistics aiming to establish a framework of cooperation in the spirit of mutual understanding and goodwill and to enhance closer friendship ties between both countries in the field of logistics.The signatories were Koy Sodany, Secretary of State for Ministry of Public Works and Transport (MPWT) of Cambodia, and Danucha Pichayanan, Secretary General of National Economic and Social Development Council of Thailand.Both sides discussed and shared each other background of preparation and implementation of policy on logistics sector development, including the launch of transport infrastructure development policy and logistics as prioritised and most necessary sector for socio-economic development.Sodany informed the Thai side about attention and effort of the MPWT in drafting the Master Plan on multipurpose transport connectivity and logistics in Cambodia, adding the Master Plan also includes hard and soft infrastructure development projects like projects of road, railway, expressway, waterway, maritime road, port, airport and logistics infrastructure development which needs some US$50 billion for a ten-year period. AKP-L Vy</t>
  </si>
  <si>
    <t>Over 2.4 million tonnes of Cambodian agricultural produce exported to China</t>
  </si>
  <si>
    <t>https://www.khmertimeskh.com/501117608/over-2-4-million-tonnes-of-cambodian-agricultural-produce-exported-to-china/</t>
  </si>
  <si>
    <t xml:space="preserve">Cambodia exported more than 2.4 million tonnes of its agricultural produce worth $1.94 billion to the Chinese market from 2019 to the first half of 2022.The figures were shared at an online Forum on Cambodia-China agricultural cooperation within the “Belt and Road” framework, hosted on 20 July by China Central Radio and Television and Cambodia-China Friendship Radio, with the participation of representatives of the private sector and other relevant parties.Cambodian agricultural produce exported to China include fresh banana, milled rice, dried cassava chips, cassava flour, mango jam, rubber latex, fresh mangoes, processed cashew nuts, cocoa powder, and so on.At the forum, Veng Sakhon, Minister of Agriculture, Forestry and Fisheries, highlighted the contribution of the “Belt and Road” Initiative to the agricultural development in Cambodia, through cooperation on rice farming, growing of cassava, vegetables, tropical fruits, corn and natural rubber, and fish and animal raising; agricultural product processing; improvement of investment environment for Chinese investors; and technical and financial support and construction of supporting infrastructure. AKP-C.Nika </t>
  </si>
  <si>
    <t>Co-financing scheme boosts tourism revival</t>
  </si>
  <si>
    <t>https://www.khmertimeskh.com/501117440/co-financing-scheme-boosts-tourism-revival/</t>
  </si>
  <si>
    <t>Tourism sector in Cambodia is on the path of revival and the $150 million Tourism Recovery Co-Financing Scheme launched by the government through the SME Bank of Cambodia with the support of 19 partner financial institutions on July 1 has provided the much-needed booster for it.In an exclusive interview with Khmer Times, Dr. Lim Aun, CEO of the SME Bank of Cambodia, recently said the scheme targets tourism-related businesses whose operations were either completely closed or part of products or service facilities defunct, due to the Covid-19 pandemic.The targetted businesses include hotels, guesthouses, restaurants, and other products and services supporting the tourism sector. The Royal Government of Cambodia had approved a budget of $75 million for financing the businesses with favourable conditions that include a low interest rate of 6.5 percent, a credit period of up to seven years and a preferential payment period up to 12 months, Dr Aun said. The remaining $75 million will be provided by the partner financial institutions.On May 17, 2022, Dr. Aun Porn Moniroth, Deputy Prime Minister, Minister of Economy and Finance and Chairman of the National Committee for Tourism Development, inaugurated the scheme.On June 16, 2022, SME Bank of Cambodia signed a Memorandum of Understanding with 19 financial institutions to implement the scheme. They include Canadia Bank, Sathapana Bank, ACLEDA Bank, Chip Mong Bank, Vattanac Asia Bank Limited, Wing Bank, Prince Bank, CIMB Bank, Cambodia Post Bank, Phnom Penh Commercial Bank, RHB Bank, Sakhom Bank, Hattha Bank, Phillip Bank, Asia-Pacific Bank, Foreign Trade Bank of Cambodia, PRASAC MFI, Khema Microfinance Institution and LOLC Microfinance Institution.Dr Aun said loans up to $400,000 or the riel equivalent will be provided for business restoration, improvement and modernization, expansion and diversification in preparation for enhancing national tourism and international tourist arrivals.He urged the business owners in the tourism sector in need of financial support to contact the partner bank branches. The scheme is open for a period of two years but it can be closed earlier, depending on the offtake of the fund to be provided on a first-come-first-served basis.Dr Aun said that under the co-financing mechanism, the fund is not a grant but a loan with a grace period for the first year. The repayment tenure is up to seven years of which the first 12 months require interest payment only while instalment payment of both principal and interest will start from the 13th month onwards.The grace period allowed is to ease the cash flow of business owners during the improvement or renovation work. The main objective of the scheme is to help those pandemic-hit tourism businesses and therefore, new business ventures are not eligible for this loan, Dr Aun clarified.To a question, he said, in addition to the co-financing scheme, the sector may get a lot more assistance as the government’s policy is to support Cambodia’s tourism to the maximum extent possible, including but not limited to the promotion of domestic tourism, the opening of vaccine tourism, easing of travel restriction and exemption of fee on issuing licences for reopening of hotels and restaurants.According to the Ministry of Tourism, three strategies on priority are its focus, Dr Aun pointed out. First, it is to provide economic support to the tourism private sector and generate tourism employment. Second, to promote domestic tourism and also to attract international tourists and the third priority is to enhance tourism governance.Tourism contributed significantly to the development of the national economy as well as job creation for Cambodians. Unfortunately, between 2020 and 2021, the tourism sector declined sharply due to Covid-19 and caused many enterprises in the sector reducing, suspending or closing their operations. The government, on its part, launched a number of intervention measures to revive the economy, especially on December 16, 2021, it announced the implementation of the strategic framework and programmes to restore and promote Cambodia’s economic growth and adopted the policy of living with Covid-19 as the new normal for 2021-2023.</t>
  </si>
  <si>
    <t>More Manila-Cambodia flights starting September</t>
  </si>
  <si>
    <t>https://www.khmertimeskh.com/501117671/more-manila-cambodia-flights-starting-september/</t>
  </si>
  <si>
    <t>Passengers of the Philippines will have more options going to Cambodia as flag carrier Philippine Airlines will mount additional flights from Manila beginning September 1.According to the Manila International Airport Authority (MIAA), PAL is the only carrier that has a direct flight to Cambodia.From the current four times a week schedule, five weekly flights between the Ninoy Aquino International Airport (NAIA) and Phnom Penh will be offered.PAL is increasing its flight frequencies between Manila and Phnom Penh due to travel demand between the two capital cities, spokesperson Cielo Villaluna told the Philippine News Agency Tuesday night.“We are also serving travelers between Phnom Penh and cities in the United States, Australia, Japan, and in other countries in the PAL’s network. Manila is a convenient connecting hub for (the passengers),” she said.Starting September 1, the flight from Manila to Cambodia will be offered every Monday, Tuesday, Thursday, Friday, and Saturday at 9:50 p.m.From September 2, the services from Cambodia to Manila will be at 12:45 a.m. every Tuesday, Wednesday, Friday, Saturday, and Sunday. canadianinquirer.net</t>
  </si>
  <si>
    <t>Cambodia needs $50 billion for multi-mode transportation connectivity</t>
  </si>
  <si>
    <t>https://www.khmertimeskh.com/501117273/cambodia-needs-50-billion-for-multi-mode-transportation-connectivity/</t>
  </si>
  <si>
    <t>Cambodia needs $50 billion to implement a draft 10-year master plan for multi-mode transportation connectivity and logistics, according to a release by the Ministry of Public Works and Transport (MPWT).Koy Sodany, secretary of state of Ministry of Public Works and Transport (MPWT), said that the draft master plan will include projects for the development of infrastructure for road, railway, expressway, waterway, seaway transportation systems, ports, airports and logistics.Mak Sideth, director general of the general department of waterway and maritime transport, and ports at MPWT, told Khmer Times that the draft master plan is expected to be completed in 2024 or 2025.“We have just started conducting the assessment, which would take normally at least one year to complete, but we will strive to complete it as early as possible,” said Sideth.“The plan will include the restoration of waterway and maritime transportation systems by digging waterway deeper and wider,” he said.Currently, vessels transport goods to Cambodia through Cai Mep International Terminal and Vung Tau Port in Ba Ria-Vung Tau province, both having about 15 metre depth.He said larger vessels would wait for the water level to increase to reach Cambodia. When bigger vessels transport goods to Cambodia, they have to transit at Cai Mep and Vung Tau while small vessels from Cambodia would transfer the goods.“Bigger vessels from countries would be able to come when we restore the waterway transportation systems. Some customers also complained that our water is shallow and they have to get through some ports where they have to pay more fees and submit documents,” he said.Vietnam requires customers who ship used goods to Cambodia to request documents from Vietnam’s Ministry of Industry and Trade, he pointed out.Any customer who uses either waterway or land way to transport goods stored in containers to Cambodia but transit in Vietnam is required to pay $100 per 20 cubic metres and $200 per 40 cubic metres.“Ultimately our end consumers have to pay high prices for goods. They said the fee is charged for the development of Ho Chi Minh City,” he said.The plan would allow Cambodia’s customers to ship goods directly into the country through either Kep province which could receive between 1,000 tonnes and 3,000 tonnes from vessels or Sihanoukville Autonomous Port, according to the official.He added that after vessels arrive at Kep or Sihanoukville, they can come further to S’ang district in Kandal province. The vessels can then reach Phnom Penh through Phnom Penh Autonomous Port through a fresh waterway as the draft master plan also includes the development of connectivity from Bassac River to the coastal ports of Cambodia.“So, when we have the master plan implemented, vessels will no longer have to get through Vietnam,” said Sideth.“The master plan also includes plans to develop seeder ports, but we have to consider all aspects. We will examine where to set up the seeder ports for easier shipment of goods and how many of them should be set up dependent on the budget,” he said.The draft master plan was presented in a discussion meeting between Sodany and Danucha Pichayanan, secretary general of the National Economic and Social Development Council of Thailand (NESDC).Sodany signed the MoU with Pichayanan on Wednesday. It is aimed at building cooperation in developing policies that include logistics, legal framework, regulations, institutional framework, facilitation mechanisms, etc.   </t>
  </si>
  <si>
    <t>Cambodia, India vow to boost trade and investment</t>
  </si>
  <si>
    <t>https://www.khmertimeskh.com/501117272/cambodia-india-vow-to-boost-trade-and-investment/</t>
  </si>
  <si>
    <t>Cambodia and India are committed to coordinating and promoting business and investment activities to further boost economic and trade growth between the two countries.During a meeting on Wednesday, Chhuon Dara, Secretary of State of the Ministry of Commerce, warmly welcomed an Indian delegation at the Ministry of Commerce.“Cambodia and India have long historical relations with each other. The Ministry of Commerce supports and cooperates with the Embassy of India in Cambodia and the Indian Chamber of Commerce in Cambodia in order to further promote trade and investment cooperation between the two countries,” Dara said.Meanwhile, Karthik Tallam, Honorary Consul of Cambodia in Bangalore, India, said the purpose of the Indian delegation’s visit was to seek the support and cooperation of the Ministry of Commerce in setting up the Business Excellence Program Awards 2022 organised by the Indian Chamber of Commerce in Cambodia with the aim of celebrating the 70th anniversary of Cambodia-India diplomatic ties.The event will take place from 8 to 10 December 2022 in Phnom Penh, with the participation of Cambodian state institutions as well as the Indian private sector and more than 200 companies are expected to take part.The two sides expressed their commitment to continue cooperating, facilitating and promoting business and investment activities to boost economic and trade growth between the two countries.Cambodia Chamber of Commerce vice-president Lim Heng said that trade between the two nations remains limited and that with a massive population and a thriving technology sector, an FTA would benefit Cambodia a great deal.“Once there is a bilateral trade agreement, it will not only increase the flow of trade between the two countries but will also be an opportunity for Cambodia to attract international investors in Cambodia to produce goods that are in high demand in India,” he said.He also pointed out that trade between the two countries had been on a steady upward trajectory prior to the Covid-19 crisis.A recent report from the Ministry of Commerce showed that in 2021 the total trade volume between Cambodia and India amounted to US $311 million. While Cambodia exported to India more than US $126 million worth of goods, Indian exports to Cambodia reached US $185 million.</t>
  </si>
  <si>
    <t>Kingdom’s exports to RCEP countries up 10% H1</t>
  </si>
  <si>
    <t>https://www.khmertimeskh.com/501117276/kingdoms-exports-to-rcep-countries-up-10-h1/</t>
  </si>
  <si>
    <t>Cambodia’s exports to the member countries of the Regional Comprehensive Economic Partnership (RCEP) amounted to $3.28 billion in the first half of this year, up 10 percent from $2.99 billion over the same period last year, the Ministry of Commerce’s data showed yesterday.For the January-June period, Cambodia’s top three export destinations were Vietnam, China and Japan which shipped products worth $1,174 million, $612 million, and $542 million, respectively.The RCEP pact has contributed to the Kingdom’s export growth in the first six months this year, confirmed the ministry’s Under-Secretary of State, Penn Sovicheat.“The implementation of the RCEP has contributed to an increase of Cambodia’s exports,” Sovicheat said at a press conference at the Government’s Spokesman Unit yesterday.The RCEP free trade agreement came into force on January 1, 2022.The regional trade pact comprises 15 Asia-Pacific countries including the 10-member Asean – Brunei, Cambodia, Indonesia, Laos, Malaysia, Myanmar, the Philippines, Singapore, Thailand and Vietnam  – and five trading partners, namely China, Japan, South Korea, Australia and New Zealand.The world’s largest trade bloc, the RCEP has a combined Gross Domestic Product (GDP) of $26.2 trillion, representing around 30 percent of the global GDP, 28 percent of the global trade, and 32.5 percent of the global investment.The Kingdom’s exports to the RCEP member countries during this period accounted for 28.8 percent of the country’s total export of $11.37 billion.The trade volume (exports and imports together) between Cambodia and the RCEP’s member countries topped $16.24 billion, up nine percent compared to the same period last year.The spokesman attributed the growth in the exports to the Cambodia-made products’ quality that has won the confidence of buyers and consumers.“Following the outbreak of Covid-19, Cambodia’s exports continued to grow as some countries failed to supply to their markets,” he said.The government resumed socio-economic activities late last year following the high rate of vaccination against Covid-19.Lim Heng, Vice President of the Cambodia Chamber of Commerce, said that the herd immunity against Covid-19 has enabled the country to maintain its factory production chains and meet the purchase orders.</t>
  </si>
  <si>
    <t>‘High logistics cost can harm Cambodia’s export capabilities’</t>
  </si>
  <si>
    <t>https://www.khmertimeskh.com/501117432/high-logistics-cost-can-harm-cambodias-export-capabilities/</t>
  </si>
  <si>
    <t>The handling charge for a 40-foot container in Cambodia is double that of neighbouring countries of Thailand and Vietnam while the export clearance fees remain four to five times higher compared to the neighbours, a World Bank report said recently, warning that the cost of logistics in the Kingdom is partially to blame for being a drag on its ability to compete with nearby supply chains for the export market.A 40-foot container typically runs about $1,200 in handling charges at the terminal in Cambodia, which is up from $1,000 per container pre-Covid-19 and also double that of neighbouring ports in Bangkok in Thailand and Cai Mep in Vietnam, the report said.Other price differences, where Cambodia runs higher than neighbouring ports, are seen in export clearance fees for containers in the range of $220 to $250, compared to $60 in Thailand and Vietnam
or $50 in Japan.Meanwhile, average cross-border container costs into Vietnam range anywhere from $217 at the Prey Vor border to $410 at the Bavet border crossing, the report found.The June economic update on Cambodia, released this month by the World Bank, aimed to look at the country’s goods movement systems as it bounces back from Covid-19 and manages through current headwinds, such as rising fuel prices and the effects of the war in Ukraine.“The high cost of logistics and other supply chain challenges have become an impediment to Cambodia’s ability to compete, particularly with estimates pointing to companies in the country expected to quadruple the amount of product they’re moving through various transportation channels,” the report said.“Increasing supply chain reliability and service quality is key to improving Cambodia’s logistics performance, as predictability is not just a matter of time and cost but also a component of shipment quality,” the report added.The World Bank report provided a number of suggestions for the near and long term in the country, including regular monitoring of ports, boosting rail, automation, incentives to raise logistics industry standards, a hotline people can call into to report violations and supporting e-commerce and other types of specialty logistics.“The pandemic has resulted in unprecedented global supply chain disruptions, which do not yet show clear signs of waning,” the report said, pointing to the “pressing” need for “transformative reforms” when it comes to the country’s transportation systems if it is to recover from the effects of the pandemic on its garment factories, tourism and exports such as agriculture.It’s estimated that transportation accounts for nearly 10 percent of overall logistics costs and the price of fuel serves as an additional strain. “Transport operating costs are currently under severe upward pressure due to the high price of diesel, exacerbated by the characteristics of the operators’ fleet,” the report said.It also described the drayage (transport of freight from an ocean port to a destination) fleets in Cambodia as dating “back to the last century,” consisting of second-hand and third-hand models from Korea and Vietnam.“Upgrading the goods vehicle fleet should be seen as a priority from both a logistics cost perspective and an environmental perspective, as there is an urgent need to burn less and cleaner fuel of a higher grade than at present,” the report said.Duties and fees run anywhere from 35 percent to 65 percent, making it difficult for trucking companies to make the investment in newer vehicles, it added.Even as demand slowed, the country’s merchandise exports made gains in the first quarter, led by garments, travel-related products and footwear. The three sectors combined to total $3.1 billion in the quarter, up 25.2 percent from the year-ago period.Cambodia’s garment exports grew 20.4 percent in the first quarter from a year ago to total $2.1 billion while its economy is projected to grow 4.5 percent this year, albeit the recovery is expected to be “uneven,” according to the report, which added “increased integration into regional and global value chains has made efficient logistics and supply chains central to Cambodia’s development strategy.”</t>
  </si>
  <si>
    <t>Ford to cut thousands of jobs in transition to EVs</t>
  </si>
  <si>
    <t>https://www.khmertimeskh.com/501117433/ford-to-cut-thousands-of-jobs-in-transition-to-evs/</t>
  </si>
  <si>
    <t>AFP – US carmaker Ford is preparing to cut several thousand jobs to reduce costs and intensify its transition to electric vehicles, US media reported on Wednesday.The group is expected to announce the elimination of more than 4,000 jobs in the coming weeks, according to the Wall Street Journal, which cited people close to the matter.Factory workers are not expected to be affected, the report said.Bloomberg said as many as 8,000 jobs could be affected.Contacted by AFP, a Ford spokesman did not want to comment on “speculation”.But the group has scheduled a conference call on Thursday to give an update on its plan to transform to electric vehicles.“Key Ford executives will provide details on how the company is building out its industrial system to reach a global production run rate of 600,000 EVs, growing to more than 2 million EV annual global run rate by 2026,” the company said in a statement.“As we’ve said lots of times, to deliver our Ford+ transformation and lead an exciting and disruptive new era of electric and connected vehicles, we’re reshaping our work and modernizing our organization across all of the automotive business units and the entire company,” the spokesperson said in his message.“We’ve laid out clear targets for our cost structure so that we’re lean and fully competitive with the best in the industry.”Challenged by Tesla and other start-ups, traditional carmakers have accelerated production of their electric models in recent years.In March, Ford announced the creation of a new dedicated entity: Ford Model e.At the time, it said it wanted to manufacture two million electric vehicles a year by 2026 — a third of its global production – and planned to spend $50 billion on them.The company’s executives also said they wanted to cut spending on traditional vehicles to $3 billion a year. </t>
  </si>
</sst>
</file>

<file path=xl/styles.xml><?xml version="1.0" encoding="utf-8"?>
<styleSheet xmlns="http://schemas.openxmlformats.org/spreadsheetml/2006/main" xmlns:x14ac="http://schemas.microsoft.com/office/spreadsheetml/2009/9/ac" xmlns:mc="http://schemas.openxmlformats.org/markup-compatibility/2006">
  <fonts count="5">
    <font>
      <sz val="11.0"/>
      <color theme="1"/>
      <name val="Calibri"/>
      <scheme val="minor"/>
    </font>
    <font>
      <b/>
      <sz val="11.0"/>
      <color theme="1"/>
      <name val="Calibri"/>
    </font>
    <font>
      <b/>
      <color theme="1"/>
      <name val="Calibri"/>
      <scheme val="minor"/>
    </font>
    <font>
      <color theme="1"/>
      <name val="Calibri"/>
      <scheme val="minor"/>
    </font>
    <font>
      <u/>
      <sz val="11.0"/>
      <color theme="10"/>
      <name val="Calibri"/>
    </font>
  </fonts>
  <fills count="2">
    <fill>
      <patternFill patternType="none"/>
    </fill>
    <fill>
      <patternFill patternType="lightGray"/>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5">
    <xf borderId="0" fillId="0" fontId="0" numFmtId="0" xfId="0" applyAlignment="1" applyFont="1">
      <alignment readingOrder="0" shrinkToFit="0" vertical="bottom" wrapText="0"/>
    </xf>
    <xf borderId="1" fillId="0" fontId="1" numFmtId="0" xfId="0" applyAlignment="1" applyBorder="1" applyFont="1">
      <alignment horizontal="center" vertical="top"/>
    </xf>
    <xf borderId="1" fillId="0" fontId="2" numFmtId="0" xfId="0" applyAlignment="1" applyBorder="1" applyFont="1">
      <alignment horizontal="center" readingOrder="0" vertical="center"/>
    </xf>
    <xf borderId="0" fillId="0" fontId="3" numFmtId="0" xfId="0" applyFont="1"/>
    <xf borderId="0" fillId="0" fontId="4"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www.khmertimeskh.com/501131275/cambodia-exports-rubber-worth-almost-255-million-in-first-7-months-of-2022/" TargetMode="External"/><Relationship Id="rId190" Type="http://schemas.openxmlformats.org/officeDocument/2006/relationships/hyperlink" Target="https://www.khmertimeskh.com/501123057/opportunity-for-feed-distributor-of-cp-cambodia-co-ltd/" TargetMode="External"/><Relationship Id="rId42" Type="http://schemas.openxmlformats.org/officeDocument/2006/relationships/hyperlink" Target="https://www.khmertimeskh.com/501131218/cambodia-highly-appreciates-trade-relations-with-singapore/" TargetMode="External"/><Relationship Id="rId41" Type="http://schemas.openxmlformats.org/officeDocument/2006/relationships/hyperlink" Target="https://www.khmertimeskh.com/501131225/rotational-crops-a-solution-to-market-blockages/" TargetMode="External"/><Relationship Id="rId44" Type="http://schemas.openxmlformats.org/officeDocument/2006/relationships/hyperlink" Target="https://www.khmertimeskh.com/501130962/almost-2000-factories-registered-in-cambodia-in-first-seven-months/" TargetMode="External"/><Relationship Id="rId194" Type="http://schemas.openxmlformats.org/officeDocument/2006/relationships/hyperlink" Target="https://www.khmertimeskh.com/501122952/crypto-clients-beg-for-their-cash-back-after-lenders-crash/" TargetMode="External"/><Relationship Id="rId43" Type="http://schemas.openxmlformats.org/officeDocument/2006/relationships/hyperlink" Target="https://www.khmertimeskh.com/501131095/young-workers-have-been-hit-hardest-by-covid-fallout-says-un-labour-agency/" TargetMode="External"/><Relationship Id="rId193" Type="http://schemas.openxmlformats.org/officeDocument/2006/relationships/hyperlink" Target="https://www.khmertimeskh.com/501122953/cbc-introduces-credit-risk-heat-map/" TargetMode="External"/><Relationship Id="rId46" Type="http://schemas.openxmlformats.org/officeDocument/2006/relationships/hyperlink" Target="https://www.khmertimeskh.com/501130948/cambodias-manufacturing-output-hits-7-57-billion/" TargetMode="External"/><Relationship Id="rId192" Type="http://schemas.openxmlformats.org/officeDocument/2006/relationships/hyperlink" Target="https://www.khmertimeskh.com/501122946/csx-trading-value-up-330-in-h1/" TargetMode="External"/><Relationship Id="rId45" Type="http://schemas.openxmlformats.org/officeDocument/2006/relationships/hyperlink" Target="https://www.khmertimeskh.com/501130955/fiscal-stimulus-high-vaccination-rates-fuel-cambodias-economic-growth-outlook-report/" TargetMode="External"/><Relationship Id="rId191" Type="http://schemas.openxmlformats.org/officeDocument/2006/relationships/hyperlink" Target="https://www.khmertimeskh.com/501123061/a-networking-event-that-wasnt-only-about-business/" TargetMode="External"/><Relationship Id="rId48" Type="http://schemas.openxmlformats.org/officeDocument/2006/relationships/hyperlink" Target="https://www.khmertimeskh.com/501130562/21-rise-in-cambodias-trade-us-the-biggest-export-market/" TargetMode="External"/><Relationship Id="rId187" Type="http://schemas.openxmlformats.org/officeDocument/2006/relationships/hyperlink" Target="https://www.khmertimeskh.com/501122943/665m-covid-19-stimulus-package-mitigates-impact/" TargetMode="External"/><Relationship Id="rId47" Type="http://schemas.openxmlformats.org/officeDocument/2006/relationships/hyperlink" Target="https://www.khmertimeskh.com/501130941/112-new-factories-open-in-cambodia-in-first-7-months-of-2022/" TargetMode="External"/><Relationship Id="rId186" Type="http://schemas.openxmlformats.org/officeDocument/2006/relationships/hyperlink" Target="https://www.khmertimeskh.com/501123736/market-watch-509/" TargetMode="External"/><Relationship Id="rId185" Type="http://schemas.openxmlformats.org/officeDocument/2006/relationships/hyperlink" Target="https://www.khmertimeskh.com/501123737/asian-markets-mixed-as-traders-weigh-rates-outlook-china-data/" TargetMode="External"/><Relationship Id="rId49" Type="http://schemas.openxmlformats.org/officeDocument/2006/relationships/hyperlink" Target="https://www.khmertimeskh.com/501130637/cambodia-weighs-options-to-forsake-ldc-status/" TargetMode="External"/><Relationship Id="rId184" Type="http://schemas.openxmlformats.org/officeDocument/2006/relationships/hyperlink" Target="https://www.khmertimeskh.com/501123738/alibaba-shares-extend-losses-on-us-delisting-fear/" TargetMode="External"/><Relationship Id="rId189" Type="http://schemas.openxmlformats.org/officeDocument/2006/relationships/hyperlink" Target="https://www.khmertimeskh.com/501123301/phnom-penh-sihanoukville-expressway-to-boost-economic-impetus/" TargetMode="External"/><Relationship Id="rId188" Type="http://schemas.openxmlformats.org/officeDocument/2006/relationships/hyperlink" Target="https://www.khmertimeskh.com/501123315/over-300-million-worth-tyre-plant-planned-in-sihanoukville-sez/" TargetMode="External"/><Relationship Id="rId31" Type="http://schemas.openxmlformats.org/officeDocument/2006/relationships/hyperlink" Target="https://www.khmertimeskh.com/501131961/russia-starts-delivering-extra-gas-to-hungary-budapest/" TargetMode="External"/><Relationship Id="rId30" Type="http://schemas.openxmlformats.org/officeDocument/2006/relationships/hyperlink" Target="https://www.khmertimeskh.com/501131698/top-5-smartstart-young-innovator-teams-gear-up-for-incubation/" TargetMode="External"/><Relationship Id="rId33" Type="http://schemas.openxmlformats.org/officeDocument/2006/relationships/hyperlink" Target="https://www.khmertimeskh.com/501131936/e-school-cambodias-asean-milestone-gets-closer-cloud-platform-to-be-launched-soon/" TargetMode="External"/><Relationship Id="rId183" Type="http://schemas.openxmlformats.org/officeDocument/2006/relationships/hyperlink" Target="https://www.khmertimeskh.com/501123693/ministry-sets-ambitious-rural-water-and-sanitation-goals/" TargetMode="External"/><Relationship Id="rId32" Type="http://schemas.openxmlformats.org/officeDocument/2006/relationships/hyperlink" Target="https://www.khmertimeskh.com/501131940/zimbabwe-central-bank-to-release-smaller-gold-coins-for-affordability/" TargetMode="External"/><Relationship Id="rId182" Type="http://schemas.openxmlformats.org/officeDocument/2006/relationships/hyperlink" Target="https://www.khmertimeskh.com/501123691/rcep-deepens-industrial-ties-between-asean-countries/" TargetMode="External"/><Relationship Id="rId35" Type="http://schemas.openxmlformats.org/officeDocument/2006/relationships/hyperlink" Target="https://www.khmertimeskh.com/501131840/market-watch-518/" TargetMode="External"/><Relationship Id="rId181" Type="http://schemas.openxmlformats.org/officeDocument/2006/relationships/hyperlink" Target="https://www.khmertimeskh.com/501123694/azaylla-gets-pre-series-a-funding-from-insitor-impact/" TargetMode="External"/><Relationship Id="rId34" Type="http://schemas.openxmlformats.org/officeDocument/2006/relationships/hyperlink" Target="https://www.khmertimeskh.com/501131939/korean-investors-keen-on-sti-parks-in-kingdom/" TargetMode="External"/><Relationship Id="rId180" Type="http://schemas.openxmlformats.org/officeDocument/2006/relationships/hyperlink" Target="https://www.khmertimeskh.com/501123525/cambodias-agriculture-exports-to-china-hit-2-4-million-tonnes/" TargetMode="External"/><Relationship Id="rId37" Type="http://schemas.openxmlformats.org/officeDocument/2006/relationships/hyperlink" Target="https://www.khmertimeskh.com/501131368/no-salt-shortage-in-cambodia-says-officials/" TargetMode="External"/><Relationship Id="rId176" Type="http://schemas.openxmlformats.org/officeDocument/2006/relationships/hyperlink" Target="https://www.khmertimeskh.com/501123527/nbc-sees-cambodias-gdp-growth-at-5-3-in-2022/" TargetMode="External"/><Relationship Id="rId297" Type="http://schemas.openxmlformats.org/officeDocument/2006/relationships/hyperlink" Target="https://www.khmertimeskh.com/501117272/cambodia-india-vow-to-boost-trade-and-investment/" TargetMode="External"/><Relationship Id="rId36" Type="http://schemas.openxmlformats.org/officeDocument/2006/relationships/hyperlink" Target="https://www.khmertimeskh.com/501131463/metfone-and-mineski-global-co-ink-mou/" TargetMode="External"/><Relationship Id="rId175" Type="http://schemas.openxmlformats.org/officeDocument/2006/relationships/hyperlink" Target="https://www.khmertimeskh.com/501124015/key-action-plans-launched-in-hopes-of-attracting-tourists-to-siem-reap/" TargetMode="External"/><Relationship Id="rId296" Type="http://schemas.openxmlformats.org/officeDocument/2006/relationships/hyperlink" Target="https://www.khmertimeskh.com/501117273/cambodia-needs-50-billion-for-multi-mode-transportation-connectivity/" TargetMode="External"/><Relationship Id="rId39" Type="http://schemas.openxmlformats.org/officeDocument/2006/relationships/hyperlink" Target="https://www.khmertimeskh.com/501131289/credit-bureau-cambodia-and-credit-guarantee-corporation-ink-partnership-to-promote-sme-and-womens-access-to-finance/" TargetMode="External"/><Relationship Id="rId174" Type="http://schemas.openxmlformats.org/officeDocument/2006/relationships/hyperlink" Target="https://www.khmertimeskh.com/501124429/market-watch-510/" TargetMode="External"/><Relationship Id="rId295" Type="http://schemas.openxmlformats.org/officeDocument/2006/relationships/hyperlink" Target="https://www.khmertimeskh.com/501117671/more-manila-cambodia-flights-starting-september/" TargetMode="External"/><Relationship Id="rId38" Type="http://schemas.openxmlformats.org/officeDocument/2006/relationships/hyperlink" Target="https://www.khmertimeskh.com/501131309/prince-holding-group-wins-best-real-estate-development-company-cambodia-2022/" TargetMode="External"/><Relationship Id="rId173" Type="http://schemas.openxmlformats.org/officeDocument/2006/relationships/hyperlink" Target="https://www.khmertimeskh.com/501124428/cambodia-singapore-cooperation-centre-opens-in-phnom-penh/" TargetMode="External"/><Relationship Id="rId294" Type="http://schemas.openxmlformats.org/officeDocument/2006/relationships/hyperlink" Target="https://www.khmertimeskh.com/501117440/co-financing-scheme-boosts-tourism-revival/" TargetMode="External"/><Relationship Id="rId179" Type="http://schemas.openxmlformats.org/officeDocument/2006/relationships/hyperlink" Target="https://www.khmertimeskh.com/501123526/kingdoms-oil-imports-surge-25-in-h1/" TargetMode="External"/><Relationship Id="rId178" Type="http://schemas.openxmlformats.org/officeDocument/2006/relationships/hyperlink" Target="https://www.khmertimeskh.com/501123902/cambodias-garment-footwear-travel-goods-exports-up-40-pct-in-h1-of-2022/" TargetMode="External"/><Relationship Id="rId299" Type="http://schemas.openxmlformats.org/officeDocument/2006/relationships/hyperlink" Target="https://www.khmertimeskh.com/501117432/high-logistics-cost-can-harm-cambodias-export-capabilities/" TargetMode="External"/><Relationship Id="rId177" Type="http://schemas.openxmlformats.org/officeDocument/2006/relationships/hyperlink" Target="https://www.khmertimeskh.com/501123924/over-220000-domestic-visitors-tour-cambodia-in-the-last-weekend-of-july/" TargetMode="External"/><Relationship Id="rId298" Type="http://schemas.openxmlformats.org/officeDocument/2006/relationships/hyperlink" Target="https://www.khmertimeskh.com/501117276/kingdoms-exports-to-rcep-countries-up-10-h1/" TargetMode="External"/><Relationship Id="rId20" Type="http://schemas.openxmlformats.org/officeDocument/2006/relationships/hyperlink" Target="https://www.khmertimeskh.com/501132528/japans-gdp-expands-in-q2-after-covid-curbs-lifted/" TargetMode="External"/><Relationship Id="rId22" Type="http://schemas.openxmlformats.org/officeDocument/2006/relationships/hyperlink" Target="https://www.khmertimeskh.com/501132524/asian-markets-mostly-rise-china-data-shows-slowdown/" TargetMode="External"/><Relationship Id="rId21" Type="http://schemas.openxmlformats.org/officeDocument/2006/relationships/hyperlink" Target="https://www.khmertimeskh.com/501132526/silk-road-intl-expo-pushes-for-deeper-belt-and-road-cooperation/" TargetMode="External"/><Relationship Id="rId24" Type="http://schemas.openxmlformats.org/officeDocument/2006/relationships/hyperlink" Target="https://www.khmertimeskh.com/501132555/market-watch-519/" TargetMode="External"/><Relationship Id="rId23" Type="http://schemas.openxmlformats.org/officeDocument/2006/relationships/hyperlink" Target="https://www.khmertimeskh.com/501132768/australia-supports-a-resilient-e-commerce-ecosystem-in-cambodia/" TargetMode="External"/><Relationship Id="rId26" Type="http://schemas.openxmlformats.org/officeDocument/2006/relationships/hyperlink" Target="https://www.khmertimeskh.com/501131702/chinese-firm-prepares-for-ipo-on-cambodias-stock-exchange/" TargetMode="External"/><Relationship Id="rId25" Type="http://schemas.openxmlformats.org/officeDocument/2006/relationships/hyperlink" Target="https://www.khmertimeskh.com/1131693/singaporean-owned-luxury-real-estate-developer-akram-development-co-ltd-acquires-over-3-5-hectares-of-land-from-ocic-to-embark-on-usd150-million-investment/" TargetMode="External"/><Relationship Id="rId28" Type="http://schemas.openxmlformats.org/officeDocument/2006/relationships/hyperlink" Target="https://www.khmertimeskh.com/501131696/cbc-cgcc-mou-offers-transparent-loan-assessment-for-women-smes/" TargetMode="External"/><Relationship Id="rId27" Type="http://schemas.openxmlformats.org/officeDocument/2006/relationships/hyperlink" Target="https://www.khmertimeskh.com/501131695/strong-external-demand-helps-cambodias-h1-recovery/" TargetMode="External"/><Relationship Id="rId29" Type="http://schemas.openxmlformats.org/officeDocument/2006/relationships/hyperlink" Target="https://www.khmertimeskh.com/501131697/commerce-ministry-exhorts-smes-to-do-business-digitally/" TargetMode="External"/><Relationship Id="rId11" Type="http://schemas.openxmlformats.org/officeDocument/2006/relationships/hyperlink" Target="https://www.khmertimeskh.com/501132736/cambodia-begins-talks-over-2023-wage-hike-for-garment-footwear-travel-goods-sector/" TargetMode="External"/><Relationship Id="rId10" Type="http://schemas.openxmlformats.org/officeDocument/2006/relationships/hyperlink" Target="https://www.khmertimeskh.com/501132941/more-than-230000-tourists-recorded-in-kingdom-amid-bad-weather/" TargetMode="External"/><Relationship Id="rId13" Type="http://schemas.openxmlformats.org/officeDocument/2006/relationships/hyperlink" Target="https://www.khmertimeskh.com/501132346/ardb-inks-30m-loan-pact-to-promote-agri-sector/" TargetMode="External"/><Relationship Id="rId12" Type="http://schemas.openxmlformats.org/officeDocument/2006/relationships/hyperlink" Target="https://www.khmertimeskh.com/501132523/cambodian-womens-job-prospects-hit-by-pandemic-study/" TargetMode="External"/><Relationship Id="rId15" Type="http://schemas.openxmlformats.org/officeDocument/2006/relationships/hyperlink" Target="https://www.khmertimeskh.com/501132348/cashew-exports-to-vietnam-decline-37/" TargetMode="External"/><Relationship Id="rId198" Type="http://schemas.openxmlformats.org/officeDocument/2006/relationships/hyperlink" Target="https://www.khmertimeskh.com/501123056/market-watch-508/" TargetMode="External"/><Relationship Id="rId14" Type="http://schemas.openxmlformats.org/officeDocument/2006/relationships/hyperlink" Target="https://www.khmertimeskh.com/501132347/three-factory-projects-worth-15-7-million-approved/" TargetMode="External"/><Relationship Id="rId197" Type="http://schemas.openxmlformats.org/officeDocument/2006/relationships/hyperlink" Target="https://www.khmertimeskh.com/501122949/rcep-kingdom-china-fta-give-cambodia-larger-exporting-markets/" TargetMode="External"/><Relationship Id="rId17" Type="http://schemas.openxmlformats.org/officeDocument/2006/relationships/hyperlink" Target="https://www.khmertimeskh.com/501132350/deposit-holders-to-benefit-from-rising-interest-rates-abc/" TargetMode="External"/><Relationship Id="rId196" Type="http://schemas.openxmlformats.org/officeDocument/2006/relationships/hyperlink" Target="https://www.khmertimeskh.com/501122947/unilever-cambodia-14th-highest-taxpayer-in-2021/" TargetMode="External"/><Relationship Id="rId16" Type="http://schemas.openxmlformats.org/officeDocument/2006/relationships/hyperlink" Target="https://www.khmertimeskh.com/501132349/sme-co-financing-scheme-ii-nearly-runs-out-of-budget/" TargetMode="External"/><Relationship Id="rId195" Type="http://schemas.openxmlformats.org/officeDocument/2006/relationships/hyperlink" Target="https://www.khmertimeskh.com/501122950/sihanoukville-sez-trade-value-surges-to-1-3b/" TargetMode="External"/><Relationship Id="rId19" Type="http://schemas.openxmlformats.org/officeDocument/2006/relationships/hyperlink" Target="https://www.khmertimeskh.com/501132522/india-to-improve-connectivity-with-kingdom-says-envoy/" TargetMode="External"/><Relationship Id="rId18" Type="http://schemas.openxmlformats.org/officeDocument/2006/relationships/hyperlink" Target="https://www.khmertimeskh.com/501132582/uk-economy-closes-in-on-recession/" TargetMode="External"/><Relationship Id="rId199" Type="http://schemas.openxmlformats.org/officeDocument/2006/relationships/hyperlink" Target="https://www.khmertimeskh.com/501122664/cambodia-successfully-sells-carbon-credits-in-global-voluntary-carbon-market/" TargetMode="External"/><Relationship Id="rId84" Type="http://schemas.openxmlformats.org/officeDocument/2006/relationships/hyperlink" Target="https://www.khmertimeskh.com/501129372/cambodian-young-entrepreneur-award-2022-launched/" TargetMode="External"/><Relationship Id="rId83" Type="http://schemas.openxmlformats.org/officeDocument/2006/relationships/hyperlink" Target="https://www.khmertimeskh.com/501129433/gold-refined-reaches-three-and-a-half-tonnes/" TargetMode="External"/><Relationship Id="rId86" Type="http://schemas.openxmlformats.org/officeDocument/2006/relationships/hyperlink" Target="https://www.khmertimeskh.com/1129068/cambodia-expects-to-get-18m-from-first-oil-sale/" TargetMode="External"/><Relationship Id="rId85" Type="http://schemas.openxmlformats.org/officeDocument/2006/relationships/hyperlink" Target="https://www.khmertimeskh.com/501129354/over-1000-vacancies-offered-at-next-job-fair/" TargetMode="External"/><Relationship Id="rId88" Type="http://schemas.openxmlformats.org/officeDocument/2006/relationships/hyperlink" Target="https://www.khmertimeskh.com/501129066/kingdom-received-over-240000-tourists-last-weekend/" TargetMode="External"/><Relationship Id="rId150" Type="http://schemas.openxmlformats.org/officeDocument/2006/relationships/hyperlink" Target="https://www.khmertimeskh.com/501125658/qatari-fm-push-for-resumption-of-flights-between-cambodia-and-qatar/" TargetMode="External"/><Relationship Id="rId271" Type="http://schemas.openxmlformats.org/officeDocument/2006/relationships/hyperlink" Target="https://www.khmertimeskh.com/501118634/the-latest-project-by-vattanac-group-brings-new-life-to-phnom-penhs-riverside/" TargetMode="External"/><Relationship Id="rId87" Type="http://schemas.openxmlformats.org/officeDocument/2006/relationships/hyperlink" Target="https://www.khmertimeskh.com/501129069/cambodia-slips-but-second-in-nikkei-covid-19-recovery-index/" TargetMode="External"/><Relationship Id="rId270" Type="http://schemas.openxmlformats.org/officeDocument/2006/relationships/hyperlink" Target="https://www.khmertimeskh.com/501118633/cambodia-gets-1-29-billion-china-investment-in-h1/" TargetMode="External"/><Relationship Id="rId89" Type="http://schemas.openxmlformats.org/officeDocument/2006/relationships/hyperlink" Target="https://www.khmertimeskh.com/501129255/covid-19-gambling-ban-leave-sville-biz-sulking/" TargetMode="External"/><Relationship Id="rId80" Type="http://schemas.openxmlformats.org/officeDocument/2006/relationships/hyperlink" Target="https://www.khmertimeskh.com/501129516/president-of-e-commerce-federation-association-of-cambodia-announces-support-for-governments-digital-e-commerce-policies/" TargetMode="External"/><Relationship Id="rId82" Type="http://schemas.openxmlformats.org/officeDocument/2006/relationships/hyperlink" Target="https://www.khmertimeskh.com/501129450/deal-signed-for-cambodia-birds-nest-export-to-china/" TargetMode="External"/><Relationship Id="rId81" Type="http://schemas.openxmlformats.org/officeDocument/2006/relationships/hyperlink" Target="https://www.khmertimeskh.com/501129495/thai-businesses-eye-expanding-trade-investment-in-cambodia/" TargetMode="External"/><Relationship Id="rId1" Type="http://schemas.openxmlformats.org/officeDocument/2006/relationships/hyperlink" Target="https://www.khmertimeskh.com/501133080/despite-risks-gdt-collection-grows-28-62-in-7-months/" TargetMode="External"/><Relationship Id="rId2" Type="http://schemas.openxmlformats.org/officeDocument/2006/relationships/hyperlink" Target="https://www.khmertimeskh.com/501133081/govt-likely-to-hike-special-loan-to-rice-sector/" TargetMode="External"/><Relationship Id="rId3" Type="http://schemas.openxmlformats.org/officeDocument/2006/relationships/hyperlink" Target="https://www.khmertimeskh.com/501133082/global-economic-crisis-hurts-rubber-exports/" TargetMode="External"/><Relationship Id="rId149" Type="http://schemas.openxmlformats.org/officeDocument/2006/relationships/hyperlink" Target="https://www.khmertimeskh.com/501125665/indian-external-affairs-minister-to-continue-to-strengthen-ties-on-tourism-trade-between-cambodia-and-india/" TargetMode="External"/><Relationship Id="rId4" Type="http://schemas.openxmlformats.org/officeDocument/2006/relationships/hyperlink" Target="https://www.khmertimeskh.com/501133083/oil-prices-extend-losses-in-asia-equities-rise/" TargetMode="External"/><Relationship Id="rId148" Type="http://schemas.openxmlformats.org/officeDocument/2006/relationships/hyperlink" Target="https://www.khmertimeskh.com/501125720/royal-government-to-develop-tourist-port-at-chong-khneas-to-attract-tourists/" TargetMode="External"/><Relationship Id="rId269" Type="http://schemas.openxmlformats.org/officeDocument/2006/relationships/hyperlink" Target="https://www.khmertimeskh.com/501118469/japan-set-to-increase-concessional-loans-to-kingdom/" TargetMode="External"/><Relationship Id="rId9" Type="http://schemas.openxmlformats.org/officeDocument/2006/relationships/hyperlink" Target="https://www.khmertimeskh.com/501133268/market-watch-520/" TargetMode="External"/><Relationship Id="rId143" Type="http://schemas.openxmlformats.org/officeDocument/2006/relationships/hyperlink" Target="https://www.khmertimeskh.com/501126000/german-industrial-orders-slide-in-june/" TargetMode="External"/><Relationship Id="rId264" Type="http://schemas.openxmlformats.org/officeDocument/2006/relationships/hyperlink" Target="https://www.khmertimeskh.com/501119136/canadia-bank-wins-cambodias-best-managed-bank-in-2022-in-the-asian-banker-leadership-achievement-award/" TargetMode="External"/><Relationship Id="rId142" Type="http://schemas.openxmlformats.org/officeDocument/2006/relationships/hyperlink" Target="https://www.khmertimeskh.com/501126004/mekong-institute-receives-asean-prize-in-cambodia/" TargetMode="External"/><Relationship Id="rId263" Type="http://schemas.openxmlformats.org/officeDocument/2006/relationships/hyperlink" Target="https://www.khmertimeskh.com/501119416/market-watch-504/" TargetMode="External"/><Relationship Id="rId141" Type="http://schemas.openxmlformats.org/officeDocument/2006/relationships/hyperlink" Target="https://www.khmertimeskh.com/501126007/tokyos-nikkei-index-closes-higher/" TargetMode="External"/><Relationship Id="rId262" Type="http://schemas.openxmlformats.org/officeDocument/2006/relationships/hyperlink" Target="https://www.khmertimeskh.com/501119422/russia-how-is-worlds-most-sanctioned-economy-doing/" TargetMode="External"/><Relationship Id="rId140" Type="http://schemas.openxmlformats.org/officeDocument/2006/relationships/hyperlink" Target="https://www.khmertimeskh.com/501125999/over-emphasis-on-digitalisation-hurt-msmes-during-covid-19/" TargetMode="External"/><Relationship Id="rId261" Type="http://schemas.openxmlformats.org/officeDocument/2006/relationships/hyperlink" Target="https://www.khmertimeskh.com/501119420/amid-detente-somalia-kenya-restart-lucrative-khat-trade/" TargetMode="External"/><Relationship Id="rId5" Type="http://schemas.openxmlformats.org/officeDocument/2006/relationships/hyperlink" Target="https://www.khmertimeskh.com/501133084/mining-giant-bhp-records-decade-high-profit-buoyed-by-coal/" TargetMode="External"/><Relationship Id="rId147" Type="http://schemas.openxmlformats.org/officeDocument/2006/relationships/hyperlink" Target="https://www.khmertimeskh.com/501125766/ministry-to-connect-fibre-optic-cable-network-from-hong-kong-to-cambodia/" TargetMode="External"/><Relationship Id="rId268" Type="http://schemas.openxmlformats.org/officeDocument/2006/relationships/hyperlink" Target="https://www.khmertimeskh.com/501118473/cambodia-attracts-3-billion-investment-in-first-half/" TargetMode="External"/><Relationship Id="rId6" Type="http://schemas.openxmlformats.org/officeDocument/2006/relationships/hyperlink" Target="https://www.khmertimeskh.com/501133271/cambodia-received-233933-travellers-last-weekend/" TargetMode="External"/><Relationship Id="rId146" Type="http://schemas.openxmlformats.org/officeDocument/2006/relationships/hyperlink" Target="https://www.khmertimeskh.com/501126005/market-watch-512/" TargetMode="External"/><Relationship Id="rId267" Type="http://schemas.openxmlformats.org/officeDocument/2006/relationships/hyperlink" Target="https://www.khmertimeskh.com/501118475/crbc-to-conduct-pp-bavet-expressway-project-study/" TargetMode="External"/><Relationship Id="rId7" Type="http://schemas.openxmlformats.org/officeDocument/2006/relationships/hyperlink" Target="https://www.khmertimeskh.com/501133269/cambodia-expects-to-receive-1-3-million-tourists-this-year/" TargetMode="External"/><Relationship Id="rId145" Type="http://schemas.openxmlformats.org/officeDocument/2006/relationships/hyperlink" Target="https://www.khmertimeskh.com/501126003/covid-19-cash-transfer-scheme-cut-poverty-finds-undp-study/" TargetMode="External"/><Relationship Id="rId266" Type="http://schemas.openxmlformats.org/officeDocument/2006/relationships/hyperlink" Target="https://www.khmertimeskh.com/501118882/nordic-microfinance-loans-lolc-cambodia-7-million-to-expand-financial-access-in-rural-cambodia/" TargetMode="External"/><Relationship Id="rId8" Type="http://schemas.openxmlformats.org/officeDocument/2006/relationships/hyperlink" Target="https://www.khmertimeskh.com/501133267/minister-calls-to-raise-cambodia-india-trade/" TargetMode="External"/><Relationship Id="rId144" Type="http://schemas.openxmlformats.org/officeDocument/2006/relationships/hyperlink" Target="https://www.khmertimeskh.com/501126002/chinas-taiwan-war-games-threaten-more-global-supply-chain-disruption/" TargetMode="External"/><Relationship Id="rId265" Type="http://schemas.openxmlformats.org/officeDocument/2006/relationships/hyperlink" Target="https://www.khmertimeskh.com/501118917/growth-of-fruit-exports-to-china-highlights-effectiveness-of-cambodia-china-fta/" TargetMode="External"/><Relationship Id="rId73" Type="http://schemas.openxmlformats.org/officeDocument/2006/relationships/hyperlink" Target="https://www.khmertimeskh.com/501129995/us-dollar-hits-record-high-against-bangladeshi-taka/" TargetMode="External"/><Relationship Id="rId72" Type="http://schemas.openxmlformats.org/officeDocument/2006/relationships/hyperlink" Target="https://www.khmertimeskh.com/501129988/ifad-approach-designed-to-back-agriculture-master-plan/" TargetMode="External"/><Relationship Id="rId75" Type="http://schemas.openxmlformats.org/officeDocument/2006/relationships/hyperlink" Target="https://www.khmertimeskh.com/501129994/experts-see-inflation-reprieve-in-america/" TargetMode="External"/><Relationship Id="rId74" Type="http://schemas.openxmlformats.org/officeDocument/2006/relationships/hyperlink" Target="https://www.khmertimeskh.com/501129990/elon-musk-sells-7-billion-worth-of-tesla-shares/" TargetMode="External"/><Relationship Id="rId77" Type="http://schemas.openxmlformats.org/officeDocument/2006/relationships/hyperlink" Target="https://www.khmertimeskh.com/501129987/usaids-cambodia-project-expects-to-create-3000-jobs/" TargetMode="External"/><Relationship Id="rId260" Type="http://schemas.openxmlformats.org/officeDocument/2006/relationships/hyperlink" Target="https://www.khmertimeskh.com/501119417/india-major-contributor-as-singapore-visitor-arrivals-increase-12-fold/" TargetMode="External"/><Relationship Id="rId76" Type="http://schemas.openxmlformats.org/officeDocument/2006/relationships/hyperlink" Target="https://www.khmertimeskh.com/501129993/escap-backs-new-sti-programme-involving-cambodia/" TargetMode="External"/><Relationship Id="rId79" Type="http://schemas.openxmlformats.org/officeDocument/2006/relationships/hyperlink" Target="https://www.khmertimeskh.com/501129989/market-watch-516/" TargetMode="External"/><Relationship Id="rId78" Type="http://schemas.openxmlformats.org/officeDocument/2006/relationships/hyperlink" Target="https://www.khmertimeskh.com/501130239/cambodian-banana-exports-may-reach-500000-tons-in-2022/" TargetMode="External"/><Relationship Id="rId71" Type="http://schemas.openxmlformats.org/officeDocument/2006/relationships/hyperlink" Target="https://www.khmertimeskh.com/501129992/domestic-cement-production-reaches-4-6-million-tonnes-in-h1/" TargetMode="External"/><Relationship Id="rId70" Type="http://schemas.openxmlformats.org/officeDocument/2006/relationships/hyperlink" Target="https://www.khmertimeskh.com/501130008/thai-investors-eye-new-projects-in-cambodia/" TargetMode="External"/><Relationship Id="rId139" Type="http://schemas.openxmlformats.org/officeDocument/2006/relationships/hyperlink" Target="https://www.khmertimeskh.com/501125998/southeast-asia-gdp-growth-revised-up-to-5-in-2022/" TargetMode="External"/><Relationship Id="rId138" Type="http://schemas.openxmlformats.org/officeDocument/2006/relationships/hyperlink" Target="https://www.khmertimeskh.com/501125940/hong-kong-preah-sihanouk-ambitious-fibre-optic-project-to-kickstart-this-year/" TargetMode="External"/><Relationship Id="rId259" Type="http://schemas.openxmlformats.org/officeDocument/2006/relationships/hyperlink" Target="https://www.khmertimeskh.com/501119415/social-performance-task-force-and-cma-ink-financial-stability-pact/" TargetMode="External"/><Relationship Id="rId137" Type="http://schemas.openxmlformats.org/officeDocument/2006/relationships/hyperlink" Target="https://www.khmertimeskh.com/501125938/first-largest-300m-tyre-factory-highlights-production-capacity/" TargetMode="External"/><Relationship Id="rId258" Type="http://schemas.openxmlformats.org/officeDocument/2006/relationships/hyperlink" Target="https://www.khmertimeskh.com/501119423/cambodias-top-e-learning-platform-eyes-asean-stage/" TargetMode="External"/><Relationship Id="rId132" Type="http://schemas.openxmlformats.org/officeDocument/2006/relationships/hyperlink" Target="https://www.khmertimeskh.com/501126238/uk-to-strengthen-ties-with-southeast-asia-and-scale-up-security-and-development-links/" TargetMode="External"/><Relationship Id="rId253" Type="http://schemas.openxmlformats.org/officeDocument/2006/relationships/hyperlink" Target="https://www.khmertimeskh.com/501119197/cambodia-exports-to-south-korea-up-22-h1/" TargetMode="External"/><Relationship Id="rId131" Type="http://schemas.openxmlformats.org/officeDocument/2006/relationships/hyperlink" Target="https://www.khmertimeskh.com/501126303/the-royal-group-phnom-penh-special-economic-zone-keeps-growth-trajectory/" TargetMode="External"/><Relationship Id="rId252" Type="http://schemas.openxmlformats.org/officeDocument/2006/relationships/hyperlink" Target="https://www.khmertimeskh.com/501119196/acleda-bank-loans-out-1-21bil-to-boost-agriculture/" TargetMode="External"/><Relationship Id="rId130" Type="http://schemas.openxmlformats.org/officeDocument/2006/relationships/hyperlink" Target="https://www.khmertimeskh.com/501126581/india-to-promote-tourism-and-trade-cooperation-with-cambodia/" TargetMode="External"/><Relationship Id="rId251" Type="http://schemas.openxmlformats.org/officeDocument/2006/relationships/hyperlink" Target="https://www.khmertimeskh.com/501119574/cambodias-insurance-industry-grows-20-percent-annually-in-last-5-years/" TargetMode="External"/><Relationship Id="rId250" Type="http://schemas.openxmlformats.org/officeDocument/2006/relationships/hyperlink" Target="https://www.khmertimeskh.com/501119596/bri-plays-monumental-role-in-cambodian-infrastructure/" TargetMode="External"/><Relationship Id="rId136" Type="http://schemas.openxmlformats.org/officeDocument/2006/relationships/hyperlink" Target="https://www.khmertimeskh.com/501125937/govt-receives-report-on-intermodal-transport-master-plan/" TargetMode="External"/><Relationship Id="rId257" Type="http://schemas.openxmlformats.org/officeDocument/2006/relationships/hyperlink" Target="https://www.khmertimeskh.com/501119356/insurance-payouts-rose-to-41-3-million-in-2021/" TargetMode="External"/><Relationship Id="rId135" Type="http://schemas.openxmlformats.org/officeDocument/2006/relationships/hyperlink" Target="https://www.khmertimeskh.com/501126203/cambodias-famed-angkor-receives-83854-foreign-visitors-in-seven-months-up-more-than-13-times/" TargetMode="External"/><Relationship Id="rId256" Type="http://schemas.openxmlformats.org/officeDocument/2006/relationships/hyperlink" Target="https://www.khmertimeskh.com/501119319/top-thai-business-delegation-to-meet-commerce-minister/" TargetMode="External"/><Relationship Id="rId134" Type="http://schemas.openxmlformats.org/officeDocument/2006/relationships/hyperlink" Target="https://www.khmertimeskh.com/501126217/customs-tax-income-up-12-percent-in-h1/" TargetMode="External"/><Relationship Id="rId255" Type="http://schemas.openxmlformats.org/officeDocument/2006/relationships/hyperlink" Target="https://www.khmertimeskh.com/501119315/serc-adb-push-for-issuance-of-green-bonds/" TargetMode="External"/><Relationship Id="rId133" Type="http://schemas.openxmlformats.org/officeDocument/2006/relationships/hyperlink" Target="https://www.khmertimeskh.com/501126224/cambodia-has-17-8-million-internet-subscribers-minister/" TargetMode="External"/><Relationship Id="rId254" Type="http://schemas.openxmlformats.org/officeDocument/2006/relationships/hyperlink" Target="https://www.khmertimeskh.com/501119198/longan-mango-farmers-to-get-export-quality-training/" TargetMode="External"/><Relationship Id="rId62" Type="http://schemas.openxmlformats.org/officeDocument/2006/relationships/hyperlink" Target="https://www.khmertimeskh.com/501130314/ministry-of-environment-urges-protected-area-communities-to-create-local-economy-to-reduce-pressure-on-natural-resources/" TargetMode="External"/><Relationship Id="rId61" Type="http://schemas.openxmlformats.org/officeDocument/2006/relationships/hyperlink" Target="https://www.khmertimeskh.com/501130533/cambodia-us-continue-trade-investment-cooperation-despite-obstacles/" TargetMode="External"/><Relationship Id="rId64" Type="http://schemas.openxmlformats.org/officeDocument/2006/relationships/hyperlink" Target="https://www.khmertimeskh.com/501130188/cambodias-international-trade-up-21-percent-in-january-july/" TargetMode="External"/><Relationship Id="rId63" Type="http://schemas.openxmlformats.org/officeDocument/2006/relationships/hyperlink" Target="https://www.khmertimeskh.com/501130203/new-gold-mining-company-starts-trial-operation-in-preah-vihear-province/" TargetMode="External"/><Relationship Id="rId66" Type="http://schemas.openxmlformats.org/officeDocument/2006/relationships/hyperlink" Target="https://www.khmertimeskh.com/501130174/cambodia-china-trade-up-15-6-pct-in-first-7-months/" TargetMode="External"/><Relationship Id="rId172" Type="http://schemas.openxmlformats.org/officeDocument/2006/relationships/hyperlink" Target="https://www.khmertimeskh.com/501124384/government-to-develop-six-tourism-zones-on-priority/" TargetMode="External"/><Relationship Id="rId293" Type="http://schemas.openxmlformats.org/officeDocument/2006/relationships/hyperlink" Target="https://www.khmertimeskh.com/501117608/over-2-4-million-tonnes-of-cambodian-agricultural-produce-exported-to-china/" TargetMode="External"/><Relationship Id="rId65" Type="http://schemas.openxmlformats.org/officeDocument/2006/relationships/hyperlink" Target="https://www.khmertimeskh.com/501130181/cambodias-garment-manufacturers-group-worries-over-drop-in-purchase-orders-from-west/" TargetMode="External"/><Relationship Id="rId171" Type="http://schemas.openxmlformats.org/officeDocument/2006/relationships/hyperlink" Target="https://www.khmertimeskh.com/501124386/prince-real-estate-ties-up-with-less-solutions/" TargetMode="External"/><Relationship Id="rId292" Type="http://schemas.openxmlformats.org/officeDocument/2006/relationships/hyperlink" Target="https://www.khmertimeskh.com/501117622/cambodia-thailand-sign-mou-on-logistics/" TargetMode="External"/><Relationship Id="rId68" Type="http://schemas.openxmlformats.org/officeDocument/2006/relationships/hyperlink" Target="https://www.khmertimeskh.com/501129811/travel-goods-export-to-us-up-despite-no-gsp/" TargetMode="External"/><Relationship Id="rId170" Type="http://schemas.openxmlformats.org/officeDocument/2006/relationships/hyperlink" Target="https://www.khmertimeskh.com/501124225/covid-19-continues-to-hurt-economy-says-mef/" TargetMode="External"/><Relationship Id="rId291" Type="http://schemas.openxmlformats.org/officeDocument/2006/relationships/hyperlink" Target="https://www.khmertimeskh.com/501117643/vietnam-potential-tourism-market-of-cambodia/" TargetMode="External"/><Relationship Id="rId67" Type="http://schemas.openxmlformats.org/officeDocument/2006/relationships/hyperlink" Target="https://www.khmertimeskh.com/501129812/73-percent-of-petrol-station-owners-meet-legal-requirements/" TargetMode="External"/><Relationship Id="rId290" Type="http://schemas.openxmlformats.org/officeDocument/2006/relationships/hyperlink" Target="https://www.khmertimeskh.com/501117650/cambodia-exports-agricultural-products-worth-1-94-billion-to-china-in-past-3-years-minister/" TargetMode="External"/><Relationship Id="rId60" Type="http://schemas.openxmlformats.org/officeDocument/2006/relationships/hyperlink" Target="https://www.khmertimeskh.com/501130765/market-watch-517/" TargetMode="External"/><Relationship Id="rId165" Type="http://schemas.openxmlformats.org/officeDocument/2006/relationships/hyperlink" Target="https://www.khmertimeskh.com/501125236/possible-for-us-eu-to-avoid-recession-fed-official-says/" TargetMode="External"/><Relationship Id="rId286" Type="http://schemas.openxmlformats.org/officeDocument/2006/relationships/hyperlink" Target="https://www.khmertimeskh.com/501117924/increasing-exports-reflect-cambodias-production-and-supply-capacity/" TargetMode="External"/><Relationship Id="rId69" Type="http://schemas.openxmlformats.org/officeDocument/2006/relationships/hyperlink" Target="https://www.khmertimeskh.com/501129865/emdg-cohort-2-aims-to-help-smes-develop-export-markets/" TargetMode="External"/><Relationship Id="rId164" Type="http://schemas.openxmlformats.org/officeDocument/2006/relationships/hyperlink" Target="https://www.khmertimeskh.com/501125234/bmw-profits-drop-as-china-lockdowns-knock-production/" TargetMode="External"/><Relationship Id="rId285" Type="http://schemas.openxmlformats.org/officeDocument/2006/relationships/hyperlink" Target="https://www.khmertimeskh.com/501117931/cma-sptf-partner-on-strengthening-client-protection-in-cambodias-financial-services/" TargetMode="External"/><Relationship Id="rId163" Type="http://schemas.openxmlformats.org/officeDocument/2006/relationships/hyperlink" Target="https://www.khmertimeskh.com/501125185/attwood-adopts-blockchain-tech-to-check-fakes/" TargetMode="External"/><Relationship Id="rId284" Type="http://schemas.openxmlformats.org/officeDocument/2006/relationships/hyperlink" Target="https://www.khmertimeskh.com/501117937/cambodia-airways-resumes-sihanoukville-bangkok-route/" TargetMode="External"/><Relationship Id="rId162" Type="http://schemas.openxmlformats.org/officeDocument/2006/relationships/hyperlink" Target="https://www.khmertimeskh.com/501125187/ocic-malaysias-eakon-ink-mou-to-develop-elysee-project/" TargetMode="External"/><Relationship Id="rId283" Type="http://schemas.openxmlformats.org/officeDocument/2006/relationships/hyperlink" Target="https://www.khmertimeskh.com/501117999/rising-prices-of-oil-and-food-leads-to-cambodia-posting-decade-high-inflation-hike/" TargetMode="External"/><Relationship Id="rId169" Type="http://schemas.openxmlformats.org/officeDocument/2006/relationships/hyperlink" Target="https://www.khmertimeskh.com/501124224/kingdom-inks-mou-to-export-agro-products-to-s-korea/" TargetMode="External"/><Relationship Id="rId168" Type="http://schemas.openxmlformats.org/officeDocument/2006/relationships/hyperlink" Target="https://www.khmertimeskh.com/501124226/govt-expects-to-complete-bond-issuance-this-year/" TargetMode="External"/><Relationship Id="rId289" Type="http://schemas.openxmlformats.org/officeDocument/2006/relationships/hyperlink" Target="https://www.khmertimeskh.com/501117657/cambodias-economy-expected-to-grow-5-3-pct-this-year-central-bank-governor/" TargetMode="External"/><Relationship Id="rId167" Type="http://schemas.openxmlformats.org/officeDocument/2006/relationships/hyperlink" Target="https://www.khmertimeskh.com/501124651/inflation-in-kingdom-expected-to-drop-to-3-2-pct/" TargetMode="External"/><Relationship Id="rId288" Type="http://schemas.openxmlformats.org/officeDocument/2006/relationships/hyperlink" Target="https://www.khmertimeskh.com/501117899/cambodia-exports-agricultural-products-worth-1-94-billion-to-china-in-past-3-years/" TargetMode="External"/><Relationship Id="rId166" Type="http://schemas.openxmlformats.org/officeDocument/2006/relationships/hyperlink" Target="https://www.khmertimeskh.com/501125230/market-watch-511/" TargetMode="External"/><Relationship Id="rId287" Type="http://schemas.openxmlformats.org/officeDocument/2006/relationships/hyperlink" Target="https://www.khmertimeskh.com/501117906/building-trust-vital-for-financial-inclusion-in-cambodia-central-bank-official/" TargetMode="External"/><Relationship Id="rId51" Type="http://schemas.openxmlformats.org/officeDocument/2006/relationships/hyperlink" Target="https://www.khmertimeskh.com/501130690/cambodia-china-trade-volume-surges-15-6-to-6-97-billion/" TargetMode="External"/><Relationship Id="rId50" Type="http://schemas.openxmlformats.org/officeDocument/2006/relationships/hyperlink" Target="https://www.khmertimeskh.com/501130638/cambodia-h1-bicycle-exports-at-505-million/" TargetMode="External"/><Relationship Id="rId53" Type="http://schemas.openxmlformats.org/officeDocument/2006/relationships/hyperlink" Target="https://www.khmertimeskh.com/501130764/rcep-fta-boosts-growth-in-manufacturing-sector/" TargetMode="External"/><Relationship Id="rId52" Type="http://schemas.openxmlformats.org/officeDocument/2006/relationships/hyperlink" Target="https://www.khmertimeskh.com/501130706/kingdoms-export-value-in-jan-july-up-30-percent/" TargetMode="External"/><Relationship Id="rId55" Type="http://schemas.openxmlformats.org/officeDocument/2006/relationships/hyperlink" Target="https://www.khmertimeskh.com/501130773/south-koreas-employment-keeps-rising-for-17-months-in-july/" TargetMode="External"/><Relationship Id="rId161" Type="http://schemas.openxmlformats.org/officeDocument/2006/relationships/hyperlink" Target="https://www.khmertimeskh.com/501125231/china-hits-taiwan-with-fresh-trade-curbs-as-pelosi-visits/" TargetMode="External"/><Relationship Id="rId282" Type="http://schemas.openxmlformats.org/officeDocument/2006/relationships/hyperlink" Target="https://www.khmertimeskh.com/501118111/domestic-investments-clocked-in-at-almost-1-6-billion/" TargetMode="External"/><Relationship Id="rId54" Type="http://schemas.openxmlformats.org/officeDocument/2006/relationships/hyperlink" Target="https://www.khmertimeskh.com/501130771/singapore-trims-2022-growth-forecast-on-strong-global-headwinds/" TargetMode="External"/><Relationship Id="rId160" Type="http://schemas.openxmlformats.org/officeDocument/2006/relationships/hyperlink" Target="https://www.khmertimeskh.com/501125184/ring-road-3-project-to-be-completed-next-month/" TargetMode="External"/><Relationship Id="rId281" Type="http://schemas.openxmlformats.org/officeDocument/2006/relationships/hyperlink" Target="https://www.khmertimeskh.com/501118126/trade-fair-launched-in-kampong-speu-to-support-promote-khmer-product/" TargetMode="External"/><Relationship Id="rId57" Type="http://schemas.openxmlformats.org/officeDocument/2006/relationships/hyperlink" Target="https://www.khmertimeskh.com/501130767/cambodia-and-australia-discuss-agricultural-cooperation/" TargetMode="External"/><Relationship Id="rId280" Type="http://schemas.openxmlformats.org/officeDocument/2006/relationships/hyperlink" Target="https://www.khmertimeskh.com/501118255/cambodia-attracts-1-29-billion-investment-from-china-in-h1-of-2022/" TargetMode="External"/><Relationship Id="rId56" Type="http://schemas.openxmlformats.org/officeDocument/2006/relationships/hyperlink" Target="https://www.khmertimeskh.com/501130770/gold-mining-firm-starts-trial-operation-in-preah-vihear/" TargetMode="External"/><Relationship Id="rId159" Type="http://schemas.openxmlformats.org/officeDocument/2006/relationships/hyperlink" Target="https://www.khmertimeskh.com/501125186/cambodia-mulling-fta-possibilities-with-india-japan-and-uae/" TargetMode="External"/><Relationship Id="rId59" Type="http://schemas.openxmlformats.org/officeDocument/2006/relationships/hyperlink" Target="https://www.khmertimeskh.com/501130769/markets-track-wall-st-rally-as-soft-us-inflation-boosts-rate-hopes/" TargetMode="External"/><Relationship Id="rId154" Type="http://schemas.openxmlformats.org/officeDocument/2006/relationships/hyperlink" Target="https://www.khmertimeskh.com/501125460/russia-and-cambodia-eyeing-switching-to-national-currencies-in-mutual-settlements/" TargetMode="External"/><Relationship Id="rId275" Type="http://schemas.openxmlformats.org/officeDocument/2006/relationships/hyperlink" Target="https://www.khmertimeskh.com/501118695/iraq-kurdistan-choose-dialogue-to-ease-oil-dispute/" TargetMode="External"/><Relationship Id="rId58" Type="http://schemas.openxmlformats.org/officeDocument/2006/relationships/hyperlink" Target="https://www.khmertimeskh.com/501130766/more-and-more-young-entrepreneurs-attend-buddhas-dharma-business-workshop/" TargetMode="External"/><Relationship Id="rId153" Type="http://schemas.openxmlformats.org/officeDocument/2006/relationships/hyperlink" Target="https://www.khmertimeskh.com/501125467/bangkok-airways-resumes-flights-to-siem-reap-cambodia/" TargetMode="External"/><Relationship Id="rId274" Type="http://schemas.openxmlformats.org/officeDocument/2006/relationships/hyperlink" Target="https://www.khmertimeskh.com/501118688/uk-foreign-secretary-lays-blame-for-travel-chaos-on-france/" TargetMode="External"/><Relationship Id="rId152" Type="http://schemas.openxmlformats.org/officeDocument/2006/relationships/hyperlink" Target="https://www.khmertimeskh.com/501125474/oakwood-premier-makes-debut-in-phnom-penh/" TargetMode="External"/><Relationship Id="rId273" Type="http://schemas.openxmlformats.org/officeDocument/2006/relationships/hyperlink" Target="https://www.khmertimeskh.com/501118639/ministry-to-look-into-raising-red-corn-longan-exports/" TargetMode="External"/><Relationship Id="rId151" Type="http://schemas.openxmlformats.org/officeDocument/2006/relationships/hyperlink" Target="https://www.khmertimeskh.com/501125629/cambodia-qatar-to-ink-mou-for-strengthening-tourism-cooperation/" TargetMode="External"/><Relationship Id="rId272" Type="http://schemas.openxmlformats.org/officeDocument/2006/relationships/hyperlink" Target="https://www.khmertimeskh.com/501118635/speedwinds-giving-with-heart-bags-prestigious-award/" TargetMode="External"/><Relationship Id="rId158" Type="http://schemas.openxmlformats.org/officeDocument/2006/relationships/hyperlink" Target="https://www.khmertimeskh.com/501125021/consumer-credit-performance-strong-in-second-quarter/" TargetMode="External"/><Relationship Id="rId279" Type="http://schemas.openxmlformats.org/officeDocument/2006/relationships/hyperlink" Target="https://www.khmertimeskh.com/501118292/cambodias-export-to-other-rcep-countries-up-10-pct-in-h1/" TargetMode="External"/><Relationship Id="rId157" Type="http://schemas.openxmlformats.org/officeDocument/2006/relationships/hyperlink" Target="https://www.khmertimeskh.com/501125020/govt-releases-economic-diversification-report/" TargetMode="External"/><Relationship Id="rId278" Type="http://schemas.openxmlformats.org/officeDocument/2006/relationships/hyperlink" Target="https://www.khmertimeskh.com/501118458/preah-sihanouk-authorities-review-investment-projects/" TargetMode="External"/><Relationship Id="rId156" Type="http://schemas.openxmlformats.org/officeDocument/2006/relationships/hyperlink" Target="https://www.khmertimeskh.com/501125019/cambodia-proposes-rcep-secretariat-to-be-set-up-in-phnom-penh/" TargetMode="External"/><Relationship Id="rId277" Type="http://schemas.openxmlformats.org/officeDocument/2006/relationships/hyperlink" Target="https://www.khmertimeskh.com/501118636/market-watch-503/" TargetMode="External"/><Relationship Id="rId155" Type="http://schemas.openxmlformats.org/officeDocument/2006/relationships/hyperlink" Target="https://www.khmertimeskh.com/501125411/cambodia-earns-89-million-from-milled-rice-export-to-china-in-jan-july/" TargetMode="External"/><Relationship Id="rId276" Type="http://schemas.openxmlformats.org/officeDocument/2006/relationships/hyperlink" Target="https://www.khmertimeskh.com/501118687/fed-set-for-another-big-rate-hike-with-economy-on-knifes-edge/" TargetMode="External"/><Relationship Id="rId107" Type="http://schemas.openxmlformats.org/officeDocument/2006/relationships/hyperlink" Target="https://www.khmertimeskh.com/501128521/market-watch-514/" TargetMode="External"/><Relationship Id="rId228" Type="http://schemas.openxmlformats.org/officeDocument/2006/relationships/hyperlink" Target="https://www.khmertimeskh.com/501120975/nigeria-and-cambodia-eye-cooperation-in-energy-sector/" TargetMode="External"/><Relationship Id="rId106" Type="http://schemas.openxmlformats.org/officeDocument/2006/relationships/hyperlink" Target="https://www.khmertimeskh.com/501128522/sme-bank-inks-mou-with-ceo-master-club/" TargetMode="External"/><Relationship Id="rId227" Type="http://schemas.openxmlformats.org/officeDocument/2006/relationships/hyperlink" Target="https://www.khmertimeskh.com/501121168/cambodias-petroleum-demand-expected-to-reach-4-8-million-tons-by-2030/" TargetMode="External"/><Relationship Id="rId105" Type="http://schemas.openxmlformats.org/officeDocument/2006/relationships/hyperlink" Target="https://www.khmertimeskh.com/501128517/markets-mixed-as-strong-us-jobs-data-fans-fed-rate-hike-bets/" TargetMode="External"/><Relationship Id="rId226" Type="http://schemas.openxmlformats.org/officeDocument/2006/relationships/hyperlink" Target="https://www.khmertimeskh.com/501121190/cambodia-australia-highlight-trade-and-investment-cooperation/" TargetMode="External"/><Relationship Id="rId104" Type="http://schemas.openxmlformats.org/officeDocument/2006/relationships/hyperlink" Target="https://www.khmertimeskh.com/501128516/japan-loan-boosts-sihanoukville-port-expansion/" TargetMode="External"/><Relationship Id="rId225" Type="http://schemas.openxmlformats.org/officeDocument/2006/relationships/hyperlink" Target="https://www.khmertimeskh.com/501121218/cambodia-to-increase-flights-from-singapore-during-sea-games-2023/" TargetMode="External"/><Relationship Id="rId109" Type="http://schemas.openxmlformats.org/officeDocument/2006/relationships/hyperlink" Target="https://www.khmertimeskh.com/501128513/aft-buying-abc-shares-boosts-price/" TargetMode="External"/><Relationship Id="rId108" Type="http://schemas.openxmlformats.org/officeDocument/2006/relationships/hyperlink" Target="https://www.khmertimeskh.com/501128515/cambodia-signs-mou-to-export-swiftlet-nests-to-china/" TargetMode="External"/><Relationship Id="rId229" Type="http://schemas.openxmlformats.org/officeDocument/2006/relationships/hyperlink" Target="https://www.khmertimeskh.com/501120810/altech-hints-at-cambodia-plans/" TargetMode="External"/><Relationship Id="rId220" Type="http://schemas.openxmlformats.org/officeDocument/2006/relationships/hyperlink" Target="https://www.khmertimeskh.com/501121932/cambodian-market-considers-japan-water-solubilisation-technology/" TargetMode="External"/><Relationship Id="rId103" Type="http://schemas.openxmlformats.org/officeDocument/2006/relationships/hyperlink" Target="https://www.khmertimeskh.com/501128454/pm-says-implementing-rcep-a-priority/" TargetMode="External"/><Relationship Id="rId224" Type="http://schemas.openxmlformats.org/officeDocument/2006/relationships/hyperlink" Target="https://www.khmertimeskh.com/501121299/two-new-investments-worth-more-than-14-million-approved/" TargetMode="External"/><Relationship Id="rId102" Type="http://schemas.openxmlformats.org/officeDocument/2006/relationships/hyperlink" Target="https://www.khmertimeskh.com/501128453/3-day-asean-online-shopping-fest-kicks-off/" TargetMode="External"/><Relationship Id="rId223" Type="http://schemas.openxmlformats.org/officeDocument/2006/relationships/hyperlink" Target="https://www.khmertimeskh.com/501121437/trade-at-osmach-border-doubles-after-border-reopening/" TargetMode="External"/><Relationship Id="rId101" Type="http://schemas.openxmlformats.org/officeDocument/2006/relationships/hyperlink" Target="https://www.khmertimeskh.com/501128445/banks-mfis-raise-interest-rates-following-fed-move/" TargetMode="External"/><Relationship Id="rId222" Type="http://schemas.openxmlformats.org/officeDocument/2006/relationships/hyperlink" Target="https://www.khmertimeskh.com/501121910/cambodia-shares-insights-to-un-escaps-policy-dialogue/" TargetMode="External"/><Relationship Id="rId100" Type="http://schemas.openxmlformats.org/officeDocument/2006/relationships/hyperlink" Target="https://www.khmertimeskh.com/501128520/japans-softbank-reports-record-quarterly-net-loss/" TargetMode="External"/><Relationship Id="rId221" Type="http://schemas.openxmlformats.org/officeDocument/2006/relationships/hyperlink" Target="https://www.khmertimeskh.com/501121713/market-watch-507/" TargetMode="External"/><Relationship Id="rId217" Type="http://schemas.openxmlformats.org/officeDocument/2006/relationships/hyperlink" Target="https://www.khmertimeskh.com/501121712/we-must-find-a-way-to-help-community-says-speedwind-chairman/" TargetMode="External"/><Relationship Id="rId216" Type="http://schemas.openxmlformats.org/officeDocument/2006/relationships/hyperlink" Target="https://www.khmertimeskh.com/501121687/sti-parks-to-attract-more-high-tech-enterprises-to-cambodia/" TargetMode="External"/><Relationship Id="rId215" Type="http://schemas.openxmlformats.org/officeDocument/2006/relationships/hyperlink" Target="https://www.khmertimeskh.com/501121531/japanese-delegation-to-visit-cambodia/" TargetMode="External"/><Relationship Id="rId214" Type="http://schemas.openxmlformats.org/officeDocument/2006/relationships/hyperlink" Target="https://www.khmertimeskh.com/501121536/petroleum-product-demand-will-surge-to-4-8mn-in-2030/" TargetMode="External"/><Relationship Id="rId219" Type="http://schemas.openxmlformats.org/officeDocument/2006/relationships/hyperlink" Target="https://www.khmertimeskh.com/501121758/asia-europe-track-post-fed-surge-on-wall-st-but-caution-urged/" TargetMode="External"/><Relationship Id="rId218" Type="http://schemas.openxmlformats.org/officeDocument/2006/relationships/hyperlink" Target="https://www.khmertimeskh.com/501121752/us-gdp-data-due-with-all-eyes-on-possible-recession/" TargetMode="External"/><Relationship Id="rId213" Type="http://schemas.openxmlformats.org/officeDocument/2006/relationships/hyperlink" Target="https://www.khmertimeskh.com/501121538/non-tax-revenue-law-passed-no-burden-for-consumers/" TargetMode="External"/><Relationship Id="rId212" Type="http://schemas.openxmlformats.org/officeDocument/2006/relationships/hyperlink" Target="https://www.khmertimeskh.com/501121918/samsung-electronics-seeks-more-trade-and-investment-opportunities-in-cambodia/" TargetMode="External"/><Relationship Id="rId211" Type="http://schemas.openxmlformats.org/officeDocument/2006/relationships/hyperlink" Target="https://www.khmertimeskh.com/501121925/some-1000-vacancies-offered-at-job-fair/" TargetMode="External"/><Relationship Id="rId210" Type="http://schemas.openxmlformats.org/officeDocument/2006/relationships/hyperlink" Target="https://www.khmertimeskh.com/501121947/rcep-cambodia-china-fta-give-cambodia-larger-exporting-markets-officials/" TargetMode="External"/><Relationship Id="rId129" Type="http://schemas.openxmlformats.org/officeDocument/2006/relationships/hyperlink" Target="https://www.khmertimeskh.com/501126733/rcep-to-bolster-cambodia-south-korea-economic-cooperation/" TargetMode="External"/><Relationship Id="rId128" Type="http://schemas.openxmlformats.org/officeDocument/2006/relationships/hyperlink" Target="https://www.khmertimeskh.com/501126766/asean-foreign-ministers-say-rcep-key-contributor-to-regions-recovery-strategy/" TargetMode="External"/><Relationship Id="rId249" Type="http://schemas.openxmlformats.org/officeDocument/2006/relationships/hyperlink" Target="https://www.khmertimeskh.com/501119674/preah-vihear-farming-communities-inks-deal-to-supply-2000-tonnes-of-rice-to-monita-brm/" TargetMode="External"/><Relationship Id="rId127" Type="http://schemas.openxmlformats.org/officeDocument/2006/relationships/hyperlink" Target="https://www.khmertimeskh.com/501126790/japan-to-support-sihanoukville-autonomous-port-modernization-with-new-loan-agreement/" TargetMode="External"/><Relationship Id="rId248" Type="http://schemas.openxmlformats.org/officeDocument/2006/relationships/hyperlink" Target="https://www.khmertimeskh.com/501119681/cambodia-to-introduce-insurance-for-all-types-of-vehicle-to-ensure-compensation-for-traffic-accident-victims/" TargetMode="External"/><Relationship Id="rId126" Type="http://schemas.openxmlformats.org/officeDocument/2006/relationships/hyperlink" Target="https://www.khmertimeskh.com/501126809/china-cambodia-ties-two-countries-enhance-belt-and-road-cooperation/" TargetMode="External"/><Relationship Id="rId247" Type="http://schemas.openxmlformats.org/officeDocument/2006/relationships/hyperlink" Target="https://www.khmertimeskh.com/501119695/recovery-derailed-decrease-in-tourist-numbers-recorded-in-fourth-weekend-of-july/" TargetMode="External"/><Relationship Id="rId121" Type="http://schemas.openxmlformats.org/officeDocument/2006/relationships/hyperlink" Target="https://www.khmertimeskh.com/501127764/market-watch-513/" TargetMode="External"/><Relationship Id="rId242" Type="http://schemas.openxmlformats.org/officeDocument/2006/relationships/hyperlink" Target="https://www.khmertimeskh.com/501119960/adb-de-heus-sign-15m-agriculture-loan-deal/" TargetMode="External"/><Relationship Id="rId120" Type="http://schemas.openxmlformats.org/officeDocument/2006/relationships/hyperlink" Target="https://www.khmertimeskh.com/501127692/panda-commercial-bank-partners-with-huione-life-insurance-to-boost-private-banking-department/" TargetMode="External"/><Relationship Id="rId241" Type="http://schemas.openxmlformats.org/officeDocument/2006/relationships/hyperlink" Target="https://www.khmertimeskh.com/501119958/cambodia-pins-hope-on-more-singapore-investment/" TargetMode="External"/><Relationship Id="rId240" Type="http://schemas.openxmlformats.org/officeDocument/2006/relationships/hyperlink" Target="https://www.khmertimeskh.com/501119963/cgcc-guarantees-50-5-million-credit/" TargetMode="External"/><Relationship Id="rId125" Type="http://schemas.openxmlformats.org/officeDocument/2006/relationships/hyperlink" Target="https://www.khmertimeskh.com/501127089/japan-grants-383-22-million-for-sihanoukville-port-modernisation-project/" TargetMode="External"/><Relationship Id="rId246" Type="http://schemas.openxmlformats.org/officeDocument/2006/relationships/hyperlink" Target="https://www.khmertimeskh.com/501120134/updated-integration-strategies-to-drive-trade-policy/" TargetMode="External"/><Relationship Id="rId124" Type="http://schemas.openxmlformats.org/officeDocument/2006/relationships/hyperlink" Target="https://www.khmertimeskh.com/501127818/syria-petrol-prices-more-than-double/" TargetMode="External"/><Relationship Id="rId245" Type="http://schemas.openxmlformats.org/officeDocument/2006/relationships/hyperlink" Target="https://www.khmertimeskh.com/501120136/chinas-shandong-sees-trade-growth-with-rcep-members-in-h1/" TargetMode="External"/><Relationship Id="rId123" Type="http://schemas.openxmlformats.org/officeDocument/2006/relationships/hyperlink" Target="https://www.khmertimeskh.com/501127760/tonnes-of-fruits-stranded-in-eu-south-africa-battle-of-oranges/" TargetMode="External"/><Relationship Id="rId244" Type="http://schemas.openxmlformats.org/officeDocument/2006/relationships/hyperlink" Target="https://www.khmertimeskh.com/501119962/market-watch-505/" TargetMode="External"/><Relationship Id="rId122" Type="http://schemas.openxmlformats.org/officeDocument/2006/relationships/hyperlink" Target="https://www.khmertimeskh.com/501127762/ministry-urges-launch-of-more-tourism-products/" TargetMode="External"/><Relationship Id="rId243" Type="http://schemas.openxmlformats.org/officeDocument/2006/relationships/hyperlink" Target="https://www.khmertimeskh.com/501119955/60-msmes-get-benefits-under-after/" TargetMode="External"/><Relationship Id="rId95" Type="http://schemas.openxmlformats.org/officeDocument/2006/relationships/hyperlink" Target="https://www.khmertimeskh.com/501128974/cambodia-sees-increase-of-tourists-in-first-weekend-of-august/" TargetMode="External"/><Relationship Id="rId94" Type="http://schemas.openxmlformats.org/officeDocument/2006/relationships/hyperlink" Target="https://www.khmertimeskh.com/501129263/market-watch-515/" TargetMode="External"/><Relationship Id="rId97" Type="http://schemas.openxmlformats.org/officeDocument/2006/relationships/hyperlink" Target="https://www.khmertimeskh.com/501128682/solid-ties-with-china-bring-great-benefits-to-cambodia/" TargetMode="External"/><Relationship Id="rId96" Type="http://schemas.openxmlformats.org/officeDocument/2006/relationships/hyperlink" Target="https://www.khmertimeskh.com/501128514/bamboo-airways-makes-cambodia-debut-with-hanoi-siem-reap-flight/" TargetMode="External"/><Relationship Id="rId99" Type="http://schemas.openxmlformats.org/officeDocument/2006/relationships/hyperlink" Target="https://www.khmertimeskh.com/501128444/energy-efficiency-can-create-500k-jobs-in-cambodia/" TargetMode="External"/><Relationship Id="rId98" Type="http://schemas.openxmlformats.org/officeDocument/2006/relationships/hyperlink" Target="https://www.khmertimeskh.com/501128519/tourism-featuring-asean-cultures-heats-up-in-border-region/" TargetMode="External"/><Relationship Id="rId91" Type="http://schemas.openxmlformats.org/officeDocument/2006/relationships/hyperlink" Target="https://www.khmertimeskh.com/501129256/cambodia-thailand-trade-shows-promising-growth/" TargetMode="External"/><Relationship Id="rId90" Type="http://schemas.openxmlformats.org/officeDocument/2006/relationships/hyperlink" Target="https://www.khmertimeskh.com/501129257/royalty-income-from-gold-production-reaches-5-1-million/" TargetMode="External"/><Relationship Id="rId93" Type="http://schemas.openxmlformats.org/officeDocument/2006/relationships/hyperlink" Target="https://www.khmertimeskh.com/501129259/asean-needs-to-continue-upholding-centrality-unity-bruneis-sultan/" TargetMode="External"/><Relationship Id="rId92" Type="http://schemas.openxmlformats.org/officeDocument/2006/relationships/hyperlink" Target="https://www.khmertimeskh.com/501129258/acleda-bank-maintains-its-overseas-operations-despite-challenges/" TargetMode="External"/><Relationship Id="rId118" Type="http://schemas.openxmlformats.org/officeDocument/2006/relationships/hyperlink" Target="https://www.khmertimeskh.com/501127761/asean-lauds-achievements-under-comprehensive-strategic-partnership/" TargetMode="External"/><Relationship Id="rId239" Type="http://schemas.openxmlformats.org/officeDocument/2006/relationships/hyperlink" Target="https://www.khmertimeskh.com/501119954/internet-subscribers-surge-to-17-7-million/" TargetMode="External"/><Relationship Id="rId117" Type="http://schemas.openxmlformats.org/officeDocument/2006/relationships/hyperlink" Target="https://www.khmertimeskh.com/501127758/ctla-to-promote-travel-goods-and-growth-of-leather-industries/" TargetMode="External"/><Relationship Id="rId238" Type="http://schemas.openxmlformats.org/officeDocument/2006/relationships/hyperlink" Target="https://www.khmertimeskh.com/501120746/cambodias-petrol-product-demand-to-reach-4-8-million-tonnes-by-2030/" TargetMode="External"/><Relationship Id="rId116" Type="http://schemas.openxmlformats.org/officeDocument/2006/relationships/hyperlink" Target="https://www.khmertimeskh.com/501127588/cambodia-urges-china-to-step-up-bilateral-trade/" TargetMode="External"/><Relationship Id="rId237" Type="http://schemas.openxmlformats.org/officeDocument/2006/relationships/hyperlink" Target="https://www.khmertimeskh.com/501120974/market-watch-506/" TargetMode="External"/><Relationship Id="rId115" Type="http://schemas.openxmlformats.org/officeDocument/2006/relationships/hyperlink" Target="https://www.khmertimeskh.com/501127757/oakwood-premier-phnom-penh-offers-luxury-with-homely-comfort/" TargetMode="External"/><Relationship Id="rId236" Type="http://schemas.openxmlformats.org/officeDocument/2006/relationships/hyperlink" Target="https://www.khmertimeskh.com/501120976/microsoft-earnings-fall-short-as-computer-sales-sag/" TargetMode="External"/><Relationship Id="rId119" Type="http://schemas.openxmlformats.org/officeDocument/2006/relationships/hyperlink" Target="https://www.khmertimeskh.com/501127759/royal-group-ppsez-exports-rise-to-492-7m-in-7-months/" TargetMode="External"/><Relationship Id="rId110" Type="http://schemas.openxmlformats.org/officeDocument/2006/relationships/hyperlink" Target="https://www.khmertimeskh.com/501128518/more-ukraine-grain-sets-sail-as-new-strike-hits-nuclear-site/" TargetMode="External"/><Relationship Id="rId231" Type="http://schemas.openxmlformats.org/officeDocument/2006/relationships/hyperlink" Target="https://www.khmertimeskh.com/501120978/rcep-expected-to-unleash-significant-upsides/" TargetMode="External"/><Relationship Id="rId230" Type="http://schemas.openxmlformats.org/officeDocument/2006/relationships/hyperlink" Target="https://www.khmertimeskh.com/501120811/japanese-firm-sumitomo-wiring-expands-in-cambodia/" TargetMode="External"/><Relationship Id="rId114" Type="http://schemas.openxmlformats.org/officeDocument/2006/relationships/hyperlink" Target="https://www.khmertimeskh.com/501127586/huione-life-insurance-launches-happylife/" TargetMode="External"/><Relationship Id="rId235" Type="http://schemas.openxmlformats.org/officeDocument/2006/relationships/hyperlink" Target="https://www.khmertimeskh.com/501121023/two-projects-worth-14-3-million-approved/" TargetMode="External"/><Relationship Id="rId113" Type="http://schemas.openxmlformats.org/officeDocument/2006/relationships/hyperlink" Target="https://www.khmertimeskh.com/501127587/usaid-to-launch-25-million-food-security-project-in-cambodia-this-week/" TargetMode="External"/><Relationship Id="rId234" Type="http://schemas.openxmlformats.org/officeDocument/2006/relationships/hyperlink" Target="https://www.khmertimeskh.com/501121024/most-asian-markets-down-as-fed-prepares-latest-hike/" TargetMode="External"/><Relationship Id="rId112" Type="http://schemas.openxmlformats.org/officeDocument/2006/relationships/hyperlink" Target="https://www.khmertimeskh.com/501127580/nbc-sets-official-exchange-rate-on-nbcp/" TargetMode="External"/><Relationship Id="rId233" Type="http://schemas.openxmlformats.org/officeDocument/2006/relationships/hyperlink" Target="https://www.khmertimeskh.com/501121028/cdc-approves-1-53-billion-singaporean-investment-projects/" TargetMode="External"/><Relationship Id="rId111" Type="http://schemas.openxmlformats.org/officeDocument/2006/relationships/hyperlink" Target="https://www.khmertimeskh.com/501128136/north-eastern-and-kulen-pigs-to-be-distributed-to-livestock-farm-for-breeding/" TargetMode="External"/><Relationship Id="rId232" Type="http://schemas.openxmlformats.org/officeDocument/2006/relationships/hyperlink" Target="https://www.khmertimeskh.com/501121030/nationwide-rail-strikes-hit-uk/" TargetMode="External"/><Relationship Id="rId301" Type="http://schemas.openxmlformats.org/officeDocument/2006/relationships/drawing" Target="../drawings/drawing1.xml"/><Relationship Id="rId300" Type="http://schemas.openxmlformats.org/officeDocument/2006/relationships/hyperlink" Target="https://www.khmertimeskh.com/501117433/ford-to-cut-thousands-of-jobs-in-transition-to-evs/" TargetMode="External"/><Relationship Id="rId206" Type="http://schemas.openxmlformats.org/officeDocument/2006/relationships/hyperlink" Target="https://www.khmertimeskh.com/501122235/minister-of-rural-development-urges-kampong-chhnang-fisheries-administration-to-encourage-boost-in-fish-production/" TargetMode="External"/><Relationship Id="rId205" Type="http://schemas.openxmlformats.org/officeDocument/2006/relationships/hyperlink" Target="https://www.khmertimeskh.com/501122309/daily-securities-trading-at-cambodias-bourse-up-332-percent-in-h1/" TargetMode="External"/><Relationship Id="rId204" Type="http://schemas.openxmlformats.org/officeDocument/2006/relationships/hyperlink" Target="https://www.khmertimeskh.com/501122325/rcep-cambodia-china-fta-give-cambodia-larger-exporting-markets/" TargetMode="External"/><Relationship Id="rId203" Type="http://schemas.openxmlformats.org/officeDocument/2006/relationships/hyperlink" Target="https://www.khmertimeskh.com/501122353/cambodian-government-manages-and-utilise-assets-and-liabilities-effectively/" TargetMode="External"/><Relationship Id="rId209" Type="http://schemas.openxmlformats.org/officeDocument/2006/relationships/hyperlink" Target="https://www.khmertimeskh.com/501121954/cambodian-minister-praises-chinese-invested-economic-zone-for-robust-development-despite-pandemic-impact/" TargetMode="External"/><Relationship Id="rId208" Type="http://schemas.openxmlformats.org/officeDocument/2006/relationships/hyperlink" Target="https://www.khmertimeskh.com/501121966/cambodian-parliament-ratifies-double-taxation-avoidance-pact-with-chinas-macao/" TargetMode="External"/><Relationship Id="rId207" Type="http://schemas.openxmlformats.org/officeDocument/2006/relationships/hyperlink" Target="https://www.khmertimeskh.com/501121980/global-economy-outlook-worsens-as-global-recession-looms-imf/" TargetMode="External"/><Relationship Id="rId202" Type="http://schemas.openxmlformats.org/officeDocument/2006/relationships/hyperlink" Target="https://www.khmertimeskh.com/501122388/nokia-deploys-xgs-passive-optical-network-xgs-pon-solution-for-cambodian-isp-sinet/" TargetMode="External"/><Relationship Id="rId201" Type="http://schemas.openxmlformats.org/officeDocument/2006/relationships/hyperlink" Target="https://www.khmertimeskh.com/501122428/invitation-extended-to-2-ceos-to-pay-tax-debts/" TargetMode="External"/><Relationship Id="rId200" Type="http://schemas.openxmlformats.org/officeDocument/2006/relationships/hyperlink" Target="https://www.khmertimeskh.com/501122615/cambodias-banking-industry-enjoys-robust-growth-in-h1-of-2022/"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4" width="8.71"/>
    <col customWidth="1" min="5" max="5" width="17.43"/>
    <col customWidth="1" min="6" max="28" width="8.71"/>
  </cols>
  <sheetData>
    <row r="1">
      <c r="B1" s="1" t="s">
        <v>0</v>
      </c>
      <c r="C1" s="1"/>
      <c r="D1" s="1" t="s">
        <v>1</v>
      </c>
      <c r="E1" s="1"/>
      <c r="F1" s="1" t="s">
        <v>2</v>
      </c>
      <c r="G1" s="1" t="s">
        <v>3</v>
      </c>
      <c r="H1" s="2" t="s">
        <v>4</v>
      </c>
    </row>
    <row r="2">
      <c r="A2" s="1">
        <v>0.0</v>
      </c>
      <c r="B2" s="3" t="s">
        <v>5</v>
      </c>
      <c r="C2" s="3" t="str">
        <f>IFERROR(__xludf.DUMMYFUNCTION("GOOGLETRANSLATE(B2,""en"",""ko"")"),"위험에도 불구하고 GDT 컬렉션은 7 개월 만에 28.62% 증가합니다.")</f>
        <v>위험에도 불구하고 GDT 컬렉션은 7 개월 만에 28.62% 증가합니다.</v>
      </c>
      <c r="D2" s="3" t="s">
        <v>6</v>
      </c>
      <c r="E2" s="3" t="str">
        <f>IFERROR(__xludf.DUMMYFUNCTION("GOOGLETRANSLATE(D2,""en"",""ko"")"),"2022 년 8 월 17 일")</f>
        <v>2022 년 8 월 17 일</v>
      </c>
      <c r="F2" s="4" t="s">
        <v>7</v>
      </c>
      <c r="G2" s="3" t="s">
        <v>8</v>
      </c>
      <c r="H2" s="3" t="str">
        <f>IFERROR(__xludf.DUMMYFUNCTION("GOOGLETRANSLATE(G2,""en"",""ko"")"),"세무 당국은 약 21 억 달러의 세금 수입을 징수했으며, 올해 첫 7 개월 동안 예산법의 78.39 %가 작년에 같은 기간에 비해 28.62 % 또는 약 4 억 9,290 만 달러를 급등했다고 총회의 발표는 말했다. Cambodia는 불확실성, 세계 경제 상황의 변화, Covid-19의 지속적인 확산 및 변화의 파도, 국가 경제에 영향을 미치는 지정학 및 세계 안보의 긴장, 그러나 릴리스는 이러한 모든 위험에도 불구하고 2020 년부터 2021 년까지 "&amp;"지난 2 년 동안 세금 수입을 효과적으로 관리 할 수 ​​있었으며 예산법을 초과하고 대응하는 금액을 발표했습니다. 정부의 지출에 대한 현금 수요 GDT 사무국 장인 Kong Vibol은 예산법과 수집 된 금액이 2021 년과 같은 달에 비해 약 20 % 또는 1 억 5,150 만 달러 상승했다고 말했다. 세무 당국이 우수한 거버넌스, 우수한 행정 및 사전 성을 지속적으로 강화함에 따라 수익이 유출 된 허점을 채우는 것. 이번 달 초에 이동이 시작된 이래"&amp;" Tuol Kork District의 Beung Kak 1/4에있는 784 개의 기업을 방문했다고 덧붙였다. 올해 - 7 월에만 2,307 건의 경제부에 따라 운영되는 2,307 건 E 방출은 세금 관리들이 14 개 지구 모두의 사업을 계속 방문하여 소유자가 정학 또는 종료를 요청하지만 재개를 강화하는 기업의 경영진을 강화할 것이라고 덧붙였다. 정보 기술 시스템 활용. 계속해서 기록 및 세금 부채를 강화하고 세금 부채, 특히 우선 순위가 높은 세금 부채"&amp;"를 청구하기위한 엄격한 조치를 발표했습니다.”이 발표는 제적 부동산의 양도에 대한 세금 - 부동산이 취득 될 때 지불 한 세금 범주입니다. 판매 및 구매, 교환, 선물 또는 승계를 포함한 다양한 형태를 통해 약 8 억 8,500 만 달러 또는 44.38 %를 차지했으며, 이는 올해 상반기에 총 세금 수입에 약 12 ​​억 달러의 총 세금 수입에 가장 큰 기여를했습니다. 회계 회사 K Professional Accounts (KPA)의 회계 및 세금 솔루"&amp;"션 관리 파트너는 Khmer Times에 부드러운 속성 또는 부드러운 타이틀로 움직일 수있는 부동산의 양도가 이루어질 수 있으며 전송에 대한 도장 세는 일반적으로 부동산 부동산의 4 %에서 지불됩니다. 세무 당국 목록에 명시된 가격. Darith는“세금 납부에 대한 예외는 부모로부터 어린이로의 전학과 같은 혈액 가정 간의 취득을위한 것이라고 덧붙였다.")</f>
        <v>세무 당국은 약 21 억 달러의 세금 수입을 징수했으며, 올해 첫 7 개월 동안 예산법의 78.39 %가 작년에 같은 기간에 비해 28.62 % 또는 약 4 억 9,290 만 달러를 급등했다고 총회의 발표는 말했다. Cambodia는 불확실성, 세계 경제 상황의 변화, Covid-19의 지속적인 확산 및 변화의 파도, 국가 경제에 영향을 미치는 지정학 및 세계 안보의 긴장, 그러나 릴리스는 이러한 모든 위험에도 불구하고 2020 년부터 2021 년까지 지난 2 년 동안 세금 수입을 효과적으로 관리 할 수 ​​있었으며 예산법을 초과하고 대응하는 금액을 발표했습니다. 정부의 지출에 대한 현금 수요 GDT 사무국 장인 Kong Vibol은 예산법과 수집 된 금액이 2021 년과 같은 달에 비해 약 20 % 또는 1 억 5,150 만 달러 상승했다고 말했다. 세무 당국이 우수한 거버넌스, 우수한 행정 및 사전 성을 지속적으로 강화함에 따라 수익이 유출 된 허점을 채우는 것. 이번 달 초에 이동이 시작된 이래 Tuol Kork District의 Beung Kak 1/4에있는 784 개의 기업을 방문했다고 덧붙였다. 올해 - 7 월에만 2,307 건의 경제부에 따라 운영되는 2,307 건 E 방출은 세금 관리들이 14 개 지구 모두의 사업을 계속 방문하여 소유자가 정학 또는 종료를 요청하지만 재개를 강화하는 기업의 경영진을 강화할 것이라고 덧붙였다. 정보 기술 시스템 활용. 계속해서 기록 및 세금 부채를 강화하고 세금 부채, 특히 우선 순위가 높은 세금 부채를 청구하기위한 엄격한 조치를 발표했습니다.”이 발표는 제적 부동산의 양도에 대한 세금 - 부동산이 취득 될 때 지불 한 세금 범주입니다. 판매 및 구매, 교환, 선물 또는 승계를 포함한 다양한 형태를 통해 약 8 억 8,500 만 달러 또는 44.38 %를 차지했으며, 이는 올해 상반기에 총 세금 수입에 약 12 ​​억 달러의 총 세금 수입에 가장 큰 기여를했습니다. 회계 회사 K Professional Accounts (KPA)의 회계 및 세금 솔루션 관리 파트너는 Khmer Times에 부드러운 속성 또는 부드러운 타이틀로 움직일 수있는 부동산의 양도가 이루어질 수 있으며 전송에 대한 도장 세는 일반적으로 부동산 부동산의 4 %에서 지불됩니다. 세무 당국 목록에 명시된 가격. Darith는“세금 납부에 대한 예외는 부모로부터 어린이로의 전학과 같은 혈액 가정 간의 취득을위한 것이라고 덧붙였다.</v>
      </c>
    </row>
    <row r="3">
      <c r="A3" s="1">
        <v>1.0</v>
      </c>
      <c r="B3" s="3" t="s">
        <v>9</v>
      </c>
      <c r="C3" s="3" t="str">
        <f>IFERROR(__xludf.DUMMYFUNCTION("GOOGLETRANSLATE(B3,""en"",""ko"")"),"정부는 쌀 부문에 특별 대출을 하이킹하지 않을 것입니다")</f>
        <v>정부는 쌀 부문에 특별 대출을 하이킹하지 않을 것입니다</v>
      </c>
      <c r="D3" s="3" t="s">
        <v>6</v>
      </c>
      <c r="E3" s="3" t="str">
        <f>IFERROR(__xludf.DUMMYFUNCTION("GOOGLETRANSLATE(D3,""en"",""ko"")"),"2022 년 8 월 17 일")</f>
        <v>2022 년 8 월 17 일</v>
      </c>
      <c r="F3" s="4" t="s">
        <v>10</v>
      </c>
      <c r="G3" s="3" t="s">
        <v>11</v>
      </c>
      <c r="H3" s="3" t="str">
        <f>IFERROR(__xludf.DUMMYFUNCTION("GOOGLETRANSLATE(G3,""en"",""ko"")"),"농업 및 농촌 개발 은행을 통한 정부의 특별 기금은 쌀 생산을 촉진하는 데 도움이되는 증가를 목격 할 것으로 예상된다. Seiha는 1 년 기간 대출은 캄보디아의 쌀 부문 개발에 기여했다고 Seiha는 2016 년에 쌀 부문에 대한 비상 대출 금액은 2,700 만 달러에서 80 달러로 증가했다고 말했다. 그는 2022 년에 백만 명이 말했다.“정부는 Covid-19 위기의 여파로 경제 성장을 강화하기 위해 쌀 부문을 강화하고 발전시키기 위해 추가 대출을"&amp;" 제공 할 것으로 예상된다”고 Seiha는 덧붙였다. 특히 사람들의 생계를 개선하고 현재 위기에 식품을 제공하기 위해 Covid 19의 확산에 대한 상당한 기여.“이익이 적은 대출을 통한 쌀 수출의 경우, 이것은 사기입니다. 많은 라이스 밀러 소유자의 비용 절감에 대한 헌신”이라고 그는 말했다. 2016 년 정부는 농민들로부터 현금을 사는 밀러를 돕고 상품 가격을 안정적으로 유지하는 데 도움을줍니다. 대출은 쌀 밀러가 쌀 생산을 위해 사일로와 창고를 확"&amp;"장하도록 돕기 위해 설계되었습니다. 캄보디아 라이스 연맹의 사무 총장 인 Lun Yeng은 특별 대출 패키지가 쌀 부문을 해제하는 데 도움이되는 정부의 노력이라고 말했다. 농민들로부터 논을 모으기 위해 쌀 밀러에게 금리 대출을 낮추고, 쌀 공장과 사일로 시설을 확장하는 것은 캄보디아의 부문을 개선하는 데 도움이된다”고 Yeng은 말했다. 올해 첫 학기 327,000 톤의 밀드 쌀은 작년 같은 기간에 비해 16 % 증가하여 2 억 9,900 만 달러를 벌"&amp;"고 있다고한다.
캄보디아 라이스 페더레이션 (Cambodia Rice Federation)의 보고서는이 기간 동안 밀링 쌀 수출에 대한 왕국의 가장 큰 수출 시장으로 남아 있다고 보고서는 수출이 총 밀링 된 쌀 수출의 51.43 %를 차지했으며 17.44 % 증가한 것으로 나타났다고 밝혔다.")</f>
        <v>농업 및 농촌 개발 은행을 통한 정부의 특별 기금은 쌀 생산을 촉진하는 데 도움이되는 증가를 목격 할 것으로 예상된다. Seiha는 1 년 기간 대출은 캄보디아의 쌀 부문 개발에 기여했다고 Seiha는 2016 년에 쌀 부문에 대한 비상 대출 금액은 2,700 만 달러에서 80 달러로 증가했다고 말했다. 그는 2022 년에 백만 명이 말했다.“정부는 Covid-19 위기의 여파로 경제 성장을 강화하기 위해 쌀 부문을 강화하고 발전시키기 위해 추가 대출을 제공 할 것으로 예상된다”고 Seiha는 덧붙였다. 특히 사람들의 생계를 개선하고 현재 위기에 식품을 제공하기 위해 Covid 19의 확산에 대한 상당한 기여.“이익이 적은 대출을 통한 쌀 수출의 경우, 이것은 사기입니다. 많은 라이스 밀러 소유자의 비용 절감에 대한 헌신”이라고 그는 말했다. 2016 년 정부는 농민들로부터 현금을 사는 밀러를 돕고 상품 가격을 안정적으로 유지하는 데 도움을줍니다. 대출은 쌀 밀러가 쌀 생산을 위해 사일로와 창고를 확장하도록 돕기 위해 설계되었습니다. 캄보디아 라이스 연맹의 사무 총장 인 Lun Yeng은 특별 대출 패키지가 쌀 부문을 해제하는 데 도움이되는 정부의 노력이라고 말했다. 농민들로부터 논을 모으기 위해 쌀 밀러에게 금리 대출을 낮추고, 쌀 공장과 사일로 시설을 확장하는 것은 캄보디아의 부문을 개선하는 데 도움이된다”고 Yeng은 말했다. 올해 첫 학기 327,000 톤의 밀드 쌀은 작년 같은 기간에 비해 16 % 증가하여 2 억 9,900 만 달러를 벌고 있다고한다.
캄보디아 라이스 페더레이션 (Cambodia Rice Federation)의 보고서는이 기간 동안 밀링 쌀 수출에 대한 왕국의 가장 큰 수출 시장으로 남아 있다고 보고서는 수출이 총 밀링 된 쌀 수출의 51.43 %를 차지했으며 17.44 % 증가한 것으로 나타났다고 밝혔다.</v>
      </c>
    </row>
    <row r="4">
      <c r="A4" s="1">
        <v>2.0</v>
      </c>
      <c r="B4" s="3" t="s">
        <v>12</v>
      </c>
      <c r="C4" s="3" t="str">
        <f>IFERROR(__xludf.DUMMYFUNCTION("GOOGLETRANSLATE(B4,""en"",""ko"")"),"세계 경제 위기는 고무 수출을 해칩니다")</f>
        <v>세계 경제 위기는 고무 수출을 해칩니다</v>
      </c>
      <c r="D4" s="3" t="s">
        <v>6</v>
      </c>
      <c r="E4" s="3" t="str">
        <f>IFERROR(__xludf.DUMMYFUNCTION("GOOGLETRANSLATE(D4,""en"",""ko"")"),"2022 년 8 월 17 일")</f>
        <v>2022 년 8 월 17 일</v>
      </c>
      <c r="F4" s="4" t="s">
        <v>13</v>
      </c>
      <c r="G4" s="3" t="s">
        <v>14</v>
      </c>
      <c r="H4" s="3" t="str">
        <f>IFERROR(__xludf.DUMMYFUNCTION("GOOGLETRANSLATE(G4,""en"",""ko"")"),"세계 경제 위기, 인플레이션 상승, 미국의 금리 인상, 러시아-우크라이나 전쟁, 미국과 중국과 관련된 지정 학적 상황, 그리고 올해 첫 7 개월 동안 캄보디아의 고무 수출에 악영향을 미쳤습니다. 최고 관계자는 올해 첫 7 개월 동안 건식 고무 수출로 인한 마른 고무 수출로 인한 수입의 수입은 전년도 같은 기간에 비해 6 % 감소한 2 억 5,480 만 달러를 기록했다. 1 월에서 7 월 1 일 기간에 161,562 톤의 마른 고무는 2021 년 같은 기"&amp;"간과 비교할 때 0.3 % 감소했다. 말레이시아, 중국, 일본 및 한국.“전 세계적으로 부정적인 시나리오는 원료와 에너지 가격을 올렸다”고 그는 지적했다. 그는 올해 몇 달 동안“내 견해로는 수확 면적, 생산 및 소비 증가로 인해 일일 소득이 증가 할 것입니다. 천연 고무 생산국 협회 (ANRPC)의 보고서에 따르면 2022 년 6 월까지 2021 년 6 월까지 1 억 1,113 백만 톤에 이르렀으며 2021 년 같은 기간 동안 3.8 % 증가했습니다."&amp;" 마찬가지로 전 세계 소비는 5.8 %의 더 빠른 성장을 예상했습니다. 그는 같은 기준 기간 동안 1,206 백만 톤으로.”그는 현재 고무 산업이 직면 한 현재의 과제에 대해“우리는 수출에 의존하기 때문에 고무 시장은 불안정하다. 많은 젊은이들 외에도 농업을 중단하고 다른 산업과 일자리에 집중하는 것을 선호합니다.” GDR 보고서에 따르면 지금까지 총 404,044 헥타르의 총 면적에 고무 나무가 404,044 헥타르의 고무 나무를 심었고, 그 중 31"&amp;"0,193 헥타르 또는 77 %가 낡았습니다. 2022 년 7 개월은 작년 같은 기간보다 약 95 달러가 낮습니다.”라고 오인은 2021 년에 366,300 톤의 고무 라텍스를 수출했으며 2020 년 수출 수치에 비해 8 % 증가했습니다. 6 월의 천연 고무 (NR) 통계 보고서에 따르면, 천연 고무 생산국 (ANRPC)은 NR 시장의 전망이 올해 생산 및 소비에서 더욱 개선 될 것으로 예상된다고 말했다. 2022 년 6 월까지 회원 정부가 제공 한 추"&amp;"정에 근거하여, 협회는 나머지 연도에 대한 전망을 제공했으며, NR 시장에서 유리한 시장 기본 사항에도 불구하고 시장 감정은 다양한 요인, 즉 부활에 의해 주도되었다고 지적했다. 중국의 COVID-19 사례 중, 원자재 및 에너지 비용 상승으로 인한 회복 전망, 인플레이션 압력에 대한 걱정 및 중앙 은행이 부과하는 통화 정책 강화로 인한 인상, 러시아와 우크라이나 간의 지정 학적 갈등으로 인한 불확실성.")</f>
        <v>세계 경제 위기, 인플레이션 상승, 미국의 금리 인상, 러시아-우크라이나 전쟁, 미국과 중국과 관련된 지정 학적 상황, 그리고 올해 첫 7 개월 동안 캄보디아의 고무 수출에 악영향을 미쳤습니다. 최고 관계자는 올해 첫 7 개월 동안 건식 고무 수출로 인한 마른 고무 수출로 인한 수입의 수입은 전년도 같은 기간에 비해 6 % 감소한 2 억 5,480 만 달러를 기록했다. 1 월에서 7 월 1 일 기간에 161,562 톤의 마른 고무는 2021 년 같은 기간과 비교할 때 0.3 % 감소했다. 말레이시아, 중국, 일본 및 한국.“전 세계적으로 부정적인 시나리오는 원료와 에너지 가격을 올렸다”고 그는 지적했다. 그는 올해 몇 달 동안“내 견해로는 수확 면적, 생산 및 소비 증가로 인해 일일 소득이 증가 할 것입니다. 천연 고무 생산국 협회 (ANRPC)의 보고서에 따르면 2022 년 6 월까지 2021 년 6 월까지 1 억 1,113 백만 톤에 이르렀으며 2021 년 같은 기간 동안 3.8 % 증가했습니다. 마찬가지로 전 세계 소비는 5.8 %의 더 빠른 성장을 예상했습니다. 그는 같은 기준 기간 동안 1,206 백만 톤으로.”그는 현재 고무 산업이 직면 한 현재의 과제에 대해“우리는 수출에 의존하기 때문에 고무 시장은 불안정하다. 많은 젊은이들 외에도 농업을 중단하고 다른 산업과 일자리에 집중하는 것을 선호합니다.” GDR 보고서에 따르면 지금까지 총 404,044 헥타르의 총 면적에 고무 나무가 404,044 헥타르의 고무 나무를 심었고, 그 중 310,193 헥타르 또는 77 %가 낡았습니다. 2022 년 7 개월은 작년 같은 기간보다 약 95 달러가 낮습니다.”라고 오인은 2021 년에 366,300 톤의 고무 라텍스를 수출했으며 2020 년 수출 수치에 비해 8 % 증가했습니다. 6 월의 천연 고무 (NR) 통계 보고서에 따르면, 천연 고무 생산국 (ANRPC)은 NR 시장의 전망이 올해 생산 및 소비에서 더욱 개선 될 것으로 예상된다고 말했다. 2022 년 6 월까지 회원 정부가 제공 한 추정에 근거하여, 협회는 나머지 연도에 대한 전망을 제공했으며, NR 시장에서 유리한 시장 기본 사항에도 불구하고 시장 감정은 다양한 요인, 즉 부활에 의해 주도되었다고 지적했다. 중국의 COVID-19 사례 중, 원자재 및 에너지 비용 상승으로 인한 회복 전망, 인플레이션 압력에 대한 걱정 및 중앙 은행이 부과하는 통화 정책 강화로 인한 인상, 러시아와 우크라이나 간의 지정 학적 갈등으로 인한 불확실성.</v>
      </c>
    </row>
    <row r="5">
      <c r="A5" s="1">
        <v>3.0</v>
      </c>
      <c r="B5" s="3" t="s">
        <v>15</v>
      </c>
      <c r="C5" s="3" t="str">
        <f>IFERROR(__xludf.DUMMYFUNCTION("GOOGLETRANSLATE(B5,""en"",""ko"")"),"유가는 아시아의 손실을 연장하고 주식은 상승합니다")</f>
        <v>유가는 아시아의 손실을 연장하고 주식은 상승합니다</v>
      </c>
      <c r="D5" s="3" t="s">
        <v>6</v>
      </c>
      <c r="E5" s="3" t="str">
        <f>IFERROR(__xludf.DUMMYFUNCTION("GOOGLETRANSLATE(D5,""en"",""ko"")"),"2022 년 8 월 17 일")</f>
        <v>2022 년 8 월 17 일</v>
      </c>
      <c r="F5" s="4" t="s">
        <v>16</v>
      </c>
      <c r="G5" s="3" t="s">
        <v>17</v>
      </c>
      <c r="H5" s="3" t="str">
        <f>IFERROR(__xludf.DUMMYFUNCTION("GOOGLETRANSLATE(G5,""en"",""ko"")"),"AFP - 화요일 미국과 중국의 데이터 강화 경기 침체 예상 이후 유가 확대 손실이 있었지만, 주식은 중앙 은행이 금리 인상 속도를 높이게 할 수있는 희망의지지를 얻었습니다. 연방 준비 은행이 다음 달 3 회 연속 회의에 대해 대출 비용을 75 베이시스 포인트로 끌어 올리지 않을 것이라는 베팅의 증가로, 초기 아시아 사업에서 주요 원유 계약은 전날 약 3 % 손실 된 초기 아시아 사업에서 주된 원유 계약이 감소했습니다. 주요 경제에서 일련의 부드러운 경"&amp;"제 지표에 비추어이란은 가격에 대한 하락 압력으로 추가 된 핵 거래로 이동하고 있으며, 국가가 세계 시장으로의 판매를 다시 시작할 수있게하는 합의와 함께, 테헤란은 테헤란이 제공 할 수 있다고 말했다. 하루에 250 만 배럴, 러시아에 대한 제재로 인해 ARM에 많은 도움이되는 총격 사건을 겪었습니다. 우크라이나의 Asion.libya는 또한 생산을 촉진하여 6 개월의 최저치로 떨어지고 우크라이나 전쟁이 시작된 이후의 이익을 없애는 데 도움이되었지만 분"&amp;"석가들은 우리가 다가오는이란 계약에 계속 갈 수있는 방법이 여전히있을 수 있다고 경고했습니다. 선거.“이란과의 거래는 미국 유권자들에게 인기가 없을 것이며 11 월 중순 전에 상상하기 어려울 것”이라고 National Australia Bank의 Ray Attrill은“시장은 현재 낙관론에 취약하고 있으며 거래… 유가에 대한 하락 압력에 추가되었습니다.”유가 급격한 유가로 인해 전 세계의 다문수 최고치에 대한 인플레이션의 주요 원동력으로 인해 헤드 라인"&amp;" 수치가 내려갈 수 있기를 희망했습니다. 추측으로 이어졌습니다. 그 중앙 은행 족장은 속도가 느리게 증가한 다음 내년 일찍 통화 정책을 삭감하는 것에 대해 생각할 수 있습니다. 덜 고통스러운 하이킹 캠페인의 전망은 6 월 최저의 주식의 집회를 촉발 시켰습니다. 아시아 빌 월스트리트의 낙관적 인 성능에 대한 T 월요일 베이징 삭감 이후 세계 2 위 경제가 연장 된 코비드 잠금으로 인한 활동의 ​​급락에서 회복되기 위해 고군분투하면서 월스트리트와 상하이가 "&amp;"상승한 후 상승했다. 애널리스트들은 주식이 바운스를 즐기는 동안 경제적 전망은 그들을 정복하거나 다시 넘어 질 수 있다고 경고했다.“6 월의 최저점 이하로가는 시장의 위험은 상당히 높다. AMP 서비스의 Shane Oliver는 Bloomberg Television에 말했습니다. 그는 약한 데이터 선발“미국에서 앞서 약한 수입 성장”이라고 덧붙였다.")</f>
        <v>AFP - 화요일 미국과 중국의 데이터 강화 경기 침체 예상 이후 유가 확대 손실이 있었지만, 주식은 중앙 은행이 금리 인상 속도를 높이게 할 수있는 희망의지지를 얻었습니다. 연방 준비 은행이 다음 달 3 회 연속 회의에 대해 대출 비용을 75 베이시스 포인트로 끌어 올리지 않을 것이라는 베팅의 증가로, 초기 아시아 사업에서 주요 원유 계약은 전날 약 3 % 손실 된 초기 아시아 사업에서 주된 원유 계약이 감소했습니다. 주요 경제에서 일련의 부드러운 경제 지표에 비추어이란은 가격에 대한 하락 압력으로 추가 된 핵 거래로 이동하고 있으며, 국가가 세계 시장으로의 판매를 다시 시작할 수있게하는 합의와 함께, 테헤란은 테헤란이 제공 할 수 있다고 말했다. 하루에 250 만 배럴, 러시아에 대한 제재로 인해 ARM에 많은 도움이되는 총격 사건을 겪었습니다. 우크라이나의 Asion.libya는 또한 생산을 촉진하여 6 개월의 최저치로 떨어지고 우크라이나 전쟁이 시작된 이후의 이익을 없애는 데 도움이되었지만 분석가들은 우리가 다가오는이란 계약에 계속 갈 수있는 방법이 여전히있을 수 있다고 경고했습니다. 선거.“이란과의 거래는 미국 유권자들에게 인기가 없을 것이며 11 월 중순 전에 상상하기 어려울 것”이라고 National Australia Bank의 Ray Attrill은“시장은 현재 낙관론에 취약하고 있으며 거래… 유가에 대한 하락 압력에 추가되었습니다.”유가 급격한 유가로 인해 전 세계의 다문수 최고치에 대한 인플레이션의 주요 원동력으로 인해 헤드 라인 수치가 내려갈 수 있기를 희망했습니다. 추측으로 이어졌습니다. 그 중앙 은행 족장은 속도가 느리게 증가한 다음 내년 일찍 통화 정책을 삭감하는 것에 대해 생각할 수 있습니다. 덜 고통스러운 하이킹 캠페인의 전망은 6 월 최저의 주식의 집회를 촉발 시켰습니다. 아시아 빌 월스트리트의 낙관적 인 성능에 대한 T 월요일 베이징 삭감 이후 세계 2 위 경제가 연장 된 코비드 잠금으로 인한 활동의 ​​급락에서 회복되기 위해 고군분투하면서 월스트리트와 상하이가 상승한 후 상승했다. 애널리스트들은 주식이 바운스를 즐기는 동안 경제적 전망은 그들을 정복하거나 다시 넘어 질 수 있다고 경고했다.“6 월의 최저점 이하로가는 시장의 위험은 상당히 높다. AMP 서비스의 Shane Oliver는 Bloomberg Television에 말했습니다. 그는 약한 데이터 선발“미국에서 앞서 약한 수입 성장”이라고 덧붙였다.</v>
      </c>
    </row>
    <row r="6">
      <c r="A6" s="1">
        <v>4.0</v>
      </c>
      <c r="B6" s="3" t="s">
        <v>18</v>
      </c>
      <c r="C6" s="3" t="str">
        <f>IFERROR(__xludf.DUMMYFUNCTION("GOOGLETRANSLATE(B6,""en"",""ko"")"),"채굴 자이언트 BHP 기록 10 년 높이의 이익, 석탄에 의해 부표")</f>
        <v>채굴 자이언트 BHP 기록 10 년 높이의 이익, 석탄에 의해 부표</v>
      </c>
      <c r="D6" s="3" t="s">
        <v>6</v>
      </c>
      <c r="E6" s="3" t="str">
        <f>IFERROR(__xludf.DUMMYFUNCTION("GOOGLETRANSLATE(D6,""en"",""ko"")"),"2022 년 8 월 17 일")</f>
        <v>2022 년 8 월 17 일</v>
      </c>
      <c r="F6" s="4" t="s">
        <v>19</v>
      </c>
      <c r="G6" s="3" t="s">
        <v>20</v>
      </c>
      <c r="H6" s="3" t="str">
        <f>IFERROR(__xludf.DUMMYFUNCTION("GOOGLETRANSLATE(G6,""en"",""ko"")"),"AFP - 호주 광업 회사 인 BHP는 화요일에 철광석 가격 하락에도 불구하고 작년에 이익이 거의 40 % 증가했으며, 전례없는 석탄과 구리에 대한 수요에 의해 강화되었다고 밝혔다. Petroleum Giant Woodside와의 합병을 완료했습니다 .BHP의 훌륭한 결과-주주들이 주당 미화 3.25 달러의 연간 배당금을 지불 한 것으로 보일 것입니다. 광산 부문의 다른 많은 사람들이 힘든 시간에 직면 한 분석가들의 기대치가 뛰어나고 있습니다. BHP의"&amp;" 석탄 사업은 러시아의 우크라이나 침공 이후 기록 수준을 기록한 야금과 에너지 석탄 가격이 모두 회사의 재산에 대한 혜택을 얻은 이후의 야금과 에너지 석탄 가격이 기록적인 수준을 기록하면서 강력한 결과를 얻었으며, 이익이 작년에 급격히 떨어지고 배당을 줄였습니다. 최근 가격 하락.“이러한 강력한 결과는 안전하고 신뢰할 수있는 운영, 프로젝트 제공 및 자본 규율로 인한 것이 었습니다. BHP 최고 경영자 인 마이크 헨리 (Mike Henry)는 BHP의 "&amp;"조건이 곧 냉각 될 것이라고 경고했다.“많은 주요 지역에서 성장 운동량이 느려졌으며, 지정 학적 불확실성과 Covid-19로 인해주의를 기울여야한다”고 경고했다. 특히 많은 중앙 은행들이 인플레이션을 강화하려고하는 선진 경제를 지적했다.“우리는 통화 정책이 강화됨에 따라 선진 경제의 둔화와 지속적인 지정 학적 불확실성과 인플레이션 압력을 기대할 것으로 예상된다”고 Henry는 말했다. 결과적으로 Covid-19가 운영에 미치는 영향은 노동과 공급에 대한"&amp;" 제약으로 인해 주로 15 억 달러가 미화라고 밝혔다.")</f>
        <v>AFP - 호주 광업 회사 인 BHP는 화요일에 철광석 가격 하락에도 불구하고 작년에 이익이 거의 40 % 증가했으며, 전례없는 석탄과 구리에 대한 수요에 의해 강화되었다고 밝혔다. Petroleum Giant Woodside와의 합병을 완료했습니다 .BHP의 훌륭한 결과-주주들이 주당 미화 3.25 달러의 연간 배당금을 지불 한 것으로 보일 것입니다. 광산 부문의 다른 많은 사람들이 힘든 시간에 직면 한 분석가들의 기대치가 뛰어나고 있습니다. BHP의 석탄 사업은 러시아의 우크라이나 침공 이후 기록 수준을 기록한 야금과 에너지 석탄 가격이 모두 회사의 재산에 대한 혜택을 얻은 이후의 야금과 에너지 석탄 가격이 기록적인 수준을 기록하면서 강력한 결과를 얻었으며, 이익이 작년에 급격히 떨어지고 배당을 줄였습니다. 최근 가격 하락.“이러한 강력한 결과는 안전하고 신뢰할 수있는 운영, 프로젝트 제공 및 자본 규율로 인한 것이 었습니다. BHP 최고 경영자 인 마이크 헨리 (Mike Henry)는 BHP의 조건이 곧 냉각 될 것이라고 경고했다.“많은 주요 지역에서 성장 운동량이 느려졌으며, 지정 학적 불확실성과 Covid-19로 인해주의를 기울여야한다”고 경고했다. 특히 많은 중앙 은행들이 인플레이션을 강화하려고하는 선진 경제를 지적했다.“우리는 통화 정책이 강화됨에 따라 선진 경제의 둔화와 지속적인 지정 학적 불확실성과 인플레이션 압력을 기대할 것으로 예상된다”고 Henry는 말했다. 결과적으로 Covid-19가 운영에 미치는 영향은 노동과 공급에 대한 제약으로 인해 주로 15 억 달러가 미화라고 밝혔다.</v>
      </c>
    </row>
    <row r="7">
      <c r="A7" s="1">
        <v>5.0</v>
      </c>
      <c r="B7" s="3" t="s">
        <v>21</v>
      </c>
      <c r="C7" s="3" t="str">
        <f>IFERROR(__xludf.DUMMYFUNCTION("GOOGLETRANSLATE(B7,""en"",""ko"")"),"캄보디아는 지난 주말 233,933 명의 여행자를 받았다")</f>
        <v>캄보디아는 지난 주말 233,933 명의 여행자를 받았다</v>
      </c>
      <c r="D7" s="3" t="s">
        <v>6</v>
      </c>
      <c r="E7" s="3" t="str">
        <f>IFERROR(__xludf.DUMMYFUNCTION("GOOGLETRANSLATE(D7,""en"",""ko"")"),"2022 년 8 월 17 일")</f>
        <v>2022 년 8 월 17 일</v>
      </c>
      <c r="F7" s="4" t="s">
        <v>22</v>
      </c>
      <c r="G7" s="3" t="s">
        <v>23</v>
      </c>
      <c r="H7" s="3" t="str">
        <f>IFERROR(__xludf.DUMMYFUNCTION("GOOGLETRANSLATE(G7,""en"",""ko"")"),"비 위협을 용감히하면서 사람들은 캄보디아의 COVID-19 상황을 통제하기위한 사회 경제적 활동의 재개와 효과적인 조치 덕분에 전국 여행을 재개했습니다. 두 번째 주말에 총 233,933 명의 국내 및 국제 방문객들이 왕국을 가로 질러 여행했습니다. 관광부에 따르면 212,313 명은 전국 방문객이었고 21,620 명은 8 월 13 일과 14 일에 다른 곳을 여행 한 내부 외국 관광객으로, 지난주 왕국의 끊임없는 강우, 강한 바람 및 홍수를 고려 , 수"&amp;"치는 국내 관광에 대한 부흥 징후를 나타 냈습니다. Siem Reap Cultural Province는 세계적으로 유명한 앙코르 와트의 존재로 인해 방문객들에게 최고의 목적지로 남아있었습니다. 지난 주말 관광객들이 매력적으로 발견 한 다른 곳은 Preah Sihanouk, Kampot, Battambang 및 Kampong Speu 지방. Capital City Phnom Penh도 이번 달 두 번째 주말에 여행자를 끌어 들였습니다. Kep, Prost"&amp;" 및 Kandal 지방은 또한 9 개의 가장 매력적인 목적지 중 하나로 선정되었습니다. Siem Reap은 38,249 명의 관광객을 끌어들이는 반면 Preah Sihanouk는 31,589 명의 여행자를 받았으며, Kampot (23,819), Battambang (21,177), Kampong Speu (18,826), Phnom Penh. (18,359) 및 KEP (12,720). 그러나 이번 달 첫 주말의 수치는 총 246,195 명이 전국을 "&amp;"여행하는 것으로 나타났습니다. 숫자의 증가는 8 월 첫 주에 55 번째 아세안 외무 장관 회의 및 기타 관련 행사를 주최했기 때문입니다. 캄보디아. 많은 장관과 그 대표단은이 행사를 사용 하여이 나라의 인기있는 관광 목적지를 방문했습니다. 같은시기에 왕국은 7 월 마지막 주말에 220,000 명 이상의 관광객을 받았습니다. 다른 부처, 기관 및 민간 부문과 논의하면서 더 많은 여행자를 유치 할 수있는 특별한 투어 패키지를 형성 할 가능성이 있습니다. 정"&amp;"부는 최근 Preah Jayavarman-Norodom National Park 또는 Kulen Mountain, Bateay Srey Protected Area, Angkor Heritage Site, Siem Reap City, Tonle Sap Lake 지역 및 New Siem Reap Tourist Site를 포함한 6 개의 관광 지역을 개발할 계획을 발표했습니다. 지난달, 톤 콘 (Thong Khon) 관광부 장관은 왕국이 올해 백만 명의 국제"&amp;" 관광객을 유치 할 것으로 예상하고 있으며, 올해 상반기에 510,000 명의 외국인 방문객을 받았으며, 작년 같은 기간에 비해 394 % 증가했다. 태국은 왕국 경제를 지원하는 4 개의 기둥 중 하나 인 조심주의가 2026 년 또는 2027 년에 예비 코비드 수준에 도달 할 것으로 예상된다. 2019 년 관광객은 492 억 달러의 매출을 올렸습니다.")</f>
        <v>비 위협을 용감히하면서 사람들은 캄보디아의 COVID-19 상황을 통제하기위한 사회 경제적 활동의 재개와 효과적인 조치 덕분에 전국 여행을 재개했습니다. 두 번째 주말에 총 233,933 명의 국내 및 국제 방문객들이 왕국을 가로 질러 여행했습니다. 관광부에 따르면 212,313 명은 전국 방문객이었고 21,620 명은 8 월 13 일과 14 일에 다른 곳을 여행 한 내부 외국 관광객으로, 지난주 왕국의 끊임없는 강우, 강한 바람 및 홍수를 고려 , 수치는 국내 관광에 대한 부흥 징후를 나타 냈습니다. Siem Reap Cultural Province는 세계적으로 유명한 앙코르 와트의 존재로 인해 방문객들에게 최고의 목적지로 남아있었습니다. 지난 주말 관광객들이 매력적으로 발견 한 다른 곳은 Preah Sihanouk, Kampot, Battambang 및 Kampong Speu 지방. Capital City Phnom Penh도 이번 달 두 번째 주말에 여행자를 끌어 들였습니다. Kep, Prost 및 Kandal 지방은 또한 9 개의 가장 매력적인 목적지 중 하나로 선정되었습니다. Siem Reap은 38,249 명의 관광객을 끌어들이는 반면 Preah Sihanouk는 31,589 명의 여행자를 받았으며, Kampot (23,819), Battambang (21,177), Kampong Speu (18,826), Phnom Penh. (18,359) 및 KEP (12,720). 그러나 이번 달 첫 주말의 수치는 총 246,195 명이 전국을 여행하는 것으로 나타났습니다. 숫자의 증가는 8 월 첫 주에 55 번째 아세안 외무 장관 회의 및 기타 관련 행사를 주최했기 때문입니다. 캄보디아. 많은 장관과 그 대표단은이 행사를 사용 하여이 나라의 인기있는 관광 목적지를 방문했습니다. 같은시기에 왕국은 7 월 마지막 주말에 220,000 명 이상의 관광객을 받았습니다. 다른 부처, 기관 및 민간 부문과 논의하면서 더 많은 여행자를 유치 할 수있는 특별한 투어 패키지를 형성 할 가능성이 있습니다. 정부는 최근 Preah Jayavarman-Norodom National Park 또는 Kulen Mountain, Bateay Srey Protected Area, Angkor Heritage Site, Siem Reap City, Tonle Sap Lake 지역 및 New Siem Reap Tourist Site를 포함한 6 개의 관광 지역을 개발할 계획을 발표했습니다. 지난달, 톤 콘 (Thong Khon) 관광부 장관은 왕국이 올해 백만 명의 국제 관광객을 유치 할 것으로 예상하고 있으며, 올해 상반기에 510,000 명의 외국인 방문객을 받았으며, 작년 같은 기간에 비해 394 % 증가했다. 태국은 왕국 경제를 지원하는 4 개의 기둥 중 하나 인 조심주의가 2026 년 또는 2027 년에 예비 코비드 수준에 도달 할 것으로 예상된다. 2019 년 관광객은 492 억 달러의 매출을 올렸습니다.</v>
      </c>
    </row>
    <row r="8">
      <c r="A8" s="1">
        <v>6.0</v>
      </c>
      <c r="B8" s="3" t="s">
        <v>24</v>
      </c>
      <c r="C8" s="3" t="str">
        <f>IFERROR(__xludf.DUMMYFUNCTION("GOOGLETRANSLATE(B8,""en"",""ko"")"),"캄보디아는 올해 130 만 명의 관광객을받을 것으로 예상합니다")</f>
        <v>캄보디아는 올해 130 만 명의 관광객을받을 것으로 예상합니다</v>
      </c>
      <c r="D8" s="3" t="s">
        <v>6</v>
      </c>
      <c r="E8" s="3" t="str">
        <f>IFERROR(__xludf.DUMMYFUNCTION("GOOGLETRANSLATE(D8,""en"",""ko"")"),"2022 년 8 월 17 일")</f>
        <v>2022 년 8 월 17 일</v>
      </c>
      <c r="F8" s="4" t="s">
        <v>25</v>
      </c>
      <c r="G8" s="3" t="s">
        <v>26</v>
      </c>
      <c r="H8" s="3" t="str">
        <f>IFERROR(__xludf.DUMMYFUNCTION("GOOGLETRANSLATE(G8,""en"",""ko"")"),"2022 년은 캄보디아 관광을위한 오랜 회복의 시작이 될 수 있지만, 여전히 660 만 명의 국제 관광객들과는 거리가 멀다. Thong Rathasak은 Covid-19 몰락에서 Khmer Timesrecovering을 빠르게 보낸다고 말하면서 캄보디아는 올해 지난 2 년에 비해 외국인 관광객의 도착에 대해 은행을하고 있다고 말합니다. 관광부의 기대는 2022 년 말 까지이 나라가 1.2 ~ 130 만 명의 관광객을받을 수 있다는 것입니다.이 해는 캄보"&amp;"디아 관광의 오랜 회복의 시작이 될 수 있지만 여전히 660 만 명과는 거리가 멀다. 국제 관광객들은 2019 년 전임 전국에서받은 국제 관광객들에게 Khmer Times와의 독점 인터뷰에서 관광 개발 및 국제 협력 담당 이사 인 Thong Rathasak은 Rathasak과의 전용 인터뷰에서 50 만 명 이상의 관광객을 받았다고 말했다. 올해의 첫 6 개월이며 작년에 200,000 명의 관광객 도착과 비교하여 좋은 복귀입니다.“Covid-19는 우리가"&amp;" 전염병과 공존하는 법을 배운 큰 교훈이었습니다. 관광은 여기서 삶의 방식이며 우리는 계속해서 나아가 야합니다.”그는 관광 부문을 떠난 사람들이 돌아와서 사업이나 경력을 재건하기를 바라고 말했다. 이 지역의 여러 지역에서 3,000 명의 대표단이 참석 한 ATF (Asean Tourism Forum)를 조직하십시오. Sihanoukville에서 개최 된이 포럼은 큰 성공 일뿐 만 아니라 Covid-19의 경우도 없어서 결론을 내 렸습니다.“3 년 만 에"&amp;"이 지역에서 첫 번째 주요 관광 행사였으며 큰 성공을 거두었습니다.”라고 Rathasak은 지적했습니다. 캄보디아는이 지역에서 CovID-19 폐쇄 후 재개 된 최초의 국가였으며, 국가의 성공적인 예방 접종 캠페인은 경제 부흥에 많은 기여를했으며 정부는 또한 다양한 인센티브로 관광 부문 부흥을 늘리는 행위에 참여했습니다. 기업가가 사업 재건을 위해 최대 $ 400,000를 이용할 수있는 중소 기업 (SMES)을 위해 7 월 1 일에 시작된 관광 회복 공"&amp;"동 자금 조달 계획입니다. 정부는이 제도를 위해 1 억 5 천만 달러의 자금을 마련했으며, 그 중 7 천 5 백만 달러는 정부가 부여하고 참여하는 금융 기관은 나머지 7 천 5 백만 달러를 설립했습니다. 캄보디아가 5 월 동남아시아 (SEA) 게임과 6 월의 Para 게임. Rathasak은“우리는 SEA ​​게임 중에 50 만 명이 캄보디아를 방문 할 것으로 기대하고 있습니다. 그러나이 나라는 내년까지 3 개의 공항을 더 개설 할 예정이지만, 국장은 "&amp;"아시아 태평양 지역의 관광 부흥은 중국, 일본, 한국의 세 명의 큰 선수에 크게 의존한다고 지적했다. 관광 발자국의 비율. '제로 코비드 19'정책으로 인해 중국은 아직 완전히 재개되지 않았지만, 일본과 한국은 현재 Rathasak에 대한 새로운 물결과 싸우고 있지만, 사역은 또한 캄보디아에서 국내 관광을 강화하는 데 열중하고 있습니다. ""이것은 실제로 국내 관광객 들이이 나라를 탐험 할 수있는 가장 좋은시기입니다.""라고 그는 덧붙였습니다. 그는 왕"&amp;"국 전역에 숨겨진 관광 보석이 많다고 덧붙였습니다.“일부 원격 관광 장소에서 인프라 개발이 필요합니다. 그러나 사람들은 또한 처녀 목적지에 끌립니다.”그는 9 월은 특히 세계 관광의 날 축하와 관련하여 많은 활동이 예상되는시기라고 덧붙였다. 최종 관광, 이것은이 분야의 게임 체인저로 판명 될 수 있습니다. “Sihanoukville의 초점은 더 이상 도박이 아니라 게임입니다. 아일랜드 여행은 해안 도시에 추가 된 명소입니다.”라고 그는 말했다. 캄보디아"&amp;" 외에 베트남, 미얀마 및 라오스가 참여한 남부 관광 회랑 협력은 이들 국가의 더 많은 관광객들이 캄보디아를 방문하도록 장려 할 수 있으며, 협력은 또한 이웃 국가들로부터 더 많은 자율 주행 투어를 초래할 수 있습니다. 한편 캄보디아는 또한 크루즈 관광을 신흥 기회로 본다. Rathasak은“우리는 2026 년에 바다 옆에있는 백만 명의 관광객을 기대하고있다. “정부는 외교 정책과 관련하여이를 위해 노력하고 있습니다. Cambodia는 9 월 6-11 "&amp;"일 Ho Chi Minh City의 International Travel Expo (ITE HCMC) 2022와 10 월 11-14 일부터 Mekong Tourism Forum (MTF)에 참석할 것입니다. 베트남인
앙코르 와트 (Angkor Wat)는 캄보디아 (Cambodia)의 관광 아이콘이지만 유네스코 세계 문화 유산 인 캄보디아 (Cambodia)의 관광 아이콘이지만,이 나라는 또한 바탐 뱅 (Battambang), 캄포트 (Kampot), 시"&amp;"하 우크 빌 (Sihanoukville)과 같은 다른 센터를 홍보하는 데 중점을두고있다. 캄보디아의 맛있는 Nom Banh Chok은 또한 세계 기관의 멸종 위기에 처한 유산 목록에 들어갈 수 있습니다. 외무부는 또한 전 세계 캄보디아 대사관을 통해 앙코르의 Taste of Angkor를 발사하기 위해 준비하고 있습니다. “관광객들은 총 지출의 약 25 %를 식품에 소비하는 것으로 추정됩니다. 그리고 진정한 캄보디아 요리를 맛보고 싶다면 나라에 와야합니"&amp;"다.”라고 Rathasak은 외국인 관광객들이 앙코르 와트를 방문하기위한 긴 패스에 대한 최근의 논의에 대해 말했다. 정부는 관광에 대한 외국인 투자에 관계 없이이 부문은 올해 약 6 억 개의 투자를 받았다고 말했다. ""정부는 또한 더 많은 외국인 투자를 유치하기 위해 특별한 관광 경제 구역에서 노력하고 있으며이 지역에 프로젝트를 설립 할 때 많은 인센티브가 예상 될 수 있습니다."" 부문에서. 이 나라에는 관광 커리큘럼을 가진 학교가 많지 않습니다."&amp;" Rathasak은“우리는 관광 연구를 위해 독점적으로 대학을 설립하겠다는 제안을 고려하고 있습니다.")</f>
        <v>2022 년은 캄보디아 관광을위한 오랜 회복의 시작이 될 수 있지만, 여전히 660 만 명의 국제 관광객들과는 거리가 멀다. Thong Rathasak은 Covid-19 몰락에서 Khmer Timesrecovering을 빠르게 보낸다고 말하면서 캄보디아는 올해 지난 2 년에 비해 외국인 관광객의 도착에 대해 은행을하고 있다고 말합니다. 관광부의 기대는 2022 년 말 까지이 나라가 1.2 ~ 130 만 명의 관광객을받을 수 있다는 것입니다.이 해는 캄보디아 관광의 오랜 회복의 시작이 될 수 있지만 여전히 660 만 명과는 거리가 멀다. 국제 관광객들은 2019 년 전임 전국에서받은 국제 관광객들에게 Khmer Times와의 독점 인터뷰에서 관광 개발 및 국제 협력 담당 이사 인 Thong Rathasak은 Rathasak과의 전용 인터뷰에서 50 만 명 이상의 관광객을 받았다고 말했다. 올해의 첫 6 개월이며 작년에 200,000 명의 관광객 도착과 비교하여 좋은 복귀입니다.“Covid-19는 우리가 전염병과 공존하는 법을 배운 큰 교훈이었습니다. 관광은 여기서 삶의 방식이며 우리는 계속해서 나아가 야합니다.”그는 관광 부문을 떠난 사람들이 돌아와서 사업이나 경력을 재건하기를 바라고 말했다. 이 지역의 여러 지역에서 3,000 명의 대표단이 참석 한 ATF (Asean Tourism Forum)를 조직하십시오. Sihanoukville에서 개최 된이 포럼은 큰 성공 일뿐 만 아니라 Covid-19의 경우도 없어서 결론을 내 렸습니다.“3 년 만 에이 지역에서 첫 번째 주요 관광 행사였으며 큰 성공을 거두었습니다.”라고 Rathasak은 지적했습니다. 캄보디아는이 지역에서 CovID-19 폐쇄 후 재개 된 최초의 국가였으며, 국가의 성공적인 예방 접종 캠페인은 경제 부흥에 많은 기여를했으며 정부는 또한 다양한 인센티브로 관광 부문 부흥을 늘리는 행위에 참여했습니다. 기업가가 사업 재건을 위해 최대 $ 400,000를 이용할 수있는 중소 기업 (SMES)을 위해 7 월 1 일에 시작된 관광 회복 공동 자금 조달 계획입니다. 정부는이 제도를 위해 1 억 5 천만 달러의 자금을 마련했으며, 그 중 7 천 5 백만 달러는 정부가 부여하고 참여하는 금융 기관은 나머지 7 천 5 백만 달러를 설립했습니다. 캄보디아가 5 월 동남아시아 (SEA) 게임과 6 월의 Para 게임. Rathasak은“우리는 SEA ​​게임 중에 50 만 명이 캄보디아를 방문 할 것으로 기대하고 있습니다. 그러나이 나라는 내년까지 3 개의 공항을 더 개설 할 예정이지만, 국장은 아시아 태평양 지역의 관광 부흥은 중국, 일본, 한국의 세 명의 큰 선수에 크게 의존한다고 지적했다. 관광 발자국의 비율. '제로 코비드 19'정책으로 인해 중국은 아직 완전히 재개되지 않았지만, 일본과 한국은 현재 Rathasak에 대한 새로운 물결과 싸우고 있지만, 사역은 또한 캄보디아에서 국내 관광을 강화하는 데 열중하고 있습니다. "이것은 실제로 국내 관광객 들이이 나라를 탐험 할 수있는 가장 좋은시기입니다."라고 그는 덧붙였습니다. 그는 왕국 전역에 숨겨진 관광 보석이 많다고 덧붙였습니다.“일부 원격 관광 장소에서 인프라 개발이 필요합니다. 그러나 사람들은 또한 처녀 목적지에 끌립니다.”그는 9 월은 특히 세계 관광의 날 축하와 관련하여 많은 활동이 예상되는시기라고 덧붙였다. 최종 관광, 이것은이 분야의 게임 체인저로 판명 될 수 있습니다. “Sihanoukville의 초점은 더 이상 도박이 아니라 게임입니다. 아일랜드 여행은 해안 도시에 추가 된 명소입니다.”라고 그는 말했다. 캄보디아 외에 베트남, 미얀마 및 라오스가 참여한 남부 관광 회랑 협력은 이들 국가의 더 많은 관광객들이 캄보디아를 방문하도록 장려 할 수 있으며, 협력은 또한 이웃 국가들로부터 더 많은 자율 주행 투어를 초래할 수 있습니다. 한편 캄보디아는 또한 크루즈 관광을 신흥 기회로 본다. Rathasak은“우리는 2026 년에 바다 옆에있는 백만 명의 관광객을 기대하고있다. “정부는 외교 정책과 관련하여이를 위해 노력하고 있습니다. Cambodia는 9 월 6-11 일 Ho Chi Minh City의 International Travel Expo (ITE HCMC) 2022와 10 월 11-14 일부터 Mekong Tourism Forum (MTF)에 참석할 것입니다. 베트남인
앙코르 와트 (Angkor Wat)는 캄보디아 (Cambodia)의 관광 아이콘이지만 유네스코 세계 문화 유산 인 캄보디아 (Cambodia)의 관광 아이콘이지만,이 나라는 또한 바탐 뱅 (Battambang), 캄포트 (Kampot), 시하 우크 빌 (Sihanoukville)과 같은 다른 센터를 홍보하는 데 중점을두고있다. 캄보디아의 맛있는 Nom Banh Chok은 또한 세계 기관의 멸종 위기에 처한 유산 목록에 들어갈 수 있습니다. 외무부는 또한 전 세계 캄보디아 대사관을 통해 앙코르의 Taste of Angkor를 발사하기 위해 준비하고 있습니다. “관광객들은 총 지출의 약 25 %를 식품에 소비하는 것으로 추정됩니다. 그리고 진정한 캄보디아 요리를 맛보고 싶다면 나라에 와야합니다.”라고 Rathasak은 외국인 관광객들이 앙코르 와트를 방문하기위한 긴 패스에 대한 최근의 논의에 대해 말했다. 정부는 관광에 대한 외국인 투자에 관계 없이이 부문은 올해 약 6 억 개의 투자를 받았다고 말했다. "정부는 또한 더 많은 외국인 투자를 유치하기 위해 특별한 관광 경제 구역에서 노력하고 있으며이 지역에 프로젝트를 설립 할 때 많은 인센티브가 예상 될 수 있습니다." 부문에서. 이 나라에는 관광 커리큘럼을 가진 학교가 많지 않습니다. Rathasak은“우리는 관광 연구를 위해 독점적으로 대학을 설립하겠다는 제안을 고려하고 있습니다.</v>
      </c>
    </row>
    <row r="9">
      <c r="A9" s="1">
        <v>7.0</v>
      </c>
      <c r="B9" s="3" t="s">
        <v>27</v>
      </c>
      <c r="C9" s="3" t="str">
        <f>IFERROR(__xludf.DUMMYFUNCTION("GOOGLETRANSLATE(B9,""en"",""ko"")"),"장관은 캄보디아-인디아 무역을 제기하라는 요청을받습니다")</f>
        <v>장관은 캄보디아-인디아 무역을 제기하라는 요청을받습니다</v>
      </c>
      <c r="D9" s="3" t="s">
        <v>6</v>
      </c>
      <c r="E9" s="3" t="str">
        <f>IFERROR(__xludf.DUMMYFUNCTION("GOOGLETRANSLATE(D9,""en"",""ko"")"),"2022 년 8 월 17 일")</f>
        <v>2022 년 8 월 17 일</v>
      </c>
      <c r="F9" s="4" t="s">
        <v>28</v>
      </c>
      <c r="G9" s="3" t="s">
        <v>29</v>
      </c>
      <c r="H9" s="3" t="str">
        <f>IFERROR(__xludf.DUMMYFUNCTION("GOOGLETRANSLATE(G9,""en"",""ko"")"),"칸타 파비 (Ing Kantha Phavi)의 여성 업무부 장관은 인도와 캄보디아 간의 70 년간의 외교 관계에 풍부한 찬사를 지불했다. 월요일 저녁 하얏트 리젠시 (Hyatt Regency)에서 인도 대사관이 주최 한 리셉션의 손님은 인도 독립 75 주년을 축하하고 캄보디아와 인도 사이의 70 년간의 외교 관계를 기념하기 위해. 그녀는 두 나라 간의 외교 관계가 모든 분야, 특히 무역에서 협력을 더욱 높이기를 원했고, Kantha Phavi는 또한 인"&amp;"도의 Covid-19 백신에 대한 캄보디아에 대한 기여와 아세안 Covid-19 응답 기금에 대한 지원에 감사했다. 그녀는 또한 아세안 우정 연도로 2022 년의 명칭을 환영했으며, 그녀의 연설에서 인도 대사 인 데얀 코브 라 가드 (Devyani Khobragade) 대사는 독립 기념일에 캄보디아의 인도 디아스포라 (Indian Diaspora)에 소원을 전달하고 1947 년 이후 인도의 여정을 강조했다. 인도-카보디아 양자 관계, 그녀는 양국 간의 "&amp;"영광스러운 협력의 궤도에 만족을 표명했으며, 우리의 파트너십에 새로운 차원을 추가함으로써 그녀의 관계를 향상시키기위한 인도의 결의를 되풀이했다. 그런 다음 그의 폐하의 건강과 행복을 위해 왕과 그녀의 폐하의 여왕-어머니, 인도와 캄보디아의 사람들과 우정을위한 토스트를 일으켰습니다.
보도 자료. 사실, 캄보디아와 인도 사이의 본 호미는 리셉션에 전시되어 있었는 Sry Thamrong 총리에 첨부 된 총리 대의원 인 Prum Sokha의 관광 Thong K"&amp;"hon, 캄보디아 정부의 세대 관리, 외교 선교 대사, 유명한 캄보디아 오크 나와 손님, 인도 공동체의 회원국이있었습니다. 리셉션은 또한 Azadi Ka Amrit Mahotsav (AKAM)의 상징적 인 주간 축하 행사의 일부로 조직되었습니다. 독립 이후 인도의 여정에 대한 사진 전시회를 선보였습니다. 손님들은 또한 인도 댄스 교사 인 Kapil Sharma가 퍼포먼스 한 캄보디아 음악과 함께 융합 된 인도 바라타나티암 댄스 공연으로 대우를 받았습니다"&amp;". 마스터 요리사 Jhupa Singh는 특히 인도에서 온 인도에서 온 인도 고당의 경험을 제공했습니다. . 아침에, 인도 대사는 인도의 독립 75 주년을 기념하기 위해 대사관 건물에서 인도 국기를 펼쳤다. 대통령은 또한 대통령이 다양한 사람들을 만지는 행사를 위해 인도 Droupadi Murmu의 주소를 읽었다. 독립 이후 인도의 여정, 인도 헌법의 본질, 공화국의 시작부터 투표 할 여성의 권리, 인도의 부족 영웅들에게 경의를 표하는 11 월 15 일"&amp;", 인도의 헌법, 인도 헌법의 본질, 인도 헌법의 본질, 공화국 헌법의 본질, 인도의 여정을 포함한 주제, 인도의 인도의 퀘스트 Atmanirbhar Bharat (Self Reliant India), 인도의 2 억 예방 접종 드라이브, 인도의 경제 개혁 등")</f>
        <v>칸타 파비 (Ing Kantha Phavi)의 여성 업무부 장관은 인도와 캄보디아 간의 70 년간의 외교 관계에 풍부한 찬사를 지불했다. 월요일 저녁 하얏트 리젠시 (Hyatt Regency)에서 인도 대사관이 주최 한 리셉션의 손님은 인도 독립 75 주년을 축하하고 캄보디아와 인도 사이의 70 년간의 외교 관계를 기념하기 위해. 그녀는 두 나라 간의 외교 관계가 모든 분야, 특히 무역에서 협력을 더욱 높이기를 원했고, Kantha Phavi는 또한 인도의 Covid-19 백신에 대한 캄보디아에 대한 기여와 아세안 Covid-19 응답 기금에 대한 지원에 감사했다. 그녀는 또한 아세안 우정 연도로 2022 년의 명칭을 환영했으며, 그녀의 연설에서 인도 대사 인 데얀 코브 라 가드 (Devyani Khobragade) 대사는 독립 기념일에 캄보디아의 인도 디아스포라 (Indian Diaspora)에 소원을 전달하고 1947 년 이후 인도의 여정을 강조했다. 인도-카보디아 양자 관계, 그녀는 양국 간의 영광스러운 협력의 궤도에 만족을 표명했으며, 우리의 파트너십에 새로운 차원을 추가함으로써 그녀의 관계를 향상시키기위한 인도의 결의를 되풀이했다. 그런 다음 그의 폐하의 건강과 행복을 위해 왕과 그녀의 폐하의 여왕-어머니, 인도와 캄보디아의 사람들과 우정을위한 토스트를 일으켰습니다.
보도 자료. 사실, 캄보디아와 인도 사이의 본 호미는 리셉션에 전시되어 있었는 Sry Thamrong 총리에 첨부 된 총리 대의원 인 Prum Sokha의 관광 Thong Khon, 캄보디아 정부의 세대 관리, 외교 선교 대사, 유명한 캄보디아 오크 나와 손님, 인도 공동체의 회원국이있었습니다. 리셉션은 또한 Azadi Ka Amrit Mahotsav (AKAM)의 상징적 인 주간 축하 행사의 일부로 조직되었습니다. 독립 이후 인도의 여정에 대한 사진 전시회를 선보였습니다. 손님들은 또한 인도 댄스 교사 인 Kapil Sharma가 퍼포먼스 한 캄보디아 음악과 함께 융합 된 인도 바라타나티암 댄스 공연으로 대우를 받았습니다. 마스터 요리사 Jhupa Singh는 특히 인도에서 온 인도에서 온 인도 고당의 경험을 제공했습니다. . 아침에, 인도 대사는 인도의 독립 75 주년을 기념하기 위해 대사관 건물에서 인도 국기를 펼쳤다. 대통령은 또한 대통령이 다양한 사람들을 만지는 행사를 위해 인도 Droupadi Murmu의 주소를 읽었다. 독립 이후 인도의 여정, 인도 헌법의 본질, 공화국의 시작부터 투표 할 여성의 권리, 인도의 부족 영웅들에게 경의를 표하는 11 월 15 일, 인도의 헌법, 인도 헌법의 본질, 인도 헌법의 본질, 공화국 헌법의 본질, 인도의 여정을 포함한 주제, 인도의 인도의 퀘스트 Atmanirbhar Bharat (Self Reliant India), 인도의 2 억 예방 접종 드라이브, 인도의 경제 개혁 등</v>
      </c>
    </row>
    <row r="10">
      <c r="A10" s="1">
        <v>8.0</v>
      </c>
      <c r="B10" s="3" t="s">
        <v>30</v>
      </c>
      <c r="C10" s="3" t="str">
        <f>IFERROR(__xludf.DUMMYFUNCTION("GOOGLETRANSLATE(B10,""en"",""ko"")"),"시장 감시")</f>
        <v>시장 감시</v>
      </c>
      <c r="D10" s="3" t="s">
        <v>6</v>
      </c>
      <c r="E10" s="3" t="str">
        <f>IFERROR(__xludf.DUMMYFUNCTION("GOOGLETRANSLATE(D10,""en"",""ko"")"),"2022 년 8 월 17 일")</f>
        <v>2022 년 8 월 17 일</v>
      </c>
      <c r="F10" s="4" t="s">
        <v>31</v>
      </c>
      <c r="G10" s="3" t="s">
        <v>32</v>
      </c>
      <c r="H10" s="3" t="str">
        <f>IFERROR(__xludf.DUMMYFUNCTION("GOOGLETRANSLATE(G10,""en"",""ko"")"),"CSX는 0.40 점을 얻었습니다. 캄보디아 증권 거래소 지수 (CSX)는 어제 473.23에서 0.40 포인트 또는 0.08 %를 기록했습니다. 472.71에 개장 한 지수는 하루 무역 기간 동안 473.64의 최고치와 470.79의 최저치를 기록했으며, 메인 보드에서 ABC는 40 명의 Riels를 올라 10,420 Riels에 도달하여 PPSP, 10 명은 2,370 Riels에 정착했습니다. 120 명을 잃었습니다. Riels는 13,300 Ri"&amp;"els와 PPAP, 40 Riels로 이동하여 14,860 Riels로 이동했습니다. Pepc는 10 명의 Riels를 잃어 3,180 명의 Riels에 도달했습니다. GTI와 PWSA는 성장위원회에서 평평하게 남아있었습니다.")</f>
        <v>CSX는 0.40 점을 얻었습니다. 캄보디아 증권 거래소 지수 (CSX)는 어제 473.23에서 0.40 포인트 또는 0.08 %를 기록했습니다. 472.71에 개장 한 지수는 하루 무역 기간 동안 473.64의 최고치와 470.79의 최저치를 기록했으며, 메인 보드에서 ABC는 40 명의 Riels를 올라 10,420 Riels에 도달하여 PPSP, 10 명은 2,370 Riels에 정착했습니다. 120 명을 잃었습니다. Riels는 13,300 Riels와 PPAP, 40 Riels로 이동하여 14,860 Riels로 이동했습니다. Pepc는 10 명의 Riels를 잃어 3,180 명의 Riels에 도달했습니다. GTI와 PWSA는 성장위원회에서 평평하게 남아있었습니다.</v>
      </c>
    </row>
    <row r="11">
      <c r="A11" s="1">
        <v>9.0</v>
      </c>
      <c r="B11" s="3" t="s">
        <v>33</v>
      </c>
      <c r="C11" s="3" t="str">
        <f>IFERROR(__xludf.DUMMYFUNCTION("GOOGLETRANSLATE(B11,""en"",""ko"")"),"악천후 가운데 왕국에 기록 된 230,000 명 이상의 관광객")</f>
        <v>악천후 가운데 왕국에 기록 된 230,000 명 이상의 관광객</v>
      </c>
      <c r="D11" s="3" t="s">
        <v>34</v>
      </c>
      <c r="E11" s="3" t="str">
        <f>IFERROR(__xludf.DUMMYFUNCTION("GOOGLETRANSLATE(D11,""en"",""ko"")"),"2022 년 8 월 16 일")</f>
        <v>2022 년 8 월 16 일</v>
      </c>
      <c r="F11" s="4" t="s">
        <v>35</v>
      </c>
      <c r="G11" s="3" t="s">
        <v>36</v>
      </c>
      <c r="H11" s="3" t="str">
        <f>IFERROR(__xludf.DUMMYFUNCTION("GOOGLETRANSLATE(G11,""en"",""ko"")"),"강우, 강한 바람 및 홍수가 나라를 흘리면서 캄보디아는 관광 부문의 긍정적 인 징후 인 20 만 명 이상의 관광 수를 계속보고 있습니다. 어제 지난 주말 8 월 13 일부터 14 일까지 Kingdom Saw는 보도했습니다. 233,933 명의 관광객. 사역 보고서에 따르면 212,313 명의 관광객이 내셔널과 21,620 명이 외국인이며,이 나라의 주요 관광 목적지에는 38,249 명의 관광객이있는 Siem Reap, 31,589 명의 관광객이있는 Pr"&amp;"eah Sihanouk, 23,819 명의 관광객, Batmbang Speu Recorded 18,826 Recorded 18,826 관광객, 18,359 명의 관광객과 12,720 명의 관광객이있는 프놈펜. 특정 지역의 홍수와 강한 강우는 여행을 피하기 위해 예비 관광객을 막았습니다. 주요 관광지 중 하나 인 해안 지역은 거친 바다를 경험하고 있으며 관광객과 지역 주민들이 해상에 갈 위험에 대해 경고하고 있으며, 관광부는 관련 부처, 기관 및 민간 부"&amp;"문과 논의하고 있습니다. 더 많은 관광객을 유치하기 위해 특별한 투어 패키지를 만들 가능성과 관광 및 환대 서비스의 품질에 대한 두 번째 평가.")</f>
        <v>강우, 강한 바람 및 홍수가 나라를 흘리면서 캄보디아는 관광 부문의 긍정적 인 징후 인 20 만 명 이상의 관광 수를 계속보고 있습니다. 어제 지난 주말 8 월 13 일부터 14 일까지 Kingdom Saw는 보도했습니다. 233,933 명의 관광객. 사역 보고서에 따르면 212,313 명의 관광객이 내셔널과 21,620 명이 외국인이며,이 나라의 주요 관광 목적지에는 38,249 명의 관광객이있는 Siem Reap, 31,589 명의 관광객이있는 Preah Sihanouk, 23,819 명의 관광객, Batmbang Speu Recorded 18,826 Recorded 18,826 관광객, 18,359 명의 관광객과 12,720 명의 관광객이있는 프놈펜. 특정 지역의 홍수와 강한 강우는 여행을 피하기 위해 예비 관광객을 막았습니다. 주요 관광지 중 하나 인 해안 지역은 거친 바다를 경험하고 있으며 관광객과 지역 주민들이 해상에 갈 위험에 대해 경고하고 있으며, 관광부는 관련 부처, 기관 및 민간 부문과 논의하고 있습니다. 더 많은 관광객을 유치하기 위해 특별한 투어 패키지를 만들 가능성과 관광 및 환대 서비스의 품질에 대한 두 번째 평가.</v>
      </c>
    </row>
    <row r="12">
      <c r="A12" s="1">
        <v>10.0</v>
      </c>
      <c r="B12" s="3" t="s">
        <v>37</v>
      </c>
      <c r="C12" s="3" t="str">
        <f>IFERROR(__xludf.DUMMYFUNCTION("GOOGLETRANSLATE(B12,""en"",""ko"")"),"캄보디아는 의복, 신발, 여행 용품 부문에 대한 2023 년 임금 인상을 시작합니다.")</f>
        <v>캄보디아는 의복, 신발, 여행 용품 부문에 대한 2023 년 임금 인상을 시작합니다.</v>
      </c>
      <c r="D12" s="3" t="s">
        <v>34</v>
      </c>
      <c r="E12" s="3" t="str">
        <f>IFERROR(__xludf.DUMMYFUNCTION("GOOGLETRANSLATE(D12,""en"",""ko"")"),"2022 년 8 월 16 일")</f>
        <v>2022 년 8 월 16 일</v>
      </c>
      <c r="F12" s="4" t="s">
        <v>38</v>
      </c>
      <c r="G12" s="3" t="s">
        <v>39</v>
      </c>
      <c r="H12" s="3" t="str">
        <f>IFERROR(__xludf.DUMMYFUNCTION("GOOGLETRANSLATE(G12,""en"",""ko"")"),"위원회의 성명서에 따르면, 월요일 캄보디아의 최저 임금 협의회는 2023 년 의류, 신발 및 여행 용품 산업에 대한 월 최저 임금의 연간 증가에 대해 논의하기 시작했다. 고용주의 부국장 인 Nang Sothy 대표 인 Nang Sothy 대표 인 Ith Samheng, 직원의 부국장 인 Ith Samheng, 직업 훈련부 장관은이 회의에 따르면,이 회의는 사회 경제적 기준에 대한 주요 통계적 업데이트를 제시했다. 2023 최저 임금 대화의 기초를 형성하"&amp;"면서, 의회는 또한 고용주 및 직원의 대표로부터 현재 인플레이션, 경쟁 및 시장 상황과 같은 의견을 받았다고 덧붙였다. 추가 내부 토론이 필요하기 때문에 협상에 대한 각각의 특정 수치를 제안했습니다. EXT 회의는 8 월 24 일과 31 일과 9 월 7 일, 14 일, 22 일, 23 일에 노동당 직업 훈련부에서 열릴 예정입니다.”라고 성명서는 말했다. 장관에 따르면, 동남아시아 국가는 올해 상반기에 66 억 달러의 관련 제품을 수출 한 약 1,100 "&amp;"개의 공장과 지점으로 구성되어있다. 세관 및 Excise. 그러나 근로자들은 운송 및 주택 수당 $ 7과 한 달에 $ 10의 정기적 인 출석 보너스와 같은 프린지 혜택을 받았습니다. 신화")</f>
        <v>위원회의 성명서에 따르면, 월요일 캄보디아의 최저 임금 협의회는 2023 년 의류, 신발 및 여행 용품 산업에 대한 월 최저 임금의 연간 증가에 대해 논의하기 시작했다. 고용주의 부국장 인 Nang Sothy 대표 인 Nang Sothy 대표 인 Ith Samheng, 직원의 부국장 인 Ith Samheng, 직업 훈련부 장관은이 회의에 따르면,이 회의는 사회 경제적 기준에 대한 주요 통계적 업데이트를 제시했다. 2023 최저 임금 대화의 기초를 형성하면서, 의회는 또한 고용주 및 직원의 대표로부터 현재 인플레이션, 경쟁 및 시장 상황과 같은 의견을 받았다고 덧붙였다. 추가 내부 토론이 필요하기 때문에 협상에 대한 각각의 특정 수치를 제안했습니다. EXT 회의는 8 월 24 일과 31 일과 9 월 7 일, 14 일, 22 일, 23 일에 노동당 직업 훈련부에서 열릴 예정입니다.”라고 성명서는 말했다. 장관에 따르면, 동남아시아 국가는 올해 상반기에 66 억 달러의 관련 제품을 수출 한 약 1,100 개의 공장과 지점으로 구성되어있다. 세관 및 Excise. 그러나 근로자들은 운송 및 주택 수당 $ 7과 한 달에 $ 10의 정기적 인 출석 보너스와 같은 프린지 혜택을 받았습니다. 신화</v>
      </c>
    </row>
    <row r="13">
      <c r="A13" s="1">
        <v>11.0</v>
      </c>
      <c r="B13" s="3" t="s">
        <v>40</v>
      </c>
      <c r="C13" s="3" t="str">
        <f>IFERROR(__xludf.DUMMYFUNCTION("GOOGLETRANSLATE(B13,""en"",""ko"")"),"캄보디아 여성의 직업 전망은 전염병에 맞아 : 연구")</f>
        <v>캄보디아 여성의 직업 전망은 전염병에 맞아 : 연구</v>
      </c>
      <c r="D13" s="3" t="s">
        <v>34</v>
      </c>
      <c r="E13" s="3" t="str">
        <f>IFERROR(__xludf.DUMMYFUNCTION("GOOGLETRANSLATE(D13,""en"",""ko"")"),"2022 년 8 월 16 일")</f>
        <v>2022 년 8 월 16 일</v>
      </c>
      <c r="F13" s="4" t="s">
        <v>41</v>
      </c>
      <c r="G13" s="3" t="s">
        <v>42</v>
      </c>
      <c r="H13" s="3" t="str">
        <f>IFERROR(__xludf.DUMMYFUNCTION("GOOGLETRANSLATE(G13,""en"",""ko"")"),"캄보디아의 의류 산업 및 관광과 같은 경제 부문에서 과도하게 표현 된 여성과 소녀의 고용 전망은 아시아와 유엔 경제 및 사회위원회가 실시한 연구에 따르면 Covid-19 Pandemic에 의해 크게 타격을 받았다고 말했다. 태평양 (UNESCAP). '미지급 간호 및 국내 업무에 대한 평가 및 투자'라는 제목 소기업 중 중소 기업은 전국 여성이 소유했습니다. 그들은 종종 공식적으로 등록되지 않으므로 정부 혜택을받을 수 없습니다. 이 보고서는 상황을 해결"&amp;"하기위한 성 반응 정책 조치에 중점을 두어야했다. 이 보고서는“전염병의 좌절을 해결하고 경제에 대한 여성의 참여와 기여를 가속화하기위한 조치”라고 말했다. 지속 가능한 내일. 그는 미지급 간호 작업의 가치를 인식하여 치료 및 사회 복지 서비스에 대한 공공 투자를 늘리는 동시에 민간 부문을 포함한 모든 이해 관계자의 중요한 중요성을 강조했다. 캄보디아는 아세안 의장의 역할을 맡고 2022 년에 두 번째 아세안 여성 지도자 정상 회담을 이끌고있는 것처럼,이"&amp;" 메시지는 남녀 평등에 대한 정부의 약속과 지도력에서 여성의 중요한 역할을 재확인한다.이 연구는 인상적인 경제에도 불구하고 더 관찰했다. 지난 수십 년 동안 캄보디아는 성 평등을 향한 진전 측면에서 아세안 이웃을 계속 뒤떨어져 있습니다.“UNDP 인간 개발 지수 2020의 일환으로 준비된 성별 개발 지수는 그룹 4에서 캄보디아를 순위에 올랐습니다. 남성과 여성 사이의 진실한 성 평등.” 여성 노동력 참여 (76.9 %)는 라오스 민주 공화국과 베트남과 "&amp;"함께 아세안 지역에서 가장 높은 곳 중 하나이지만 여전히 남성의 지연 (87.7 %). 강제 참여, 전염병 이전의 성 임금 격차는 19 %였습니다. 유급 근로에있는 여성의 높은 참여율은이 여성의 93.8 %가 비공식 고용에 종사하고 있다는 사실과 함께 관점에서 유지되어야합니다. 이는 여성이 불안정한 근로 조건, 저임금 및 자영업 또는 국내 근로자로 고용 된 사회 보장 혜택 부족에 처해 있음을 의미합니다.”라고 보고서를 읽습니다. “그들은 이주 노동자의 "&amp;"29.3 %를 차지하며 태국으로 향하는 주요 흐름이 있습니다. 시간의 가용성과 자원에 대한 접근성, 금융, 그것은 여성의 경제 역량에 대한 완전하고 효과적인 참여에 대한 다른 장벽 중 일부입니다.”라고 보고서는 말했습니다.")</f>
        <v>캄보디아의 의류 산업 및 관광과 같은 경제 부문에서 과도하게 표현 된 여성과 소녀의 고용 전망은 아시아와 유엔 경제 및 사회위원회가 실시한 연구에 따르면 Covid-19 Pandemic에 의해 크게 타격을 받았다고 말했다. 태평양 (UNESCAP). '미지급 간호 및 국내 업무에 대한 평가 및 투자'라는 제목 소기업 중 중소 기업은 전국 여성이 소유했습니다. 그들은 종종 공식적으로 등록되지 않으므로 정부 혜택을받을 수 없습니다. 이 보고서는 상황을 해결하기위한 성 반응 정책 조치에 중점을 두어야했다. 이 보고서는“전염병의 좌절을 해결하고 경제에 대한 여성의 참여와 기여를 가속화하기위한 조치”라고 말했다. 지속 가능한 내일. 그는 미지급 간호 작업의 가치를 인식하여 치료 및 사회 복지 서비스에 대한 공공 투자를 늘리는 동시에 민간 부문을 포함한 모든 이해 관계자의 중요한 중요성을 강조했다. 캄보디아는 아세안 의장의 역할을 맡고 2022 년에 두 번째 아세안 여성 지도자 정상 회담을 이끌고있는 것처럼,이 메시지는 남녀 평등에 대한 정부의 약속과 지도력에서 여성의 중요한 역할을 재확인한다.이 연구는 인상적인 경제에도 불구하고 더 관찰했다. 지난 수십 년 동안 캄보디아는 성 평등을 향한 진전 측면에서 아세안 이웃을 계속 뒤떨어져 있습니다.“UNDP 인간 개발 지수 2020의 일환으로 준비된 성별 개발 지수는 그룹 4에서 캄보디아를 순위에 올랐습니다. 남성과 여성 사이의 진실한 성 평등.” 여성 노동력 참여 (76.9 %)는 라오스 민주 공화국과 베트남과 함께 아세안 지역에서 가장 높은 곳 중 하나이지만 여전히 남성의 지연 (87.7 %). 강제 참여, 전염병 이전의 성 임금 격차는 19 %였습니다. 유급 근로에있는 여성의 높은 참여율은이 여성의 93.8 %가 비공식 고용에 종사하고 있다는 사실과 함께 관점에서 유지되어야합니다. 이는 여성이 불안정한 근로 조건, 저임금 및 자영업 또는 국내 근로자로 고용 된 사회 보장 혜택 부족에 처해 있음을 의미합니다.”라고 보고서를 읽습니다. “그들은 이주 노동자의 29.3 %를 차지하며 태국으로 향하는 주요 흐름이 있습니다. 시간의 가용성과 자원에 대한 접근성, 금융, 그것은 여성의 경제 역량에 대한 완전하고 효과적인 참여에 대한 다른 장벽 중 일부입니다.”라고 보고서는 말했습니다.</v>
      </c>
    </row>
    <row r="14">
      <c r="A14" s="1">
        <v>12.0</v>
      </c>
      <c r="B14" s="3" t="s">
        <v>43</v>
      </c>
      <c r="C14" s="3" t="str">
        <f>IFERROR(__xludf.DUMMYFUNCTION("GOOGLETRANSLATE(B14,""en"",""ko"")"),"ARDB 잉크 농업 부문을 홍보하기 위해 $ 30m 대출 협정")</f>
        <v>ARDB 잉크 농업 부문을 홍보하기 위해 $ 30m 대출 협정</v>
      </c>
      <c r="D14" s="3" t="s">
        <v>34</v>
      </c>
      <c r="E14" s="3" t="str">
        <f>IFERROR(__xludf.DUMMYFUNCTION("GOOGLETRANSLATE(D14,""en"",""ko"")"),"2022 년 8 월 16 일")</f>
        <v>2022 년 8 월 16 일</v>
      </c>
      <c r="F14" s="4" t="s">
        <v>44</v>
      </c>
      <c r="G14" s="3" t="s">
        <v>45</v>
      </c>
      <c r="H14" s="3" t="str">
        <f>IFERROR(__xludf.DUMMYFUNCTION("GOOGLETRANSLATE(G14,""en"",""ko"")"),"경제 재무부의 농업 및 농촌 개발 은행은 농업 부문에 대한 금융 접근을 돕기 위해 3 개의 은행 및 소액 금융 기관과 3 천만 달러의 자회사 대출 계약에 서명했습니다. , Kea Boran, AMK Microfinance의 CEO, Cambodia Post Bank PLC의 CEO 인 Touch Chao Chek 및 Chamreoun Microfinance의 CEO 인 Yannick Nicolas Milev. 자회사 대출 계약은 Cambodia Agri"&amp;"culture Sector Differification Project (CASDP)에 따라 세계 은행에 의해 자금을 지원합니다. .이 합의는 13 개의 자본/지방의 대상, Phnom Penh, Battambang, Mondulkiri, Stung Treng, Ratanakiri, Preah Vihear, Kampong Cham, Tbong Khmum, Kratie, Siem Reap, 재무 포함 및 생산 체인 및 농업 부문 다각화를 촉진하는 것을 목표로"&amp;"합니다. Kandal, Kampong Speu 및 Kampong Chhnang. 3 천만 달러의 자회사 대출 계약에서 서명 된 은행과 MFI는 대출을 제공 할 것입니다. 쌀을 제외한 모든 농산물에 대한 농민, 중소 기업, 농업 협동 조합 및 생산자의 연간 이자율은 5 %의 이자율이 농업 생산을 강화하는 농민들에게 금융 서비스에 기여할 것이라고 Thach는 말했다. ""정부에 기여할 것이며, 도움이 필요한 농민들에게 계속해서 대출을 제공하고 있습니다. 특"&amp;"히 Covid 19 시간에 어려움을 겪고있는 농민들은 재정 자원을 사용하여 생산을 개발할 수 있습니다.""라고 그는 말했습니다. Thach는 캄보디아의 농업 부문이 연간 GDP의 약 1/4에 기여했으며 2016 년에 310 만 개의 일자리를 공급 받았으며 여전히 46.3 % 또는 3 백만 명의 농촌 사람들이 여전히 310 만 명의 일자리를 기부 한 세계 은행 보고서에 따르면 농민들의 삶을 개선하는 것입니다. 고용을 위해 농업에 의존하십시오. 이 부문은 "&amp;"성장이 거의 없었으며, 근본적인 강점, 경쟁력 및 지속 가능한 생계를 계속 제공 할 수있는 능력에 대한 우려를 제기했습니다. CASDP는 지식, 기술 및 접근성이 부족한 이러한 문제를 해결하기 위해 세계 은행의 재정적 지원으로 설립되었습니다. 7 월의 농업, 임업 및 어업부 장관 인 Veng Sakhon은 사역과 CASDP 팀 사이의 훌륭한 협력에 대해 크게 이야기했다.“이 프로젝트는 농업 발전에 긍정적 인 기여를 할 것이다. 캄보디아”라고 그는 말했다"&amp;".")</f>
        <v>경제 재무부의 농업 및 농촌 개발 은행은 농업 부문에 대한 금융 접근을 돕기 위해 3 개의 은행 및 소액 금융 기관과 3 천만 달러의 자회사 대출 계약에 서명했습니다. , Kea Boran, AMK Microfinance의 CEO, Cambodia Post Bank PLC의 CEO 인 Touch Chao Chek 및 Chamreoun Microfinance의 CEO 인 Yannick Nicolas Milev. 자회사 대출 계약은 Cambodia Agriculture Sector Differification Project (CASDP)에 따라 세계 은행에 의해 자금을 지원합니다. .이 합의는 13 개의 자본/지방의 대상, Phnom Penh, Battambang, Mondulkiri, Stung Treng, Ratanakiri, Preah Vihear, Kampong Cham, Tbong Khmum, Kratie, Siem Reap, 재무 포함 및 생산 체인 및 농업 부문 다각화를 촉진하는 것을 목표로합니다. Kandal, Kampong Speu 및 Kampong Chhnang. 3 천만 달러의 자회사 대출 계약에서 서명 된 은행과 MFI는 대출을 제공 할 것입니다. 쌀을 제외한 모든 농산물에 대한 농민, 중소 기업, 농업 협동 조합 및 생산자의 연간 이자율은 5 %의 이자율이 농업 생산을 강화하는 농민들에게 금융 서비스에 기여할 것이라고 Thach는 말했다. "정부에 기여할 것이며, 도움이 필요한 농민들에게 계속해서 대출을 제공하고 있습니다. 특히 Covid 19 시간에 어려움을 겪고있는 농민들은 재정 자원을 사용하여 생산을 개발할 수 있습니다."라고 그는 말했습니다. Thach는 캄보디아의 농업 부문이 연간 GDP의 약 1/4에 기여했으며 2016 년에 310 만 개의 일자리를 공급 받았으며 여전히 46.3 % 또는 3 백만 명의 농촌 사람들이 여전히 310 만 명의 일자리를 기부 한 세계 은행 보고서에 따르면 농민들의 삶을 개선하는 것입니다. 고용을 위해 농업에 의존하십시오. 이 부문은 성장이 거의 없었으며, 근본적인 강점, 경쟁력 및 지속 가능한 생계를 계속 제공 할 수있는 능력에 대한 우려를 제기했습니다. CASDP는 지식, 기술 및 접근성이 부족한 이러한 문제를 해결하기 위해 세계 은행의 재정적 지원으로 설립되었습니다. 7 월의 농업, 임업 및 어업부 장관 인 Veng Sakhon은 사역과 CASDP 팀 사이의 훌륭한 협력에 대해 크게 이야기했다.“이 프로젝트는 농업 발전에 긍정적 인 기여를 할 것이다. 캄보디아”라고 그는 말했다.</v>
      </c>
    </row>
    <row r="15">
      <c r="A15" s="1">
        <v>13.0</v>
      </c>
      <c r="B15" s="3" t="s">
        <v>46</v>
      </c>
      <c r="C15" s="3" t="str">
        <f>IFERROR(__xludf.DUMMYFUNCTION("GOOGLETRANSLATE(B15,""en"",""ko"")"),"1,570 만 달러의 3 개의 공장 프로젝트가 승인되었습니다")</f>
        <v>1,570 만 달러의 3 개의 공장 프로젝트가 승인되었습니다</v>
      </c>
      <c r="D15" s="3" t="s">
        <v>34</v>
      </c>
      <c r="E15" s="3" t="str">
        <f>IFERROR(__xludf.DUMMYFUNCTION("GOOGLETRANSLATE(D15,""en"",""ko"")"),"2022 년 8 월 16 일")</f>
        <v>2022 년 8 월 16 일</v>
      </c>
      <c r="F15" s="4" t="s">
        <v>47</v>
      </c>
      <c r="G15" s="3" t="s">
        <v>48</v>
      </c>
      <c r="H15" s="3" t="str">
        <f>IFERROR(__xludf.DUMMYFUNCTION("GOOGLETRANSLATE(G15,""en"",""ko"")"),"국가의 의류 및 원사 부문의 직업 전망을 높이기 위해 총 자본이 1,570 만 달러 인 3 개의 새로운 투자 프로젝트는 캄보디아에서 운영을 시작할 예정입니다. Kampong Speu Province와 Phnom Penh의 새로운 프로젝트를 승인했습니다. 새로 승인 된 의류와 원사 공장은 Jade Fashion (Cambodia) Garments Company Limited, Hong Yu Fang Garment Co., Ltd. 및 Shun Wei Fa"&amp;"ng Zhi Ke Ji Co., Ltdd . 추정치에 따라이 프로젝트는 국가의 사람들을 위해 약 2,279 개의 일자리를 창출하는 데 도움이 될 것입니다. 거대, 신발 및 여행 상품 산업은 왕국에서 가장 큰 외환 수입자입니다. 이 부문은 약 1,100 개의 공장과 지점으로 구성되며, 대부분의 여성 근로자에 ​​가까운 노동자를 고용하고 있으며, 주로 여성이 출시되며, 홍콩 팬의 의류 테일러링 장치를 개설 할 예정인 Prnom Penh에 의류 맞춤형 공장을"&amp;" 설립 할 계획입니다. Kampong Speu Province.Meen, Shun Wei Fang의 원사 생산 공장은 Kampong Speu Province에도 기반을두고 있습니다. 5 개의 프로젝트는 의류, 신발 액세서리, 태양 전지판, 옷장 등의 생산과 관련이 있으며 CDC 릴리스가 지적되었습니다. 공장은 Phnom Penh와 Preah Sihanouk 및 Kampong Speu의 지방에 기반을두고 있습니다. 전문가들에게는 투자 프로젝트의 꾸준한 증"&amp;"가는 Covid-19 Pandemic의 부작용으로부터 국가의 회복을 명확하게 표시합니다. 이달 초 보고서에 따르면이 나라의 의복, 신발 및 여행 용품 산업은 2022 년 상반기에 수출이 40 % 증가한 것으로 나타났습니다. 왕국은 2022 년 1 월에서 6 월 기간 동안 수출 가치에 비해 66 억 달러의 제품을 수출했습니다. 상무부의 국무부 장관 및 펜 소비 치 (Penn Sovicheat) 대변인은이 나라의 사회 경제 활동의 전체 재개, 자유 무역 협"&amp;"정 및 세계 수요의 증가에 기인 한 작년 같은 기간 동안 같은 기간 동안 472 억 달러에 이르렀다. 1 월에 발효 된 지역 포괄적 인 경제 파트너십 (RCEP) 자유 무역 협정은 또한이 성장에 기여했습니다.”라고 그는 말했다. RCEP는 Brunei, Cambodia, Indonesia, Laos, 10 개 ASEAN 회원국을 포함한 15 개의 아시아 태평양 국가로 구성되어 있습니다. 말레이시아, 미얀마, 필리핀, 싱가포르, 태국 및 베트남, 그리고 "&amp;"5 개의 무역 파트너 - 중국, 일본, 한국, 호주 및 뉴질랜드. E 산업, 과학, 기술 및 혁신부는 캄보디아는 올해 7 월 현재 총 150 억 달러의 투자로 1,947 개의 활성 공장을 보유하고 있으며 현지인을 위해 백만 개의 일자리를 창출했다고 밝혔다.")</f>
        <v>국가의 의류 및 원사 부문의 직업 전망을 높이기 위해 총 자본이 1,570 만 달러 인 3 개의 새로운 투자 프로젝트는 캄보디아에서 운영을 시작할 예정입니다. Kampong Speu Province와 Phnom Penh의 새로운 프로젝트를 승인했습니다. 새로 승인 된 의류와 원사 공장은 Jade Fashion (Cambodia) Garments Company Limited, Hong Yu Fang Garment Co., Ltd. 및 Shun Wei Fang Zhi Ke Ji Co., Ltdd . 추정치에 따라이 프로젝트는 국가의 사람들을 위해 약 2,279 개의 일자리를 창출하는 데 도움이 될 것입니다. 거대, 신발 및 여행 상품 산업은 왕국에서 가장 큰 외환 수입자입니다. 이 부문은 약 1,100 개의 공장과 지점으로 구성되며, 대부분의 여성 근로자에 ​​가까운 노동자를 고용하고 있으며, 주로 여성이 출시되며, 홍콩 팬의 의류 테일러링 장치를 개설 할 예정인 Prnom Penh에 의류 맞춤형 공장을 설립 할 계획입니다. Kampong Speu Province.Meen, Shun Wei Fang의 원사 생산 공장은 Kampong Speu Province에도 기반을두고 있습니다. 5 개의 프로젝트는 의류, 신발 액세서리, 태양 전지판, 옷장 등의 생산과 관련이 있으며 CDC 릴리스가 지적되었습니다. 공장은 Phnom Penh와 Preah Sihanouk 및 Kampong Speu의 지방에 기반을두고 있습니다. 전문가들에게는 투자 프로젝트의 꾸준한 증가는 Covid-19 Pandemic의 부작용으로부터 국가의 회복을 명확하게 표시합니다. 이달 초 보고서에 따르면이 나라의 의복, 신발 및 여행 용품 산업은 2022 년 상반기에 수출이 40 % 증가한 것으로 나타났습니다. 왕국은 2022 년 1 월에서 6 월 기간 동안 수출 가치에 비해 66 억 달러의 제품을 수출했습니다. 상무부의 국무부 장관 및 펜 소비 치 (Penn Sovicheat) 대변인은이 나라의 사회 경제 활동의 전체 재개, 자유 무역 협정 및 세계 수요의 증가에 기인 한 작년 같은 기간 동안 같은 기간 동안 472 억 달러에 이르렀다. 1 월에 발효 된 지역 포괄적 인 경제 파트너십 (RCEP) 자유 무역 협정은 또한이 성장에 기여했습니다.”라고 그는 말했다. RCEP는 Brunei, Cambodia, Indonesia, Laos, 10 개 ASEAN 회원국을 포함한 15 개의 아시아 태평양 국가로 구성되어 있습니다. 말레이시아, 미얀마, 필리핀, 싱가포르, 태국 및 베트남, 그리고 5 개의 무역 파트너 - 중국, 일본, 한국, 호주 및 뉴질랜드. E 산업, 과학, 기술 및 혁신부는 캄보디아는 올해 7 월 현재 총 150 억 달러의 투자로 1,947 개의 활성 공장을 보유하고 있으며 현지인을 위해 백만 개의 일자리를 창출했다고 밝혔다.</v>
      </c>
    </row>
    <row r="16">
      <c r="A16" s="1">
        <v>14.0</v>
      </c>
      <c r="B16" s="3" t="s">
        <v>49</v>
      </c>
      <c r="C16" s="3" t="str">
        <f>IFERROR(__xludf.DUMMYFUNCTION("GOOGLETRANSLATE(B16,""en"",""ko"")"),"캐슈 수출 베트남 감소 37%")</f>
        <v>캐슈 수출 베트남 감소 37%</v>
      </c>
      <c r="D16" s="3" t="s">
        <v>34</v>
      </c>
      <c r="E16" s="3" t="str">
        <f>IFERROR(__xludf.DUMMYFUNCTION("GOOGLETRANSLATE(D16,""en"",""ko"")"),"2022 년 8 월 16 일")</f>
        <v>2022 년 8 월 16 일</v>
      </c>
      <c r="F16" s="4" t="s">
        <v>50</v>
      </c>
      <c r="G16" s="3" t="s">
        <v>51</v>
      </c>
      <c r="H16" s="3" t="str">
        <f>IFERROR(__xludf.DUMMYFUNCTION("GOOGLETRANSLATE(G16,""en"",""ko"")"),"캄보디아의 캐슈 너트 협회 (Cashew Nuts Association of Cambodia)의 보고서에 따르면, 올해 첫 7 개월 동안 캄보디아는 670,000 톤의 원시 캐슈 너트를 베트남에 1 백만 달러 이상으로 수출했으며, 지난해 같은 기간에 비해 37 % 이상 감소했다. (CAC). CAC 회장 인 Uon Siloth는 Khmer Times에 악천후로 인해 수익률이 떨어지고 농민들은 베트남의 수요를 충족시킬 수 없다고 말했다. 캄보디아의 캐슈 "&amp;"너트 톤. 베트남은 캄보디아 최대의 캐슈 너트 시장입니다.“날씨로 인해 우리 캐슈 너트는 심하게 손상되었다고 그는 베트남 측도 구매를 줄 였다고 덧붙였다. kg. 그는 일부 농민들이 이미 캐슈 재배를 포기함에 따라 수익률이 더 낮아질 것이라고 말했다. “2021 년 캐슈 농장 데이터에 따르면, 우리는 전국적으로 80 만 헥타르를 가졌습니다. 그러나 지금은 7 만 헥타르로 내려 왔습니다.”라고 그는 말했다. 베트남, 캄보디아는 캐슈 너트를 중국, 일본, "&amp;"라오스 및 아랍 에미리트 (UAE)로 수출합니다. 2022-2027의 캐슈 너트에 대한 국가 정책 초안 준비. 상무부는 공급 업체가 기관, 개발 파트너 및 민간 부문 행위자에게 오늘날 부문을 경마하는 문제를 해결하기 위해 6 년 정책에 대한 작업 속도를 높이도록 기관, 개발 파트너 및 민간 부문 행위자에게 지시했습니다.")</f>
        <v>캄보디아의 캐슈 너트 협회 (Cashew Nuts Association of Cambodia)의 보고서에 따르면, 올해 첫 7 개월 동안 캄보디아는 670,000 톤의 원시 캐슈 너트를 베트남에 1 백만 달러 이상으로 수출했으며, 지난해 같은 기간에 비해 37 % 이상 감소했다. (CAC). CAC 회장 인 Uon Siloth는 Khmer Times에 악천후로 인해 수익률이 떨어지고 농민들은 베트남의 수요를 충족시킬 수 없다고 말했다. 캄보디아의 캐슈 너트 톤. 베트남은 캄보디아 최대의 캐슈 너트 시장입니다.“날씨로 인해 우리 캐슈 너트는 심하게 손상되었다고 그는 베트남 측도 구매를 줄 였다고 덧붙였다. kg. 그는 일부 농민들이 이미 캐슈 재배를 포기함에 따라 수익률이 더 낮아질 것이라고 말했다. “2021 년 캐슈 농장 데이터에 따르면, 우리는 전국적으로 80 만 헥타르를 가졌습니다. 그러나 지금은 7 만 헥타르로 내려 왔습니다.”라고 그는 말했다. 베트남, 캄보디아는 캐슈 너트를 중국, 일본, 라오스 및 아랍 에미리트 (UAE)로 수출합니다. 2022-2027의 캐슈 너트에 대한 국가 정책 초안 준비. 상무부는 공급 업체가 기관, 개발 파트너 및 민간 부문 행위자에게 오늘날 부문을 경마하는 문제를 해결하기 위해 6 년 정책에 대한 작업 속도를 높이도록 기관, 개발 파트너 및 민간 부문 행위자에게 지시했습니다.</v>
      </c>
    </row>
    <row r="17">
      <c r="A17" s="1">
        <v>15.0</v>
      </c>
      <c r="B17" s="3" t="s">
        <v>52</v>
      </c>
      <c r="C17" s="3" t="str">
        <f>IFERROR(__xludf.DUMMYFUNCTION("GOOGLETRANSLATE(B17,""en"",""ko"")"),"SME 공동 자금 조달 계획 II는 거의 예산이 부족합니다")</f>
        <v>SME 공동 자금 조달 계획 II는 거의 예산이 부족합니다</v>
      </c>
      <c r="D17" s="3" t="s">
        <v>34</v>
      </c>
      <c r="E17" s="3" t="str">
        <f>IFERROR(__xludf.DUMMYFUNCTION("GOOGLETRANSLATE(D17,""en"",""ko"")"),"2022 년 8 월 16 일")</f>
        <v>2022 년 8 월 16 일</v>
      </c>
      <c r="F17" s="4" t="s">
        <v>53</v>
      </c>
      <c r="G17" s="3" t="s">
        <v>54</v>
      </c>
      <c r="H17" s="3" t="str">
        <f>IFERROR(__xludf.DUMMYFUNCTION("GOOGLETRANSLATE(G17,""en"",""ko"")"),"Cambodia Plc의 중소 기업 은행 (SME Bank) SME Bank의 보고서에 따르면 올해 7 월, 총 예산 $ 2 억 9,000만의 99.56 %에 해당하는 대출 금액은 중소기업으로 인해 41 %, 50 % 및 30 %의 우선 순위, 일반 및 여성 기업가 부문에서 수령했습니다. SME Bank의 최고 운영 책임자 인 Neav Sokun은 어제 크메르 타임즈 (Khmer Times) 에이 제도에 대한 정부 조치에 관한 정보를받지 못했다고 말했다"&amp;". 예산이 부족합니다. “이 점에 관한 정보는 없습니다. 따라서이 계획이 계속 될지 여부를 확인할 수 없습니다.”라고 Sokun은 말했습니다.")</f>
        <v>Cambodia Plc의 중소 기업 은행 (SME Bank) SME Bank의 보고서에 따르면 올해 7 월, 총 예산 $ 2 억 9,000만의 99.56 %에 해당하는 대출 금액은 중소기업으로 인해 41 %, 50 % 및 30 %의 우선 순위, 일반 및 여성 기업가 부문에서 수령했습니다. SME Bank의 최고 운영 책임자 인 Neav Sokun은 어제 크메르 타임즈 (Khmer Times) 에이 제도에 대한 정부 조치에 관한 정보를받지 못했다고 말했다. 예산이 부족합니다. “이 점에 관한 정보는 없습니다. 따라서이 계획이 계속 될지 여부를 확인할 수 없습니다.”라고 Sokun은 말했습니다.</v>
      </c>
    </row>
    <row r="18">
      <c r="A18" s="1">
        <v>16.0</v>
      </c>
      <c r="B18" s="3" t="s">
        <v>55</v>
      </c>
      <c r="C18" s="3" t="str">
        <f>IFERROR(__xludf.DUMMYFUNCTION("GOOGLETRANSLATE(B18,""en"",""ko"")"),"이자율 상승으로 혜택을받는 예금 보유자 : ABC")</f>
        <v>이자율 상승으로 혜택을받는 예금 보유자 : ABC</v>
      </c>
      <c r="D18" s="3" t="s">
        <v>34</v>
      </c>
      <c r="E18" s="3" t="str">
        <f>IFERROR(__xludf.DUMMYFUNCTION("GOOGLETRANSLATE(D18,""en"",""ko"")"),"2022 년 8 월 16 일")</f>
        <v>2022 년 8 월 16 일</v>
      </c>
      <c r="F18" s="4" t="s">
        <v>56</v>
      </c>
      <c r="G18" s="3" t="s">
        <v>57</v>
      </c>
      <c r="H18" s="3" t="str">
        <f>IFERROR(__xludf.DUMMYFUNCTION("GOOGLETRANSLATE(G18,""en"",""ko"")"),"캄보디아 (ABC)의 은행 협회 (Banks of Banks)의 고위 관리에 따르면, 예금 보유자는 은행 및 소액 금융 예금 기관 (MDI)의 금리 인상으로부터 혜택을받을 것으로 예상된다. 크메르 타임즈 (Khmer Times)에게 이메일을 보내면서 지난 몇 년간의 이익률이 낮은 인플레이션 상승이 현재 금리 상승과 함께 실현되고 있습니다.“전 세계 중앙 은행들이 인상하기 시작함에 따라 이자율은 다음 달에 상승 할 가능성이 가장 높습니다. 인플레이션에 대"&amp;"응하는 요율. 캄보디아 센트럴 (Cambodia 's Central)에 따르면 캄보디아의 중앙에 따르면, 은행과 MDI가 현재 은행과 MDI가 더 높은 금리를 지불하고 있기 때문에 이러한 요금 인상도 예금 보유자에게 혜택을 줄 수 있습니다. 캄보디아 은행 은행 (NBC) Cambodia Microfinance Institution의 회장 인 ABC.Sok Voeun에 따르면 최근 캄보디아의 많은 은행과 MFI가 달러와 Riel의 예금 금리가 약 0.5 "&amp;"%, 1 명으로 증가했다고 밝혔다. 2022 년 상반기에는 58 개의 광고, 9 개의 Specialis가 있습니다. ABC의 데이터에 따르면 ED ​​Banks, 6 개의 대표 사무소, 5 개의 MFI (Microfinance Institutions), 17 개의 금융 임대 회사, 33 개의 지불 서비스 회사, 226 개의 농촌 신용 사업자 및 2,674 개의 화폐 체인저 (2,674 개의 화폐 체인저)가 새로 온 은행이 새로 온한 동안 새로운 라이센스"&amp;"를 덧붙였다. 기간은 Woori Bank, Oriental Bank 및 CCU Commercial Bank가 포함됩니다. 은행 및 MFIS는 금리가 올바른 한 ABC 또는 NBC와의 사전 상담없이 자유 시장 경제에서 예금 및 대출 금리를 인상 할 수 있습니다. 그녀는 MFI의 연간 18 %가 설명했다.“캄보디아는 자유 시장 경제를 따른다. 캄보디아는 고도로 규모가 높은 경제이라는 점을 감안할 때 캄보디아의 금리는 주로 국제 개발에 의해 주도됩니다. Kh"&amp;"mer Riel의 이자율은 NBC에 의해 주로 주도되고 있으며, 안정적인 환율의 달러에 대한 전제는 또한 Khmer Riel과 US Dollar의 대출에 대한 평균 연간 이자율을 보여줍니다. 2020 년에서 2021 년까지 각각 6.5 %와 10.68 %였습니다. 대출 및 예금의 금액은 4440 억 달러 (Khmer Riel의 9.8 %, 은행에서 79.16 %, 2022 년 1 월부터 6 월까지 각각 약 36.75 억 달러)입니다. 국제 통화 기금에 "&amp;"의한 예측, 캄보디아의 경제는 내년에 5-6 % 증가하여 대출 증가를 가정합니다. 경제 회복을 기대하면서 은행 부문은 20 %로 증가 할 것으로 예상됩니다.")</f>
        <v>캄보디아 (ABC)의 은행 협회 (Banks of Banks)의 고위 관리에 따르면, 예금 보유자는 은행 및 소액 금융 예금 기관 (MDI)의 금리 인상으로부터 혜택을받을 것으로 예상된다. 크메르 타임즈 (Khmer Times)에게 이메일을 보내면서 지난 몇 년간의 이익률이 낮은 인플레이션 상승이 현재 금리 상승과 함께 실현되고 있습니다.“전 세계 중앙 은행들이 인상하기 시작함에 따라 이자율은 다음 달에 상승 할 가능성이 가장 높습니다. 인플레이션에 대응하는 요율. 캄보디아 센트럴 (Cambodia 's Central)에 따르면 캄보디아의 중앙에 따르면, 은행과 MDI가 현재 은행과 MDI가 더 높은 금리를 지불하고 있기 때문에 이러한 요금 인상도 예금 보유자에게 혜택을 줄 수 있습니다. 캄보디아 은행 은행 (NBC) Cambodia Microfinance Institution의 회장 인 ABC.Sok Voeun에 따르면 최근 캄보디아의 많은 은행과 MFI가 달러와 Riel의 예금 금리가 약 0.5 %, 1 명으로 증가했다고 밝혔다. 2022 년 상반기에는 58 개의 광고, 9 개의 Specialis가 있습니다. ABC의 데이터에 따르면 ED ​​Banks, 6 개의 대표 사무소, 5 개의 MFI (Microfinance Institutions), 17 개의 금융 임대 회사, 33 개의 지불 서비스 회사, 226 개의 농촌 신용 사업자 및 2,674 개의 화폐 체인저 (2,674 개의 화폐 체인저)가 새로 온 은행이 새로 온한 동안 새로운 라이센스를 덧붙였다. 기간은 Woori Bank, Oriental Bank 및 CCU Commercial Bank가 포함됩니다. 은행 및 MFIS는 금리가 올바른 한 ABC 또는 NBC와의 사전 상담없이 자유 시장 경제에서 예금 및 대출 금리를 인상 할 수 있습니다. 그녀는 MFI의 연간 18 %가 설명했다.“캄보디아는 자유 시장 경제를 따른다. 캄보디아는 고도로 규모가 높은 경제이라는 점을 감안할 때 캄보디아의 금리는 주로 국제 개발에 의해 주도됩니다. Khmer Riel의 이자율은 NBC에 의해 주로 주도되고 있으며, 안정적인 환율의 달러에 대한 전제는 또한 Khmer Riel과 US Dollar의 대출에 대한 평균 연간 이자율을 보여줍니다. 2020 년에서 2021 년까지 각각 6.5 %와 10.68 %였습니다. 대출 및 예금의 금액은 4440 억 달러 (Khmer Riel의 9.8 %, 은행에서 79.16 %, 2022 년 1 월부터 6 월까지 각각 약 36.75 억 달러)입니다. 국제 통화 기금에 의한 예측, 캄보디아의 경제는 내년에 5-6 % 증가하여 대출 증가를 가정합니다. 경제 회복을 기대하면서 은행 부문은 20 %로 증가 할 것으로 예상됩니다.</v>
      </c>
    </row>
    <row r="19">
      <c r="A19" s="1">
        <v>17.0</v>
      </c>
      <c r="B19" s="3" t="s">
        <v>58</v>
      </c>
      <c r="C19" s="3" t="str">
        <f>IFERROR(__xludf.DUMMYFUNCTION("GOOGLETRANSLATE(B19,""en"",""ko"")"),"영국 경제는 경기 침체에 종료됩니다")</f>
        <v>영국 경제는 경기 침체에 종료됩니다</v>
      </c>
      <c r="D19" s="3" t="s">
        <v>34</v>
      </c>
      <c r="E19" s="3" t="str">
        <f>IFERROR(__xludf.DUMMYFUNCTION("GOOGLETRANSLATE(D19,""en"",""ko"")"),"2022 년 8 월 16 일")</f>
        <v>2022 년 8 월 16 일</v>
      </c>
      <c r="F19" s="4" t="s">
        <v>59</v>
      </c>
      <c r="G19" s="3" t="s">
        <v>60</v>
      </c>
      <c r="H19" s="3" t="str">
        <f>IFERROR(__xludf.DUMMYFUNCTION("GOOGLETRANSLATE(G19,""en"",""ko"")"),"AFP-영국의 경제는 2 분기에 줄어들었다. 공식 데이터는 금요일에 새로운 PM.uk 국내 총생산이 4 월에서 6 월까지 0.1 % 하락한 후, 1 분기에 0.8 % 상승한 후 금요일에 밝혀졌다. 영국 통계청은 성명서에서 밝혔다. 영국 은행 (BOE)은 영국인들이 수십 년 동안 인플레이션으로 인플레이션과 함께 살아있는 위기를 견뎌 낼 때 2022 년 말까지 1 년 동안의 경기 침체에 진입 할 것으로 기대한다. ""5 월의 성장이 약간 감소하고 6 월에 "&amp;"주목할만한 하락을 보여 주면서 경제 통계 이사 인 Darren Morgan은“건강은 경제가 둘 다 (Covid)로 수축 한 가장 큰 이유였습니다. Nadhim Zahawi 재무 장관은 금요일 데이터에 이어 새로운 PM이“테스트 및 추적 및 백신 프로그램이 다쳤으며, 많은 소매 업체도 어려운 분기를 가졌다. 보리스 존슨 총리는 다음 달에 사무실을 떠나기 전에“주요 재정 개입”을하지 않을 것이라고 그의 대변인은 월요일 영국의 생활비 위기를 해결하기 위해 즉"&amp;"각적인 정부 조치를 요구하는 동안 월요일에 말했다. 달은 9 월 6 일에 수많은 스캔들 이후에 물러나겠다고 발표했으며, 보수적 인 리더십 전투 후 Liz Truss 또는 Rishi Sunak에게 권력을 잡을 것이라고 발표했다. Truss와 Sunak은 위기를 해결하는 방법에 충돌했다. 트러스는 세금을 낮추고 독립적 인 BOE의 인플레이션 싸움 위임을 검토하기위한 비상 예산을 계획하지만 Sunak은 더 많은 차입으로 자금을 조달하는 세금 감면은 은행이 금"&amp;"리를 인상해야한다고 말했다. 가격 압력이 먼저.")</f>
        <v>AFP-영국의 경제는 2 분기에 줄어들었다. 공식 데이터는 금요일에 새로운 PM.uk 국내 총생산이 4 월에서 6 월까지 0.1 % 하락한 후, 1 분기에 0.8 % 상승한 후 금요일에 밝혀졌다. 영국 통계청은 성명서에서 밝혔다. 영국 은행 (BOE)은 영국인들이 수십 년 동안 인플레이션으로 인플레이션과 함께 살아있는 위기를 견뎌 낼 때 2022 년 말까지 1 년 동안의 경기 침체에 진입 할 것으로 기대한다. "5 월의 성장이 약간 감소하고 6 월에 주목할만한 하락을 보여 주면서 경제 통계 이사 인 Darren Morgan은“건강은 경제가 둘 다 (Covid)로 수축 한 가장 큰 이유였습니다. Nadhim Zahawi 재무 장관은 금요일 데이터에 이어 새로운 PM이“테스트 및 추적 및 백신 프로그램이 다쳤으며, 많은 소매 업체도 어려운 분기를 가졌다. 보리스 존슨 총리는 다음 달에 사무실을 떠나기 전에“주요 재정 개입”을하지 않을 것이라고 그의 대변인은 월요일 영국의 생활비 위기를 해결하기 위해 즉각적인 정부 조치를 요구하는 동안 월요일에 말했다. 달은 9 월 6 일에 수많은 스캔들 이후에 물러나겠다고 발표했으며, 보수적 인 리더십 전투 후 Liz Truss 또는 Rishi Sunak에게 권력을 잡을 것이라고 발표했다. Truss와 Sunak은 위기를 해결하는 방법에 충돌했다. 트러스는 세금을 낮추고 독립적 인 BOE의 인플레이션 싸움 위임을 검토하기위한 비상 예산을 계획하지만 Sunak은 더 많은 차입으로 자금을 조달하는 세금 감면은 은행이 금리를 인상해야한다고 말했다. 가격 압력이 먼저.</v>
      </c>
    </row>
    <row r="20">
      <c r="A20" s="1">
        <v>18.0</v>
      </c>
      <c r="B20" s="3" t="s">
        <v>61</v>
      </c>
      <c r="C20" s="3" t="str">
        <f>IFERROR(__xludf.DUMMYFUNCTION("GOOGLETRANSLATE(B20,""en"",""ko"")"),"Kingdom과의 연결성을 향상시키기 위해 인도는 말했다")</f>
        <v>Kingdom과의 연결성을 향상시키기 위해 인도는 말했다</v>
      </c>
      <c r="D20" s="3" t="s">
        <v>34</v>
      </c>
      <c r="E20" s="3" t="str">
        <f>IFERROR(__xludf.DUMMYFUNCTION("GOOGLETRANSLATE(D20,""en"",""ko"")"),"2022 년 8 월 16 일")</f>
        <v>2022 년 8 월 16 일</v>
      </c>
      <c r="F20" s="4" t="s">
        <v>62</v>
      </c>
      <c r="G20" s="3" t="s">
        <v>63</v>
      </c>
      <c r="H20" s="3" t="str">
        <f>IFERROR(__xludf.DUMMYFUNCTION("GOOGLETRANSLATE(G20,""en"",""ko"")"),"캄보디아와 인도의 연결성을 향상시키는 것은 두 사람 사이의 무역 관계가 증가하는 데 중요하다고 어제 인도의 대사 인 Devyani Khobragade는 말했다. 그녀는 대사관의 독립 75 주년을 기념하기 위해 대사관에서 인도 국기를 들어 올린 후 크메르 타임즈와 대화하고 있었으며, 대사는 캄보디아와의 인도와의 관계가 몇 세기에 거슬러 올라갈 수 있으며 공동 문화는 역사적 관계의 증거라고 말했다. “인도는 캄보디아에서 높이 평가됩니다. 캄보디아 사람들도 "&amp;"인도에서도 사랑 받고 있습니다. 사람들 대 사람들의 접촉은 항상 거기에있었습니다. 우리는 문화적 연관성을 활용하여 경제 관계를 향상시키고 싶습니다. 이는 항공, 도로, 물 및 심지어 디지털 기술을 통해 연결성을 개선함으로써 달성 될 수 있습니다.”라고 그녀는 말했다. 캄보디아로의 인도-미얀마-테일랜드 3 자 고속도로를 확장하겠다는 제안은 이것이 진지하게 고려되고 있다고 말했다. “우리는 인도에서 더 많은 사람들을 캄보디아로 데려오고 더 많은 캄보디아 인"&amp;"들이 인도를 방문하도록 격려 할 것입니다.”그녀는 이번 달에 인도의 외무부 장관 인 Jaishankar를 방문하는 동안 북동부에서 도로 연결 속도를 높이라고 촉구했습니다. 미얀마, 태국, 캄보디아 및 라오스를 통해 인도에서 베트남에서 캄보디아에는 약 4,000 명의 인디언이 살고 있습니다. 올해는 또한 캄보디아-인도 외교 관계 70 주년을 기념하며, 대사는 인도와 캄보디아 간의 무역이 작년과 같은 기간에 비해 올해 상반기에 개선되었다고 덧붙였다. 무역과"&amp;" 연결성은 이제 우리의 초점이 될 것입니다.”라고 그녀는 덧붙였다. 인도는 양국 간의 양자 무역에 위협으로 캄보디아가 당사자 인 지역 포괄적 인 경제 파트너십 (RCEP)을 보지 못한다고 덧붙였다. 캄보디아의 상무부의 최근 보고서에 따르면 2021 년에 왕국과 인도 사이의 총 무역량은 3 억 3 천만 달러에 이르렀습니다. 캄보디아는 인도로 1 억 2,600 만 달러 이상의 상품을 수출했지만 인도에서 캄보디아로의 수출은 1 억 8 천만 달러에 도달했으며,"&amp;" 캄보디아 정부는 또한 인도와의 자유 무역 계약 (FTA)을 가상 할 수있는 가능성을 연구하고 있습니다. 올해 5 월 캄보디아의 헌 센 (Hun Sen)과의 만남, 나렌드라 모디 (Narendra Modi) 총리는 양국 간의 역사적 문명 연관성을 강조했으며 앙코르 와트 (Angkor Wat)와 프레아 비어 (Preah Vihear Temples)의 복원에 대한 인도의 참여에 대한 그의 행복을 표현했다. 경제 유대, 관광, 방어, 광산 허가, 투자, 지역"&amp;" 사회 개발 및 사원 복원 분야에서 아세안 및 메콩-간가 프레임 워크에서 캄보디아와의 협력을 강화했습니다. Mekong-Ganga 협력 프레임 워크를 다음 단계로 끌어 올리십시오.")</f>
        <v>캄보디아와 인도의 연결성을 향상시키는 것은 두 사람 사이의 무역 관계가 증가하는 데 중요하다고 어제 인도의 대사 인 Devyani Khobragade는 말했다. 그녀는 대사관의 독립 75 주년을 기념하기 위해 대사관에서 인도 국기를 들어 올린 후 크메르 타임즈와 대화하고 있었으며, 대사는 캄보디아와의 인도와의 관계가 몇 세기에 거슬러 올라갈 수 있으며 공동 문화는 역사적 관계의 증거라고 말했다. “인도는 캄보디아에서 높이 평가됩니다. 캄보디아 사람들도 인도에서도 사랑 받고 있습니다. 사람들 대 사람들의 접촉은 항상 거기에있었습니다. 우리는 문화적 연관성을 활용하여 경제 관계를 향상시키고 싶습니다. 이는 항공, 도로, 물 및 심지어 디지털 기술을 통해 연결성을 개선함으로써 달성 될 수 있습니다.”라고 그녀는 말했다. 캄보디아로의 인도-미얀마-테일랜드 3 자 고속도로를 확장하겠다는 제안은 이것이 진지하게 고려되고 있다고 말했다. “우리는 인도에서 더 많은 사람들을 캄보디아로 데려오고 더 많은 캄보디아 인들이 인도를 방문하도록 격려 할 것입니다.”그녀는 이번 달에 인도의 외무부 장관 인 Jaishankar를 방문하는 동안 북동부에서 도로 연결 속도를 높이라고 촉구했습니다. 미얀마, 태국, 캄보디아 및 라오스를 통해 인도에서 베트남에서 캄보디아에는 약 4,000 명의 인디언이 살고 있습니다. 올해는 또한 캄보디아-인도 외교 관계 70 주년을 기념하며, 대사는 인도와 캄보디아 간의 무역이 작년과 같은 기간에 비해 올해 상반기에 개선되었다고 덧붙였다. 무역과 연결성은 이제 우리의 초점이 될 것입니다.”라고 그녀는 덧붙였다. 인도는 양국 간의 양자 무역에 위협으로 캄보디아가 당사자 인 지역 포괄적 인 경제 파트너십 (RCEP)을 보지 못한다고 덧붙였다. 캄보디아의 상무부의 최근 보고서에 따르면 2021 년에 왕국과 인도 사이의 총 무역량은 3 억 3 천만 달러에 이르렀습니다. 캄보디아는 인도로 1 억 2,600 만 달러 이상의 상품을 수출했지만 인도에서 캄보디아로의 수출은 1 억 8 천만 달러에 도달했으며, 캄보디아 정부는 또한 인도와의 자유 무역 계약 (FTA)을 가상 할 수있는 가능성을 연구하고 있습니다. 올해 5 월 캄보디아의 헌 센 (Hun Sen)과의 만남, 나렌드라 모디 (Narendra Modi) 총리는 양국 간의 역사적 문명 연관성을 강조했으며 앙코르 와트 (Angkor Wat)와 프레아 비어 (Preah Vihear Temples)의 복원에 대한 인도의 참여에 대한 그의 행복을 표현했다. 경제 유대, 관광, 방어, 광산 허가, 투자, 지역 사회 개발 및 사원 복원 분야에서 아세안 및 메콩-간가 프레임 워크에서 캄보디아와의 협력을 강화했습니다. Mekong-Ganga 협력 프레임 워크를 다음 단계로 끌어 올리십시오.</v>
      </c>
    </row>
    <row r="21" ht="15.75" customHeight="1">
      <c r="A21" s="1">
        <v>19.0</v>
      </c>
      <c r="B21" s="3" t="s">
        <v>64</v>
      </c>
      <c r="C21" s="3" t="str">
        <f>IFERROR(__xludf.DUMMYFUNCTION("GOOGLETRANSLATE(B21,""en"",""ko"")"),"Covid Curbs가 들어 올린 후 일본의 GDP가 2 분기에 확장됩니다.")</f>
        <v>Covid Curbs가 들어 올린 후 일본의 GDP가 2 분기에 확장됩니다.</v>
      </c>
      <c r="D21" s="3" t="s">
        <v>34</v>
      </c>
      <c r="E21" s="3" t="str">
        <f>IFERROR(__xludf.DUMMYFUNCTION("GOOGLETRANSLATE(D21,""en"",""ko"")"),"2022 년 8 월 16 일")</f>
        <v>2022 년 8 월 16 일</v>
      </c>
      <c r="F21" s="4" t="s">
        <v>65</v>
      </c>
      <c r="G21" s="3" t="s">
        <v>66</v>
      </c>
      <c r="H21" s="3" t="str">
        <f>IFERROR(__xludf.DUMMYFUNCTION("GOOGLETRANSLATE(G21,""en"",""ko"")"),"AFP-6 월에서 6 월까지 일본 경제가 확장되었으며, 공식 데이터는 월요일에 정부가 사업에 대한 Covid-19 연석을 해제 한 후 월요일에 전 세계 3 번째로 큰 경제가 소비량과 자본 투자 강화로 인해 0.5 % 증가했습니다. 그러나 상승은 0.7 %에 대한 시장 기대치보다 낮았으며, 국가는 전염병 기간 동안 엄격한 재택 명령을 절대로 부과하지 않았지만, 3 월 정부는 주로 비즈니스 개방 시간을 대상으로 바이러스 제한을 제거했습니다. 그리고 경제는 "&amp;"에너지 가격 위기에서 물고있는 인플레이션으로 인해 전세계 경기 침체에 대한 두려움에 이르기까지 4 월부터 6 월까지 1 월 3 일 분기에 등록 된 0.3 %에 비해 1.1 % 증가했습니다. 캐비닛 사무소 (Cabinet Office)에서 출시 3 월 말의 ASI-State의 서비스 소비는 상대적으로 강력한 반등을 보였고, 자본 투자는 성장으로 돌아 왔습니다.”BNP Paribas는 GDP 데이터 전에 발행 된 메모에서“스프레드로서“스프레드로서 언급했다."&amp;" Omicron Variant가 가라 앉고 민간 소비가 꾸준히 증가하고 특히 직접 서비스가 증가하고 전체 경제를 해제했습니다.”5 월에 내각 사무소는 2022 년 1 분기에 경제가 약간 줄어들었지만 월요일에 개정되었습니다. 0 %까지. 이는 2021 년 마지막 분기에 겸손한 반등으로 인해 변화가 관찰되지 않았 음을 의미합니다. 미국과 다른 많은 주요 경제에서 볼 수있는 물집 속도는 아니지만 일본에서는 소비자 가격이 상승하고 있습니다. 일본 은행은 가격 "&amp;"상승이 다음과 같습니다. 일시적이며 안정적인 성장을 달성하기위한 입찰에서 오랜 금전적 완화 정책을 고수하고 있습니다.이 결정은 엔화가 달러에 대한 24 년의 최저치로 급락했습니다. 우크라이나 전쟁으로 인한 하늘 높은 에너지 비용도 성장을위한 도전적인 환경을 조성했습니다.")</f>
        <v>AFP-6 월에서 6 월까지 일본 경제가 확장되었으며, 공식 데이터는 월요일에 정부가 사업에 대한 Covid-19 연석을 해제 한 후 월요일에 전 세계 3 번째로 큰 경제가 소비량과 자본 투자 강화로 인해 0.5 % 증가했습니다. 그러나 상승은 0.7 %에 대한 시장 기대치보다 낮았으며, 국가는 전염병 기간 동안 엄격한 재택 명령을 절대로 부과하지 않았지만, 3 월 정부는 주로 비즈니스 개방 시간을 대상으로 바이러스 제한을 제거했습니다. 그리고 경제는 에너지 가격 위기에서 물고있는 인플레이션으로 인해 전세계 경기 침체에 대한 두려움에 이르기까지 4 월부터 6 월까지 1 월 3 일 분기에 등록 된 0.3 %에 비해 1.1 % 증가했습니다. 캐비닛 사무소 (Cabinet Office)에서 출시 3 월 말의 ASI-State의 서비스 소비는 상대적으로 강력한 반등을 보였고, 자본 투자는 성장으로 돌아 왔습니다.”BNP Paribas는 GDP 데이터 전에 발행 된 메모에서“스프레드로서“스프레드로서 언급했다. Omicron Variant가 가라 앉고 민간 소비가 꾸준히 증가하고 특히 직접 서비스가 증가하고 전체 경제를 해제했습니다.”5 월에 내각 사무소는 2022 년 1 분기에 경제가 약간 줄어들었지만 월요일에 개정되었습니다. 0 %까지. 이는 2021 년 마지막 분기에 겸손한 반등으로 인해 변화가 관찰되지 않았 음을 의미합니다. 미국과 다른 많은 주요 경제에서 볼 수있는 물집 속도는 아니지만 일본에서는 소비자 가격이 상승하고 있습니다. 일본 은행은 가격 상승이 다음과 같습니다. 일시적이며 안정적인 성장을 달성하기위한 입찰에서 오랜 금전적 완화 정책을 고수하고 있습니다.이 결정은 엔화가 달러에 대한 24 년의 최저치로 급락했습니다. 우크라이나 전쟁으로 인한 하늘 높은 에너지 비용도 성장을위한 도전적인 환경을 조성했습니다.</v>
      </c>
    </row>
    <row r="22" ht="15.75" customHeight="1">
      <c r="A22" s="1">
        <v>20.0</v>
      </c>
      <c r="B22" s="3" t="s">
        <v>67</v>
      </c>
      <c r="C22" s="3" t="str">
        <f>IFERROR(__xludf.DUMMYFUNCTION("GOOGLETRANSLATE(B22,""en"",""ko"")"),"실크로드 int'l 엑스포는 더 깊은 벨트와 도로 협력을 위해 밀어냅니다.")</f>
        <v>실크로드 int'l 엑스포는 더 깊은 벨트와 도로 협력을 위해 밀어냅니다.</v>
      </c>
      <c r="D22" s="3" t="s">
        <v>34</v>
      </c>
      <c r="E22" s="3" t="str">
        <f>IFERROR(__xludf.DUMMYFUNCTION("GOOGLETRANSLATE(D22,""en"",""ko"")"),"2022 년 8 월 16 일")</f>
        <v>2022 년 8 월 16 일</v>
      </c>
      <c r="F22" s="4" t="s">
        <v>68</v>
      </c>
      <c r="G22" s="3" t="s">
        <v>69</v>
      </c>
      <c r="H22" s="3" t="str">
        <f>IFERROR(__xludf.DUMMYFUNCTION("GOOGLETRANSLATE(G22,""en"",""ko"")"),"XINHUA- 6 번째 실크로드 국제 박람회는 일요일 중국 북서부의 샤앤시 지방의 수도 인 Xi'an에서 일요일에 개장했으며, 공통의 진보, 공유 혜택 및 승리를위한 상호 연결성과 통합을 강화하는 주제로, 승리 결과, 엑스포는 한국, 태국 및 싱가포르를 포함한 70 개 이상의 국가와 지역의 참가자를 끌어 들였습니다. 우즈베키스탄은 영예의 게스트 국가 역할을합니다. 5 일 엑스포에는 RCEP 지역 경제 및 무역 협력, 스마트 제조 및 녹색 개발과 같은 주"&amp;"제를 다루는 회의 및 포럼도 있습니다. 2013 년 중국에서 제안한 벨트 및 도로 이니셔티브 아시아를 유럽과 공동 개발 및 번영을위한 고대 실크로드 무역 경로를 따라 연결하는 무역 및 인프라 네트워크를 구축하려면 지난 9 년간 이니셔티브에 따라 무역 및 투자의 상당한 진전이 목격되었습니다. 중국의 상업부 장관 인 리 페이 (Li Fei)는 중국과 벨트와 도로 국가 간의 상품 거래는 거의 11 조 달러였으며 양방향 투자는 2,300 억 달러를 넘었다 고 "&amp;"2021 년 말에 79 개의 구역을 건설했다고 말했다. 벨트와 도로를 따라 24 개국의 경제 및 무역 협력은 430 억 달러를 투자하고 346,000 개의 지역 일자리를 창출했다고 Li는 덧붙였다.")</f>
        <v>XINHUA- 6 번째 실크로드 국제 박람회는 일요일 중국 북서부의 샤앤시 지방의 수도 인 Xi'an에서 일요일에 개장했으며, 공통의 진보, 공유 혜택 및 승리를위한 상호 연결성과 통합을 강화하는 주제로, 승리 결과, 엑스포는 한국, 태국 및 싱가포르를 포함한 70 개 이상의 국가와 지역의 참가자를 끌어 들였습니다. 우즈베키스탄은 영예의 게스트 국가 역할을합니다. 5 일 엑스포에는 RCEP 지역 경제 및 무역 협력, 스마트 제조 및 녹색 개발과 같은 주제를 다루는 회의 및 포럼도 있습니다. 2013 년 중국에서 제안한 벨트 및 도로 이니셔티브 아시아를 유럽과 공동 개발 및 번영을위한 고대 실크로드 무역 경로를 따라 연결하는 무역 및 인프라 네트워크를 구축하려면 지난 9 년간 이니셔티브에 따라 무역 및 투자의 상당한 진전이 목격되었습니다. 중국의 상업부 장관 인 리 페이 (Li Fei)는 중국과 벨트와 도로 국가 간의 상품 거래는 거의 11 조 달러였으며 양방향 투자는 2,300 억 달러를 넘었다 고 2021 년 말에 79 개의 구역을 건설했다고 말했다. 벨트와 도로를 따라 24 개국의 경제 및 무역 협력은 430 억 달러를 투자하고 346,000 개의 지역 일자리를 창출했다고 Li는 덧붙였다.</v>
      </c>
    </row>
    <row r="23" ht="15.75" customHeight="1">
      <c r="A23" s="1">
        <v>21.0</v>
      </c>
      <c r="B23" s="3" t="s">
        <v>70</v>
      </c>
      <c r="C23" s="3" t="str">
        <f>IFERROR(__xludf.DUMMYFUNCTION("GOOGLETRANSLATE(B23,""en"",""ko"")"),"아시아 시장은 대부분 상승하고 중국 데이터는 둔화를 보여줍니다")</f>
        <v>아시아 시장은 대부분 상승하고 중국 데이터는 둔화를 보여줍니다</v>
      </c>
      <c r="D23" s="3" t="s">
        <v>34</v>
      </c>
      <c r="E23" s="3" t="str">
        <f>IFERROR(__xludf.DUMMYFUNCTION("GOOGLETRANSLATE(D23,""en"",""ko"")"),"2022 년 8 월 16 일")</f>
        <v>2022 년 8 월 16 일</v>
      </c>
      <c r="F23" s="4" t="s">
        <v>71</v>
      </c>
      <c r="G23" s="3" t="s">
        <v>72</v>
      </c>
      <c r="H23" s="3" t="str">
        <f>IFERROR(__xludf.DUMMYFUNCTION("GOOGLETRANSLATE(G23,""en"",""ko"")"),"AFP-아시아 시장은 월요일에 미국 인플레이션의 징후로 인한 투자자들이 주로 상승했지만 홍콩과 상하이는 데이터가 중국의 경제가 코비드 19 제한으로 어려움을 겪고 있음을 보여 주면서 하락했다. 3/4의 차입 비용 증가 백분율 포인트의 증가, 비슷한 규모의 추가 하이킹은 지난 주 인플레이션 데이터 개선의 서명으로 인해 연준이 최근에 적극적으로 움직이는 자세에서 더 빨리 피벗 할 수 있는지 여부에 대한 논쟁을 불러 일으켰습니다. 하이킹
Invesco의 Gl"&amp;"obal Market Strategist 인 Kristina Hooper는“우리는 확실히 더 나은 방향으로 향하고 있습니다. 문제는 인플레이션이 여전히 매우 높다는 것입니다.”월스트리트는 소비자와 생산자 가격 데이터가 인플레이션의 의미있는 냉각을 나타낸 후 금요일에 긍정적 인 메모로 끝났습니다. 낙관적 인 분위기는 아시아로 전달되는 낙관적 인 분위기가 GDP 데이터가 보여지면서 1 %를 올렸습니다. 정부가 비즈니스에서 코비드 -19 연석을 해제 한 후 "&amp;"일본 경제는 회복되었다. 시드니는 0.5 % 상승했고 타이페이는 0.7 % 증가했다. 웰링턴, 마닐라, 쿠알라 룸푸르도 이익을 보았습니다. 서울과 뭄바이는 휴일 동안 문을 닫았다. 몇 명의 패자 중에 홍콩과 상하이는 중국 경제 수치가 분석가들의 기대보다 약해지면서 홍콩과 상하이가 떨어졌다. 이 수치는 바이러스 제한과 부동산 시장으로 어려움을 겪고 있었으며, 7 월의 중국의 산업 생산 및 소매 판매 성장이 예상보다 낮았다는 것을 보여 주었다. 산업 생산은"&amp;" 전년 대비 3.8 % 증가했지만 6 월 및 Bloomberg Economists의 4.3 % 증가에 대한 예측은 3.9 %에서 감소했습니다.“세계 경제의 사단 확대 위험이 증가하고 있으며 국내 경제 회복의 기초 중국의 국립 통계국은 경고했다. 베이징의 제로 코비드 전략에 대한 엄격한 준수는 스냅 락 다운과 긴 검역소 배터 비즈니스 활동과 소비 회복으로 경제 회복을 막았다.“7 월의 경제 데이터는 매우 놀랍습니다. ""호주 및 뉴질랜드 은행 그룹의 중국"&amp;" 경제학자 인 Raymond Yeung은 Bloomberg에 말했다.“Covid-Zero 정책은 계속해서 서비스 부문을 강타하고 가계 소비를 약화 시켰습니다.”석유는 아시아 무역에서 낮은 수준이 낮았으며 WTI는 91.20 달러로 1 % 하락했습니다. 브렌트는 97.25 달러로 0.9 %를 차지했습니다.")</f>
        <v>AFP-아시아 시장은 월요일에 미국 인플레이션의 징후로 인한 투자자들이 주로 상승했지만 홍콩과 상하이는 데이터가 중국의 경제가 코비드 19 제한으로 어려움을 겪고 있음을 보여 주면서 하락했다. 3/4의 차입 비용 증가 백분율 포인트의 증가, 비슷한 규모의 추가 하이킹은 지난 주 인플레이션 데이터 개선의 서명으로 인해 연준이 최근에 적극적으로 움직이는 자세에서 더 빨리 피벗 할 수 있는지 여부에 대한 논쟁을 불러 일으켰습니다. 하이킹
Invesco의 Global Market Strategist 인 Kristina Hooper는“우리는 확실히 더 나은 방향으로 향하고 있습니다. 문제는 인플레이션이 여전히 매우 높다는 것입니다.”월스트리트는 소비자와 생산자 가격 데이터가 인플레이션의 의미있는 냉각을 나타낸 후 금요일에 긍정적 인 메모로 끝났습니다. 낙관적 인 분위기는 아시아로 전달되는 낙관적 인 분위기가 GDP 데이터가 보여지면서 1 %를 올렸습니다. 정부가 비즈니스에서 코비드 -19 연석을 해제 한 후 일본 경제는 회복되었다. 시드니는 0.5 % 상승했고 타이페이는 0.7 % 증가했다. 웰링턴, 마닐라, 쿠알라 룸푸르도 이익을 보았습니다. 서울과 뭄바이는 휴일 동안 문을 닫았다. 몇 명의 패자 중에 홍콩과 상하이는 중국 경제 수치가 분석가들의 기대보다 약해지면서 홍콩과 상하이가 떨어졌다. 이 수치는 바이러스 제한과 부동산 시장으로 어려움을 겪고 있었으며, 7 월의 중국의 산업 생산 및 소매 판매 성장이 예상보다 낮았다는 것을 보여 주었다. 산업 생산은 전년 대비 3.8 % 증가했지만 6 월 및 Bloomberg Economists의 4.3 % 증가에 대한 예측은 3.9 %에서 감소했습니다.“세계 경제의 사단 확대 위험이 증가하고 있으며 국내 경제 회복의 기초 중국의 국립 통계국은 경고했다. 베이징의 제로 코비드 전략에 대한 엄격한 준수는 스냅 락 다운과 긴 검역소 배터 비즈니스 활동과 소비 회복으로 경제 회복을 막았다.“7 월의 경제 데이터는 매우 놀랍습니다. "호주 및 뉴질랜드 은행 그룹의 중국 경제학자 인 Raymond Yeung은 Bloomberg에 말했다.“Covid-Zero 정책은 계속해서 서비스 부문을 강타하고 가계 소비를 약화 시켰습니다.”석유는 아시아 무역에서 낮은 수준이 낮았으며 WTI는 91.20 달러로 1 % 하락했습니다. 브렌트는 97.25 달러로 0.9 %를 차지했습니다.</v>
      </c>
    </row>
    <row r="24" ht="15.75" customHeight="1">
      <c r="A24" s="1">
        <v>22.0</v>
      </c>
      <c r="B24" s="3" t="s">
        <v>73</v>
      </c>
      <c r="C24" s="3" t="str">
        <f>IFERROR(__xludf.DUMMYFUNCTION("GOOGLETRANSLATE(B24,""en"",""ko"")"),"호주는 캄보디아의 탄력성 전자 상거래 생태계를 지원합니다")</f>
        <v>호주는 캄보디아의 탄력성 전자 상거래 생태계를 지원합니다</v>
      </c>
      <c r="D24" s="3" t="s">
        <v>34</v>
      </c>
      <c r="E24" s="3" t="str">
        <f>IFERROR(__xludf.DUMMYFUNCTION("GOOGLETRANSLATE(D24,""en"",""ko"")"),"2022 년 8 월 16 일")</f>
        <v>2022 년 8 월 16 일</v>
      </c>
      <c r="F24" s="4" t="s">
        <v>74</v>
      </c>
      <c r="G24" s="3" t="s">
        <v>75</v>
      </c>
      <c r="H24" s="3" t="str">
        <f>IFERROR(__xludf.DUMMYFUNCTION("GOOGLETRANSLATE(G24,""en"",""ko"")"),"메콩 오스트레일리아 파트너십을 통해 호주는 캄보디아 정부 및 업계 대표의 참가자들이 '캄보디아에서 탄력적 인 전자 상거래 생태계 개발에 대한 짧은 과정에 참여하도록 지원했습니다. Phnom Penh의 호주 대사관에 따르면 캄보디아의 호주 대사관에 따르면 캄보디아의 호주 대사관에 따르면 캄보디아의 디지털 무역 정책, 소비자 및 비즈니스 보호법, 효과적인 전자 상거래 생태계, 효과적인 전자 상거래 생태계는 캄보디아의 호주 대사에 따르면 대호시에서 코스 완료"&amp;" 인증서를 제시했습니다. 참가자들에게 참가자들에게 참가자들은 지역 Ausbake Phnom Penh Wholesale Bakery가 만든 맛있는 호주 고기 파이를 즐겼습니다. Australia는 캄보디아의 국가 개발에서 오랜 친구이자 파트너이며 전자 상거래 개발에 대한 기술과 지식에 대한 투자는 또 다른 것입니다. 양국의 강한 친척의 직물에 실 nship. Phal Sophanith - AKP")</f>
        <v>메콩 오스트레일리아 파트너십을 통해 호주는 캄보디아 정부 및 업계 대표의 참가자들이 '캄보디아에서 탄력적 인 전자 상거래 생태계 개발에 대한 짧은 과정에 참여하도록 지원했습니다. Phnom Penh의 호주 대사관에 따르면 캄보디아의 호주 대사관에 따르면 캄보디아의 호주 대사관에 따르면 캄보디아의 디지털 무역 정책, 소비자 및 비즈니스 보호법, 효과적인 전자 상거래 생태계, 효과적인 전자 상거래 생태계는 캄보디아의 호주 대사에 따르면 대호시에서 코스 완료 인증서를 제시했습니다. 참가자들에게 참가자들에게 참가자들은 지역 Ausbake Phnom Penh Wholesale Bakery가 만든 맛있는 호주 고기 파이를 즐겼습니다. Australia는 캄보디아의 국가 개발에서 오랜 친구이자 파트너이며 전자 상거래 개발에 대한 기술과 지식에 대한 투자는 또 다른 것입니다. 양국의 강한 친척의 직물에 실 nship. Phal Sophanith - AKP</v>
      </c>
    </row>
    <row r="25" ht="15.75" customHeight="1">
      <c r="A25" s="1">
        <v>23.0</v>
      </c>
      <c r="B25" s="3" t="s">
        <v>30</v>
      </c>
      <c r="C25" s="3" t="str">
        <f>IFERROR(__xludf.DUMMYFUNCTION("GOOGLETRANSLATE(B25,""en"",""ko"")"),"시장 감시")</f>
        <v>시장 감시</v>
      </c>
      <c r="D25" s="3" t="s">
        <v>34</v>
      </c>
      <c r="E25" s="3" t="str">
        <f>IFERROR(__xludf.DUMMYFUNCTION("GOOGLETRANSLATE(D25,""en"",""ko"")"),"2022 년 8 월 16 일")</f>
        <v>2022 년 8 월 16 일</v>
      </c>
      <c r="F25" s="4" t="s">
        <v>76</v>
      </c>
      <c r="G25" s="3" t="s">
        <v>77</v>
      </c>
      <c r="H25" s="3" t="str">
        <f>IFERROR(__xludf.DUMMYFUNCTION("GOOGLETRANSLATE(G25,""en"",""ko"")"),"CSX는 0.03 점을 올렸다. 캄보디아 증권 거래소 지수 (CSX)는 어제 472.83에서 0.03 포인트 또는 0.01 % 증가했다. 472.33에 개장 한 지수는 하루 무역 기간 동안 473.16의 최고치와 471.44의 최저치를 기록했으며, 주요 보드에서 PPAP는 100 명의 Riels가 14,900 Riels와 PEPC로 이동하여 3,190 Riels에 도달했습니다. GTI와 PAS는 각각 4,000 명의 Riels와 13,420 Riels로"&amp;" 이동하기 위해 각각 20 개의 Riels를 잃었습니다. PWSA와 ABC는 평평하게 남아있었습니다. JSL은 10 명의 Riels를 3,970 Riels로 옮기고 DBDE는 10 명의 Riels를 2,380 Riels로 이끌었습니다.")</f>
        <v>CSX는 0.03 점을 올렸다. 캄보디아 증권 거래소 지수 (CSX)는 어제 472.83에서 0.03 포인트 또는 0.01 % 증가했다. 472.33에 개장 한 지수는 하루 무역 기간 동안 473.16의 최고치와 471.44의 최저치를 기록했으며, 주요 보드에서 PPAP는 100 명의 Riels가 14,900 Riels와 PEPC로 이동하여 3,190 Riels에 도달했습니다. GTI와 PAS는 각각 4,000 명의 Riels와 13,420 Riels로 이동하기 위해 각각 20 개의 Riels를 잃었습니다. PWSA와 ABC는 평평하게 남아있었습니다. JSL은 10 명의 Riels를 3,970 Riels로 옮기고 DBDE는 10 명의 Riels를 2,380 Riels로 이끌었습니다.</v>
      </c>
    </row>
    <row r="26" ht="15.75" customHeight="1">
      <c r="A26" s="1">
        <v>24.0</v>
      </c>
      <c r="B26" s="3" t="s">
        <v>78</v>
      </c>
      <c r="C26" s="3" t="str">
        <f>IFERROR(__xludf.DUMMYFUNCTION("GOOGLETRANSLATE(B26,""en"",""ko"")"),"싱가포르 소유의 고급 부동산 개발자 인 Akram Development Co., Ltd")</f>
        <v>싱가포르 소유의 고급 부동산 개발자 인 Akram Development Co., Ltd</v>
      </c>
      <c r="D26" s="3" t="s">
        <v>79</v>
      </c>
      <c r="E26" s="3" t="str">
        <f>IFERROR(__xludf.DUMMYFUNCTION("GOOGLETRANSLATE(D26,""en"",""ko"")"),"2022 년 8 월 15 일")</f>
        <v>2022 년 8 월 15 일</v>
      </c>
      <c r="F26" s="4" t="s">
        <v>80</v>
      </c>
      <c r="G26" s="3" t="s">
        <v>81</v>
      </c>
      <c r="H26" s="3" t="str">
        <f>IFERROR(__xludf.DUMMYFUNCTION("GOOGLETRANSLATE(G26,""en"",""ko"")"),"PHNOM PENH-싱가포르 소유의 고급 부동산 개발자 인 Akram Development Co., Ltd는 최근 해외 캄보디아 투자 회사 (OCIC)로부터 KOH NOREA에서 3.5 헥타르 이상을 측정 한 토지를 인수했습니다. 이번 인수는 Akram Development의 CEO 인 Kelvin Chua, Akram Development의 이사 인 Melvin Poh와 판매자를 대표하는 OCIC 이사회 회장 인 Okhna Pung Kheav SE가 "&amp;"서명했습니다. Akram의 CEO 인 Kelvin Chua는이 프로젝트에서 Akram Development의 총 투자는 1 억 5 천만 달러를 초과하는 것으로 추정됩니다. Akram의 CEO 인 Kelvin Chua는 이번 인수의 목적은 독특한 핵심 초대형 프로젝트를 개발하는 것이라고 말했다. Kelvin은“우리는 왕국의 초 고급스러운 부문에서 수요가 증가하고 있습니다. “Koh Norea는 매우 전략적인 위치입니다. Mekong River의 전체 정면"&amp;"을 즐길뿐만 아니라 Diamond Island와 Nagaworld Integrated Resort의 랜드 마크 위치에도 인접 해 있습니다. 우리는 Koh Norea에 대한 흥미 진진한 상업 및 인프라 Blueprint OCIC의 일부가 된 Akram에게 Akram에게 맡겨 준 Okhna Pung에게 특별한 감사를드립니다. 가장 주요한 위치에 위치하고 있으며 메콩 강을 완전히 볼 수있는이 섬의 미래 잠재력은 상상할 수 없습니다.”“전염병은 사람들이 복지와"&amp;" 삶의 질에 더 많은 관심을 기울 이도록 격려했습니다. 우리는 우리의 큐 레이션이 프놈펜의 부동산 시장에 신선한 공기를 마실 것이라고 확신합니다.”라고 덧붙였다. 켈빈은 캄보디아에 본사를 둔 장기 싱가포르 투자자입니다. 전 은행가 회전식 기업가는 10 년 넘게 부동산 개발, 설계 및 건설, 제조를 포함한 여러 산업에서 입증 된 실적을 보유하고 있습니다. 그는 현재 캄보디아의 프놈펜에 본사를 둔 존경받는 설계 및 건축 건설 회사 인 Singbuild Co"&amp;"nstruction의 CEO입니다.“Akram의 처녀 프로젝트 로서이 초급 개발은 우리가 캄보디아의 선도적 인 고급 부동산 개발자”라고 CEO는 야심적으로 말했다. 캄보디아 부동산 시장에서 거점을 얻기로 결심 한 Akram Development는 Centra Group Singapore의 Kelvin Chua와 Melvin Poh 사이의 파트너십으로, 그의 벨트 아래에서 USD1B GDV 이상의 놀라운 포트폴리오를 보유하고 있습니다. -최고의 아키텍처 "&amp;"및 혁신적인 디자인과 결합 된 엔드 및 럭셔리 개발은이 개발이 현지 럭셔리 부동산 시장에 대한 혼란이 될 것이라고 강력하게 생각합니다.” Koh Norea의 토지는 전략적으로 Phnom Penh에 위치하고 있으며 번화 한 Koh Pich (또는 더 일반적으로 다이아몬드 섬으로 알려진)까지 약 3 분, Nagaworld Integrated Resort까지 5 분 거리에 있습니다. 인프라 기여의 일환으로 OCIC는 다이아몬드 아일랜드를 연결하는 하나의 다리"&amp;"에 3,300 만 달러의 지출과 다른 하나의 국립 도로 1에 3,300 만 달러의 지출을 가진 두 개의 연결 다리를 건설하고 있습니다. 다이아몬드 섬으로가는 6 차선 다리는 Q3 2023에 의해 개방 될 것으로 예상됩니다. Koh Norea-National Road 1 Bridge는 다음 달 또는 두 달 안에 운영 될 예정입니다.“우리의 발전은 인생에서 가장 좋은 것들을 감상하는 사람들을 위해 기복됩니다. 업계에서 우리의 결합 된 강점과 지식은 탁월한 "&amp;"계급과 개인 정보와 일치하는 탁월한 품질의 개발을 보장 할 것입니다.”라고 Kelvin은 개발의 목표 시장에 대해 물었을 때 말합니다. ""그림의 수백만 달러 규모의 메콩 강 (Mekong River Views) 에서이 프로젝트의 우수한 품질을 위해, 이것은 매우 급한 투자로 투자 포트폴리오를 다각화하는 데 관심이있는 투자자들에게 좋은 기회입니다.""일부는 경제 전망에 대해 회의적입니다. Kelvin과 Melvin은 이것이 최고의 투자 중 하나라고 확신"&amp;"합니다. “우리는 캄보디아 시장과 기회에 대해 매우 강세입니다. 캄보디아는 지난 20 년 동안 GDP 평균 성장률 7%로 인상적으로 성장해 왔습니다. 정부는 외국인 투자자를 유치하는 데 모범적 인 일을 해왔으며, 2020 년 유행성 인원에 대한 외국인 직접 투자 유입이 GDP 2에 비해 3.2%에 비해 14%의 외국인 직접 투자 유입이 14%의 순 기부금을 초래했다. 수십 년 전에”라고 Melvin은 말합니다. “Covid-19 Pandemic의 취급은"&amp;" 정부가 얼마나 효율적이고 안정적인 지, 그리고 전제 투자 정책을 통해 캄보디아의 경제가 2022 년 만 4.5% 증가 할 것이라고 추정 한 것은 놀라운 일이 아닙니다. ""Kelvin.world Bank의 추가 설명은 왕국의 경제가 매년 약 6%의 성장을 기대하며, 보고서는 새로운 투자법과 자유 무역 협정의 성장으로 인한이 보고서는 캄보디아를 이 보고서가 2021-2025 년 동안 130 개 이상의 빠른 성장 경제를 연구했을 때 세계에서 5 번째로 빠"&amp;"르게 성장하는 경제. “위치는 고급 부동산 시장에서 가장 중요한 요소이며 Okhna Pung 에서이 토지를 구입 해 주셔서 감사합니다. 토지의 인수는 우리 프로젝트에 대한 그의 신뢰와 지원 없이는 그렇게 신속하지 않았을 것입니다. 우리는 Koh Norea의 비전의 일부가되어 기쁘고 토지의 주요 위치가 프로젝트의 주요 매력이 될 것이라고 강력하게 믿습니다.”“우리의 판매 갤러리와 Showflat은 2023 년 1 분기에 의해 준비 될 것으로 예상됩니다. "&amp;"일이 계속 발전하고 있으며 앞으로 몇 달 안에 갤러리 위치와 프로젝트 세부 사항을 발표 할 것입니다.”라고 Kelvin은 말합니다.")</f>
        <v>PHNOM PENH-싱가포르 소유의 고급 부동산 개발자 인 Akram Development Co., Ltd는 최근 해외 캄보디아 투자 회사 (OCIC)로부터 KOH NOREA에서 3.5 헥타르 이상을 측정 한 토지를 인수했습니다. 이번 인수는 Akram Development의 CEO 인 Kelvin Chua, Akram Development의 이사 인 Melvin Poh와 판매자를 대표하는 OCIC 이사회 회장 인 Okhna Pung Kheav SE가 서명했습니다. Akram의 CEO 인 Kelvin Chua는이 프로젝트에서 Akram Development의 총 투자는 1 억 5 천만 달러를 초과하는 것으로 추정됩니다. Akram의 CEO 인 Kelvin Chua는 이번 인수의 목적은 독특한 핵심 초대형 프로젝트를 개발하는 것이라고 말했다. Kelvin은“우리는 왕국의 초 고급스러운 부문에서 수요가 증가하고 있습니다. “Koh Norea는 매우 전략적인 위치입니다. Mekong River의 전체 정면을 즐길뿐만 아니라 Diamond Island와 Nagaworld Integrated Resort의 랜드 마크 위치에도 인접 해 있습니다. 우리는 Koh Norea에 대한 흥미 진진한 상업 및 인프라 Blueprint OCIC의 일부가 된 Akram에게 Akram에게 맡겨 준 Okhna Pung에게 특별한 감사를드립니다. 가장 주요한 위치에 위치하고 있으며 메콩 강을 완전히 볼 수있는이 섬의 미래 잠재력은 상상할 수 없습니다.”“전염병은 사람들이 복지와 삶의 질에 더 많은 관심을 기울 이도록 격려했습니다. 우리는 우리의 큐 레이션이 프놈펜의 부동산 시장에 신선한 공기를 마실 것이라고 확신합니다.”라고 덧붙였다. 켈빈은 캄보디아에 본사를 둔 장기 싱가포르 투자자입니다. 전 은행가 회전식 기업가는 10 년 넘게 부동산 개발, 설계 및 건설, 제조를 포함한 여러 산업에서 입증 된 실적을 보유하고 있습니다. 그는 현재 캄보디아의 프놈펜에 본사를 둔 존경받는 설계 및 건축 건설 회사 인 Singbuild Construction의 CEO입니다.“Akram의 처녀 프로젝트 로서이 초급 개발은 우리가 캄보디아의 선도적 인 고급 부동산 개발자”라고 CEO는 야심적으로 말했다. 캄보디아 부동산 시장에서 거점을 얻기로 결심 한 Akram Development는 Centra Group Singapore의 Kelvin Chua와 Melvin Poh 사이의 파트너십으로, 그의 벨트 아래에서 USD1B GDV 이상의 놀라운 포트폴리오를 보유하고 있습니다. -최고의 아키텍처 및 혁신적인 디자인과 결합 된 엔드 및 럭셔리 개발은이 개발이 현지 럭셔리 부동산 시장에 대한 혼란이 될 것이라고 강력하게 생각합니다.” Koh Norea의 토지는 전략적으로 Phnom Penh에 위치하고 있으며 번화 한 Koh Pich (또는 더 일반적으로 다이아몬드 섬으로 알려진)까지 약 3 분, Nagaworld Integrated Resort까지 5 분 거리에 있습니다. 인프라 기여의 일환으로 OCIC는 다이아몬드 아일랜드를 연결하는 하나의 다리에 3,300 만 달러의 지출과 다른 하나의 국립 도로 1에 3,300 만 달러의 지출을 가진 두 개의 연결 다리를 건설하고 있습니다. 다이아몬드 섬으로가는 6 차선 다리는 Q3 2023에 의해 개방 될 것으로 예상됩니다. Koh Norea-National Road 1 Bridge는 다음 달 또는 두 달 안에 운영 될 예정입니다.“우리의 발전은 인생에서 가장 좋은 것들을 감상하는 사람들을 위해 기복됩니다. 업계에서 우리의 결합 된 강점과 지식은 탁월한 계급과 개인 정보와 일치하는 탁월한 품질의 개발을 보장 할 것입니다.”라고 Kelvin은 개발의 목표 시장에 대해 물었을 때 말합니다. "그림의 수백만 달러 규모의 메콩 강 (Mekong River Views) 에서이 프로젝트의 우수한 품질을 위해, 이것은 매우 급한 투자로 투자 포트폴리오를 다각화하는 데 관심이있는 투자자들에게 좋은 기회입니다."일부는 경제 전망에 대해 회의적입니다. Kelvin과 Melvin은 이것이 최고의 투자 중 하나라고 확신합니다. “우리는 캄보디아 시장과 기회에 대해 매우 강세입니다. 캄보디아는 지난 20 년 동안 GDP 평균 성장률 7%로 인상적으로 성장해 왔습니다. 정부는 외국인 투자자를 유치하는 데 모범적 인 일을 해왔으며, 2020 년 유행성 인원에 대한 외국인 직접 투자 유입이 GDP 2에 비해 3.2%에 비해 14%의 외국인 직접 투자 유입이 14%의 순 기부금을 초래했다. 수십 년 전에”라고 Melvin은 말합니다. “Covid-19 Pandemic의 취급은 정부가 얼마나 효율적이고 안정적인 지, 그리고 전제 투자 정책을 통해 캄보디아의 경제가 2022 년 만 4.5% 증가 할 것이라고 추정 한 것은 놀라운 일이 아닙니다. "Kelvin.world Bank의 추가 설명은 왕국의 경제가 매년 약 6%의 성장을 기대하며, 보고서는 새로운 투자법과 자유 무역 협정의 성장으로 인한이 보고서는 캄보디아를 이 보고서가 2021-2025 년 동안 130 개 이상의 빠른 성장 경제를 연구했을 때 세계에서 5 번째로 빠르게 성장하는 경제. “위치는 고급 부동산 시장에서 가장 중요한 요소이며 Okhna Pung 에서이 토지를 구입 해 주셔서 감사합니다. 토지의 인수는 우리 프로젝트에 대한 그의 신뢰와 지원 없이는 그렇게 신속하지 않았을 것입니다. 우리는 Koh Norea의 비전의 일부가되어 기쁘고 토지의 주요 위치가 프로젝트의 주요 매력이 될 것이라고 강력하게 믿습니다.”“우리의 판매 갤러리와 Showflat은 2023 년 1 분기에 의해 준비 될 것으로 예상됩니다. 일이 계속 발전하고 있으며 앞으로 몇 달 안에 갤러리 위치와 프로젝트 세부 사항을 발표 할 것입니다.”라고 Kelvin은 말합니다.</v>
      </c>
    </row>
    <row r="27" ht="15.75" customHeight="1">
      <c r="A27" s="1">
        <v>25.0</v>
      </c>
      <c r="B27" s="3" t="s">
        <v>82</v>
      </c>
      <c r="C27" s="3" t="str">
        <f>IFERROR(__xludf.DUMMYFUNCTION("GOOGLETRANSLATE(B27,""en"",""ko"")"),"중국 회사는 캄보디아의 증권 거래소에서 IPO를 준비합니다.")</f>
        <v>중국 회사는 캄보디아의 증권 거래소에서 IPO를 준비합니다.</v>
      </c>
      <c r="D27" s="3" t="s">
        <v>79</v>
      </c>
      <c r="E27" s="3" t="str">
        <f>IFERROR(__xludf.DUMMYFUNCTION("GOOGLETRANSLATE(D27,""en"",""ko"")"),"2022 년 8 월 15 일")</f>
        <v>2022 년 8 월 15 일</v>
      </c>
      <c r="F27" s="4" t="s">
        <v>83</v>
      </c>
      <c r="G27" s="3" t="s">
        <v>84</v>
      </c>
      <c r="H27" s="3" t="str">
        <f>IFERROR(__xludf.DUMMYFUNCTION("GOOGLETRANSLATE(G27,""en"",""ko"")"),"중국 대기업 회사는 주식을 발행하고 처음으로 판매를 위해 공공 투자자로부터 자본 자본을 모으는 과정을위한 준비를 시작했으며, 이는 내년에 캄보디아 증권 거래소에서 초기 공모 (IPO)라고 불립니다. Honchen Group 및 Securities Broker Golden Fortune (Cambodia) Securities Plc의 Senior 공무원 Plc는 지난 화요일 화요일에 서로 계약을 체결하여 전자가 법적 요구 사항을 충족시키기 위해 문서 준비"&amp;"를 진행할 수있게 해주었다. Cambodia (SERC)의 증권 거래 규제 기관인 Soucheat 공무원에 따르면 금요일에 Honchen Group과 Golden Fortune은 IPO 프로세스에서 Honchen을 지원할 IPO 팀을 구성하기 위해 계약을 체결했다고 Kmer Times에 말했다. 특히 실사 보고서 및 공개 문서의 준비.“그들은 내년에 IPO를 준비합니다! 그들은 규제 기관의 규칙 및 규정에 따라 IPO 팀을 설립하기 위해 서명했습니다. "&amp;"IPO 팀은 내년에 회사 목록에 앞으로 나아갈 것입니다. 그들은 IPO 계획을 SERC에 제출해야 할 것입니다. Honchen Group은 또한 캄보디아 증권 거래소 (CSX)의 자격 검토 (CSX)의 자격 검토 후 SERC에 대한 공공 주식 증권 발행을 신청하여 증권 시장, 청산 및 정산 시설 및 예금을 운영하는 것입니다. 비정부 증권의 ​​발행 및 거래에 관한 법률과 그 이후 규정에 대한 법률을 통해 Golden Fortune은 증권 거래소에 상장 "&amp;"된 판매자와 구매자 사이의 중개자 또는 대리인 사이의 중개자로 활동하는 유가 증권 중개인이라고 덧붙였습니다. 고객과 고객에게 서비스에 대한 수수료를 청구합니다. Honchen Group을 지원하기 위해 서명 한 거래에 따라 CSX.RHB 증권에 대한 자격 검토를위한 신청서를 준비하기 위해 서명 한 거래에 따라 RHB Securities (Cambodia) PLC와 협력해야합니다. 보험업자 - IPO 프로세스의 주요 엔티티는 주로 Honchen을 대신하여"&amp;" IPO 프로세스를위한 계약을 제공하거나 직접 또는 직접 참여하거나 간접적으로 공개 문서 작성 및 가격 책정에 대한 실사 보고서 작성 및 주식 수에 대한 조언은 IPO의 타임 라인을 나열해야합니다.“방금 프로세스를 시작했습니다. 아직 문서가 제출되지 않았습니다. 그들은 먼저 보험업자와 함께 일해야합니다. 우리는 그룹을 우리 시장에 환영합니다.”라고 그는 덧붙였다. 이 협정은 Honchen Group의 CEO 인 Cao Jun과 Sihanoukville "&amp;"국제 공항 근처 프로젝트 영업 사무소에서 플래티넘 코스트 갤러리 건물을위한 취임식에서 Golden Fortune의 전무 이사 인 Zhang Lingfeng이 서명했습니다. 이 프로젝트는 Lixin Group의 출시에 따르면 다국적 회사 Honchen Group과 Lixin Group 간의 투자 합작 투자입니다.이 두 회사는 50 헥타르의 토지에 미국 달러의 수백만 달러 상당의 백금 해안 프로젝트를 개발할 것입니다. -Sihanoukville의 클래스 거"&amp;"대 관광 및 여가 지점 New City Lixin의 Lixin은 2,500 헥타르의 토지에 자연보기 자원과 Sihanoukville의 바다를 향한 산 옆에있는 해변을 가진 2,500 헥타르의 땅에 있습니다.“캄보디아의 증권 규제 기관의 격려와 함께 회사는 공식적으로 준비를 시작했습니다. 내년 하반기에 국가의 증권 거래소에 상장 될 것으로 예상된다”고 덧붙였다. 이번 발표는 Honchen Group이 캄보디아, 중국, 홍콩, 미국 및 말레이시아에서 사업을"&amp;" 운영하고 있다고 덧붙였다. “이 그룹은 금융, 부동산 개발 및 관리, 환경 보호, 청정 에너지, 무역 이벤트, 거래, 호텔 및 관광 개발 사업을 보유하고 있습니다. 2022 년 후반에 발표 된 증권 거래 통계 게시판에 따르면, 국내 및 해외에서는 국내 및 해외에서 빠르게 성장했습니다. SERC. SERC. SEVEN 주 보드의 주식에는 국유의 의류 회사 인 Grand Twins International, State-Owned Phnom Penh Aut"&amp;"onomous Port, Special Economic Zone Phnom Penh Sez, 국영 Sihanoukville Autonomous Port, Acleda Bank가 포함됩니다. 그리고 페스 테크. Growth Board의 두 주식에는 DBD Engineering과 JS Land가 포함됩니다. 2022 년 2 월 Growth Board에 공개적으로 상장되었습니다.")</f>
        <v>중국 대기업 회사는 주식을 발행하고 처음으로 판매를 위해 공공 투자자로부터 자본 자본을 모으는 과정을위한 준비를 시작했으며, 이는 내년에 캄보디아 증권 거래소에서 초기 공모 (IPO)라고 불립니다. Honchen Group 및 Securities Broker Golden Fortune (Cambodia) Securities Plc의 Senior 공무원 Plc는 지난 화요일 화요일에 서로 계약을 체결하여 전자가 법적 요구 사항을 충족시키기 위해 문서 준비를 진행할 수있게 해주었다. Cambodia (SERC)의 증권 거래 규제 기관인 Soucheat 공무원에 따르면 금요일에 Honchen Group과 Golden Fortune은 IPO 프로세스에서 Honchen을 지원할 IPO 팀을 구성하기 위해 계약을 체결했다고 Kmer Times에 말했다. 특히 실사 보고서 및 공개 문서의 준비.“그들은 내년에 IPO를 준비합니다! 그들은 규제 기관의 규칙 및 규정에 따라 IPO 팀을 설립하기 위해 서명했습니다. IPO 팀은 내년에 회사 목록에 앞으로 나아갈 것입니다. 그들은 IPO 계획을 SERC에 제출해야 할 것입니다. Honchen Group은 또한 캄보디아 증권 거래소 (CSX)의 자격 검토 (CSX)의 자격 검토 후 SERC에 대한 공공 주식 증권 발행을 신청하여 증권 시장, 청산 및 정산 시설 및 예금을 운영하는 것입니다. 비정부 증권의 ​​발행 및 거래에 관한 법률과 그 이후 규정에 대한 법률을 통해 Golden Fortune은 증권 거래소에 상장 된 판매자와 구매자 사이의 중개자 또는 대리인 사이의 중개자로 활동하는 유가 증권 중개인이라고 덧붙였습니다. 고객과 고객에게 서비스에 대한 수수료를 청구합니다. Honchen Group을 지원하기 위해 서명 한 거래에 따라 CSX.RHB 증권에 대한 자격 검토를위한 신청서를 준비하기 위해 서명 한 거래에 따라 RHB Securities (Cambodia) PLC와 협력해야합니다. 보험업자 - IPO 프로세스의 주요 엔티티는 주로 Honchen을 대신하여 IPO 프로세스를위한 계약을 제공하거나 직접 또는 직접 참여하거나 간접적으로 공개 문서 작성 및 가격 책정에 대한 실사 보고서 작성 및 주식 수에 대한 조언은 IPO의 타임 라인을 나열해야합니다.“방금 프로세스를 시작했습니다. 아직 문서가 제출되지 않았습니다. 그들은 먼저 보험업자와 함께 일해야합니다. 우리는 그룹을 우리 시장에 환영합니다.”라고 그는 덧붙였다. 이 협정은 Honchen Group의 CEO 인 Cao Jun과 Sihanoukville 국제 공항 근처 프로젝트 영업 사무소에서 플래티넘 코스트 갤러리 건물을위한 취임식에서 Golden Fortune의 전무 이사 인 Zhang Lingfeng이 서명했습니다. 이 프로젝트는 Lixin Group의 출시에 따르면 다국적 회사 Honchen Group과 Lixin Group 간의 투자 합작 투자입니다.이 두 회사는 50 헥타르의 토지에 미국 달러의 수백만 달러 상당의 백금 해안 프로젝트를 개발할 것입니다. -Sihanoukville의 클래스 거대 관광 및 여가 지점 New City Lixin의 Lixin은 2,500 헥타르의 토지에 자연보기 자원과 Sihanoukville의 바다를 향한 산 옆에있는 해변을 가진 2,500 헥타르의 땅에 있습니다.“캄보디아의 증권 규제 기관의 격려와 함께 회사는 공식적으로 준비를 시작했습니다. 내년 하반기에 국가의 증권 거래소에 상장 될 것으로 예상된다”고 덧붙였다. 이번 발표는 Honchen Group이 캄보디아, 중국, 홍콩, 미국 및 말레이시아에서 사업을 운영하고 있다고 덧붙였다. “이 그룹은 금융, 부동산 개발 및 관리, 환경 보호, 청정 에너지, 무역 이벤트, 거래, 호텔 및 관광 개발 사업을 보유하고 있습니다. 2022 년 후반에 발표 된 증권 거래 통계 게시판에 따르면, 국내 및 해외에서는 국내 및 해외에서 빠르게 성장했습니다. SERC. SERC. SEVEN 주 보드의 주식에는 국유의 의류 회사 인 Grand Twins International, State-Owned Phnom Penh Autonomous Port, Special Economic Zone Phnom Penh Sez, 국영 Sihanoukville Autonomous Port, Acleda Bank가 포함됩니다. 그리고 페스 테크. Growth Board의 두 주식에는 DBD Engineering과 JS Land가 포함됩니다. 2022 년 2 월 Growth Board에 공개적으로 상장되었습니다.</v>
      </c>
    </row>
    <row r="28" ht="15.75" customHeight="1">
      <c r="A28" s="1">
        <v>26.0</v>
      </c>
      <c r="B28" s="3" t="s">
        <v>85</v>
      </c>
      <c r="C28" s="3" t="str">
        <f>IFERROR(__xludf.DUMMYFUNCTION("GOOGLETRANSLATE(B28,""en"",""ko"")"),"강한 외부 수요는 캄보디아의 H1 회복에 도움이됩니다")</f>
        <v>강한 외부 수요는 캄보디아의 H1 회복에 도움이됩니다</v>
      </c>
      <c r="D28" s="3" t="s">
        <v>79</v>
      </c>
      <c r="E28" s="3" t="str">
        <f>IFERROR(__xludf.DUMMYFUNCTION("GOOGLETRANSLATE(D28,""en"",""ko"")"),"2022 년 8 월 15 일")</f>
        <v>2022 년 8 월 15 일</v>
      </c>
      <c r="F28" s="4" t="s">
        <v>86</v>
      </c>
      <c r="G28" s="3" t="s">
        <v>87</v>
      </c>
      <c r="H28" s="3" t="str">
        <f>IFERROR(__xludf.DUMMYFUNCTION("GOOGLETRANSLATE(G28,""en"",""ko"")"),"COVID-19 제한의 조기 해제는 국내 활동을 촉진하는 반면, 강한 외부 수요는 2022 년 상반기 캄보디아의 회복을 지원했다. 2022 년 7 월 20 일부터 8 월 3 일까지 왕국 방문. -부산물 회복 및 재정 공간을 재건하고 강력한 역풍 속에서 재무 안정성을 유지하면서 성장을 유지하면서, 경제 전망과 도전에 대한 토크는 2022 년에 5 % 증가 할 것으로 예상됩니다. 캄보디아의 Covid-19와 함께 생활하는 전략에 따라, 우리는 국내 경제가 "&amp;"계속 개선되며, 높은 백신 접종률과 강화 된 건강 프로토콜.” 그는 또한 수출에 대한 전망이
""그러나 수출에 대한 전망은 올해 하반기에 미국과 EU가 급격히 느려질 것으로 예상되면서 도전이 될 것입니다. 회복력있는 것처럼, 보고서는 Covid-19 제한의 조기 해제가 국내 활동을 촉진하는 반면 강한 외부 수요는 2022 년 상반기 회복을 지원했다고 밝혔다. 경제의 장기 성장 잠재력을 향상시키는 데 도움이 될 구조 개혁에 대한 정책”이라고 보고서는 20"&amp;"22 년에 소비자 물가 지수 (CPI) 인플레이션이 5.9 %로 증가 할 것이라고 예측했다.“CPI 인플레이션은 2022 년에 반영했다. 세계 에너지 및 식량 가격 급등. 식량 가격 상승은 식품이 소비 바구니의 45 %를 차지하기 때문에 인구에 의해 심각하게 느껴집니다. 올해 상반기의 평균 인플레이션은 작년 2.9 %에 비해 6.6 %였습니다. 에너지 및 식품에 대한 가격 압력은 다른 상품으로 유출 될 것으로 예상되며, CPI 인플레이션은 2022 년에"&amp;" 5.9 %로 증가 할 것으로 예상되었다”고 지적했다. 이 연구에 따르면 현재 계좌 적자는 2021 년 GDP의 45 %에서 전례없는 수준으로 확대되었으며, 주로 금 수입의 급증으로 인해 소비자 및 중간 상품의 수입도 경제 회복에 강력하게 성장했습니다. 그럼에도 불구하고 전반적인 지불 잔액은 외국인 직접 투자 (FDI) 유입 (FDI) 유입, 외부 차입 및 해외 예금의 감소로 인해 약간의 잉여금을 유지했다고 연구는 국가 경제에 대한 몇 가지 하락 위험을"&amp;" 지적했다. 주로 주요 수출 시장의 둔화에서 비롯됩니다. 미국과 유럽의 러시아-우크라이나 전쟁과 금전적 강화로 인해 전 세계 수요가 느려지면서 캄보디아의 제조 제품 수출에 영향을 줄 수 있습니다. 캄보디아의 미국과 유럽에 대한 고농도의 의류 수출을 감안할 때, 수출 부문은 이러한 주요 시장의 수요 충격에 취약하다”고 보고서는 말했다. 중국의 투자 및 수입 중간 상품에 대한 높은 의존성을 고려할 때 국가의 성장 전망에 영향을 미치며 관광 부문의 부흥 범위"&amp;"에도 영향을 미칩니다. Amro는“중국의 연장 된 국경 통제는 또한 유행병 이전에 관광객의 3 분의 1 이상이 중국에서 온 이래 관광 산업의 회복을 지연시킬 것입니다. “전염병 이전의 캄보디아의 현재 계정 적자는 강력한 FDI 유입에 의해 잘 자금을 지원 받았다. 그러나 금을 제외한 현재 계정 적자는 2019 년 이후 현저하게 확대되었습니다. 이는 2019 년 이후 건축 자재의 대규모 수입, 관광 붕괴 및 2020 년 이후의 송금 저하, 백신 및 의료 "&amp;"용품 수입 및 높은 수입을 포함한 여러 가지 요인을 반영합니다. 2021 년 이후 유가.”그러나 이러한 요인 중 일부는 일시적이며 현재 계좌는 2022 년과 2023 년에 크게 개선 될 것으로 예상됩니다. 200 억 달러의 국제 매장량도 강력한 완충제를 제공하지만 정책 권장 사항을 발표하면서 관찰했다고 밝혔다. 정부는 인플레이션에 의해 가장 큰 영향을받는 취약한 집단에 대한 대상 지원을 제공하는 동시에 Covid-19 Pandemic 지원 프로그램을 회"&amp;"복과 함께 확대해야합니다.“최근 식량 가격 상승은 빈곤층에 의해 급격히 느껴지면서 식량 예산을 압박합니다. 건강과 생산성에 장기적인 영향을 미치는 다른 필수 항목. 이와 관련하여, 정부가 Covid-19 현금 이체를 광범위한 사회 보호 프로그램으로 전환하려는 노력은 매우 칭찬 할 만하다”고 지적했다. NBC의 유동성 조치 중 경제 회복과 일치하여, 특히 급여 전 혈전 수준에 대한 예비 요건을 점차적으로 제기함으로써 계속되어야합니다. NBC가 적절한 프로"&amp;"비저닝을 보장하기위한 목적으로 재구성 된 대출을 검토하고 분류하려는 노력은 NBC가 특히 평가 기간에 따른 사람들을 위해 재구성 된 대출의 품질을 계속 모니터링해야한다고 말했다. 높은 수준의 달러화를 고려하여, NBC는 인플레이션 압력을 완화하고 투자자의 신뢰를 유지하는 데 도움이되는 환율 안정성을 계속 유지해야합니다. Amro는 금융 금융 서비스 당국의 출시는 그러한 그림자 은행 활동을 더 잘 통제하기위한 환영의 움직임이라고 말했다. 이와 관련하여, "&amp;"비은행 부문에 관련된 다양한 정부 기관에 대한 긴밀한 협력이 계속되어야하며, 데이터 수집을 개선하기 위해서는 구조 개혁에 대한 강력한 초점은 캄보디아 경제의 성장 모멘텀을 계속 유지해야한다. 인건비가 상승하고 중간 소득 지위를 얻는 국가의 목표, 강력한 정책 약속, 연속성 및 일관성을 감안할 때 경쟁력을 향상시키고 가치 사슬을 올리기 위해 필요한 개혁이 시행 될 수 있도록 도와 줄 것입니다.” 최근에 합의 된 양자 자유 무역 협정 (FTA)과 중국과 한"&amp;"국과의 새로운 투자법과 시장 접근이 더 큰 시장 접근과 지역 포괄적 인 경제 파트너십 (RCEP)은 캄보디아의 경제를 현대화하고 다양 화하는 데 도움이되는 투자를 강력하게 향상시킬 것입니다. 이와 관련하여, 다양한 부처들 사이에서 잘 조정 된 정책 지원은 숙련 된 노동 공급을 늘리고, 인프라 개발 및 제도적 환경을 개선하는 데 필수적입니다.이 연구는 덧붙였다.이 연구는 덧붙였다. 아세안과 중국의 10 명을 포함하는 아세안+3 지역; 홍콩, 중국; 일본;"&amp;" 그리고 한국. AMRO의 임무는 거시 경제적 감시를 수행하고, 지역 재무 계약의 이행을 지원하고, Chiang Mai 이니셔티브 다변 자리 화를 지원하고, 회원들에게 기술 지원을 제공하는 것이라고 밝혔다.")</f>
        <v>COVID-19 제한의 조기 해제는 국내 활동을 촉진하는 반면, 강한 외부 수요는 2022 년 상반기 캄보디아의 회복을 지원했다. 2022 년 7 월 20 일부터 8 월 3 일까지 왕국 방문. -부산물 회복 및 재정 공간을 재건하고 강력한 역풍 속에서 재무 안정성을 유지하면서 성장을 유지하면서, 경제 전망과 도전에 대한 토크는 2022 년에 5 % 증가 할 것으로 예상됩니다. 캄보디아의 Covid-19와 함께 생활하는 전략에 따라, 우리는 국내 경제가 계속 개선되며, 높은 백신 접종률과 강화 된 건강 프로토콜.” 그는 또한 수출에 대한 전망이
"그러나 수출에 대한 전망은 올해 하반기에 미국과 EU가 급격히 느려질 것으로 예상되면서 도전이 될 것입니다. 회복력있는 것처럼, 보고서는 Covid-19 제한의 조기 해제가 국내 활동을 촉진하는 반면 강한 외부 수요는 2022 년 상반기 회복을 지원했다고 밝혔다. 경제의 장기 성장 잠재력을 향상시키는 데 도움이 될 구조 개혁에 대한 정책”이라고 보고서는 2022 년에 소비자 물가 지수 (CPI) 인플레이션이 5.9 %로 증가 할 것이라고 예측했다.“CPI 인플레이션은 2022 년에 반영했다. 세계 에너지 및 식량 가격 급등. 식량 가격 상승은 식품이 소비 바구니의 45 %를 차지하기 때문에 인구에 의해 심각하게 느껴집니다. 올해 상반기의 평균 인플레이션은 작년 2.9 %에 비해 6.6 %였습니다. 에너지 및 식품에 대한 가격 압력은 다른 상품으로 유출 될 것으로 예상되며, CPI 인플레이션은 2022 년에 5.9 %로 증가 할 것으로 예상되었다”고 지적했다. 이 연구에 따르면 현재 계좌 적자는 2021 년 GDP의 45 %에서 전례없는 수준으로 확대되었으며, 주로 금 수입의 급증으로 인해 소비자 및 중간 상품의 수입도 경제 회복에 강력하게 성장했습니다. 그럼에도 불구하고 전반적인 지불 잔액은 외국인 직접 투자 (FDI) 유입 (FDI) 유입, 외부 차입 및 해외 예금의 감소로 인해 약간의 잉여금을 유지했다고 연구는 국가 경제에 대한 몇 가지 하락 위험을 지적했다. 주로 주요 수출 시장의 둔화에서 비롯됩니다. 미국과 유럽의 러시아-우크라이나 전쟁과 금전적 강화로 인해 전 세계 수요가 느려지면서 캄보디아의 제조 제품 수출에 영향을 줄 수 있습니다. 캄보디아의 미국과 유럽에 대한 고농도의 의류 수출을 감안할 때, 수출 부문은 이러한 주요 시장의 수요 충격에 취약하다”고 보고서는 말했다. 중국의 투자 및 수입 중간 상품에 대한 높은 의존성을 고려할 때 국가의 성장 전망에 영향을 미치며 관광 부문의 부흥 범위에도 영향을 미칩니다. Amro는“중국의 연장 된 국경 통제는 또한 유행병 이전에 관광객의 3 분의 1 이상이 중국에서 온 이래 관광 산업의 회복을 지연시킬 것입니다. “전염병 이전의 캄보디아의 현재 계정 적자는 강력한 FDI 유입에 의해 잘 자금을 지원 받았다. 그러나 금을 제외한 현재 계정 적자는 2019 년 이후 현저하게 확대되었습니다. 이는 2019 년 이후 건축 자재의 대규모 수입, 관광 붕괴 및 2020 년 이후의 송금 저하, 백신 및 의료 용품 수입 및 높은 수입을 포함한 여러 가지 요인을 반영합니다. 2021 년 이후 유가.”그러나 이러한 요인 중 일부는 일시적이며 현재 계좌는 2022 년과 2023 년에 크게 개선 될 것으로 예상됩니다. 200 억 달러의 국제 매장량도 강력한 완충제를 제공하지만 정책 권장 사항을 발표하면서 관찰했다고 밝혔다. 정부는 인플레이션에 의해 가장 큰 영향을받는 취약한 집단에 대한 대상 지원을 제공하는 동시에 Covid-19 Pandemic 지원 프로그램을 회복과 함께 확대해야합니다.“최근 식량 가격 상승은 빈곤층에 의해 급격히 느껴지면서 식량 예산을 압박합니다. 건강과 생산성에 장기적인 영향을 미치는 다른 필수 항목. 이와 관련하여, 정부가 Covid-19 현금 이체를 광범위한 사회 보호 프로그램으로 전환하려는 노력은 매우 칭찬 할 만하다”고 지적했다. NBC의 유동성 조치 중 경제 회복과 일치하여, 특히 급여 전 혈전 수준에 대한 예비 요건을 점차적으로 제기함으로써 계속되어야합니다. NBC가 적절한 프로비저닝을 보장하기위한 목적으로 재구성 된 대출을 검토하고 분류하려는 노력은 NBC가 특히 평가 기간에 따른 사람들을 위해 재구성 된 대출의 품질을 계속 모니터링해야한다고 말했다. 높은 수준의 달러화를 고려하여, NBC는 인플레이션 압력을 완화하고 투자자의 신뢰를 유지하는 데 도움이되는 환율 안정성을 계속 유지해야합니다. Amro는 금융 금융 서비스 당국의 출시는 그러한 그림자 은행 활동을 더 잘 통제하기위한 환영의 움직임이라고 말했다. 이와 관련하여, 비은행 부문에 관련된 다양한 정부 기관에 대한 긴밀한 협력이 계속되어야하며, 데이터 수집을 개선하기 위해서는 구조 개혁에 대한 강력한 초점은 캄보디아 경제의 성장 모멘텀을 계속 유지해야한다. 인건비가 상승하고 중간 소득 지위를 얻는 국가의 목표, 강력한 정책 약속, 연속성 및 일관성을 감안할 때 경쟁력을 향상시키고 가치 사슬을 올리기 위해 필요한 개혁이 시행 될 수 있도록 도와 줄 것입니다.” 최근에 합의 된 양자 자유 무역 협정 (FTA)과 중국과 한국과의 새로운 투자법과 시장 접근이 더 큰 시장 접근과 지역 포괄적 인 경제 파트너십 (RCEP)은 캄보디아의 경제를 현대화하고 다양 화하는 데 도움이되는 투자를 강력하게 향상시킬 것입니다. 이와 관련하여, 다양한 부처들 사이에서 잘 조정 된 정책 지원은 숙련 된 노동 공급을 늘리고, 인프라 개발 및 제도적 환경을 개선하는 데 필수적입니다.이 연구는 덧붙였다.이 연구는 덧붙였다. 아세안과 중국의 10 명을 포함하는 아세안+3 지역; 홍콩, 중국; 일본; 그리고 한국. AMRO의 임무는 거시 경제적 감시를 수행하고, 지역 재무 계약의 이행을 지원하고, Chiang Mai 이니셔티브 다변 자리 화를 지원하고, 회원들에게 기술 지원을 제공하는 것이라고 밝혔다.</v>
      </c>
    </row>
    <row r="29" ht="15.75" customHeight="1">
      <c r="A29" s="1">
        <v>27.0</v>
      </c>
      <c r="B29" s="3" t="s">
        <v>88</v>
      </c>
      <c r="C29" s="3" t="str">
        <f>IFERROR(__xludf.DUMMYFUNCTION("GOOGLETRANSLATE(B29,""en"",""ko"")"),"CBC-CGCC MOU는 여성, 중소기업을위한 투명한 대출 평가를 제공합니다.")</f>
        <v>CBC-CGCC MOU는 여성, 중소기업을위한 투명한 대출 평가를 제공합니다.</v>
      </c>
      <c r="D29" s="3" t="s">
        <v>79</v>
      </c>
      <c r="E29" s="3" t="str">
        <f>IFERROR(__xludf.DUMMYFUNCTION("GOOGLETRANSLATE(D29,""en"",""ko"")"),"2022 년 8 월 15 일")</f>
        <v>2022 년 8 월 15 일</v>
      </c>
      <c r="F29" s="4" t="s">
        <v>89</v>
      </c>
      <c r="G29" s="3" t="s">
        <v>90</v>
      </c>
      <c r="H29" s="3" t="str">
        <f>IFERROR(__xludf.DUMMYFUNCTION("GOOGLETRANSLATE(G29,""en"",""ko"")"),"캄보디아의 여성과 중소기업은 신용국 (Cambodia) Co., Ltd. (CBC)와 Cambodia Plc의 신용 보증 회사 간의 최근 계약에 따라보다 투명한 대출 평가를 기대할 수 있습니다. (CGCC). 이들은 신용 보증 지원 제도의 홍보 및 캄보디아 전역의 금융 기관의 신용 의사 결정에서 데이터 분석의 채택을 통해 여성과 중소기업에 대한 재정적 포용을 강화하기위한 양해 각서에 서명했습니다. CBC와 CGCC Will의 협력 CBC는 여성과 중소기"&amp;"업에게보다 투명한 대출 평가를 여성과 중소기업에게보다 투명한 대출 평가를 제공함으로써 신용 접근성 확대를 제공한다고 CBC는 차용자와 대출 기관 간의 정보 비대칭을 연결하는 신용 ​​기록 정보를 제공한다고 지적했다. 따라서, 대출의 거래 비용을 줄이고 금융에 대한 액세스를 촉진합니다.“수년에 걸쳐 CBC의 신용보고 서비스와 데이터 분석 솔루션 포트폴리오는 많은 캄보디아 인의 신용 장벽을 완화 시켰으며 업계 전체의 신용 위험 감소. CBC의 주요 금융 인"&amp;"프라로서의 역할은 국가의 금융 부문 안정성을 유지하는 데 중요합니다.”라고 CGCC는 지적했다. CGCC는 금융 기관에 의해 금융 기관이 지출 한 대출에 대한 신용 보증을 제공하여 금융에 대한 접근성을 추구 할 때 담보가 부족한 실행 가능한 비즈니스 및 개인을 지원하기 위해 지출 한 대출에 대한 신용 보증을 제공합니다. 특히, 유행병의 경제적 둔화의 맥락에서 CGCC의 지원은 경제 성장, 고용 연료를 유발하며 경제를 안정화시키는 데 중요한 역할을 해왔다"&amp;". 여성 및 중소기업 소유자에 포함시킬뿐만 아니라 국가의 금융에 대한 액세스를 가능하게하는 공정하고 신뢰할 수 있고 데이터 중심의 접근 방식을 보장합니다. CGCC의 최고 경영자 인 Wong Keet Loong은 CBC와 CGCC 간의 이러한 협력은 우리의 재무 인프라를 강화하고 많은 중소기업에 대한 지원을 간소화 할 것입니다. CBC의 K- 스코어를 보장 된 차용자의 신용 등급에 대한 참조로 사용합니다. PFI가 CBC에 월간보고에서 보장 된 대출 행"&amp;"위를보고하면이 데이터는 보장 된 대출을 가진 캄보디아 중소기업 차용자의 프로필을 포착하는 데 유용합니다. 이는 중소기업에 대한 자금 조달에 대한 액세스를 촉진 할 것입니다.”대출 평가 중에 CBC의 차용자에 대한 신용 보고서를 확인하는 것은 필수적이지만 CGCC와 CBC는 협력하여 금융 기관이 디지털화, 고급보고 및 데이터 분석 도구를 사용할 수 있도록합니다. CBC는 차용자에 대한 정확한 위험 평가를 수행하고 성과를 모니터링하기위한 CBC를 통해이 협"&amp;"력을 통해 두 기관은 금융 교육 및 인식 활동에 협력하여 국가의 재무 포함을 촉진하기 위해 노력합니다. , 캄보디아 왕국의 금융 기관 및 소비자에 대한 분석 솔루션 및 신용보고 서비스. CBC는 소비자 신용 보고서, 상업용 신용 보고서, K- 스코어, 데이터 분석 보고서, 포트폴리오 모니터링 서비스, 포트폴리오 검토 서비스 및 맞춤형 솔루션을 포함한 다양한 솔루션을 통해 상업 및 재무 결정의 위험과 보상을 고객에게 지원합니다. CBC는 7 백만 명이 넘"&amp;"는 차용인에 대한 신용 이력을 가진 180 개의 금융 기관의 회원 기반에 서비스를 제공합니다. CGCC는 경제 및 금융부 (MEF)의 기술 및 재무 지침에 따라 운영되고 2020 년 11 월에 공식적으로 설립 된 국유 기업입니다. CGCC의 사명은 대출 기관과 위험을 공유하고 재정적 포용을 개선하기 위해 국제 표준을 기반으로 비즈니스에 대출 한 대출에 대한 대출 기관에게 신용 보증을 제공하는 것입니다. 7 월 말 현재 CGCC는 대출 신청에 대한 신용 "&amp;"보증을 제공함으로써 591 개의 기업을 지원했으며 5,740 만 달러에 해당합니다. CGCC는 중소기업에 가장 많은 보증을 제공했으며, 이는 CGCC로부터 신용 보증을받는 총 비즈니스의 96 %를 차지했습니다.")</f>
        <v>캄보디아의 여성과 중소기업은 신용국 (Cambodia) Co., Ltd. (CBC)와 Cambodia Plc의 신용 보증 회사 간의 최근 계약에 따라보다 투명한 대출 평가를 기대할 수 있습니다. (CGCC). 이들은 신용 보증 지원 제도의 홍보 및 캄보디아 전역의 금융 기관의 신용 의사 결정에서 데이터 분석의 채택을 통해 여성과 중소기업에 대한 재정적 포용을 강화하기위한 양해 각서에 서명했습니다. CBC와 CGCC Will의 협력 CBC는 여성과 중소기업에게보다 투명한 대출 평가를 여성과 중소기업에게보다 투명한 대출 평가를 제공함으로써 신용 접근성 확대를 제공한다고 CBC는 차용자와 대출 기관 간의 정보 비대칭을 연결하는 신용 ​​기록 정보를 제공한다고 지적했다. 따라서, 대출의 거래 비용을 줄이고 금융에 대한 액세스를 촉진합니다.“수년에 걸쳐 CBC의 신용보고 서비스와 데이터 분석 솔루션 포트폴리오는 많은 캄보디아 인의 신용 장벽을 완화 시켰으며 업계 전체의 신용 위험 감소. CBC의 주요 금융 인프라로서의 역할은 국가의 금융 부문 안정성을 유지하는 데 중요합니다.”라고 CGCC는 지적했다. CGCC는 금융 기관에 의해 금융 기관이 지출 한 대출에 대한 신용 보증을 제공하여 금융에 대한 접근성을 추구 할 때 담보가 부족한 실행 가능한 비즈니스 및 개인을 지원하기 위해 지출 한 대출에 대한 신용 보증을 제공합니다. 특히, 유행병의 경제적 둔화의 맥락에서 CGCC의 지원은 경제 성장, 고용 연료를 유발하며 경제를 안정화시키는 데 중요한 역할을 해왔다. 여성 및 중소기업 소유자에 포함시킬뿐만 아니라 국가의 금융에 대한 액세스를 가능하게하는 공정하고 신뢰할 수 있고 데이터 중심의 접근 방식을 보장합니다. CGCC의 최고 경영자 인 Wong Keet Loong은 CBC와 CGCC 간의 이러한 협력은 우리의 재무 인프라를 강화하고 많은 중소기업에 대한 지원을 간소화 할 것입니다. CBC의 K- 스코어를 보장 된 차용자의 신용 등급에 대한 참조로 사용합니다. PFI가 CBC에 월간보고에서 보장 된 대출 행위를보고하면이 데이터는 보장 된 대출을 가진 캄보디아 중소기업 차용자의 프로필을 포착하는 데 유용합니다. 이는 중소기업에 대한 자금 조달에 대한 액세스를 촉진 할 것입니다.”대출 평가 중에 CBC의 차용자에 대한 신용 보고서를 확인하는 것은 필수적이지만 CGCC와 CBC는 협력하여 금융 기관이 디지털화, 고급보고 및 데이터 분석 도구를 사용할 수 있도록합니다. CBC는 차용자에 대한 정확한 위험 평가를 수행하고 성과를 모니터링하기위한 CBC를 통해이 협력을 통해 두 기관은 금융 교육 및 인식 활동에 협력하여 국가의 재무 포함을 촉진하기 위해 노력합니다. , 캄보디아 왕국의 금융 기관 및 소비자에 대한 분석 솔루션 및 신용보고 서비스. CBC는 소비자 신용 보고서, 상업용 신용 보고서, K- 스코어, 데이터 분석 보고서, 포트폴리오 모니터링 서비스, 포트폴리오 검토 서비스 및 맞춤형 솔루션을 포함한 다양한 솔루션을 통해 상업 및 재무 결정의 위험과 보상을 고객에게 지원합니다. CBC는 7 백만 명이 넘는 차용인에 대한 신용 이력을 가진 180 개의 금융 기관의 회원 기반에 서비스를 제공합니다. CGCC는 경제 및 금융부 (MEF)의 기술 및 재무 지침에 따라 운영되고 2020 년 11 월에 공식적으로 설립 된 국유 기업입니다. CGCC의 사명은 대출 기관과 위험을 공유하고 재정적 포용을 개선하기 위해 국제 표준을 기반으로 비즈니스에 대출 한 대출에 대한 대출 기관에게 신용 보증을 제공하는 것입니다. 7 월 말 현재 CGCC는 대출 신청에 대한 신용 보증을 제공함으로써 591 개의 기업을 지원했으며 5,740 만 달러에 해당합니다. CGCC는 중소기업에 가장 많은 보증을 제공했으며, 이는 CGCC로부터 신용 보증을받는 총 비즈니스의 96 %를 차지했습니다.</v>
      </c>
    </row>
    <row r="30" ht="15.75" customHeight="1">
      <c r="A30" s="1">
        <v>28.0</v>
      </c>
      <c r="B30" s="3" t="s">
        <v>91</v>
      </c>
      <c r="C30" s="3" t="str">
        <f>IFERROR(__xludf.DUMMYFUNCTION("GOOGLETRANSLATE(B30,""en"",""ko"")"),"상업 사역은 중소기업들에게 디지털 방식으로 사업을하도록 권고합니다")</f>
        <v>상업 사역은 중소기업들에게 디지털 방식으로 사업을하도록 권고합니다</v>
      </c>
      <c r="D30" s="3" t="s">
        <v>79</v>
      </c>
      <c r="E30" s="3" t="str">
        <f>IFERROR(__xludf.DUMMYFUNCTION("GOOGLETRANSLATE(D30,""en"",""ko"")"),"2022 년 8 월 15 일")</f>
        <v>2022 년 8 월 15 일</v>
      </c>
      <c r="F30" s="4" t="s">
        <v>92</v>
      </c>
      <c r="G30" s="3" t="s">
        <v>93</v>
      </c>
      <c r="H30" s="3" t="str">
        <f>IFERROR(__xludf.DUMMYFUNCTION("GOOGLETRANSLATE(G30,""en"",""ko"")"),"추가 디지털화 계획의 일환으로 화요일 상업부 (MOC)는 화요일 정보 기술 (IT) 자료를 온라인 시장 캄보디아 무역 시장과 디지털 비즈니스를 수행하는 데 사용하기 위해 전국의 36 개 중소 기업 (SME)에 자료를 전달했습니다. 전자 상거래 프로젝트 Go4ECAM에 따라 발표에 따르면, 행사 중에 전달 된 IT 자료에는 Moc Tekreth Kamrang 국무 장관이 여성 기업가가 이끄는 21 개 회사와 19 명은 주에서 운영중인 19 개 회사에 참석"&amp;"했습니다. 상무부의 대변인은 캄보디아 무역 웹 사이트 www.cambodiatrade.com을 운영하는 Go4ECAM 프로젝트가 공식적으로 온라인 시장으로 출시되었다고 Khmer Times에 말했다. 캄보디아 제작 제품은 온라인으로 가고 있습니다.“프로젝트 구현에서 우리는 또한 기술 및 자료에 대한 기업가 적 지원을 받고 있습니다. 우리는 잠재적으로 우리 시장에 상대적으로 상대적으로 중소 기업을 평가하고 발견했지만 플랫폼에 참여하려면 필요한 재료 나 장"&amp;"비가 필요합니다. 컴퓨터가 없으면 온라인에서 제품을 판매 할 수 없을 것입니다.”라고 Sovicheat는 MOC 상태의 부교수이기도 한 Sovicheat는 계속해서 몇 가지 데스크탑 컴퓨터 세트를 36 개의 SME에 도구로 제공했다고 덧붙였다. 전자 상거래로 이동하십시오. ""성장할 때 장비 자체를 감당할 수 있기를 바랍니다.""라고 그는 말했다. 현재 그들은 미국, 네덜란드, 호주, 일본 및 스위스 - 고객 - 고객 - 고객 - 고객 - 고객 - 고객"&amp;" - 점차 현지 및 해외에서 주문을 받고 있습니다.”라고 Kamrang은 말했습니다. Kamrang은 상무 공무원에게 IT 자료를 36 명의 중소기업 소유자에게 양도하기 전에 전자 상거래 사업을 해야하는 중소기업 소유자를 지원하고 훈련시키고 플랫폼에서 적극적으로 사업을하도록 격려했습니다. 프놈펜의 공정한 직조는 크메르 타임즈 (Khmer Times)에게 CPU, 모니터, 키보드, 마우스, 마우스 패드 및 기존 직원을 위해 방금받은 새로운 데스크톱 컴퓨터"&amp;" 세트를 설정했다고 말했다. 개인 노트북을 사용하여 사업 전제에서 일했습니다. ""나는 그것이 우리가 더 빠르고 효과적으로, 특히 행정, 회계, 재무 및 온라인 판매 기능에서 더 빠르고 효과적으로 일할 수 있다고 믿는다""고 덧붙였다. 그의 회사는 2022 년 초반에 Banteay Meanchey Province의 여성 실크 원사 위버와 함께 설립되었다고 덧붙였다. 웹 사이트의 캄보디아 무역 시장에서 실크, 수제 장난감, 소스, 위생 석탄 및 목재 조각"&amp;"과 같은 다양한 유형의 제품을 표시하여 주문, 전자 현금 지불 및 지역 및 해외 구매자 모두에게 배송을받을 것으로 예상됩니다. B2B 및 B2C의 양식은 135 개의 비 SME 회사가 나열되었으며 웹 사이트에 1,200 개의 제품이 판매되었습니다. 릴리스는“이 제품은 해외 시장뿐만 아니라 국내 시장에서 더 광범위하게 제품을 홍보 할 수 있도록 도와 줄 것”이라고 덧붙였다.")</f>
        <v>추가 디지털화 계획의 일환으로 화요일 상업부 (MOC)는 화요일 정보 기술 (IT) 자료를 온라인 시장 캄보디아 무역 시장과 디지털 비즈니스를 수행하는 데 사용하기 위해 전국의 36 개 중소 기업 (SME)에 자료를 전달했습니다. 전자 상거래 프로젝트 Go4ECAM에 따라 발표에 따르면, 행사 중에 전달 된 IT 자료에는 Moc Tekreth Kamrang 국무 장관이 여성 기업가가 이끄는 21 개 회사와 19 명은 주에서 운영중인 19 개 회사에 참석했습니다. 상무부의 대변인은 캄보디아 무역 웹 사이트 www.cambodiatrade.com을 운영하는 Go4ECAM 프로젝트가 공식적으로 온라인 시장으로 출시되었다고 Khmer Times에 말했다. 캄보디아 제작 제품은 온라인으로 가고 있습니다.“프로젝트 구현에서 우리는 또한 기술 및 자료에 대한 기업가 적 지원을 받고 있습니다. 우리는 잠재적으로 우리 시장에 상대적으로 상대적으로 중소 기업을 평가하고 발견했지만 플랫폼에 참여하려면 필요한 재료 나 장비가 필요합니다. 컴퓨터가 없으면 온라인에서 제품을 판매 할 수 없을 것입니다.”라고 Sovicheat는 MOC 상태의 부교수이기도 한 Sovicheat는 계속해서 몇 가지 데스크탑 컴퓨터 세트를 36 개의 SME에 도구로 제공했다고 덧붙였다. 전자 상거래로 이동하십시오. "성장할 때 장비 자체를 감당할 수 있기를 바랍니다."라고 그는 말했다. 현재 그들은 미국, 네덜란드, 호주, 일본 및 스위스 - 고객 - 고객 - 고객 - 고객 - 고객 - 고객 - 점차 현지 및 해외에서 주문을 받고 있습니다.”라고 Kamrang은 말했습니다. Kamrang은 상무 공무원에게 IT 자료를 36 명의 중소기업 소유자에게 양도하기 전에 전자 상거래 사업을 해야하는 중소기업 소유자를 지원하고 훈련시키고 플랫폼에서 적극적으로 사업을하도록 격려했습니다. 프놈펜의 공정한 직조는 크메르 타임즈 (Khmer Times)에게 CPU, 모니터, 키보드, 마우스, 마우스 패드 및 기존 직원을 위해 방금받은 새로운 데스크톱 컴퓨터 세트를 설정했다고 말했다. 개인 노트북을 사용하여 사업 전제에서 일했습니다. "나는 그것이 우리가 더 빠르고 효과적으로, 특히 행정, 회계, 재무 및 온라인 판매 기능에서 더 빠르고 효과적으로 일할 수 있다고 믿는다"고 덧붙였다. 그의 회사는 2022 년 초반에 Banteay Meanchey Province의 여성 실크 원사 위버와 함께 설립되었다고 덧붙였다. 웹 사이트의 캄보디아 무역 시장에서 실크, 수제 장난감, 소스, 위생 석탄 및 목재 조각과 같은 다양한 유형의 제품을 표시하여 주문, 전자 현금 지불 및 지역 및 해외 구매자 모두에게 배송을받을 것으로 예상됩니다. B2B 및 B2C의 양식은 135 개의 비 SME 회사가 나열되었으며 웹 사이트에 1,200 개의 제품이 판매되었습니다. 릴리스는“이 제품은 해외 시장뿐만 아니라 국내 시장에서 더 광범위하게 제품을 홍보 할 수 있도록 도와 줄 것”이라고 덧붙였다.</v>
      </c>
    </row>
    <row r="31" ht="15.75" customHeight="1">
      <c r="A31" s="1">
        <v>29.0</v>
      </c>
      <c r="B31" s="3" t="s">
        <v>94</v>
      </c>
      <c r="C31" s="3" t="str">
        <f>IFERROR(__xludf.DUMMYFUNCTION("GOOGLETRANSLATE(B31,""en"",""ko"")"),"Top 5 'SmartStart Young Innovator'팀은 인큐베이션을 준비합니다.")</f>
        <v>Top 5 'SmartStart Young Innovator'팀은 인큐베이션을 준비합니다.</v>
      </c>
      <c r="D31" s="3" t="s">
        <v>79</v>
      </c>
      <c r="E31" s="3" t="str">
        <f>IFERROR(__xludf.DUMMYFUNCTION("GOOGLETRANSLATE(D31,""en"",""ko"")"),"2022 년 8 월 15 일")</f>
        <v>2022 년 8 월 15 일</v>
      </c>
      <c r="F31" s="4" t="s">
        <v>95</v>
      </c>
      <c r="G31" s="3" t="s">
        <v>96</v>
      </c>
      <c r="H31" s="3" t="str">
        <f>IFERROR(__xludf.DUMMYFUNCTION("GOOGLETRANSLATE(G31,""en"",""ko"")"),"5 개의 팀이 Bootcamps, Hatch 및 Digithon Challenges를 겪은 후 SmartStart Young Innovator Program (YIP) 5 판의 배양 및 인턴쉽 단계에 참여했습니다.이 프로그램은 Impact Hub Phnom Penh와 협력하여 Smart Axiata가 시작했습니다. 디지털 기업가 정신의 미래 리더를 식별하고 육성하는 디지털 인재 개발 이니셔티브. 출시, 이제 경쟁의 인큐베이션 단계로 이동하는 상위 5 개"&amp;" 팀은 Kakvei, Movery, Homatic, Dolfin 및 Skinorea입니다. 그들은 비즈니스 프로세스를 더 잘 이해하고 지식을 확장하기 위해 지역 기술 스타트 업에서 인큐베이션을 통해 3 개월의 유급 인턴쉽을 갖게 될 것입니다. Kakvei 가구와 회사 모두에게 편의성, 신뢰성 및 전문성을위한 이동 서비스를 제공하는 응용 프로그램입니다. Homatic은 강도를 감지하고 지역 경찰에 자동으로 경고하는 자동화 된 주택 보안 시스템입니다. , "&amp;"신용 담당관과의 직접적인 연결 및 개인화 된 대출 상담 .Skinorea는 기계 학습을 통해 스트레스 선택을 극복하는 Gen Z의 모바일 스킨 케어 마켓 플레이스 응용 프로그램입니다. 실제 도전을 해결하는 '해치'및 '디디 톤' GE는 사물 인터넷 기술을 사용하고“테크노 출판사 챌린지”에 대한 아이디어를 투구하면서 언급했다. 이번 릴리스는 인턴쉽을 성공적으로 완료 한 후 5 개의 팀이 5 번째이자 마지막 단계, 프로그램의 최종 결승 피치로 넘어갈 것이다"&amp;". $ 10,000의 최우수상과 지역 기술 컨퍼런스로 후원 된 여행을 이길 수있는 기회.“우리는이 흥미 진진한 인큐베이터 단계로 만든 모든 팀을 축하합니다. 또한 올해 프로그램에 참여한 모든 사람들에게 감사를 보내고 싶습니다. YIP는 Smart Axiata Feiruz Ikhhwan의 연기 CEO가 말했다.“우리는이 젊은 기술을 제공하게되어 매우 기쁘게 생각합니다. -기업가들은 비판적이고 창의적 사고 기술을 실제로 보여주고 시험에 참여할 수있는 기회를"&amp;" 제공합니다. 2017 년 부터이 프로그램은 캄보디아에서 580 명 이상의 학생들을 지원 했으며이 젊은이들의 대다수를 위해이 플랫폼의 대다수를 위해이 플랫폼은 그들이 할 수있는 것을 실제로 전시 할 수있는 인생을 바꿀 수있는 기회가되었습니다.”라고 Impact Hub의 CEO는 말했습니다. Phnom Penh Mélanie Mossard.이 연도의 YIP 사이클 5는 6 월에 시작되어 12 월에 끝날 것입니다. 모두 120 명의 참가자가 학습, 멘토링 "&amp;"및 실습 경험을 통해 2022 프로그램의 혜택을 누 렸으며, 디디 톤을 통해 12 개 팀이“기술적 인 도전 과제”에 들어갔다. 3 주말에 걸쳐 5 일간의 집중적 인 작업을하는 동안 아이디어를 구축하고 다음 라운드에서 5 개의 팀을 선정 한 판사 패널을위한 피치를 만들었습니다. 2017 년 YIP는 캄보디아 대학 학생들이 디지털 스타트 업을 시작하고 독특한 학습을 ​​얻을 수 있도록합니다. 멘토십과 재정 지원을 통한 경험은 이번 발표에 말했다.")</f>
        <v>5 개의 팀이 Bootcamps, Hatch 및 Digithon Challenges를 겪은 후 SmartStart Young Innovator Program (YIP) 5 판의 배양 및 인턴쉽 단계에 참여했습니다.이 프로그램은 Impact Hub Phnom Penh와 협력하여 Smart Axiata가 시작했습니다. 디지털 기업가 정신의 미래 리더를 식별하고 육성하는 디지털 인재 개발 이니셔티브. 출시, 이제 경쟁의 인큐베이션 단계로 이동하는 상위 5 개 팀은 Kakvei, Movery, Homatic, Dolfin 및 Skinorea입니다. 그들은 비즈니스 프로세스를 더 잘 이해하고 지식을 확장하기 위해 지역 기술 스타트 업에서 인큐베이션을 통해 3 개월의 유급 인턴쉽을 갖게 될 것입니다. Kakvei 가구와 회사 모두에게 편의성, 신뢰성 및 전문성을위한 이동 서비스를 제공하는 응용 프로그램입니다. Homatic은 강도를 감지하고 지역 경찰에 자동으로 경고하는 자동화 된 주택 보안 시스템입니다. , 신용 담당관과의 직접적인 연결 및 개인화 된 대출 상담 .Skinorea는 기계 학습을 통해 스트레스 선택을 극복하는 Gen Z의 모바일 스킨 케어 마켓 플레이스 응용 프로그램입니다. 실제 도전을 해결하는 '해치'및 '디디 톤' GE는 사물 인터넷 기술을 사용하고“테크노 출판사 챌린지”에 대한 아이디어를 투구하면서 언급했다. 이번 릴리스는 인턴쉽을 성공적으로 완료 한 후 5 개의 팀이 5 번째이자 마지막 단계, 프로그램의 최종 결승 피치로 넘어갈 것이다. $ 10,000의 최우수상과 지역 기술 컨퍼런스로 후원 된 여행을 이길 수있는 기회.“우리는이 흥미 진진한 인큐베이터 단계로 만든 모든 팀을 축하합니다. 또한 올해 프로그램에 참여한 모든 사람들에게 감사를 보내고 싶습니다. YIP는 Smart Axiata Feiruz Ikhhwan의 연기 CEO가 말했다.“우리는이 젊은 기술을 제공하게되어 매우 기쁘게 생각합니다. -기업가들은 비판적이고 창의적 사고 기술을 실제로 보여주고 시험에 참여할 수있는 기회를 제공합니다. 2017 년 부터이 프로그램은 캄보디아에서 580 명 이상의 학생들을 지원 했으며이 젊은이들의 대다수를 위해이 플랫폼의 대다수를 위해이 플랫폼은 그들이 할 수있는 것을 실제로 전시 할 수있는 인생을 바꿀 수있는 기회가되었습니다.”라고 Impact Hub의 CEO는 말했습니다. Phnom Penh Mélanie Mossard.이 연도의 YIP 사이클 5는 6 월에 시작되어 12 월에 끝날 것입니다. 모두 120 명의 참가자가 학습, 멘토링 및 실습 경험을 통해 2022 프로그램의 혜택을 누 렸으며, 디디 톤을 통해 12 개 팀이“기술적 인 도전 과제”에 들어갔다. 3 주말에 걸쳐 5 일간의 집중적 인 작업을하는 동안 아이디어를 구축하고 다음 라운드에서 5 개의 팀을 선정 한 판사 패널을위한 피치를 만들었습니다. 2017 년 YIP는 캄보디아 대학 학생들이 디지털 스타트 업을 시작하고 독특한 학습을 ​​얻을 수 있도록합니다. 멘토십과 재정 지원을 통한 경험은 이번 발표에 말했다.</v>
      </c>
    </row>
    <row r="32" ht="15.75" customHeight="1">
      <c r="A32" s="1">
        <v>30.0</v>
      </c>
      <c r="B32" s="3" t="s">
        <v>97</v>
      </c>
      <c r="C32" s="3" t="str">
        <f>IFERROR(__xludf.DUMMYFUNCTION("GOOGLETRANSLATE(B32,""en"",""ko"")"),"러시아는 헝가리에 추가 가스를 전달하기 시작합니다 : 부다페스트")</f>
        <v>러시아는 헝가리에 추가 가스를 전달하기 시작합니다 : 부다페스트</v>
      </c>
      <c r="D32" s="3" t="s">
        <v>79</v>
      </c>
      <c r="E32" s="3" t="str">
        <f>IFERROR(__xludf.DUMMYFUNCTION("GOOGLETRANSLATE(D32,""en"",""ko"")"),"2022 년 8 월 15 일")</f>
        <v>2022 년 8 월 15 일</v>
      </c>
      <c r="F32" s="4" t="s">
        <v>98</v>
      </c>
      <c r="G32" s="3" t="s">
        <v>99</v>
      </c>
      <c r="H32" s="3" t="str">
        <f>IFERROR(__xludf.DUMMYFUNCTION("GOOGLETRANSLATE(G32,""en"",""ko"")"),"AFP - 헝가리는 토요일 러시아가 7 월 외무부 장관의 모스크바 방문 후 EU 회원국에 추가 가스를 전달하기 시작했다고 말했다. Tamas Menczer 사역은 Facebook 페이지에서 첫 번째 단계에서 그의 Facebook 페이지에서 말했다. 그는 8 월 말까지 투르크 스트림 파이프 라인을 통해 하루에 260 만 입방 미터의 추가량이 남쪽에서 9 월 배달에 대한 협상이 진행되었다고 말했다. 추가 7 억 입방 미터의 천연 가스 구매에 대해 논의합니다"&amp;".“현재 유럽 시장 Conditio에 대해 알려진 것에 비추어 NS, 러시아 출처 없이는 그러한 많은 양의 인수가 불가능하다는 것이 분명하다.”Menczer는 토요일에 Szijjarto의 방문을 언급하면서 EU는 에너지에 대처하기 위해 블록의 가스 소비를 15 % 줄이려는 계획을 언급했다. 우크라이나에서의 러시아 전쟁으로 인한 가격 위기는 이번 주에 발효되었습니다. 가스가 직접 파이프
러시아에서 예외를 요구했다.")</f>
        <v>AFP - 헝가리는 토요일 러시아가 7 월 외무부 장관의 모스크바 방문 후 EU 회원국에 추가 가스를 전달하기 시작했다고 말했다. Tamas Menczer 사역은 Facebook 페이지에서 첫 번째 단계에서 그의 Facebook 페이지에서 말했다. 그는 8 월 말까지 투르크 스트림 파이프 라인을 통해 하루에 260 만 입방 미터의 추가량이 남쪽에서 9 월 배달에 대한 협상이 진행되었다고 말했다. 추가 7 억 입방 미터의 천연 가스 구매에 대해 논의합니다.“현재 유럽 시장 Conditio에 대해 알려진 것에 비추어 NS, 러시아 출처 없이는 그러한 많은 양의 인수가 불가능하다는 것이 분명하다.”Menczer는 토요일에 Szijjarto의 방문을 언급하면서 EU는 에너지에 대처하기 위해 블록의 가스 소비를 15 % 줄이려는 계획을 언급했다. 우크라이나에서의 러시아 전쟁으로 인한 가격 위기는 이번 주에 발효되었습니다. 가스가 직접 파이프
러시아에서 예외를 요구했다.</v>
      </c>
    </row>
    <row r="33" ht="15.75" customHeight="1">
      <c r="A33" s="1">
        <v>31.0</v>
      </c>
      <c r="B33" s="3" t="s">
        <v>100</v>
      </c>
      <c r="C33" s="3" t="str">
        <f>IFERROR(__xludf.DUMMYFUNCTION("GOOGLETRANSLATE(B33,""en"",""ko"")"),"짐바브웨 중앙 은행은 저렴한 금화를 위해 작은 금화를 출시합니다.")</f>
        <v>짐바브웨 중앙 은행은 저렴한 금화를 위해 작은 금화를 출시합니다.</v>
      </c>
      <c r="D33" s="3" t="s">
        <v>79</v>
      </c>
      <c r="E33" s="3" t="str">
        <f>IFERROR(__xludf.DUMMYFUNCTION("GOOGLETRANSLATE(D33,""en"",""ko"")"),"2022 년 8 월 15 일")</f>
        <v>2022 년 8 월 15 일</v>
      </c>
      <c r="F33" s="4" t="s">
        <v>101</v>
      </c>
      <c r="G33" s="3" t="s">
        <v>102</v>
      </c>
      <c r="H33" s="3" t="str">
        <f>IFERROR(__xludf.DUMMYFUNCTION("GOOGLETRANSLATE(G33,""en"",""ko"")"),"XINHUA - 중앙 은행 인 짐바브웨 (RBZ)의 예비 은행 (RBZ)은 올해 11 월에 공공 수요에 대한 대응으로 더 작은 금화 단위를 시장에 공개하고 일반 짐바브웨 인들이 구매할 수 있도록 할 것이라고 밝혔다. RBZ는 금을 소개했다. 인플레이션 상승과 현지 통화의 빠른 감가 상각으로 인해 올해 7 월에 시장에 동전이되었습니다. 동전은 1,823.83 달러로 시장에 진출했는데, 많은 짐바브웨 사람들이 제공하기에 훨씬 더 높은 수치입니다. 10 분의"&amp;" 1 온스, 1/4 온스 및 반 온스의 시장 금화에 출시
RBZ 주지사 John Mangudya는 목요일에 발표 된 중기 통화 정책 성명에서 RBZ 주지사는 말했다. Mangudya는 금의 현재 거래 계약과 동일하게 유지되어야한다고 말했다. 다른 특성으로 인해 금화는 액체 자산 상태를 가지며 규정 된 자산 상태를 가지며 거래 가능하며 담보로 사용할 수 있으며 소지자의 사례에서 다시 구입할 수 있습니다. 개별적, 기관 투자자를 포함한 국내 기업은 허용됩니"&amp;"다 국제 구매자는 미국 달러, 남아프리카 랜드 및 영국 파운드를 포함한 외화로 만 동전을 구입할 수 있습니다. 188.48 미국 달러 또는 현지 통화는 은행 간 요금에 해당하는 첫 번째 가격의 10 분의 1입니다.
7 월에 발표 된 금화는“Mosi-Oa-Tunya”라고도합니다.“Mosi-Oa-Tunya”는 22 캐럿의 순도로 1 개의 트로이 온스 중량입니다. Mosi-OA Tunya는 현지 언어로“융기”를 의미합니다. 빅토리아는 짐바브웨와 잠비아 사이의"&amp;" 국경에 속합니다. 도입 된 실제 가격은 트로이 온스의 10 분의 1에 대한 세계의 세계 가격과 5 %의 마이닝 및 유통 수수료가 될 것입니다. 금화의 도입은 일부입니다. 환율 안정화를 통해 국가의 통화 위기를 해결하기위한 중앙 은행의 조치 중.")</f>
        <v>XINHUA - 중앙 은행 인 짐바브웨 (RBZ)의 예비 은행 (RBZ)은 올해 11 월에 공공 수요에 대한 대응으로 더 작은 금화 단위를 시장에 공개하고 일반 짐바브웨 인들이 구매할 수 있도록 할 것이라고 밝혔다. RBZ는 금을 소개했다. 인플레이션 상승과 현지 통화의 빠른 감가 상각으로 인해 올해 7 월에 시장에 동전이되었습니다. 동전은 1,823.83 달러로 시장에 진출했는데, 많은 짐바브웨 사람들이 제공하기에 훨씬 더 높은 수치입니다. 10 분의 1 온스, 1/4 온스 및 반 온스의 시장 금화에 출시
RBZ 주지사 John Mangudya는 목요일에 발표 된 중기 통화 정책 성명에서 RBZ 주지사는 말했다. Mangudya는 금의 현재 거래 계약과 동일하게 유지되어야한다고 말했다. 다른 특성으로 인해 금화는 액체 자산 상태를 가지며 규정 된 자산 상태를 가지며 거래 가능하며 담보로 사용할 수 있으며 소지자의 사례에서 다시 구입할 수 있습니다. 개별적, 기관 투자자를 포함한 국내 기업은 허용됩니다 국제 구매자는 미국 달러, 남아프리카 랜드 및 영국 파운드를 포함한 외화로 만 동전을 구입할 수 있습니다. 188.48 미국 달러 또는 현지 통화는 은행 간 요금에 해당하는 첫 번째 가격의 10 분의 1입니다.
7 월에 발표 된 금화는“Mosi-Oa-Tunya”라고도합니다.“Mosi-Oa-Tunya”는 22 캐럿의 순도로 1 개의 트로이 온스 중량입니다. Mosi-OA Tunya는 현지 언어로“융기”를 의미합니다. 빅토리아는 짐바브웨와 잠비아 사이의 국경에 속합니다. 도입 된 실제 가격은 트로이 온스의 10 분의 1에 대한 세계의 세계 가격과 5 %의 마이닝 및 유통 수수료가 될 것입니다. 금화의 도입은 일부입니다. 환율 안정화를 통해 국가의 통화 위기를 해결하기위한 중앙 은행의 조치 중.</v>
      </c>
    </row>
    <row r="34" ht="15.75" customHeight="1">
      <c r="A34" s="1">
        <v>32.0</v>
      </c>
      <c r="B34" s="3" t="s">
        <v>103</v>
      </c>
      <c r="C34" s="3" t="str">
        <f>IFERROR(__xludf.DUMMYFUNCTION("GOOGLETRANSLATE(B34,""en"",""ko"")"),"전자 학교 캄보디아의 아세안 이정표가 가까워지고 클라우드 플랫폼이 곧 출시 될 예정입니다.")</f>
        <v>전자 학교 캄보디아의 아세안 이정표가 가까워지고 클라우드 플랫폼이 곧 출시 될 예정입니다.</v>
      </c>
      <c r="D34" s="3" t="s">
        <v>79</v>
      </c>
      <c r="E34" s="3" t="str">
        <f>IFERROR(__xludf.DUMMYFUNCTION("GOOGLETRANSLATE(D34,""en"",""ko"")"),"2022 년 8 월 15 일")</f>
        <v>2022 년 8 월 15 일</v>
      </c>
      <c r="F34" s="4" t="s">
        <v>104</v>
      </c>
      <c r="G34" s="3" t="s">
        <v>105</v>
      </c>
      <c r="H34" s="3" t="str">
        <f>IFERROR(__xludf.DUMMYFUNCTION("GOOGLETRANSLATE(G34,""en"",""ko"")"),"백만 명이 넘는 가입자를 보유한이 나라의 주요 디지털 학습 플랫폼 인 전자 학교 캄보디아는 올해 화웨이 기술의 지원으로 클라우드 플랫폼을 출시하여 아세안 야망에 날개를 제공 할 예정입니다. 캄보디아는 크메르 타임즈 (Khmer Times)에 클라우드 플랫폼 개발 작업이 진행 중이며, e- 러닝 제공 업체는 다음 달에“모든 것이 잘되면”자체적으로 출시 할 수 있다고 말했다. 올해 1 월에 전자 학교 캄보디아의 아세안 봉사 활동 임무를 지원하기 위해 '화웨"&amp;"이 클라우드 서비스'를 제공하기로 합의했다. 이의 일환으로 기술 팀
전자 학교에서 가까운 시일 내에 중국의 화웨이 본부를 방문 할 예정이다. Borey는 이번 방문이 내년 초에 회사가 성공적으로 완료 한 후 중국이 완전히 재개되기를 기다리고 있다고 내년 초에 일어날 것이라고 밝혔다. Zero Covid-19 'Drive. 그는“화웨이 기술의 지원을 통해 아세안 이정표에 도달하고 달성하는 것은 더 이상 꿈이 아니라 분명한 가능성”이라고 덧붙였다. Bore"&amp;"y 교수는 2017 년에 공동 설립자로 벤처를 시작하는 동안, 그는 캄보디아뿐만 아니라 아세안 지역에서도 학생들에게 최고의 전자 학습 애플리케이션을 제공하고 싶었습니다. 동급 최고의 기술, 숙련 된 팀 및 미래에 대한 비전으로 전자 학교 캄보디아가 움직일 수 있다고 믿었습니다. 아세안 수준과 이것은 디지털 기술 회사의 신흥 허브로서 캄보디아의 이미지를 더욱 향상시킬 것입니다. Borey는 디지털화의 미래에 대한 믿음과 함께 강력한 사회적 헌신이 그가
투"&amp;"기. 그는 또한 벤처를 성공적으로 만들기 위해 청소년, 교육 및 스포츠부의 충분한 지원을 받았으며, 전자 학교 캄보디아는 'One Country, One Digital School'의 비전으로 시작되었으며 Covid-19는 회사를 추가했습니다. 지난 2 년 동안 많은 수의 가입자. '언제 어디서나 학습'을 통해 학생들에게 온라인 플랫폼을 제공하는 것은 회사의 전략이었습니다. 전자 캄보디아는 또한 게시물 및 통신부 장관으로부터 2021 년 최고의 혁신 앱"&amp;" 상을 수상했습니다. 100 명 이상을 고용하고 있습니다
20,000 개가 넘는 교육용 비디오를 신용해야합니다. 최대 12 학년 학생들은 언제 어디서나 최고 교수의 온라인 레슨에 액세스 할 수 있습니다. 세계 경제 포럼 (World Economic Forum)에서 출판 된 연구에 따르면 온라인 교육은 정보에 대한 접근성을 높이고 학생들은 교실 코칭에 비해 더 빨리 배울 수 있습니다. 평균적으로 학생들은 정보의 25 ~ 60 %를 흡수하고 8 %에서 10"&amp;" % 사이에서만 암기 할 수있는 교실에서 배운 교훈에 비해 온라인 학습의 교훈을 암기 할 수 있음을 보여주었습니다. 교실에서보다 온라인 공부 시간이 최대 40 ~ 60 % 줄어들고 연구 시간을 선택하고 원할 때마다 수업을 검토 할 수 있기 때문입니다.")</f>
        <v>백만 명이 넘는 가입자를 보유한이 나라의 주요 디지털 학습 플랫폼 인 전자 학교 캄보디아는 올해 화웨이 기술의 지원으로 클라우드 플랫폼을 출시하여 아세안 야망에 날개를 제공 할 예정입니다. 캄보디아는 크메르 타임즈 (Khmer Times)에 클라우드 플랫폼 개발 작업이 진행 중이며, e- 러닝 제공 업체는 다음 달에“모든 것이 잘되면”자체적으로 출시 할 수 있다고 말했다. 올해 1 월에 전자 학교 캄보디아의 아세안 봉사 활동 임무를 지원하기 위해 '화웨이 클라우드 서비스'를 제공하기로 합의했다. 이의 일환으로 기술 팀
전자 학교에서 가까운 시일 내에 중국의 화웨이 본부를 방문 할 예정이다. Borey는 이번 방문이 내년 초에 회사가 성공적으로 완료 한 후 중국이 완전히 재개되기를 기다리고 있다고 내년 초에 일어날 것이라고 밝혔다. Zero Covid-19 'Drive. 그는“화웨이 기술의 지원을 통해 아세안 이정표에 도달하고 달성하는 것은 더 이상 꿈이 아니라 분명한 가능성”이라고 덧붙였다. Borey 교수는 2017 년에 공동 설립자로 벤처를 시작하는 동안, 그는 캄보디아뿐만 아니라 아세안 지역에서도 학생들에게 최고의 전자 학습 애플리케이션을 제공하고 싶었습니다. 동급 최고의 기술, 숙련 된 팀 및 미래에 대한 비전으로 전자 학교 캄보디아가 움직일 수 있다고 믿었습니다. 아세안 수준과 이것은 디지털 기술 회사의 신흥 허브로서 캄보디아의 이미지를 더욱 향상시킬 것입니다. Borey는 디지털화의 미래에 대한 믿음과 함께 강력한 사회적 헌신이 그가
투기. 그는 또한 벤처를 성공적으로 만들기 위해 청소년, 교육 및 스포츠부의 충분한 지원을 받았으며, 전자 학교 캄보디아는 'One Country, One Digital School'의 비전으로 시작되었으며 Covid-19는 회사를 추가했습니다. 지난 2 년 동안 많은 수의 가입자. '언제 어디서나 학습'을 통해 학생들에게 온라인 플랫폼을 제공하는 것은 회사의 전략이었습니다. 전자 캄보디아는 또한 게시물 및 통신부 장관으로부터 2021 년 최고의 혁신 앱 상을 수상했습니다. 100 명 이상을 고용하고 있습니다
20,000 개가 넘는 교육용 비디오를 신용해야합니다. 최대 12 학년 학생들은 언제 어디서나 최고 교수의 온라인 레슨에 액세스 할 수 있습니다. 세계 경제 포럼 (World Economic Forum)에서 출판 된 연구에 따르면 온라인 교육은 정보에 대한 접근성을 높이고 학생들은 교실 코칭에 비해 더 빨리 배울 수 있습니다. 평균적으로 학생들은 정보의 25 ~ 60 %를 흡수하고 8 %에서 10 % 사이에서만 암기 할 수있는 교실에서 배운 교훈에 비해 온라인 학습의 교훈을 암기 할 수 있음을 보여주었습니다. 교실에서보다 온라인 공부 시간이 최대 40 ~ 60 % 줄어들고 연구 시간을 선택하고 원할 때마다 수업을 검토 할 수 있기 때문입니다.</v>
      </c>
    </row>
    <row r="35" ht="15.75" customHeight="1">
      <c r="A35" s="1">
        <v>33.0</v>
      </c>
      <c r="B35" s="3" t="s">
        <v>106</v>
      </c>
      <c r="C35" s="3" t="str">
        <f>IFERROR(__xludf.DUMMYFUNCTION("GOOGLETRANSLATE(B35,""en"",""ko"")"),"한국의 투자자들은 왕국의 STI Parks에 열중하고 있습니다")</f>
        <v>한국의 투자자들은 왕국의 STI Parks에 열중하고 있습니다</v>
      </c>
      <c r="D35" s="3" t="s">
        <v>79</v>
      </c>
      <c r="E35" s="3" t="str">
        <f>IFERROR(__xludf.DUMMYFUNCTION("GOOGLETRANSLATE(D35,""en"",""ko"")"),"2022 년 8 월 15 일")</f>
        <v>2022 년 8 월 15 일</v>
      </c>
      <c r="F35" s="4" t="s">
        <v>107</v>
      </c>
      <c r="G35" s="3" t="s">
        <v>108</v>
      </c>
      <c r="H35" s="3" t="str">
        <f>IFERROR(__xludf.DUMMYFUNCTION("GOOGLETRANSLATE(G35,""en"",""ko"")"),"Sit Parks는 캄보디아에 투자하고 국내 투자자들이 소송을 따르도록 격려하기 위해 고급 회사를 유혹 할 것입니다. 이들 회사가 가져온 고급 기술은 현지인들에게 양도 될 것입니다. 산업, 과학 기술 및 혁신부는 과학, 기술 및 혁신 공원 (STI)의 설립에 관한 다양한 회의를 개최하여 최첨단 유도를 유치했습니다. 한국의 투자자들의 제안에 따라 기업으로의 기업들. 투자자들은 캄보디아에 특수 경제 구역과 STI 공원을 설립하는 데 관심이있다”고 덧붙였다."&amp;" 숙련 된 노동은 또한 그들을 왕국에 끌어들이는 요소라고 덧붙였다.“수천 명의 캄보디아 이주 노동자들이 한국에서 일하고있다. 숙련 된 노동자들은 가족을 지원하기 위해 송금을 할뿐만 아니라 기술과 기술을 가져올 때도 우리의 사무실 공간, 실험실, 작업실 및 회의 영역으로 연구 및 개발을 지원하도록 설계된 회의 영역입니다. 과학 기술. 2025 년 현재 Phnom Penh, Kandal 및 Preah Sihanouk 지방에는 최소 3 개의 STI 공원이 설"&amp;"립 될 예정이며, R &amp; D, 프로토 타입, 과학 박물관, 인공 지능, 빅 데이터 및 로봇 공학의 범위는 공원에 배치 될 것이라고 그는 말했다. .“고급 기술 회사가 캄보디아에 투자하고 국내 투자자들이 소송을 제기하도록 장려하는 것입니다. 그는 이들 회사가 가져온 고급 기술이 현지인들에게 이전 될 것으로 예상 될 것입니다. ""라고 그는 말했다. 상공 회의소가 말했다")</f>
        <v>Sit Parks는 캄보디아에 투자하고 국내 투자자들이 소송을 따르도록 격려하기 위해 고급 회사를 유혹 할 것입니다. 이들 회사가 가져온 고급 기술은 현지인들에게 양도 될 것입니다. 산업, 과학 기술 및 혁신부는 과학, 기술 및 혁신 공원 (STI)의 설립에 관한 다양한 회의를 개최하여 최첨단 유도를 유치했습니다. 한국의 투자자들의 제안에 따라 기업으로의 기업들. 투자자들은 캄보디아에 특수 경제 구역과 STI 공원을 설립하는 데 관심이있다”고 덧붙였다. 숙련 된 노동은 또한 그들을 왕국에 끌어들이는 요소라고 덧붙였다.“수천 명의 캄보디아 이주 노동자들이 한국에서 일하고있다. 숙련 된 노동자들은 가족을 지원하기 위해 송금을 할뿐만 아니라 기술과 기술을 가져올 때도 우리의 사무실 공간, 실험실, 작업실 및 회의 영역으로 연구 및 개발을 지원하도록 설계된 회의 영역입니다. 과학 기술. 2025 년 현재 Phnom Penh, Kandal 및 Preah Sihanouk 지방에는 최소 3 개의 STI 공원이 설립 될 예정이며, R &amp; D, 프로토 타입, 과학 박물관, 인공 지능, 빅 데이터 및 로봇 공학의 범위는 공원에 배치 될 것이라고 그는 말했다. .“고급 기술 회사가 캄보디아에 투자하고 국내 투자자들이 소송을 제기하도록 장려하는 것입니다. 그는 이들 회사가 가져온 고급 기술이 현지인들에게 이전 될 것으로 예상 될 것입니다. "라고 그는 말했다. 상공 회의소가 말했다</v>
      </c>
    </row>
    <row r="36" ht="15.75" customHeight="1">
      <c r="A36" s="1">
        <v>34.0</v>
      </c>
      <c r="B36" s="3" t="s">
        <v>30</v>
      </c>
      <c r="C36" s="3" t="str">
        <f>IFERROR(__xludf.DUMMYFUNCTION("GOOGLETRANSLATE(B36,""en"",""ko"")"),"시장 감시")</f>
        <v>시장 감시</v>
      </c>
      <c r="D36" s="3" t="s">
        <v>79</v>
      </c>
      <c r="E36" s="3" t="str">
        <f>IFERROR(__xludf.DUMMYFUNCTION("GOOGLETRANSLATE(D36,""en"",""ko"")"),"2022 년 8 월 15 일")</f>
        <v>2022 년 8 월 15 일</v>
      </c>
      <c r="F36" s="4" t="s">
        <v>109</v>
      </c>
      <c r="G36" s="3" t="s">
        <v>110</v>
      </c>
      <c r="H36" s="3" t="str">
        <f>IFERROR(__xludf.DUMMYFUNCTION("GOOGLETRANSLATE(G36,""en"",""ko"")"),"CSX는 0.29 점을 얻었습니다. CSX (Cambodia Securities Exchange Index)는 금요일 472.80에서 0.29 포인트 또는 0.06 %를 기록했습니다. 472.74에 개장 한 지수는 하루 무역 기간 동안 473.01의 최고치와 471.55의 최저치를 기록했으며, 주요 보드에서 PWSA는 40 명의 Riels를 7,440 Riels와 PA에 도달하여 13,440 Riels로 이동했습니다. PEPC는 3,170 Riels.A"&amp;"BC, GTI, PPSP 및 PPAP에 도달하기 위해 10 명의 Riels를 잃었습니다. 성장위원회에서 JSL은 20 Riels를 3,980 Riels로 내려 가고 DBDE는 2,370 Riels에서 평평하게 남아있었습니다.")</f>
        <v>CSX는 0.29 점을 얻었습니다. CSX (Cambodia Securities Exchange Index)는 금요일 472.80에서 0.29 포인트 또는 0.06 %를 기록했습니다. 472.74에 개장 한 지수는 하루 무역 기간 동안 473.01의 최고치와 471.55의 최저치를 기록했으며, 주요 보드에서 PWSA는 40 명의 Riels를 7,440 Riels와 PA에 도달하여 13,440 Riels로 이동했습니다. PEPC는 3,170 Riels.ABC, GTI, PPSP 및 PPAP에 도달하기 위해 10 명의 Riels를 잃었습니다. 성장위원회에서 JSL은 20 Riels를 3,980 Riels로 내려 가고 DBDE는 2,370 Riels에서 평평하게 남아있었습니다.</v>
      </c>
    </row>
    <row r="37" ht="15.75" customHeight="1">
      <c r="A37" s="1">
        <v>35.0</v>
      </c>
      <c r="B37" s="3" t="s">
        <v>111</v>
      </c>
      <c r="C37" s="3" t="str">
        <f>IFERROR(__xludf.DUMMYFUNCTION("GOOGLETRANSLATE(B37,""en"",""ko"")"),"Metfone 및 Mineski Global Co Ink Mou")</f>
        <v>Metfone 및 Mineski Global Co Ink Mou</v>
      </c>
      <c r="D37" s="3" t="s">
        <v>112</v>
      </c>
      <c r="E37" s="3" t="str">
        <f>IFERROR(__xludf.DUMMYFUNCTION("GOOGLETRANSLATE(D37,""en"",""ko"")"),"2022 년 8 월 13 일")</f>
        <v>2022 년 8 월 13 일</v>
      </c>
      <c r="F37" s="4" t="s">
        <v>113</v>
      </c>
      <c r="G37" s="3" t="s">
        <v>114</v>
      </c>
      <c r="H37" s="3" t="str">
        <f>IFERROR(__xludf.DUMMYFUNCTION("GOOGLETRANSLATE(G37,""en"",""ko"")"),"MOU는 캄보디아에서 최초이자 가장 큰 협력으로 비즈니스 측면에서뿐만 아니라 e 스포츠 분야의 개발을 촉진하고 왕국의 e 스포츠 산업을 전문화합니다. Metfone과 Mineski Global Company . 이 협력 계약의 서명은 캄보디아에서 사업 측면에서 최초이자 가장 큰 협력이지만 캄보디아에서 e 스포츠 개발을 촉진하고 캄보디아의 e 스포츠 산업을 점차적으로 전문화합니다. Metfone이있는 디지털 생태계의 주류 제품은 현재 집중하고 있습니다. "&amp;"통신 산업의 주요 회사 인 Metfone은 Esports 분야를 전문적이고 포괄적으로 개발하기 위해 더 많은 노력을 기울이고 있습니다. 현재 eSports는 세계 문화 현상이되어 전통적인 스포츠와 함께 나타납니다. 매년 수백 개의 크고 작은 토너먼트가 전 세계적으로 개최되어 매년 수천만 명의 관중을 유치합니다. Esports는 최근 Sea Games에서 공식 스포츠가되었습니다.”캄보디아의 게임 산업은 여전히 ​​새롭습니다. 전문 토너먼트는 점차적으로 등"&amp;"장하여 기존 플레이어가 많은 선수들과 함께 Genz의 80 % 이상을 차지했습니다. 이전에 국제 올림픽위원회 2017은 eSports의 존재를 인정했으며, 플레이어가 전통적인 운동 선수만큼 훈련을 받고 준비 될 때 비디오 게임이 스포츠 활동으로 간주 될 수 있다고 결론을 내 렸습니다. Mobile Legends : Bang Bang은 캄보디아에서 90 %의 시장 점유율을 차지하며 Metfone 네트워크에 수십만 명의 일일 플레이어가 있습니다. Metfo"&amp;"ne은 현재 캄보디아에서 가장 많은 관심과 시청률을 보이는 Moonton의 MPL 토너먼트의 후원자이기도합니다.“캄보디아에서 개최되는 다가오는 Seagames 32에서는 Esports가 다른 전통적인 스포츠와 함께 공식 스포츠로 배치 될 것입니다.” Mineski Global의 창립자이자 사장 인 Ronald Robins는 '우리의 사업을 통해 말레이시아, 인도네시아, 베트남, 싱가포르, 태국 및 현재 캄보디아로 경험을 쌓았습니다. “우리는 우리의 사명"&amp;"을 우리가하는 모든 일에 큰 가치를 창출하기 위해 노력했습니다. 우리의 여정에서, 우리는 많은 통신 회사 및 기타 중요한 이해 관계자들과도 협력하고 있습니다. Metfone과 Mineski Company 간의 협력 강화로 Metfone과 Mineski는 캄보디아의 전자 스포츠 산업을 점차적으로 전문화 할 수있는 중요한 기반이 될 것을 약속하여 흥미롭고 긍정적 인 경험을 제공 할 수있는 중요한 기반이 될 것이라고 약속합니다. Mineski는 컨설팅 및 이"&amp;"벤트 조직 활동을 구현하는 것 외에도 캄보디아에서 Genz Insights에 액세스하기위한 eSport 솔루션을 제공합니다. 이러한 협력을 통해 Mineski는 Metfone이 캄보디아의 모바일 장치에서 e 스포츠 경험의 핵심 선택이되기를 바랍니다. Mineski와 Metfone은 게임 intustion, Gameducation 및 Gamification과 같은 분야에서 긍정적 인 경험을 겪음으로써 e 스포츠를 전문화하기를 희망합니다.")</f>
        <v>MOU는 캄보디아에서 최초이자 가장 큰 협력으로 비즈니스 측면에서뿐만 아니라 e 스포츠 분야의 개발을 촉진하고 왕국의 e 스포츠 산업을 전문화합니다. Metfone과 Mineski Global Company . 이 협력 계약의 서명은 캄보디아에서 사업 측면에서 최초이자 가장 큰 협력이지만 캄보디아에서 e 스포츠 개발을 촉진하고 캄보디아의 e 스포츠 산업을 점차적으로 전문화합니다. Metfone이있는 디지털 생태계의 주류 제품은 현재 집중하고 있습니다. 통신 산업의 주요 회사 인 Metfone은 Esports 분야를 전문적이고 포괄적으로 개발하기 위해 더 많은 노력을 기울이고 있습니다. 현재 eSports는 세계 문화 현상이되어 전통적인 스포츠와 함께 나타납니다. 매년 수백 개의 크고 작은 토너먼트가 전 세계적으로 개최되어 매년 수천만 명의 관중을 유치합니다. Esports는 최근 Sea Games에서 공식 스포츠가되었습니다.”캄보디아의 게임 산업은 여전히 ​​새롭습니다. 전문 토너먼트는 점차적으로 등장하여 기존 플레이어가 많은 선수들과 함께 Genz의 80 % 이상을 차지했습니다. 이전에 국제 올림픽위원회 2017은 eSports의 존재를 인정했으며, 플레이어가 전통적인 운동 선수만큼 훈련을 받고 준비 될 때 비디오 게임이 스포츠 활동으로 간주 될 수 있다고 결론을 내 렸습니다. Mobile Legends : Bang Bang은 캄보디아에서 90 %의 시장 점유율을 차지하며 Metfone 네트워크에 수십만 명의 일일 플레이어가 있습니다. Metfone은 현재 캄보디아에서 가장 많은 관심과 시청률을 보이는 Moonton의 MPL 토너먼트의 후원자이기도합니다.“캄보디아에서 개최되는 다가오는 Seagames 32에서는 Esports가 다른 전통적인 스포츠와 함께 공식 스포츠로 배치 될 것입니다.” Mineski Global의 창립자이자 사장 인 Ronald Robins는 '우리의 사업을 통해 말레이시아, 인도네시아, 베트남, 싱가포르, 태국 및 현재 캄보디아로 경험을 쌓았습니다. “우리는 우리의 사명을 우리가하는 모든 일에 큰 가치를 창출하기 위해 노력했습니다. 우리의 여정에서, 우리는 많은 통신 회사 및 기타 중요한 이해 관계자들과도 협력하고 있습니다. Metfone과 Mineski Company 간의 협력 강화로 Metfone과 Mineski는 캄보디아의 전자 스포츠 산업을 점차적으로 전문화 할 수있는 중요한 기반이 될 것을 약속하여 흥미롭고 긍정적 인 경험을 제공 할 수있는 중요한 기반이 될 것이라고 약속합니다. Mineski는 컨설팅 및 이벤트 조직 활동을 구현하는 것 외에도 캄보디아에서 Genz Insights에 액세스하기위한 eSport 솔루션을 제공합니다. 이러한 협력을 통해 Mineski는 Metfone이 캄보디아의 모바일 장치에서 e 스포츠 경험의 핵심 선택이되기를 바랍니다. Mineski와 Metfone은 게임 intustion, Gameducation 및 Gamification과 같은 분야에서 긍정적 인 경험을 겪음으로써 e 스포츠를 전문화하기를 희망합니다.</v>
      </c>
    </row>
    <row r="38" ht="15.75" customHeight="1">
      <c r="A38" s="1">
        <v>36.0</v>
      </c>
      <c r="B38" s="3" t="s">
        <v>115</v>
      </c>
      <c r="C38" s="3" t="str">
        <f>IFERROR(__xludf.DUMMYFUNCTION("GOOGLETRANSLATE(B38,""en"",""ko"")"),"캄보디아에서는 소금 부족이 없다고 관계자는 말했다")</f>
        <v>캄보디아에서는 소금 부족이 없다고 관계자는 말했다</v>
      </c>
      <c r="D38" s="3" t="s">
        <v>112</v>
      </c>
      <c r="E38" s="3" t="str">
        <f>IFERROR(__xludf.DUMMYFUNCTION("GOOGLETRANSLATE(D38,""en"",""ko"")"),"2022 년 8 월 13 일")</f>
        <v>2022 년 8 월 13 일</v>
      </c>
      <c r="F38" s="4" t="s">
        <v>116</v>
      </c>
      <c r="G38" s="3" t="s">
        <v>117</v>
      </c>
      <c r="H38" s="3" t="str">
        <f>IFERROR(__xludf.DUMMYFUNCTION("GOOGLETRANSLATE(G38,""en"",""ko"")"),"산업, 과학 기술 및 혁신부 관리들은 캄보디아가 소비 및 연간 수요에 대한 소금 부족의 징후가 없다고 말했다. 그리고 중간 기업과 수공예품은 8 월 11 일 아침에 열린 기자 회견에서 성명을 발표했으며, 2022 년 7 월 현재 소금 생산은 4 만 톤 이상에 도달했으며 이는 연간 소비에 비해 충분하지 않다고 말했다. 나라, 그러나 지금까지는 부족이 없습니다. 그는 왕족 정부가 소금을 전략적 상품으로 간주하고 사역은 소금 분포, 가격 및 수출에주의를 기울"&amp;"이고 있다고 말했다. 관계자는 원칙적으로 캄보디아는 예비를 위해 60,000 톤의 소금을 수입 할 수 있다고 말했다. 2021 년에 생산 된 소금은 75,000 톤 이상으로 시계를 기록했으며, 그 양의 약 4,000 톤은 여전히 ​​사용되지 않았습니다. Sorangsy는 올해의 기상 요인이 올해의 소금 생산이 급격히 떨어지고 작년의 생산보다 절반 이상 낮아 졌을 것이라고 말했다. 산업 및 식품 생산 사용을위한 소비를위한 것입니다. 산업, 과학, 기술 및"&amp;" 혁신부는 캄보디아 (2022-2026)의 5 년간의 소금 부문 개발 전략을 사역과 공동으로 개정하고 있음을 확인했습니다. 경제와 금융의.")</f>
        <v>산업, 과학 기술 및 혁신부 관리들은 캄보디아가 소비 및 연간 수요에 대한 소금 부족의 징후가 없다고 말했다. 그리고 중간 기업과 수공예품은 8 월 11 일 아침에 열린 기자 회견에서 성명을 발표했으며, 2022 년 7 월 현재 소금 생산은 4 만 톤 이상에 도달했으며 이는 연간 소비에 비해 충분하지 않다고 말했다. 나라, 그러나 지금까지는 부족이 없습니다. 그는 왕족 정부가 소금을 전략적 상품으로 간주하고 사역은 소금 분포, 가격 및 수출에주의를 기울이고 있다고 말했다. 관계자는 원칙적으로 캄보디아는 예비를 위해 60,000 톤의 소금을 수입 할 수 있다고 말했다. 2021 년에 생산 된 소금은 75,000 톤 이상으로 시계를 기록했으며, 그 양의 약 4,000 톤은 여전히 ​​사용되지 않았습니다. Sorangsy는 올해의 기상 요인이 올해의 소금 생산이 급격히 떨어지고 작년의 생산보다 절반 이상 낮아 졌을 것이라고 말했다. 산업 및 식품 생산 사용을위한 소비를위한 것입니다. 산업, 과학, 기술 및 혁신부는 캄보디아 (2022-2026)의 5 년간의 소금 부문 개발 전략을 사역과 공동으로 개정하고 있음을 확인했습니다. 경제와 금융의.</v>
      </c>
    </row>
    <row r="39" ht="15.75" customHeight="1">
      <c r="A39" s="1">
        <v>37.0</v>
      </c>
      <c r="B39" s="3" t="s">
        <v>118</v>
      </c>
      <c r="C39" s="3" t="str">
        <f>IFERROR(__xludf.DUMMYFUNCTION("GOOGLETRANSLATE(B39,""en"",""ko"")"),"프린스 홀드 그룹 (Prince Holding Group)은 최고의 부동산 개발 회사, 캄보디아 2022 우승")</f>
        <v>프린스 홀드 그룹 (Prince Holding Group)은 최고의 부동산 개발 회사, 캄보디아 2022 우승</v>
      </c>
      <c r="D39" s="3" t="s">
        <v>112</v>
      </c>
      <c r="E39" s="3" t="str">
        <f>IFERROR(__xludf.DUMMYFUNCTION("GOOGLETRANSLATE(D39,""en"",""ko"")"),"2022 년 8 월 13 일")</f>
        <v>2022 년 8 월 13 일</v>
      </c>
      <c r="F39" s="4" t="s">
        <v>119</v>
      </c>
      <c r="G39" s="3" t="s">
        <v>120</v>
      </c>
      <c r="H39" s="3" t="str">
        <f>IFERROR(__xludf.DUMMYFUNCTION("GOOGLETRANSLATE(G39,""en"",""ko"")"),"Prince Holding Group은 두바이 기반 간행물 인 International Business Magazine에 의해 캄보디아의 최고의 부동산 개발 회사로 인정되었습니다.이상은 작년 Covid-19 발병의 도전을 탐색하면서 탄력성 구축에 대한 그룹의 노력을 반영합니다. 중요한 발전 중 하나는 Sihanoukville Project의 Ream 해안선을위한 지속 가능한 개발 마스터 플랜의 시작이었습니다.“4,500 명의 강력한 인력을 대신하여 다양"&amp;"한 부동산 운영에서 일하는 많은 사람들이 우리는 계속 해서이 인정을 받게되어 영광입니다. Prince Holding Group의 최고 커뮤니케이션 책임자 인 Gabriel Tan은 도시 센터를 개발하고, 문화 관광을 강화하고, 주요 호텔, 리조트 및 슈퍼마켓의 포트폴리오를 확장하려는 우리의 노력은“품질 도시 부동산에 대한 요구가 증가함에 따라 우리는 자랑 스럽습니다. 캄보디아가 증가 할 수있는 강력한 부동산 발자국의 기초를 마련하려면 올해 캄보디아가 증"&amp;"가 할 수있는 캄보디아를 잘 제공 할 수있는 5 번째 부동산 관련 상입니다. 이 부대는 현재 Ream Bay의 Prince International Plaza와 해안 개발 프로젝트와 Prince Happiness Plaza에서 일하고 있으며, 지난 12 개월 동안 캄보디아의 최고의 혼합 용도 개발 개발로 부동산 플랫폼 인 Propertyguru가 인정 받았습니다. 부동산 부대는 Huan Yu Mall 프린스, 골든 베이 왕자 및 프린스 행복 플라자 (P"&amp;"rince Happiness Plaza)에 건설을 완료했습니다. 그룹은 두 개의 CSR 테마 상을 수상한 자선 활동과 반 폴란드 노력으로 인정 받았습니다 (자세한 내용은 여기에서 찾을 수 있습니다). 한편, 프린스 홀드 그룹 (Prince Holding Group)의 회장 인 첸 지 (Chen Zhi)는 미국에 기반을 둔 잡지 인 글로벌 경제에 의해 신흥 부동산 기업가로 인정 받았으며, 캄보디아 (Cambodia)의 다른 수상자들은 캄보디아 포스트 뱅크"&amp;" (Cambodia Post Bank), 셀 카드 (Vattanac) 은행 (Vattanac Bank)을 포함했으며 필리핀 프리미엄 부동산 개발자. Alveo Land는 필리핀에서 최고의 부동산 개발자로 인정 받았으며, Prince Holding Group은 부동산 개발, 금융 서비스 및 소비자 서비스에 걸쳐 캄보디아 최대의 비즈니스 그룹 중 하나입니다. 프린스 홀딩 그룹의 주요 사업부는 Prince Real Estate Group입니다. , Huan "&amp;"Yu Real Estate Group, Prince Bank, Cambodia Airways, Belt Road Capital Management 및 Awesome Global Investment Group. 자회사를 통해 Prince Holding Group은 캄보디아에서 부동산 개발, 은행, 금융, 항공, 관광, 물류, 기술, 식음료, 라이프 스타일 부문 등 80 개가 넘는 기업을 보유하고 있습니다.")</f>
        <v>Prince Holding Group은 두바이 기반 간행물 인 International Business Magazine에 의해 캄보디아의 최고의 부동산 개발 회사로 인정되었습니다.이상은 작년 Covid-19 발병의 도전을 탐색하면서 탄력성 구축에 대한 그룹의 노력을 반영합니다. 중요한 발전 중 하나는 Sihanoukville Project의 Ream 해안선을위한 지속 가능한 개발 마스터 플랜의 시작이었습니다.“4,500 명의 강력한 인력을 대신하여 다양한 부동산 운영에서 일하는 많은 사람들이 우리는 계속 해서이 인정을 받게되어 영광입니다. Prince Holding Group의 최고 커뮤니케이션 책임자 인 Gabriel Tan은 도시 센터를 개발하고, 문화 관광을 강화하고, 주요 호텔, 리조트 및 슈퍼마켓의 포트폴리오를 확장하려는 우리의 노력은“품질 도시 부동산에 대한 요구가 증가함에 따라 우리는 자랑 스럽습니다. 캄보디아가 증가 할 수있는 강력한 부동산 발자국의 기초를 마련하려면 올해 캄보디아가 증가 할 수있는 캄보디아를 잘 제공 할 수있는 5 번째 부동산 관련 상입니다. 이 부대는 현재 Ream Bay의 Prince International Plaza와 해안 개발 프로젝트와 Prince Happiness Plaza에서 일하고 있으며, 지난 12 개월 동안 캄보디아의 최고의 혼합 용도 개발 개발로 부동산 플랫폼 인 Propertyguru가 인정 받았습니다. 부동산 부대는 Huan Yu Mall 프린스, 골든 베이 왕자 및 프린스 행복 플라자 (Prince Happiness Plaza)에 건설을 완료했습니다. 그룹은 두 개의 CSR 테마 상을 수상한 자선 활동과 반 폴란드 노력으로 인정 받았습니다 (자세한 내용은 여기에서 찾을 수 있습니다). 한편, 프린스 홀드 그룹 (Prince Holding Group)의 회장 인 첸 지 (Chen Zhi)는 미국에 기반을 둔 잡지 인 글로벌 경제에 의해 신흥 부동산 기업가로 인정 받았으며, 캄보디아 (Cambodia)의 다른 수상자들은 캄보디아 포스트 뱅크 (Cambodia Post Bank), 셀 카드 (Vattanac) 은행 (Vattanac Bank)을 포함했으며 필리핀 프리미엄 부동산 개발자. Alveo Land는 필리핀에서 최고의 부동산 개발자로 인정 받았으며, Prince Holding Group은 부동산 개발, 금융 서비스 및 소비자 서비스에 걸쳐 캄보디아 최대의 비즈니스 그룹 중 하나입니다. 프린스 홀딩 그룹의 주요 사업부는 Prince Real Estate Group입니다. , Huan Yu Real Estate Group, Prince Bank, Cambodia Airways, Belt Road Capital Management 및 Awesome Global Investment Group. 자회사를 통해 Prince Holding Group은 캄보디아에서 부동산 개발, 은행, 금융, 항공, 관광, 물류, 기술, 식음료, 라이프 스타일 부문 등 80 개가 넘는 기업을 보유하고 있습니다.</v>
      </c>
    </row>
    <row r="40" ht="15.75" customHeight="1">
      <c r="A40" s="1">
        <v>38.0</v>
      </c>
      <c r="B40" s="3" t="s">
        <v>121</v>
      </c>
      <c r="C40" s="3" t="str">
        <f>IFERROR(__xludf.DUMMYFUNCTION("GOOGLETRANSLATE(B40,""en"",""ko"")"),"신용국 (캄보디아) 및 신용 보증 회사 잉크 파트너십을위한 중소기업 및 여성의 재무 접근")</f>
        <v>신용국 (캄보디아) 및 신용 보증 회사 잉크 파트너십을위한 중소기업 및 여성의 재무 접근</v>
      </c>
      <c r="D40" s="3" t="s">
        <v>112</v>
      </c>
      <c r="E40" s="3" t="str">
        <f>IFERROR(__xludf.DUMMYFUNCTION("GOOGLETRANSLATE(D40,""en"",""ko"")"),"2022 년 8 월 13 일")</f>
        <v>2022 년 8 월 13 일</v>
      </c>
      <c r="F40" s="4" t="s">
        <v>122</v>
      </c>
      <c r="G40" s="3" t="s">
        <v>123</v>
      </c>
      <c r="H40" s="3" t="str">
        <f>IFERROR(__xludf.DUMMYFUNCTION("GOOGLETRANSLATE(G40,""en"",""ko"")"),"신용국 (CAMBODIA) 및 신용 보증 회사 (CGCC)는 신용 보증 지원 제도 홍보 및 캄보디아 전역의 금융 기관의 신용 결정 제도에 대한 데이터 분석의 채택을 통해 여성과 중소기업에 대한 재무 포용을 강화하기위한 양해 각서에 서명했습니다. CBC와 CGCC 간의 협력은 여성과 중소기업에게보다 투명한 대출 평가를 제공함으로써 신용에 대한 액세스를 확대 할 것입니다.이 나라의 유일한 신용보고 서비스 제공 업체는 신용 기록 정보를 제공하여 차용자와 대출"&amp;" 기관 간의 정보 비대칭을 연결합니다. CBC의 신용보고 서비스와 데이터 분석 솔루션 포트폴리오는 연도에 따라 대출 및 금융에 대한 접근 촉진 비용을 줄이고 많은 캄보디아 인의 신용 장벽을 완화하고 산업 전반의 신용 위험을 줄였습니다. CBC의 주요 금융 인프라로서의 역할은 국가의 금융 부문 안정성을 유지하는 데 중요합니다. CGCC는 금융 기관에 의해 지급 된 대출에 대한 신용 보증을 제공하여 금융에 대한 액세스를 구할 때 담보가 부족한 개인을 지원하"&amp;"는 개인을 지원합니다. CGCC의 지원은 전염병으로부터의 경제 둔화는 경제 성장, 고용 연료를 유발하며 경제를 안정화시키는 데 중요한 역할을 해왔다. 뿐만 아니라 국가의 재무에 대한 액세스를 가능하게하는 공정하고 신뢰할 수 있고 데이터 중심의 접근 방식을 보장합니다. CGCC의 최고 경영자 인 Wong Keet Loong은 CBC와 CGCC 간의 이러한 협력은 재무 인프라를 강화하고 중소기업에 필요한 지원을 간소화 할 것입니다. 보장 된 차용자의 신용 "&amp;"등급에 대한 참조로 CBC의 K- 점수.“PFI가 CBC에 월간 보고서에 보장 된 대출을보고 할 때이 데이터는 보장 된 대출을 가진 캄보디아 SME 차용자의 프로필을 포착하는 데 유용 할 것입니다. 이는 중소기업에 대한 자금 조달에 대한 액세스를 촉진 할 것입니다.”대출 평가 중에 CBC의 차용자에 대한 신용 보고서를 확인하는 것은 필수적이지만 CGCC와 CBC는 공동 작업하여 금융 기관이 디지털화, 고급보고 및 데이터 분석 도구를 사용할 수 있도록합니"&amp;"다. CBC는 차용자에 대한 정확한 위험 평가를 수행하고 성과를 모니터링하기 위해이 협력을 통해 두 기관은 금융 교육 및 인식 활동에 협력하여 국가의 재정적 포용을 촉진하기 위해 노력합니다.")</f>
        <v>신용국 (CAMBODIA) 및 신용 보증 회사 (CGCC)는 신용 보증 지원 제도 홍보 및 캄보디아 전역의 금융 기관의 신용 결정 제도에 대한 데이터 분석의 채택을 통해 여성과 중소기업에 대한 재무 포용을 강화하기위한 양해 각서에 서명했습니다. CBC와 CGCC 간의 협력은 여성과 중소기업에게보다 투명한 대출 평가를 제공함으로써 신용에 대한 액세스를 확대 할 것입니다.이 나라의 유일한 신용보고 서비스 제공 업체는 신용 기록 정보를 제공하여 차용자와 대출 기관 간의 정보 비대칭을 연결합니다. CBC의 신용보고 서비스와 데이터 분석 솔루션 포트폴리오는 연도에 따라 대출 및 금융에 대한 접근 촉진 비용을 줄이고 많은 캄보디아 인의 신용 장벽을 완화하고 산업 전반의 신용 위험을 줄였습니다. CBC의 주요 금융 인프라로서의 역할은 국가의 금융 부문 안정성을 유지하는 데 중요합니다. CGCC는 금융 기관에 의해 지급 된 대출에 대한 신용 보증을 제공하여 금융에 대한 액세스를 구할 때 담보가 부족한 개인을 지원하는 개인을 지원합니다. CGCC의 지원은 전염병으로부터의 경제 둔화는 경제 성장, 고용 연료를 유발하며 경제를 안정화시키는 데 중요한 역할을 해왔다. 뿐만 아니라 국가의 재무에 대한 액세스를 가능하게하는 공정하고 신뢰할 수 있고 데이터 중심의 접근 방식을 보장합니다. CGCC의 최고 경영자 인 Wong Keet Loong은 CBC와 CGCC 간의 이러한 협력은 재무 인프라를 강화하고 중소기업에 필요한 지원을 간소화 할 것입니다. 보장 된 차용자의 신용 등급에 대한 참조로 CBC의 K- 점수.“PFI가 CBC에 월간 보고서에 보장 된 대출을보고 할 때이 데이터는 보장 된 대출을 가진 캄보디아 SME 차용자의 프로필을 포착하는 데 유용 할 것입니다. 이는 중소기업에 대한 자금 조달에 대한 액세스를 촉진 할 것입니다.”대출 평가 중에 CBC의 차용자에 대한 신용 보고서를 확인하는 것은 필수적이지만 CGCC와 CBC는 공동 작업하여 금융 기관이 디지털화, 고급보고 및 데이터 분석 도구를 사용할 수 있도록합니다. CBC는 차용자에 대한 정확한 위험 평가를 수행하고 성과를 모니터링하기 위해이 협력을 통해 두 기관은 금융 교육 및 인식 활동에 협력하여 국가의 재정적 포용을 촉진하기 위해 노력합니다.</v>
      </c>
    </row>
    <row r="41" ht="15.75" customHeight="1">
      <c r="A41" s="1">
        <v>39.0</v>
      </c>
      <c r="B41" s="3" t="s">
        <v>124</v>
      </c>
      <c r="C41" s="3" t="str">
        <f>IFERROR(__xludf.DUMMYFUNCTION("GOOGLETRANSLATE(B41,""en"",""ko"")"),"캄보디아는 2022 년 첫 7 개월 동안 거의 2 억 5 천 5 백만 달러의 고무를 수출합니다.")</f>
        <v>캄보디아는 2022 년 첫 7 개월 동안 거의 2 억 5 천 5 백만 달러의 고무를 수출합니다.</v>
      </c>
      <c r="D41" s="3" t="s">
        <v>112</v>
      </c>
      <c r="E41" s="3" t="str">
        <f>IFERROR(__xludf.DUMMYFUNCTION("GOOGLETRANSLATE(D41,""en"",""ko"")"),"2022 년 8 월 13 일")</f>
        <v>2022 년 8 월 13 일</v>
      </c>
      <c r="F41" s="4" t="s">
        <v>125</v>
      </c>
      <c r="G41" s="3" t="s">
        <v>126</v>
      </c>
      <c r="H41" s="3" t="str">
        <f>IFERROR(__xludf.DUMMYFUNCTION("GOOGLETRANSLATE(G41,""en"",""ko"")"),"캄보디아는 2022 년 첫 7 개월 동안 161,562 톤의 마른 고무를 전년 대비 0.3 % 감소한 것으로 밝혔다. 이 보고서는 작년 같은 기간 동안 2 억 2,100 만 달러에서 6 % 감소한 1 월 -7 월 기간에“2022 년 첫 7 개월 동안 평균 1,577 달러의 비용이 1,577 달러로 동일한 것보다 약 95 달러입니다. 작년 기간”고무 국장 국장 인 Him oun 은이 보고서에서 말했다. 동남아시아 국가는 주로 말레이시아, 베트남, 싱가포르"&amp;" 및 중국으로 상품을 수출한다. 이 보고서는 310,193 헥타르의 나무 또는 77 %의 나무가 두드리기에 충분히 나이가 들었던 404,044 헥타르 중 하나라고 밝혔다. 신화")</f>
        <v>캄보디아는 2022 년 첫 7 개월 동안 161,562 톤의 마른 고무를 전년 대비 0.3 % 감소한 것으로 밝혔다. 이 보고서는 작년 같은 기간 동안 2 억 2,100 만 달러에서 6 % 감소한 1 월 -7 월 기간에“2022 년 첫 7 개월 동안 평균 1,577 달러의 비용이 1,577 달러로 동일한 것보다 약 95 달러입니다. 작년 기간”고무 국장 국장 인 Him oun 은이 보고서에서 말했다. 동남아시아 국가는 주로 말레이시아, 베트남, 싱가포르 및 중국으로 상품을 수출한다. 이 보고서는 310,193 헥타르의 나무 또는 77 %의 나무가 두드리기에 충분히 나이가 들었던 404,044 헥타르 중 하나라고 밝혔다. 신화</v>
      </c>
    </row>
    <row r="42" ht="15.75" customHeight="1">
      <c r="A42" s="1">
        <v>40.0</v>
      </c>
      <c r="B42" s="3" t="s">
        <v>127</v>
      </c>
      <c r="C42" s="3" t="str">
        <f>IFERROR(__xludf.DUMMYFUNCTION("GOOGLETRANSLATE(B42,""en"",""ko"")"),"회전 작물 시장 막힘에 대한 해결책")</f>
        <v>회전 작물 시장 막힘에 대한 해결책</v>
      </c>
      <c r="D42" s="3" t="s">
        <v>128</v>
      </c>
      <c r="E42" s="3" t="str">
        <f>IFERROR(__xludf.DUMMYFUNCTION("GOOGLETRANSLATE(D42,""en"",""ko"")"),"2022 년 8 월 12 일")</f>
        <v>2022 년 8 월 12 일</v>
      </c>
      <c r="F42" s="4" t="s">
        <v>129</v>
      </c>
      <c r="G42" s="3" t="s">
        <v>130</v>
      </c>
      <c r="H42" s="3" t="str">
        <f>IFERROR(__xludf.DUMMYFUNCTION("GOOGLETRANSLATE(G42,""en"",""ko"")"),"Kampot의 공동체 중 한 곳의 농민들은 잠재적 인 시장 차단에 대한 해결책으로 회전 채소 작물 심기로의 전환을 촉구했다. Prey Taprit Samaki Meanchey Community의 사장 인 Sdech Kong Khang Lech Commune, Banteay Meast District는 말했다. 농업 공동체는 전문 임원과 다양한 프로젝트의 훈련으로 인해 많은 성장을 겪었습니다. 농민들은 이제 더 잘 알고 있으며 전통적인 농업 방법에서 새로"&amp;"운 기술로 바뀌 었습니다. , 시장을 계획하고 공부하는 방법. 일반적으로 농민들은 시장 막힘을 피하기 위해 농작물과 혼합 야채를 재배해야합니다. 커뮤니티 책임자는 다음과 같이 확인했습니다. Prey Taprit Samaki Meanchey 커뮤니티는 2018 년 Aspay 프로젝트의 지원과 훈련으로 설립되었습니다.")</f>
        <v>Kampot의 공동체 중 한 곳의 농민들은 잠재적 인 시장 차단에 대한 해결책으로 회전 채소 작물 심기로의 전환을 촉구했다. Prey Taprit Samaki Meanchey Community의 사장 인 Sdech Kong Khang Lech Commune, Banteay Meast District는 말했다. 농업 공동체는 전문 임원과 다양한 프로젝트의 훈련으로 인해 많은 성장을 겪었습니다. 농민들은 이제 더 잘 알고 있으며 전통적인 농업 방법에서 새로운 기술로 바뀌 었습니다. , 시장을 계획하고 공부하는 방법. 일반적으로 농민들은 시장 막힘을 피하기 위해 농작물과 혼합 야채를 재배해야합니다. 커뮤니티 책임자는 다음과 같이 확인했습니다. Prey Taprit Samaki Meanchey 커뮤니티는 2018 년 Aspay 프로젝트의 지원과 훈련으로 설립되었습니다.</v>
      </c>
    </row>
    <row r="43" ht="15.75" customHeight="1">
      <c r="A43" s="1">
        <v>41.0</v>
      </c>
      <c r="B43" s="3" t="s">
        <v>131</v>
      </c>
      <c r="C43" s="3" t="str">
        <f>IFERROR(__xludf.DUMMYFUNCTION("GOOGLETRANSLATE(B43,""en"",""ko"")"),"캄보디아는 싱가포르와의 무역 관계를 높이 평가합니다")</f>
        <v>캄보디아는 싱가포르와의 무역 관계를 높이 평가합니다</v>
      </c>
      <c r="D43" s="3" t="s">
        <v>128</v>
      </c>
      <c r="E43" s="3" t="str">
        <f>IFERROR(__xludf.DUMMYFUNCTION("GOOGLETRANSLATE(D43,""en"",""ko"")"),"2022 년 8 월 12 일")</f>
        <v>2022 년 8 월 12 일</v>
      </c>
      <c r="F43" s="4" t="s">
        <v>132</v>
      </c>
      <c r="G43" s="3" t="s">
        <v>133</v>
      </c>
      <c r="H43" s="3" t="str">
        <f>IFERROR(__xludf.DUMMYFUNCTION("GOOGLETRANSLATE(G43,""en"",""ko"")"),"상무부 장관 Pan Sorasak은 캄보디아와 싱가포르 간의 무역 관계에 대해 높이 언급했으며, 두 정부 간의 좋은 관계와 협력의 결과라고 강조했다. 8 월 10 일 저녁 Phnom Penh의 Raffles Hotel Le Royal에서 열린 싱가포르 공화국 57 번째 국립의 날 축하 행사에서 연설에서 장관은 모든 분야, 특히 무역 부문의 긴밀한 협력을 회상했다. 양방향 무역은 2021 년에 51 %로 51 % 증가한 51 억 달러에 달했다. ""202"&amp;"2 년 첫 6 개월 동안 Covid-19 위기에도 불구하고 무역량은 21 억 달러에 도달했습니다.""라고 그는 지적했다. 그는 지적했다. 그는 지적했다. 새로운 정상 2021-2023과 새로 공포 된 투자법은 싱가포르 출신의 투자자를 포함하여 더 많은 외국인 투자자를 유치 할 것입니다.")</f>
        <v>상무부 장관 Pan Sorasak은 캄보디아와 싱가포르 간의 무역 관계에 대해 높이 언급했으며, 두 정부 간의 좋은 관계와 협력의 결과라고 강조했다. 8 월 10 일 저녁 Phnom Penh의 Raffles Hotel Le Royal에서 열린 싱가포르 공화국 57 번째 국립의 날 축하 행사에서 연설에서 장관은 모든 분야, 특히 무역 부문의 긴밀한 협력을 회상했다. 양방향 무역은 2021 년에 51 %로 51 % 증가한 51 억 달러에 달했다. "2022 년 첫 6 개월 동안 Covid-19 위기에도 불구하고 무역량은 21 억 달러에 도달했습니다."라고 그는 지적했다. 그는 지적했다. 그는 지적했다. 새로운 정상 2021-2023과 새로 공포 된 투자법은 싱가포르 출신의 투자자를 포함하여 더 많은 외국인 투자자를 유치 할 것입니다.</v>
      </c>
    </row>
    <row r="44" ht="15.75" customHeight="1">
      <c r="A44" s="1">
        <v>42.0</v>
      </c>
      <c r="B44" s="3" t="s">
        <v>134</v>
      </c>
      <c r="C44" s="3" t="str">
        <f>IFERROR(__xludf.DUMMYFUNCTION("GOOGLETRANSLATE(B44,""en"",""ko"")"),"유엔 노동당은 Covid Fallout에 의해 젊은 노동자들이 가장 큰 타격을 입었다 고 말했다.")</f>
        <v>유엔 노동당은 Covid Fallout에 의해 젊은 노동자들이 가장 큰 타격을 입었다 고 말했다.</v>
      </c>
      <c r="D44" s="3" t="s">
        <v>128</v>
      </c>
      <c r="E44" s="3" t="str">
        <f>IFERROR(__xludf.DUMMYFUNCTION("GOOGLETRANSLATE(D44,""en"",""ko"")"),"2022 년 8 월 12 일")</f>
        <v>2022 년 8 월 12 일</v>
      </c>
      <c r="F44" s="4" t="s">
        <v>135</v>
      </c>
      <c r="G44" s="3" t="s">
        <v>136</v>
      </c>
      <c r="H44" s="3" t="str">
        <f>IFERROR(__xludf.DUMMYFUNCTION("GOOGLETRANSLATE(G44,""en"",""ko"")"),"올해 일자리를 찾을 수없는 전 세계 젊은이 수는 7,300 만 명에이를 것으로 예상됩니다. 이는 COVID-19 이전보다 6 백만 명이 더 많았습니다. ), 전염병은 2020 년 초 글로벌 건강 비상 사태가 선언 된 이후 노인보다“훨씬 높은”실업 손실을 경험 한 15 ~ 24 세의 사람들에게 많은 추가 문제를 일으켰습니다. 일을 찾기 위해서는 아랍 국가들이 전 세계 평균에 비해 연말까지 가장 높은 수준의 청소년 실업률을 볼 것으로 예상되는 반면, 우리는"&amp;" Covid-19 Pandemic이 전 세계 청소년 노동 시장에 대한 혼란을 겪었다는 것을 알고 있습니다. ”정책의 ILO 부국장 인 Martha Newton은 말했다. ""젊은이들의 요구가 다루는 방식, 특히 가장 취약한 최초의 구직자, 학교 중퇴, 경험이 거의없는 신선한 졸업생 및 선택에 의해 비활성 상태를 유지하는 사람들의 요구가 다루는 방식에 여러 가지 결점이 노출되었습니다."" ILO의 보고서, 청소년을위한 글로벌 고용 동향 2022 : 젊은이"&amp;"들을위한 선물 전환에 투자 한 Newton은 2020 년 고용, 교육 또는 훈련이 아닌 청소년의 비율이 23.3 %로 상승했다고 말했다. ILO 보고서는 2019 년부터 15 년 이상 보이지 않는 수준을 나타냅니다. 보고서는 언급했다. 올해 전 세계 10 명의 젊은 여성 중 3 명 미만이 10 명의 청년 중 4 명 이상에 비해 일할 것으로 예상됩니다.“지난 20 년 동안 폐쇄의 징후가 거의없는 성별 격차는 더 낮습니다. -17.3 % 포인트 및 고소득 "&amp;"국가에서 가장 작은 수입 국가 국가는 2.3 % 포인트로 가장 작은 국가입니다.”라고 ILO 보고서는 ILO에 의해 조사 된 노동 데이터를 복구하기위한 과정에서 고소득 국가만이 고도로 높은 것으로 나타났습니다. 소득 카운티는 올해 말까지 청소년 실업 수준의“2019 년에 가까운”회복을 보게 될 것입니다. 저소득 국가에서 청소년 실업률은 위기 전 가치보다 1 % 이상을 유지할 것으로 예상됩니다. 아프리카에서는 대륙의 청소년 실업률 12.7 %가 많은 청소"&amp;"년들이 노동 시장에서 철수하기로 선택했다는 사실을 가려 낸다고 Ilo는 말했다. “아프리카의 5 명 중 1 명 이상이 2020 년에 고용, 교육 또는 훈련에 있지 않았으며 추세가 악화되고 있습니다.”아랍 국가는 전 세계 젊은이들의 가장 높고 빠르게 성장하는 실업률을 보유하고 있습니다. 2022 년 24.8 % 로이 지역의 젊은 여성의 상황은 2022 년에 42.5 % 실업률이 42.5 %이며, 이는 젊은 여성의 전 세계 평균 (14.5 %)의 거의 3 "&amp;"배나 높습니다. 유럽과 중앙 아시아에서 15 세에서 24 세 사이의 실업률은 올해 다른 세계보다 1.5 % 높을 것으로 예상됩니다 (14.9 %에 비해 16.4 %). 일로는 여성과 남성 모두의 청소년 실업률을 줄이는 데“실질적인 진전”이 있었지만 러시아의 우크라이나 침공의 낙진은“결과에 영향을 줄 가능성이 높다”고 말했다. 글로벌 평균에 따라 연말까지 여전히 일자리를 찾고있는 젊은 노동자들 중에서도 라틴 아메리카에서는 사진이 20.5 %가 될 것으로 "&amp;"예상되는 사진이 남아있을 것입니다.“역사적으로, 젊은 여성의 실업률 Ilo의 보고서는 젊은이들 (라틴 아메리카 국가)보다 높았지만 위기는이 추세를 악화 시켰습니다.”라고 Ilo의 보고서는 말했지만, 젊은이와 청년 실업률은 세계가 될 것으로 예상되는 북미에서는 근본적으로 다릅니다. 평균 수준은 8.3 %로 녹색이며 Blueto는 문제를 해결하기 위해 정부가 지속 가능한 녹색과 청색 (해양) 정책 조치를 이행 할 것을 촉구했습니다. 이 보고서에 따르면, 이"&amp;"는 2030 년까지 젊은이들에게 추가로 840 만 명의 일자리를 창출 할 수 있다고 Ilo는 Digital Technologies에 대한 투자가 많은 수의 젊은 노동자들을 흡수 할 수 있다고 주장했다. 2030 년까지 보편적 인 광대역 범위를 달성함으로써 전 세계적으로 약 2,400 만 명의 새로운 일자리가 창출 될 수 있었으며, 젊은 노동자들은 640 만 명을 복용하면서 전 세계적으로 창설 될 수 있다고 말했다. 유엔 뉴스")</f>
        <v>올해 일자리를 찾을 수없는 전 세계 젊은이 수는 7,300 만 명에이를 것으로 예상됩니다. 이는 COVID-19 이전보다 6 백만 명이 더 많았습니다. ), 전염병은 2020 년 초 글로벌 건강 비상 사태가 선언 된 이후 노인보다“훨씬 높은”실업 손실을 경험 한 15 ~ 24 세의 사람들에게 많은 추가 문제를 일으켰습니다. 일을 찾기 위해서는 아랍 국가들이 전 세계 평균에 비해 연말까지 가장 높은 수준의 청소년 실업률을 볼 것으로 예상되는 반면, 우리는 Covid-19 Pandemic이 전 세계 청소년 노동 시장에 대한 혼란을 겪었다는 것을 알고 있습니다. ”정책의 ILO 부국장 인 Martha Newton은 말했다. "젊은이들의 요구가 다루는 방식, 특히 가장 취약한 최초의 구직자, 학교 중퇴, 경험이 거의없는 신선한 졸업생 및 선택에 의해 비활성 상태를 유지하는 사람들의 요구가 다루는 방식에 여러 가지 결점이 노출되었습니다." ILO의 보고서, 청소년을위한 글로벌 고용 동향 2022 : 젊은이들을위한 선물 전환에 투자 한 Newton은 2020 년 고용, 교육 또는 훈련이 아닌 청소년의 비율이 23.3 %로 상승했다고 말했다. ILO 보고서는 2019 년부터 15 년 이상 보이지 않는 수준을 나타냅니다. 보고서는 언급했다. 올해 전 세계 10 명의 젊은 여성 중 3 명 미만이 10 명의 청년 중 4 명 이상에 비해 일할 것으로 예상됩니다.“지난 20 년 동안 폐쇄의 징후가 거의없는 성별 격차는 더 낮습니다. -17.3 % 포인트 및 고소득 국가에서 가장 작은 수입 국가 국가는 2.3 % 포인트로 가장 작은 국가입니다.”라고 ILO 보고서는 ILO에 의해 조사 된 노동 데이터를 복구하기위한 과정에서 고소득 국가만이 고도로 높은 것으로 나타났습니다. 소득 카운티는 올해 말까지 청소년 실업 수준의“2019 년에 가까운”회복을 보게 될 것입니다. 저소득 국가에서 청소년 실업률은 위기 전 가치보다 1 % 이상을 유지할 것으로 예상됩니다. 아프리카에서는 대륙의 청소년 실업률 12.7 %가 많은 청소년들이 노동 시장에서 철수하기로 선택했다는 사실을 가려 낸다고 Ilo는 말했다. “아프리카의 5 명 중 1 명 이상이 2020 년에 고용, 교육 또는 훈련에 있지 않았으며 추세가 악화되고 있습니다.”아랍 국가는 전 세계 젊은이들의 가장 높고 빠르게 성장하는 실업률을 보유하고 있습니다. 2022 년 24.8 % 로이 지역의 젊은 여성의 상황은 2022 년에 42.5 % 실업률이 42.5 %이며, 이는 젊은 여성의 전 세계 평균 (14.5 %)의 거의 3 배나 높습니다. 유럽과 중앙 아시아에서 15 세에서 24 세 사이의 실업률은 올해 다른 세계보다 1.5 % 높을 것으로 예상됩니다 (14.9 %에 비해 16.4 %). 일로는 여성과 남성 모두의 청소년 실업률을 줄이는 데“실질적인 진전”이 있었지만 러시아의 우크라이나 침공의 낙진은“결과에 영향을 줄 가능성이 높다”고 말했다. 글로벌 평균에 따라 연말까지 여전히 일자리를 찾고있는 젊은 노동자들 중에서도 라틴 아메리카에서는 사진이 20.5 %가 될 것으로 예상되는 사진이 남아있을 것입니다.“역사적으로, 젊은 여성의 실업률 Ilo의 보고서는 젊은이들 (라틴 아메리카 국가)보다 높았지만 위기는이 추세를 악화 시켰습니다.”라고 Ilo의 보고서는 말했지만, 젊은이와 청년 실업률은 세계가 될 것으로 예상되는 북미에서는 근본적으로 다릅니다. 평균 수준은 8.3 %로 녹색이며 Blueto는 문제를 해결하기 위해 정부가 지속 가능한 녹색과 청색 (해양) 정책 조치를 이행 할 것을 촉구했습니다. 이 보고서에 따르면, 이는 2030 년까지 젊은이들에게 추가로 840 만 명의 일자리를 창출 할 수 있다고 Ilo는 Digital Technologies에 대한 투자가 많은 수의 젊은 노동자들을 흡수 할 수 있다고 주장했다. 2030 년까지 보편적 인 광대역 범위를 달성함으로써 전 세계적으로 약 2,400 만 명의 새로운 일자리가 창출 될 수 있었으며, 젊은 노동자들은 640 만 명을 복용하면서 전 세계적으로 창설 될 수 있다고 말했다. 유엔 뉴스</v>
      </c>
    </row>
    <row r="45" ht="15.75" customHeight="1">
      <c r="A45" s="1">
        <v>43.0</v>
      </c>
      <c r="B45" s="3" t="s">
        <v>137</v>
      </c>
      <c r="C45" s="3" t="str">
        <f>IFERROR(__xludf.DUMMYFUNCTION("GOOGLETRANSLATE(B45,""en"",""ko"")"),"처음 7 개월 동안 캄보디아에 등록 된 거의 2,000 개의 공장")</f>
        <v>처음 7 개월 동안 캄보디아에 등록 된 거의 2,000 개의 공장</v>
      </c>
      <c r="D45" s="3" t="s">
        <v>128</v>
      </c>
      <c r="E45" s="3" t="str">
        <f>IFERROR(__xludf.DUMMYFUNCTION("GOOGLETRANSLATE(D45,""en"",""ko"")"),"2022 년 8 월 12 일")</f>
        <v>2022 년 8 월 12 일</v>
      </c>
      <c r="F45" s="4" t="s">
        <v>138</v>
      </c>
      <c r="G45" s="3" t="s">
        <v>139</v>
      </c>
      <c r="H45" s="3" t="str">
        <f>IFERROR(__xludf.DUMMYFUNCTION("GOOGLETRANSLATE(G45,""en"",""ko"")"),"의류 생산에서 전자 장치에 이르기까지 공장의 수는 올해 7 월 현재 1,947 명에 이르렀으며, 그 중 약 76 %가 여성입니다. 왕립 정부 대변인 부대가 8 월 11 일에 조직 한 기자 회견. 올해 1 월부터 7 월까지 112 개의 새로운 공장이 문을 열었고 47 개의 다른 공장이 문을 닫았으며 캄보디아의 총 활발한 공장을 1,947로 가져 왔습니다. 지적했다. 등록 된 공장은 국내 시장과 수출을 위해 총 가치가 75 억 달러 인 제품을 생산했습니다."&amp;" Chea Vannak - AKP")</f>
        <v>의류 생산에서 전자 장치에 이르기까지 공장의 수는 올해 7 월 현재 1,947 명에 이르렀으며, 그 중 약 76 %가 여성입니다. 왕립 정부 대변인 부대가 8 월 11 일에 조직 한 기자 회견. 올해 1 월부터 7 월까지 112 개의 새로운 공장이 문을 열었고 47 개의 다른 공장이 문을 닫았으며 캄보디아의 총 활발한 공장을 1,947로 가져 왔습니다. 지적했다. 등록 된 공장은 국내 시장과 수출을 위해 총 가치가 75 억 달러 인 제품을 생산했습니다. Chea Vannak - AKP</v>
      </c>
    </row>
    <row r="46" ht="15.75" customHeight="1">
      <c r="A46" s="1">
        <v>44.0</v>
      </c>
      <c r="B46" s="3" t="s">
        <v>140</v>
      </c>
      <c r="C46" s="3" t="str">
        <f>IFERROR(__xludf.DUMMYFUNCTION("GOOGLETRANSLATE(B46,""en"",""ko"")"),"재정 자극, 높은 백신 접종률 연료 캄보디아의 경제 성장 - 전망 보고서")</f>
        <v>재정 자극, 높은 백신 접종률 연료 캄보디아의 경제 성장 - 전망 보고서</v>
      </c>
      <c r="D46" s="3" t="s">
        <v>128</v>
      </c>
      <c r="E46" s="3" t="str">
        <f>IFERROR(__xludf.DUMMYFUNCTION("GOOGLETRANSLATE(D46,""en"",""ko"")"),"2022 년 8 월 12 일")</f>
        <v>2022 년 8 월 12 일</v>
      </c>
      <c r="F46" s="4" t="s">
        <v>141</v>
      </c>
      <c r="G46" s="3" t="s">
        <v>142</v>
      </c>
      <c r="H46" s="3" t="str">
        <f>IFERROR(__xludf.DUMMYFUNCTION("GOOGLETRANSLATE(G46,""en"",""ko"")"),"강력한 재정 자극과 높은 백신 접종률은 199 년 전염병 시대에 캄보디아의 경제 회복을 빠르게하는 데 도움이되었으며, AMRO (Asean+3 거시 경제 연구 사무소) 보고서는 목요일 캄보디아 경제 전망 2022에서 캄보디아는 캄보디아가 말했다. 경제는 탄력적이었으며, Covid-19 제한의 해제는 국내 활동을 촉진했다고 덧붙였다. 강한 외부 수요는 2022 년 상반기 경제 회복을 지원했다고 덧붙였다. 2021 년,”AMRO 부국장이자 선임 경제학자 인"&amp;" Jinho Choi는 보도 자료에서“우리는 국내 경제가 계속 개선 될 것으로 기대하며, 예방 접종률이 높고 건강 프로토콜이 강화 된 후에도 지원됩니다.”라고 그는 말했습니다. 미국과 유럽 연합이 올해 하반기에 급격히 느려질 것으로 예상되면서 수출은 도전 할 것이며, 이는 의류 부문에 크게 무게를 낼 수 있습니다.”라고 Choi는 덧붙였습니다. Eport는 캄보디아의 새로운 투자법과 지역 포괄적 인 경제 파트너십 (RCEP) 자유 무역 협정을 통한 시장"&amp;" 접근성과 캄보디아-치나 자유 무역 협정 (CCFTA)은 왕국의 현대화 및 다양 화에 도움이 될 투자에 강력한 부스트를 제공 할 것이라고 말했다. 경제. 또한 러시아-우크라이나 분쟁과 미국과 유럽의 금전적 강화 속에서 글로벌 수요 둔화를 포함하여 캄보디아의 성장에 대한 일부 하락 위험을 강조했다.이 보고서에 따르면 캄보디아의 인플레이션은 2022 년 5.9 %로 상승 할 것으로 예상된다. Cambodia는 지금까지 Covid-19 백신을 1,140 만 "&amp;"명, 즉 1,600 만 명의 인구의 94.6 %, 중국의 Sinovac 및 Sinopharm 백신을 널리 사용했습니다. 왕국의 예방 접종 프로그램. 요율, RCEP 및 CCFTA는 국가의 헛간 경제 성장을 촉진하는 주요 요인입니다.“올해 초에 발효 된 RCEP와 CCFTA 하에서 우리는 캄보디아의 중국 및 기타 RCEP에 대한 수출이 참여한다고 확신합니다. 국가, 특히 쌀, 바나나 및 망고, 산업용 제품 및 가공 상품과 같은 잠재적 농산물 수출이 더 커"&amp;"질 것입니다.”라고 Xinhua는 말했습니다. RCEP는 10 개의 아세안 (동남아시아 국가 협회)을 포함한 15 개의 아시아 태평양 국가로 구성됩니다. 회원국 - 브루나이, 캄보디아, 인도네시아, 라오스, 말레이시아, 미얀마, 필리핀, 싱가포르, 태국 및 베트남, 그리고 5 개의 무역 파트너, 즉 중국, 일본, 한국, 호주 및 뉴질랜드 인 5 명의 무역 파트너 인 Ky Sereyvath, 선임 경제학자 및 캄보디아 왕립 아카데미 (Royal Acade"&amp;"my of Cambodia)의 중국 연구소 (Institute of China) 연구소 사무국 장은 재정 자극, 높은 예방 접종률 및 자유 나무 계약이 캄보디아의 경제 성장의 부스터라는 데 동의했다. ""중국 코비드 19 백신은 수백만 명의 캄보디아 인민의 삶을 보호하고 건강 시스템을 안정화시킬뿐만 아니라 캄보디아의 경제 회복을 강화하는 데 도움이되었습니다.""라고 Xinhua는 말했습니다.")</f>
        <v>강력한 재정 자극과 높은 백신 접종률은 199 년 전염병 시대에 캄보디아의 경제 회복을 빠르게하는 데 도움이되었으며, AMRO (Asean+3 거시 경제 연구 사무소) 보고서는 목요일 캄보디아 경제 전망 2022에서 캄보디아는 캄보디아가 말했다. 경제는 탄력적이었으며, Covid-19 제한의 해제는 국내 활동을 촉진했다고 덧붙였다. 강한 외부 수요는 2022 년 상반기 경제 회복을 지원했다고 덧붙였다. 2021 년,”AMRO 부국장이자 선임 경제학자 인 Jinho Choi는 보도 자료에서“우리는 국내 경제가 계속 개선 될 것으로 기대하며, 예방 접종률이 높고 건강 프로토콜이 강화 된 후에도 지원됩니다.”라고 그는 말했습니다. 미국과 유럽 연합이 올해 하반기에 급격히 느려질 것으로 예상되면서 수출은 도전 할 것이며, 이는 의류 부문에 크게 무게를 낼 수 있습니다.”라고 Choi는 덧붙였습니다. Eport는 캄보디아의 새로운 투자법과 지역 포괄적 인 경제 파트너십 (RCEP) 자유 무역 협정을 통한 시장 접근성과 캄보디아-치나 자유 무역 협정 (CCFTA)은 왕국의 현대화 및 다양 화에 도움이 될 투자에 강력한 부스트를 제공 할 것이라고 말했다. 경제. 또한 러시아-우크라이나 분쟁과 미국과 유럽의 금전적 강화 속에서 글로벌 수요 둔화를 포함하여 캄보디아의 성장에 대한 일부 하락 위험을 강조했다.이 보고서에 따르면 캄보디아의 인플레이션은 2022 년 5.9 %로 상승 할 것으로 예상된다. Cambodia는 지금까지 Covid-19 백신을 1,140 만 명, 즉 1,600 만 명의 인구의 94.6 %, 중국의 Sinovac 및 Sinopharm 백신을 널리 사용했습니다. 왕국의 예방 접종 프로그램. 요율, RCEP 및 CCFTA는 국가의 헛간 경제 성장을 촉진하는 주요 요인입니다.“올해 초에 발효 된 RCEP와 CCFTA 하에서 우리는 캄보디아의 중국 및 기타 RCEP에 대한 수출이 참여한다고 확신합니다. 국가, 특히 쌀, 바나나 및 망고, 산업용 제품 및 가공 상품과 같은 잠재적 농산물 수출이 더 커질 것입니다.”라고 Xinhua는 말했습니다. RCEP는 10 개의 아세안 (동남아시아 국가 협회)을 포함한 15 개의 아시아 태평양 국가로 구성됩니다. 회원국 - 브루나이, 캄보디아, 인도네시아, 라오스, 말레이시아, 미얀마, 필리핀, 싱가포르, 태국 및 베트남, 그리고 5 개의 무역 파트너, 즉 중국, 일본, 한국, 호주 및 뉴질랜드 인 5 명의 무역 파트너 인 Ky Sereyvath, 선임 경제학자 및 캄보디아 왕립 아카데미 (Royal Academy of Cambodia)의 중국 연구소 (Institute of China) 연구소 사무국 장은 재정 자극, 높은 예방 접종률 및 자유 나무 계약이 캄보디아의 경제 성장의 부스터라는 데 동의했다. "중국 코비드 19 백신은 수백만 명의 캄보디아 인민의 삶을 보호하고 건강 시스템을 안정화시킬뿐만 아니라 캄보디아의 경제 회복을 강화하는 데 도움이되었습니다."라고 Xinhua는 말했습니다.</v>
      </c>
    </row>
    <row r="47" ht="15.75" customHeight="1">
      <c r="A47" s="1">
        <v>45.0</v>
      </c>
      <c r="B47" s="3" t="s">
        <v>143</v>
      </c>
      <c r="C47" s="3" t="str">
        <f>IFERROR(__xludf.DUMMYFUNCTION("GOOGLETRANSLATE(B47,""en"",""ko"")"),"캄보디아의 제조 생산량은 757 억 달러에 도달했습니다")</f>
        <v>캄보디아의 제조 생산량은 757 억 달러에 도달했습니다</v>
      </c>
      <c r="D47" s="3" t="s">
        <v>128</v>
      </c>
      <c r="E47" s="3" t="str">
        <f>IFERROR(__xludf.DUMMYFUNCTION("GOOGLETRANSLATE(D47,""en"",""ko"")"),"2022 년 8 월 12 일")</f>
        <v>2022 년 8 월 12 일</v>
      </c>
      <c r="F47" s="4" t="s">
        <v>144</v>
      </c>
      <c r="G47" s="3" t="s">
        <v>145</v>
      </c>
      <c r="H47" s="3" t="str">
        <f>IFERROR(__xludf.DUMMYFUNCTION("GOOGLETRANSLATE(G47,""en"",""ko"")"),"캄보디아의 제조 생산량은 2022 년 상반기에 75 억 5 천만 달러를 기록했으며, 이는 전년 대비 75 % 증가한 것으로 밝혀 졌다고 밝혔다. 기술과 혁신은 올해 1 월 -6 월 기간 동안 52 억 5 천만 달러의 제품이 수출되었으며 23 억 달러 상당의 제품이 국내 시장에서 판매되었다고 말했다. Covid-19 Pandemic이 전 세계적으로 쇠약해진 후 시장의 요구가 전 세계적으로 쇠약 해졌다.“제조업 부문은 2022 년에 GDP (Gross Go"&amp;"mestic Product)에 39.9 %를 기여할 것으로 추정된다. 국가의 일자리. 동남아시아 국가의 총 1,947 개의 제조 공장의 약 1,100 개는 의복, 신발 및 여행 용품 공장 및 나머지 AR입니다. e 음식 및 음료, 자동차 조립, 시멘트, 전자 제품 및 제약 공장은 무엇보다도 덧붙였다. 신화")</f>
        <v>캄보디아의 제조 생산량은 2022 년 상반기에 75 억 5 천만 달러를 기록했으며, 이는 전년 대비 75 % 증가한 것으로 밝혀 졌다고 밝혔다. 기술과 혁신은 올해 1 월 -6 월 기간 동안 52 억 5 천만 달러의 제품이 수출되었으며 23 억 달러 상당의 제품이 국내 시장에서 판매되었다고 말했다. Covid-19 Pandemic이 전 세계적으로 쇠약해진 후 시장의 요구가 전 세계적으로 쇠약 해졌다.“제조업 부문은 2022 년에 GDP (Gross Gomestic Product)에 39.9 %를 기여할 것으로 추정된다. 국가의 일자리. 동남아시아 국가의 총 1,947 개의 제조 공장의 약 1,100 개는 의복, 신발 및 여행 용품 공장 및 나머지 AR입니다. e 음식 및 음료, 자동차 조립, 시멘트, 전자 제품 및 제약 공장은 무엇보다도 덧붙였다. 신화</v>
      </c>
    </row>
    <row r="48" ht="15.75" customHeight="1">
      <c r="A48" s="1">
        <v>46.0</v>
      </c>
      <c r="B48" s="3" t="s">
        <v>146</v>
      </c>
      <c r="C48" s="3" t="str">
        <f>IFERROR(__xludf.DUMMYFUNCTION("GOOGLETRANSLATE(B48,""en"",""ko"")"),"112 개의 새로운 공장이 2022 년 첫 7 개월에 캄보디아에 문을 엽니 다")</f>
        <v>112 개의 새로운 공장이 2022 년 첫 7 개월에 캄보디아에 문을 엽니 다</v>
      </c>
      <c r="D48" s="3" t="s">
        <v>128</v>
      </c>
      <c r="E48" s="3" t="str">
        <f>IFERROR(__xludf.DUMMYFUNCTION("GOOGLETRANSLATE(D48,""en"",""ko"")"),"2022 년 8 월 12 일")</f>
        <v>2022 년 8 월 12 일</v>
      </c>
      <c r="F48" s="4" t="s">
        <v>147</v>
      </c>
      <c r="G48" s="3" t="s">
        <v>148</v>
      </c>
      <c r="H48" s="3" t="str">
        <f>IFERROR(__xludf.DUMMYFUNCTION("GOOGLETRANSLATE(G48,""en"",""ko"")"),"2022 년 첫 7 개월 동안 캄보디아에 총 1,190 억 달러의 총 투자를 보유한 약 112 개의 새로운 공장이 목요일에 이곳에서 열린이 새로운 공장은 76,624 명을위한 일자리를 창출했다”고 Heng Sokkung은 말했다. 산업, 과학 기술 및 혁신부 국무 장관 및 대변인은 기자 회견에서 대부분의 새로운 공장이 의복, 신발 및 여행 선을 생산한다고 덧붙였다. 캄보디아 상공 회의소의 부사장 인 Lim Heng은 지역 종합 경제 파트너십 (RCEP)"&amp;" 자유 무역 협정과 CCFTA (Cambodia-China Free Trade Agrence)와 국가의 유리한 것으로 밝혔다. 새로운 투자법은 새로운 투자자를 유치하는 데 중요합니다.“Covid-19 Pandemic 중에도 캄보디아에 많은 새로운 공장이 설립되었습니다. 이것은 동남아시아 국가가 국내 및 외국인 투자자, 특히 중국인들에게는 잠재적 인 목적지임을 분명히 보여줍니다.”라고 그는 Xinhua에 말했다. 캄보디아 인들에게”라고 덧붙였다. 신화")</f>
        <v>2022 년 첫 7 개월 동안 캄보디아에 총 1,190 억 달러의 총 투자를 보유한 약 112 개의 새로운 공장이 목요일에 이곳에서 열린이 새로운 공장은 76,624 명을위한 일자리를 창출했다”고 Heng Sokkung은 말했다. 산업, 과학 기술 및 혁신부 국무 장관 및 대변인은 기자 회견에서 대부분의 새로운 공장이 의복, 신발 및 여행 선을 생산한다고 덧붙였다. 캄보디아 상공 회의소의 부사장 인 Lim Heng은 지역 종합 경제 파트너십 (RCEP) 자유 무역 협정과 CCFTA (Cambodia-China Free Trade Agrence)와 국가의 유리한 것으로 밝혔다. 새로운 투자법은 새로운 투자자를 유치하는 데 중요합니다.“Covid-19 Pandemic 중에도 캄보디아에 많은 새로운 공장이 설립되었습니다. 이것은 동남아시아 국가가 국내 및 외국인 투자자, 특히 중국인들에게는 잠재적 인 목적지임을 분명히 보여줍니다.”라고 그는 Xinhua에 말했다. 캄보디아 인들에게”라고 덧붙였다. 신화</v>
      </c>
    </row>
    <row r="49" ht="15.75" customHeight="1">
      <c r="A49" s="1">
        <v>47.0</v>
      </c>
      <c r="B49" s="3" t="s">
        <v>149</v>
      </c>
      <c r="C49" s="3" t="str">
        <f>IFERROR(__xludf.DUMMYFUNCTION("GOOGLETRANSLATE(B49,""en"",""ko"")"),"캄보디아 무역이 21% 증가, 미국 최대의 수출 시장")</f>
        <v>캄보디아 무역이 21% 증가, 미국 최대의 수출 시장</v>
      </c>
      <c r="D49" s="3" t="s">
        <v>128</v>
      </c>
      <c r="E49" s="3" t="str">
        <f>IFERROR(__xludf.DUMMYFUNCTION("GOOGLETRANSLATE(D49,""en"",""ko"")"),"2022 년 8 월 12 일")</f>
        <v>2022 년 8 월 12 일</v>
      </c>
      <c r="F49" s="4" t="s">
        <v>150</v>
      </c>
      <c r="G49" s="3" t="s">
        <v>151</v>
      </c>
      <c r="H49" s="3" t="str">
        <f>IFERROR(__xludf.DUMMYFUNCTION("GOOGLETRANSLATE(G49,""en"",""ko"")"),"캄보디아의 국제 무역은 올해 첫 7 개월 동안 3,800 억 달러로 상승했으며, 전년 대비 21.3 % 증가했으며, 미국은 1 월에 1 월에 왕국 총 수출의 43 %를 차지하는 국가의 가장 큰 시장입니다. 7 월까지 캄보디아는 작년 같은 기간에 비해 30.7 % 증가한 138 억 달러 상당의 상품을 외국 시장에 수출했으며, 총세관 및 Excise의 최신 보고서를 보여 주었다. 미국은 캄보디아 제품의 가장 큰 시장으로 남아 있으며, 왕국 총 수출의 43 "&amp;"% 또는 전년 대비 47.3 % 증가한 56 억 5 천만 달러의 시장으로 남아 있습니다. GSP (Generalized Systems)의 갱신 중이라는 점을 고려하면 미국 수출의 급증은 놀랍습니다. 베트남과 중국은 각각 캄보디아에서 각각 132 억 달러와 7 억 8 천만 달러 상당의 제품을 수입하여 2 위와 3 위를 차지했습니다. 한편, 중국은 캄보디아의 가장 큰 무역 파트너로 남아 있으며, 미국, 베트남, 태국 및 싱가포르가 뒤를이었다. 캄보디아와 중"&amp;"국 사이의 거래량은 2022 년 첫 7 개월 동안 15.6 % 증가한 69 억 9 천만 달러에 이르렀다. 이 보고서는 중국과의 무역이 1 월에서 7 월 기간 동안 캄보디아 총 거래량 328 억 달러의 21 %를 차지했다고 밝혔다. 사회 경제 활동의 재개, 지역 포괄적 인 경제 파트너십과 같은 거래 협정 ) 및 중국과의 양자 자유 무역 협정은 생산 및 무역의 박차의 이유로 인용되었습니다. 생산 및 무역의 상당한 성장은 캄보디아의 높은 예방 접종 률로 인한"&amp;" 것입니다. 대형, 신발 및 여행 용품은 총 상품 수출의 거의 50 %, 비가 중 제품 및 농업 제품이 그 뒤를이었습니다. 캄보디아 왕립 아카데미 (Royal Academy of Cambodia)의 중국 연구와 이코노미스트 (Economist)는 크메르 타임즈 (Khmer Times)에 경제의 조기 재개가 생산 체인의 부흥에 도움이되었다고 말했다. -Covid-19 레벨이 곧”라고 Sereyvath 박사는 말했다. ""그러나 의류 부문에 대한 명령은 유"&amp;"럽 위기 (러시아-우크라이나 전쟁에 따른)로 인해 하락을 보았습니다.""캄보디아는 여전히 모든 우선 무역 시스템을 가지고 있습니다. 유럽 ​​연합. 그러나 수출은 유럽의 위기와 글로벌 인플레이션으로 인해 올해 말에도 여전히 내려갈 수 있습니다.”라고 Sereyvath 박사는 이웃 국가에서 캄보디아로 공장이 재배치되어 경제의 조기 재개를 활용하기 위해 이웃이 있었으며, 이는 또한 이번에도 있습니다. 생산 및 수출의 급증에 기여했습니다.")</f>
        <v>캄보디아의 국제 무역은 올해 첫 7 개월 동안 3,800 억 달러로 상승했으며, 전년 대비 21.3 % 증가했으며, 미국은 1 월에 1 월에 왕국 총 수출의 43 %를 차지하는 국가의 가장 큰 시장입니다. 7 월까지 캄보디아는 작년 같은 기간에 비해 30.7 % 증가한 138 억 달러 상당의 상품을 외국 시장에 수출했으며, 총세관 및 Excise의 최신 보고서를 보여 주었다. 미국은 캄보디아 제품의 가장 큰 시장으로 남아 있으며, 왕국 총 수출의 43 % 또는 전년 대비 47.3 % 증가한 56 억 5 천만 달러의 시장으로 남아 있습니다. GSP (Generalized Systems)의 갱신 중이라는 점을 고려하면 미국 수출의 급증은 놀랍습니다. 베트남과 중국은 각각 캄보디아에서 각각 132 억 달러와 7 억 8 천만 달러 상당의 제품을 수입하여 2 위와 3 위를 차지했습니다. 한편, 중국은 캄보디아의 가장 큰 무역 파트너로 남아 있으며, 미국, 베트남, 태국 및 싱가포르가 뒤를이었다. 캄보디아와 중국 사이의 거래량은 2022 년 첫 7 개월 동안 15.6 % 증가한 69 억 9 천만 달러에 이르렀다. 이 보고서는 중국과의 무역이 1 월에서 7 월 기간 동안 캄보디아 총 거래량 328 억 달러의 21 %를 차지했다고 밝혔다. 사회 경제 활동의 재개, 지역 포괄적 인 경제 파트너십과 같은 거래 협정 ) 및 중국과의 양자 자유 무역 협정은 생산 및 무역의 박차의 이유로 인용되었습니다. 생산 및 무역의 상당한 성장은 캄보디아의 높은 예방 접종 률로 인한 것입니다. 대형, 신발 및 여행 용품은 총 상품 수출의 거의 50 %, 비가 중 제품 및 농업 제품이 그 뒤를이었습니다. 캄보디아 왕립 아카데미 (Royal Academy of Cambodia)의 중국 연구와 이코노미스트 (Economist)는 크메르 타임즈 (Khmer Times)에 경제의 조기 재개가 생산 체인의 부흥에 도움이되었다고 말했다. -Covid-19 레벨이 곧”라고 Sereyvath 박사는 말했다. "그러나 의류 부문에 대한 명령은 유럽 위기 (러시아-우크라이나 전쟁에 따른)로 인해 하락을 보았습니다."캄보디아는 여전히 모든 우선 무역 시스템을 가지고 있습니다. 유럽 ​​연합. 그러나 수출은 유럽의 위기와 글로벌 인플레이션으로 인해 올해 말에도 여전히 내려갈 수 있습니다.”라고 Sereyvath 박사는 이웃 국가에서 캄보디아로 공장이 재배치되어 경제의 조기 재개를 활용하기 위해 이웃이 있었으며, 이는 또한 이번에도 있습니다. 생산 및 수출의 급증에 기여했습니다.</v>
      </c>
    </row>
    <row r="50" ht="15.75" customHeight="1">
      <c r="A50" s="1">
        <v>48.0</v>
      </c>
      <c r="B50" s="3" t="s">
        <v>152</v>
      </c>
      <c r="C50" s="3" t="str">
        <f>IFERROR(__xludf.DUMMYFUNCTION("GOOGLETRANSLATE(B50,""en"",""ko"")"),"캄보디아는 LDC 상태를 포기하는 옵션을 평가합니다")</f>
        <v>캄보디아는 LDC 상태를 포기하는 옵션을 평가합니다</v>
      </c>
      <c r="D50" s="3" t="s">
        <v>128</v>
      </c>
      <c r="E50" s="3" t="str">
        <f>IFERROR(__xludf.DUMMYFUNCTION("GOOGLETRANSLATE(D50,""en"",""ko"")"),"2022 년 8 월 12 일")</f>
        <v>2022 년 8 월 12 일</v>
      </c>
      <c r="F50" s="4" t="s">
        <v>153</v>
      </c>
      <c r="G50" s="3" t="s">
        <v>154</v>
      </c>
      <c r="H50" s="3" t="str">
        <f>IFERROR(__xludf.DUMMYFUNCTION("GOOGLETRANSLATE(G50,""en"",""ko"")"),"수요일 수석 공무원과 유엔 무역 개발 회의 (UNCTAD)는 상무부 (MOC)의 석방에 따라 국가가 가장 발전된 국가 지위를 떠날 때 캄보디아의 취약성을 평가하는 방법에 대해 논의했다. 데이 토론은 수요일 MOC에서 열렸으며 MOC 주 법무부 차관 인 Bun Chanthy와 LDC 상태를 떠나는 캄보디아의 연구 및 분석 책임자 인 Junior Davis가 주도했습니다. Cambodia는 네 가지 측면에 대한 연구를 수행해야합니다. 이 지역의 다른 국가에"&amp;" 비해 생산 능력의 일반적인 상황에 대한 분석, 번영, 평화, 인간, 환경 및 파트너십에 기반한 취약성의 두 번째 결정, 세 번째는 취약성 및 마지막으로 경제 정책 및 경제 정책 및 경제 정책을 포함한 최초의 취약성에 대한 취약점. 환경 탄력성.“연구는 부처 및 기관의 정보와 데이터를 수집하여 수행 될 것입니다. 캄보디아의 S 분석을 위해 정부에 대한 권고 사항을 준비하여 상태를 매끄럽게 떠나는 전략을 준비 할 수 있도록 분석을위한 분석을 위해 분석을 "&amp;"위해.”라고 말했다. LDC를 떠난 후 LDC를 떠난 후 LDC 지위를 처음으로 떠난 후 총 국가 제품 (GNP), HDI (Human Development Index) 및 경제 및 환경 취약성을 평가하여 2021 년에 처음으로 이루어 졌을 수 있습니다. 일반화 된 선호도, 기술 프레임 워크 및 양보 대출 등이 있습니다.”라고 Junior는 말했습니다. UNCTAD 팀은 공무원을 직접 만나 연구 계획의 준비와 캄보디아의 LDC 지위를 떠나는 것에 대한 "&amp;"우려를 더 논의 할 것입니다. 그의 부분에서 Chanthy는 캄보디아가 GSP를 잃어 버림으로써 심각하게 영향을받지 않고 LDC 상태에 대한 국가 전략을 부드럽게 준비해야한다고 말했다. 그리고 국제 원조와 관련하여, 특히 전환 기간 동안 정부는 남북 전쟁 후 30 년 동안 국가를 복원하고 재건하기 위해 완전한 평화를 유지하고 사회 경제적 발전을 촉진하기 위해 노력했다고 덧붙였다. 경제 재무부 장관 인 Aun Pornmoniroth의 MOC 연례 회의는 "&amp;"캄보디아가 LDC 지위를 떠나는 날짜와 가능성에 대한 연구를 수행하기 위해 전문적으로 독립적 인 국제기구와의 협력에주의를 기울여야한다고 말했다. 외부 충격에 대한 힘과 탄력성.“특히, 사역 Y는 GSP 플러스 요청을 위해 협상을 위해 시장, 생산 수준 및 국가에 대한 투자의 매력을 유지하기 위해 잘 준비되어야합니다. 또한 사역은 또한 캄보디아의 무역 파트너와 양자 자유 무역 협정을 구축 한 다른 국가들과의 경쟁을 통해 선호도의 영향을 연구해야한다”고 P"&amp;"ornmoniroth는 최근 캄보디아 장관이 낙관론을 명시했다고 덧붙였다. 2030 년까지 고소득 소득 국가는 국가의 평화와 경제 성장, 특히 전염병 이후 사회 경제적 재개에 기인 한 것으로, 캄보디아 사람들은 특히 위대하고 자랑스러운 변화를 달성했다고 덧붙였다. “경제 및 사회 분야. 2030 년”프리미어가 말했다.")</f>
        <v>수요일 수석 공무원과 유엔 무역 개발 회의 (UNCTAD)는 상무부 (MOC)의 석방에 따라 국가가 가장 발전된 국가 지위를 떠날 때 캄보디아의 취약성을 평가하는 방법에 대해 논의했다. 데이 토론은 수요일 MOC에서 열렸으며 MOC 주 법무부 차관 인 Bun Chanthy와 LDC 상태를 떠나는 캄보디아의 연구 및 분석 책임자 인 Junior Davis가 주도했습니다. Cambodia는 네 가지 측면에 대한 연구를 수행해야합니다. 이 지역의 다른 국가에 비해 생산 능력의 일반적인 상황에 대한 분석, 번영, 평화, 인간, 환경 및 파트너십에 기반한 취약성의 두 번째 결정, 세 번째는 취약성 및 마지막으로 경제 정책 및 경제 정책 및 경제 정책을 포함한 최초의 취약성에 대한 취약점. 환경 탄력성.“연구는 부처 및 기관의 정보와 데이터를 수집하여 수행 될 것입니다. 캄보디아의 S 분석을 위해 정부에 대한 권고 사항을 준비하여 상태를 매끄럽게 떠나는 전략을 준비 할 수 있도록 분석을위한 분석을 위해 분석을 위해.”라고 말했다. LDC를 떠난 후 LDC를 떠난 후 LDC 지위를 처음으로 떠난 후 총 국가 제품 (GNP), HDI (Human Development Index) 및 경제 및 환경 취약성을 평가하여 2021 년에 처음으로 이루어 졌을 수 있습니다. 일반화 된 선호도, 기술 프레임 워크 및 양보 대출 등이 있습니다.”라고 Junior는 말했습니다. UNCTAD 팀은 공무원을 직접 만나 연구 계획의 준비와 캄보디아의 LDC 지위를 떠나는 것에 대한 우려를 더 논의 할 것입니다. 그의 부분에서 Chanthy는 캄보디아가 GSP를 잃어 버림으로써 심각하게 영향을받지 않고 LDC 상태에 대한 국가 전략을 부드럽게 준비해야한다고 말했다. 그리고 국제 원조와 관련하여, 특히 전환 기간 동안 정부는 남북 전쟁 후 30 년 동안 국가를 복원하고 재건하기 위해 완전한 평화를 유지하고 사회 경제적 발전을 촉진하기 위해 노력했다고 덧붙였다. 경제 재무부 장관 인 Aun Pornmoniroth의 MOC 연례 회의는 캄보디아가 LDC 지위를 떠나는 날짜와 가능성에 대한 연구를 수행하기 위해 전문적으로 독립적 인 국제기구와의 협력에주의를 기울여야한다고 말했다. 외부 충격에 대한 힘과 탄력성.“특히, 사역 Y는 GSP 플러스 요청을 위해 협상을 위해 시장, 생산 수준 및 국가에 대한 투자의 매력을 유지하기 위해 잘 준비되어야합니다. 또한 사역은 또한 캄보디아의 무역 파트너와 양자 자유 무역 협정을 구축 한 다른 국가들과의 경쟁을 통해 선호도의 영향을 연구해야한다”고 Pornmoniroth는 최근 캄보디아 장관이 낙관론을 명시했다고 덧붙였다. 2030 년까지 고소득 소득 국가는 국가의 평화와 경제 성장, 특히 전염병 이후 사회 경제적 재개에 기인 한 것으로, 캄보디아 사람들은 특히 위대하고 자랑스러운 변화를 달성했다고 덧붙였다. “경제 및 사회 분야. 2030 년”프리미어가 말했다.</v>
      </c>
    </row>
    <row r="51" ht="15.75" customHeight="1">
      <c r="A51" s="1">
        <v>49.0</v>
      </c>
      <c r="B51" s="3" t="s">
        <v>155</v>
      </c>
      <c r="C51" s="3" t="str">
        <f>IFERROR(__xludf.DUMMYFUNCTION("GOOGLETRANSLATE(B51,""en"",""ko"")"),"캄보디아 H1 자전거는 5 억 5 천만 달러입니다")</f>
        <v>캄보디아 H1 자전거는 5 억 5 천만 달러입니다</v>
      </c>
      <c r="D51" s="3" t="s">
        <v>128</v>
      </c>
      <c r="E51" s="3" t="str">
        <f>IFERROR(__xludf.DUMMYFUNCTION("GOOGLETRANSLATE(D51,""en"",""ko"")"),"2022 년 8 월 12 일")</f>
        <v>2022 년 8 월 12 일</v>
      </c>
      <c r="F51" s="4" t="s">
        <v>156</v>
      </c>
      <c r="G51" s="3" t="s">
        <v>157</v>
      </c>
      <c r="H51" s="3" t="str">
        <f>IFERROR(__xludf.DUMMYFUNCTION("GOOGLETRANSLATE(G51,""en"",""ko"")"),"캄보디아는 올해 첫 6 개월 동안 자전거 수출로부터 5 억 5 천만 달러를 벌었으며 국내 시장의 매출로부터 1,500 만 달러를 받았다고 전했다. 지난 5 년간의 장관 협의회에서 사역의 업적, 어제 국무 장관, 국무 장관 인 헨스 쿤 쿤 (Heng Sokkung)은“캄보디아는 자전거 산업에서 세계에서 5 번째로 큰 수출국이며 1 위는 수출국입니다. 캄보디아에는 스베이 리 엥 (Svay Rieng) 12 개와 칸달 주 1 개를 포함하여 13 만 달러의 자"&amp;"전거 공장이 1,100 만 달러를 투자했습니다.”“2020 년 이전에는 중국이 유럽 연합의 최고 수출국이었고, 타이페이 도시가 그 뒤를이었습니다. 그러나 캄보디아가 EU에 가장 큰 자전거 수출국이되어 EU의 총 수입의 24 %를 차지한 후 17 %, 타이페이가 11 %로 11 %를 차지함에 따라 2020 년부터 바뀌었다”고 지적했다. 미국, 독일, 영국, 일본, 중국, 아세안, 벨기에, 네덜란드, 오스트리아, 스웨덴, 덴마크, 호주, 체코, 이탈리아, "&amp;"콜롬비아, 한국, 스페인, 슬로베니아 및 캐나다입니다.")</f>
        <v>캄보디아는 올해 첫 6 개월 동안 자전거 수출로부터 5 억 5 천만 달러를 벌었으며 국내 시장의 매출로부터 1,500 만 달러를 받았다고 전했다. 지난 5 년간의 장관 협의회에서 사역의 업적, 어제 국무 장관, 국무 장관 인 헨스 쿤 쿤 (Heng Sokkung)은“캄보디아는 자전거 산업에서 세계에서 5 번째로 큰 수출국이며 1 위는 수출국입니다. 캄보디아에는 스베이 리 엥 (Svay Rieng) 12 개와 칸달 주 1 개를 포함하여 13 만 달러의 자전거 공장이 1,100 만 달러를 투자했습니다.”“2020 년 이전에는 중국이 유럽 연합의 최고 수출국이었고, 타이페이 도시가 그 뒤를이었습니다. 그러나 캄보디아가 EU에 가장 큰 자전거 수출국이되어 EU의 총 수입의 24 %를 차지한 후 17 %, 타이페이가 11 %로 11 %를 차지함에 따라 2020 년부터 바뀌었다”고 지적했다. 미국, 독일, 영국, 일본, 중국, 아세안, 벨기에, 네덜란드, 오스트리아, 스웨덴, 덴마크, 호주, 체코, 이탈리아, 콜롬비아, 한국, 스페인, 슬로베니아 및 캐나다입니다.</v>
      </c>
    </row>
    <row r="52" ht="15.75" customHeight="1">
      <c r="A52" s="1">
        <v>50.0</v>
      </c>
      <c r="B52" s="3" t="s">
        <v>158</v>
      </c>
      <c r="C52" s="3" t="str">
        <f>IFERROR(__xludf.DUMMYFUNCTION("GOOGLETRANSLATE(B52,""en"",""ko"")"),"Cambodia-China 무역량은 15.6%에서 697 억 달러에 이르렀습니다.")</f>
        <v>Cambodia-China 무역량은 15.6%에서 697 억 달러에 이르렀습니다.</v>
      </c>
      <c r="D52" s="3" t="s">
        <v>128</v>
      </c>
      <c r="E52" s="3" t="str">
        <f>IFERROR(__xludf.DUMMYFUNCTION("GOOGLETRANSLATE(D52,""en"",""ko"")"),"2022 년 8 월 12 일")</f>
        <v>2022 년 8 월 12 일</v>
      </c>
      <c r="F52" s="4" t="s">
        <v>159</v>
      </c>
      <c r="G52" s="3" t="s">
        <v>160</v>
      </c>
      <c r="H52" s="3" t="str">
        <f>IFERROR(__xludf.DUMMYFUNCTION("GOOGLETRANSLATE(G52,""en"",""ko"")"),"캄보디아와 중국 사이의 무역량은 올해 첫 7 개월 동안 전년 대비 15.6 % 급증한 69 억 9 천만 달러로 69 억 9 천만 달러를 기록했다. 2022 년 1 월 -7 월 기간 동안 10 억 명이 무역량의 급증으로 인해 중국은 캄보디아의 가장 큰 무역 파트너로서의 지위를 유지하는 데 도움이되었으며, 왕국의 다른 최고 거래 파트너는 미국이었고, 베트남, 태국 및 싱가포르가 그 뒤를이었습니다. Cambodia의 중국에 대한 주요 수출에는 밀드 쌀, 바나"&amp;"나, 망고, 카사바, 어업 및 의류가 포함되어 있으며, 왕국은 또한 중국에서 의류 원자재, 기계, 차량, 식품, 전자 장치, 의약품 등을 수입했습니다. 상무부 국무부 장관 인 펜 소비 츠 (Penn Sovicheat) 수입 증가, 대변인은 크메르 타임즈 (Khmer Times)에 캄보디아와 중국의 무역 협력이 멸시가 증가하고 있다고 말했다. Sovicheat는“Covid-19 Pandemic의 부정적인 영향을 미쳤습니다.“중국은 캄보디아의 큰 시장이며,"&amp;" 전염병에도 불구하고 우리의 양자 무역량은 꾸준히 증가했습니다.”라고 Sovicheat는 말했습니다. 올해 발효 된 캄보디아-중국 자유 무역 협정 (CCFTA)은 무역 관계를 개선하는 데 큰 역할을했습니다.“협정은 양국 간의 무역 관계를 강화하고 있습니다.”라고 그는 말했다. 두 국가 간의 무역 및 투자 양은 두 번의 무역 협정의 긍정적 인 영향으로 인해 앞으로 몇 년 동안 계속 증가 할 것입니다. 또한 왕국이 더 많은 농산물을 수출하기 위해 중국과의 "&amp;"무역 관계의 추가 개선에 대해 낙관적입니다. 앞으로 몇 년 동안 베이징. 그는 또한 중국에 대한 농업 및 과일 수출을 강화하기 위해 CCFTA와 RCEP의 역할을 환영했다. 10 개의 ASEAN 회원국 - 브루나이, 캄보디아, 인도네시아, 라오스, 말레이시아, 미얀마, 필리핀, 싱가포르, 태국 및 베트남, 그리고 5 명의 무역 파트너, 즉 중국, 일본, 한국, 호주 및 뉴질랜드 총리 Sen은 또한 아세안의 날에 연설하는 동안 RCEP의 중요성을 지적했습"&amp;"니다. 국무 총리는 RCEP가 코비드 후 시대에 지역 및 세계 경제 회복을위한 부스터가 될 것이라고 말했다. 그는 일자리를 창출 하고이 지역과 세계 전체의 공급망을 강화합니다.“ASEAN 2022의 의장으로서 캄보디아는 RCEP 국가와 긴밀히 협력하여 국경 간 무역 운동의 촉진이 더욱 발 캄보디아 왕립 아카데미 (Royal Academy of Cambodia)의 중국 연구소 (Institute of China Studies)의 사무 총장 인 Ky Ser"&amp;"eyvath는 RCEP와 CCFTA가 T 간의 무역량을 크게 높이고 있다고 말했다. Wo Asian Nations.“RCEP와 CCFTA를 통해 캄보디아는 중국에서 미래의 동남아시아 국가 협회에 상품을 배포하는 허브 앤 스포크 모델이 될 수 있다고 Xinhua. 캄보디아 개발위원회는 2022 년 상반기에 왕국이 중국에서 12 억 2 천만 달러의 고정 당사 투자를 유치했다고 밝혔다.시나는 캄보디아의 최고 외국 투자자로 남아있어 총 2.99 억 달러의 총 "&amp;"투자의 43 %를 차지했다. CDC는 올해 첫 6 개월 동안이 기간 동안 투자를 유치 한 부문은 농업 및 농업 산업, 제조, 관광 및 인프라라고 말했다.")</f>
        <v>캄보디아와 중국 사이의 무역량은 올해 첫 7 개월 동안 전년 대비 15.6 % 급증한 69 억 9 천만 달러로 69 억 9 천만 달러를 기록했다. 2022 년 1 월 -7 월 기간 동안 10 억 명이 무역량의 급증으로 인해 중국은 캄보디아의 가장 큰 무역 파트너로서의 지위를 유지하는 데 도움이되었으며, 왕국의 다른 최고 거래 파트너는 미국이었고, 베트남, 태국 및 싱가포르가 그 뒤를이었습니다. Cambodia의 중국에 대한 주요 수출에는 밀드 쌀, 바나나, 망고, 카사바, 어업 및 의류가 포함되어 있으며, 왕국은 또한 중국에서 의류 원자재, 기계, 차량, 식품, 전자 장치, 의약품 등을 수입했습니다. 상무부 국무부 장관 인 펜 소비 츠 (Penn Sovicheat) 수입 증가, 대변인은 크메르 타임즈 (Khmer Times)에 캄보디아와 중국의 무역 협력이 멸시가 증가하고 있다고 말했다. Sovicheat는“Covid-19 Pandemic의 부정적인 영향을 미쳤습니다.“중국은 캄보디아의 큰 시장이며, 전염병에도 불구하고 우리의 양자 무역량은 꾸준히 증가했습니다.”라고 Sovicheat는 말했습니다. 올해 발효 된 캄보디아-중국 자유 무역 협정 (CCFTA)은 무역 관계를 개선하는 데 큰 역할을했습니다.“협정은 양국 간의 무역 관계를 강화하고 있습니다.”라고 그는 말했다. 두 국가 간의 무역 및 투자 양은 두 번의 무역 협정의 긍정적 인 영향으로 인해 앞으로 몇 년 동안 계속 증가 할 것입니다. 또한 왕국이 더 많은 농산물을 수출하기 위해 중국과의 무역 관계의 추가 개선에 대해 낙관적입니다. 앞으로 몇 년 동안 베이징. 그는 또한 중국에 대한 농업 및 과일 수출을 강화하기 위해 CCFTA와 RCEP의 역할을 환영했다. 10 개의 ASEAN 회원국 - 브루나이, 캄보디아, 인도네시아, 라오스, 말레이시아, 미얀마, 필리핀, 싱가포르, 태국 및 베트남, 그리고 5 명의 무역 파트너, 즉 중국, 일본, 한국, 호주 및 뉴질랜드 총리 Sen은 또한 아세안의 날에 연설하는 동안 RCEP의 중요성을 지적했습니다. 국무 총리는 RCEP가 코비드 후 시대에 지역 및 세계 경제 회복을위한 부스터가 될 것이라고 말했다. 그는 일자리를 창출 하고이 지역과 세계 전체의 공급망을 강화합니다.“ASEAN 2022의 의장으로서 캄보디아는 RCEP 국가와 긴밀히 협력하여 국경 간 무역 운동의 촉진이 더욱 발 캄보디아 왕립 아카데미 (Royal Academy of Cambodia)의 중국 연구소 (Institute of China Studies)의 사무 총장 인 Ky Sereyvath는 RCEP와 CCFTA가 T 간의 무역량을 크게 높이고 있다고 말했다. Wo Asian Nations.“RCEP와 CCFTA를 통해 캄보디아는 중국에서 미래의 동남아시아 국가 협회에 상품을 배포하는 허브 앤 스포크 모델이 될 수 있다고 Xinhua. 캄보디아 개발위원회는 2022 년 상반기에 왕국이 중국에서 12 억 2 천만 달러의 고정 당사 투자를 유치했다고 밝혔다.시나는 캄보디아의 최고 외국 투자자로 남아있어 총 2.99 억 달러의 총 투자의 43 %를 차지했다. CDC는 올해 첫 6 개월 동안이 기간 동안 투자를 유치 한 부문은 농업 및 농업 산업, 제조, 관광 및 인프라라고 말했다.</v>
      </c>
    </row>
    <row r="53" ht="15.75" customHeight="1">
      <c r="A53" s="1">
        <v>51.0</v>
      </c>
      <c r="B53" s="3" t="s">
        <v>161</v>
      </c>
      <c r="C53" s="3" t="str">
        <f>IFERROR(__xludf.DUMMYFUNCTION("GOOGLETRANSLATE(B53,""en"",""ko"")"),"1 월 -7 월에 왕국의 수출 가치는 30 % 증가했습니다")</f>
        <v>1 월 -7 월에 왕국의 수출 가치는 30 % 증가했습니다</v>
      </c>
      <c r="D53" s="3" t="s">
        <v>128</v>
      </c>
      <c r="E53" s="3" t="str">
        <f>IFERROR(__xludf.DUMMYFUNCTION("GOOGLETRANSLATE(D53,""en"",""ko"")"),"2022 년 8 월 12 일")</f>
        <v>2022 년 8 월 12 일</v>
      </c>
      <c r="F53" s="4" t="s">
        <v>162</v>
      </c>
      <c r="G53" s="3" t="s">
        <v>163</v>
      </c>
      <c r="H53" s="3" t="str">
        <f>IFERROR(__xludf.DUMMYFUNCTION("GOOGLETRANSLATE(G53,""en"",""ko"")"),"캄보디아는 올해 1 월 -7 월 기간에 137 억 달러 상당의 상품을 작년 같은 기간에 비해 30.7 % 증가 시켰다고 밝혔다. 국제 무역은 21.3 % 상승한 322 억 2 천 2 백만 달러로 수입은이 기간 동안 수입이 15.4 % 증가한 1,950 억 달러로 미국이 캄보디아 제품의 가장 큰 시장으로 남아 있으며, 수출은 569 억 달러에 달했다고 언급했다. 전년 대비 47.3 % 증가하여 총 수출량의 45.2 %를 차지합니다. 베트남은 수출이 1,3"&amp;"2 억 달러에 달하는 두 번째로 큰 시장이며, 중국은 7 억 8 천만 달러입니다. 이 보고서는 전체 상품 수출의 거의 50 %를 공유하고, 비가 규모 산업 제품 및 농산물이 뒤를이었다. 캄보디아 상공 회의소의 부사장 인 리임 헨 (Lim Heng)은“정부의 효율적인 Covid-19 경영진은 모든 종류의 경제 활동을 재개하게했다. Heng은 사회 경제적 활동을 재개하여 공장에서 생산 체인을 유지하게합니다.”라고 Heng은 말했습니다. 트레이드 선호도, 지"&amp;"역 자유 무역 협정-RCEP 및 Cambodia-China 자유 무역 협정은 캄보디아 제작 제품을위한 더 넓은 시장을 개설하고 새로운 유치를위한 요인입니다. 정부는 경제 회복을위한 전략적 프레임 워크와 프로그램을 시작하고 2021-2023 년 캄보디아의 경제 성장을 촉진했다. 구매자와 소비자의 신뢰를 얻은 제품의 품질.“캄보디아 수메더와 구매자. 실제로, Covid-19가 발발하는 맥락에서, 일부 국가에서 시장을 공급하지 못함에 따라 캄보디아의 수출은 "&amp;"계속 증가하고있다”고 그는 최근 기자 회견에서 말했다.")</f>
        <v>캄보디아는 올해 1 월 -7 월 기간에 137 억 달러 상당의 상품을 작년 같은 기간에 비해 30.7 % 증가 시켰다고 밝혔다. 국제 무역은 21.3 % 상승한 322 억 2 천 2 백만 달러로 수입은이 기간 동안 수입이 15.4 % 증가한 1,950 억 달러로 미국이 캄보디아 제품의 가장 큰 시장으로 남아 있으며, 수출은 569 억 달러에 달했다고 언급했다. 전년 대비 47.3 % 증가하여 총 수출량의 45.2 %를 차지합니다. 베트남은 수출이 1,32 억 달러에 달하는 두 번째로 큰 시장이며, 중국은 7 억 8 천만 달러입니다. 이 보고서는 전체 상품 수출의 거의 50 %를 공유하고, 비가 규모 산업 제품 및 농산물이 뒤를이었다. 캄보디아 상공 회의소의 부사장 인 리임 헨 (Lim Heng)은“정부의 효율적인 Covid-19 경영진은 모든 종류의 경제 활동을 재개하게했다. Heng은 사회 경제적 활동을 재개하여 공장에서 생산 체인을 유지하게합니다.”라고 Heng은 말했습니다. 트레이드 선호도, 지역 자유 무역 협정-RCEP 및 Cambodia-China 자유 무역 협정은 캄보디아 제작 제품을위한 더 넓은 시장을 개설하고 새로운 유치를위한 요인입니다. 정부는 경제 회복을위한 전략적 프레임 워크와 프로그램을 시작하고 2021-2023 년 캄보디아의 경제 성장을 촉진했다. 구매자와 소비자의 신뢰를 얻은 제품의 품질.“캄보디아 수메더와 구매자. 실제로, Covid-19가 발발하는 맥락에서, 일부 국가에서 시장을 공급하지 못함에 따라 캄보디아의 수출은 계속 증가하고있다”고 그는 최근 기자 회견에서 말했다.</v>
      </c>
    </row>
    <row r="54" ht="15.75" customHeight="1">
      <c r="A54" s="1">
        <v>52.0</v>
      </c>
      <c r="B54" s="3" t="s">
        <v>164</v>
      </c>
      <c r="C54" s="3" t="str">
        <f>IFERROR(__xludf.DUMMYFUNCTION("GOOGLETRANSLATE(B54,""en"",""ko"")"),"RCEP, FTA는 제조 부문의 성장을 촉진합니다")</f>
        <v>RCEP, FTA는 제조 부문의 성장을 촉진합니다</v>
      </c>
      <c r="D54" s="3" t="s">
        <v>128</v>
      </c>
      <c r="E54" s="3" t="str">
        <f>IFERROR(__xludf.DUMMYFUNCTION("GOOGLETRANSLATE(D54,""en"",""ko"")"),"2022 년 8 월 12 일")</f>
        <v>2022 년 8 월 12 일</v>
      </c>
      <c r="F54" s="4" t="s">
        <v>165</v>
      </c>
      <c r="G54" s="3" t="s">
        <v>166</v>
      </c>
      <c r="H54" s="3" t="str">
        <f>IFERROR(__xludf.DUMMYFUNCTION("GOOGLETRANSLATE(G54,""en"",""ko"")"),"지역 협력 경제 파트너십 (RCEP)과 중국과의 자유 무역 협정은 캄보디아에서 제조 공장을 늘 렸습니다. Cambodia는 올해 6 월 기준으로 총 1,947 개의 공장을 보유하고 있습니다. 기술, Innovation의 보고서는 목요일에 밝혔다. 제조 공장은 2022 년 상반기에 전년 대비 75 % 상승한 75 억 5 천만 달러의 제품을 생산했으며,이 보고서는 56 억 달러의 제품이 수출되고 수출되었다고 언급했다. 나머지는 국내에서 판매되었습니다. 올해"&amp;" 1 월부터 7 월까지 112 개의 새로운 공장이 문을 열었습니다. 47 개의 공장이 문을 닫았습니다. Heng Sokkung은 캄보디아, 국무 장관 및 대변인 Heng Sokkung에 투자 할 투자자들에 대한 신뢰를 쌓았습니다. Sokkung은 목요일에 Khmer Times에 말했다. 현지 생산 체인에 충분한 원자재를 확보하는 것은 투자자들에 대한 대담한 신뢰를 구축하는 데있어 또 다른 요인이라고 인용하면서, Sokkung은 목요일에 Khmer Tim"&amp;"es에 말했다. 제조업 부문은 2022 년 총 국내 총생산 (GDP)의 39.9 %를 기여한 것으로 추정되며,이 부문은 약 1,040 만 개의 일자리를 창출했다고 덧붙였다. 상거래는 제조 부문의 평화, 효과적인 전염병 위기 관리, 지역 무역 협정 및 중국과의 FTA로 제조 부문의 성장을 기인 한 것입니다.“중국과의 자유 무역 협정은 곧 캄보디아가 통제하는 동안 캄보디아에 대한 투자를 주입하기 위해 새로운 투자자들을 끌어 들였습니다. Covid-19”라고"&amp;" Heng은 목요일에 글로벌 수요가 증가 하면서이 부문의 성장을 크게 향상시키고 있다고 그는 말했다. 캄보디아, 1,100은 의복, 신발 및 여행 용품 공장이며 나머지는 음식 및 음료, 자동차 조립, 시멘트, 전자 제품 및 제약 공장 등입니다. 의복, 신발 및 여행 제품은 캄보디아의 가장 큰 외환 소득자입니다. 그러나 비가 규모 제조 제품은 가치 수출이 크게 증가하고 있습니다. Sokkung은 정부가 의류 생산에서 비가 규모 부문으로 다각화하고 있다고 "&amp;"말했다. 또한 기술 기반 생산 체인을 수요를 충족시키기 위해 품질과 수량을 높이기 위해 추진력을 발휘합니다.”라고 Sokhung은 말했다. 최근 운영을 시작한 비가 대구 제조 공장은 차량 타이어 생산 공장 및 차량 조립 공장입니다. 올해 1 월 -7 월 기간에 1,520 만 달러는 작년 같은 기간에 비해 58 % 증가했습니다.")</f>
        <v>지역 협력 경제 파트너십 (RCEP)과 중국과의 자유 무역 협정은 캄보디아에서 제조 공장을 늘 렸습니다. Cambodia는 올해 6 월 기준으로 총 1,947 개의 공장을 보유하고 있습니다. 기술, Innovation의 보고서는 목요일에 밝혔다. 제조 공장은 2022 년 상반기에 전년 대비 75 % 상승한 75 억 5 천만 달러의 제품을 생산했으며,이 보고서는 56 억 달러의 제품이 수출되고 수출되었다고 언급했다. 나머지는 국내에서 판매되었습니다. 올해 1 월부터 7 월까지 112 개의 새로운 공장이 문을 열었습니다. 47 개의 공장이 문을 닫았습니다. Heng Sokkung은 캄보디아, 국무 장관 및 대변인 Heng Sokkung에 투자 할 투자자들에 대한 신뢰를 쌓았습니다. Sokkung은 목요일에 Khmer Times에 말했다. 현지 생산 체인에 충분한 원자재를 확보하는 것은 투자자들에 대한 대담한 신뢰를 구축하는 데있어 또 다른 요인이라고 인용하면서, Sokkung은 목요일에 Khmer Times에 말했다. 제조업 부문은 2022 년 총 국내 총생산 (GDP)의 39.9 %를 기여한 것으로 추정되며,이 부문은 약 1,040 만 개의 일자리를 창출했다고 덧붙였다. 상거래는 제조 부문의 평화, 효과적인 전염병 위기 관리, 지역 무역 협정 및 중국과의 FTA로 제조 부문의 성장을 기인 한 것입니다.“중국과의 자유 무역 협정은 곧 캄보디아가 통제하는 동안 캄보디아에 대한 투자를 주입하기 위해 새로운 투자자들을 끌어 들였습니다. Covid-19”라고 Heng은 목요일에 글로벌 수요가 증가 하면서이 부문의 성장을 크게 향상시키고 있다고 그는 말했다. 캄보디아, 1,100은 의복, 신발 및 여행 용품 공장이며 나머지는 음식 및 음료, 자동차 조립, 시멘트, 전자 제품 및 제약 공장 등입니다. 의복, 신발 및 여행 제품은 캄보디아의 가장 큰 외환 소득자입니다. 그러나 비가 규모 제조 제품은 가치 수출이 크게 증가하고 있습니다. Sokkung은 정부가 의류 생산에서 비가 규모 부문으로 다각화하고 있다고 말했다. 또한 기술 기반 생산 체인을 수요를 충족시키기 위해 품질과 수량을 높이기 위해 추진력을 발휘합니다.”라고 Sokhung은 말했다. 최근 운영을 시작한 비가 대구 제조 공장은 차량 타이어 생산 공장 및 차량 조립 공장입니다. 올해 1 월 -7 월 기간에 1,520 만 달러는 작년 같은 기간에 비해 58 % 증가했습니다.</v>
      </c>
    </row>
    <row r="55" ht="15.75" customHeight="1">
      <c r="A55" s="1">
        <v>53.0</v>
      </c>
      <c r="B55" s="3" t="s">
        <v>167</v>
      </c>
      <c r="C55" s="3" t="str">
        <f>IFERROR(__xludf.DUMMYFUNCTION("GOOGLETRANSLATE(B55,""en"",""ko"")"),"싱가포르 트림은 강력한 글로벌 역풍에 대한 2022 성장 예측")</f>
        <v>싱가포르 트림은 강력한 글로벌 역풍에 대한 2022 성장 예측</v>
      </c>
      <c r="D55" s="3" t="s">
        <v>128</v>
      </c>
      <c r="E55" s="3" t="str">
        <f>IFERROR(__xludf.DUMMYFUNCTION("GOOGLETRANSLATE(D55,""en"",""ko"")"),"2022 년 8 월 12 일")</f>
        <v>2022 년 8 월 12 일</v>
      </c>
      <c r="F55" s="4" t="s">
        <v>168</v>
      </c>
      <c r="G55" s="3" t="s">
        <v>169</v>
      </c>
      <c r="H55" s="3" t="str">
        <f>IFERROR(__xludf.DUMMYFUNCTION("GOOGLETRANSLATE(G55,""en"",""ko"")"),"AFP - 목요일 싱가포르는 인플레이션 상승과 금전적 정책에 비해 지난 3 개월에 비해 2 분기 경제가 계약 된 후 올해 경제 성장 예측을 좁혔다. 로켓 가격을 다루는 것은 싱가포르 수출에 대한 전 세계 수요에 대한 무게를 측정했으며, 정부는 잔인한 그림을 그렸습니다. 경제학자들은 종종 도시 국가의 공개 무역 중심 경제의 성과를 글로벌 거래 활동을위한 기압계로보고 있습니다. 무역부는 올해 3.0에서 4.0 %까지 확장 될 것으로 예상되며, 3.0에서 5"&amp;".0 예측에서 다듬어 진 무역부는 밝혔다. 경제는 2 분기에서 6 월에서 6 월까지 전년 대비 4.4 % 증가하여 기록 된 3.8 %보다 빠릅니다. 그러나 지난 3 개월과 비교하여 경제는 0.2 % 증가하여 1 분기에 0.8 % 확장을 역전 시켰습니다. 미국과 유로존과 같은 선진 경제.”글로벌 수출의 주요 시장 인 중국은“부동산 시장 침체가 심화되고 국내 코비드 -19 발병이 반복되는” 또한 하반기에,“러시아의 천연 가스 공급의 지속적인 중단은 유로존 "&amp;"경제의 급격한 둔화를 유발할 수있다”고 경고했다. 싱가포르가 코로나 바이러스 제한을 해제 한 후 항공 및 관광 부문은 글로벌 수요 둔화의 영향을 방해하는 데 도움이되어야합니다.")</f>
        <v>AFP - 목요일 싱가포르는 인플레이션 상승과 금전적 정책에 비해 지난 3 개월에 비해 2 분기 경제가 계약 된 후 올해 경제 성장 예측을 좁혔다. 로켓 가격을 다루는 것은 싱가포르 수출에 대한 전 세계 수요에 대한 무게를 측정했으며, 정부는 잔인한 그림을 그렸습니다. 경제학자들은 종종 도시 국가의 공개 무역 중심 경제의 성과를 글로벌 거래 활동을위한 기압계로보고 있습니다. 무역부는 올해 3.0에서 4.0 %까지 확장 될 것으로 예상되며, 3.0에서 5.0 예측에서 다듬어 진 무역부는 밝혔다. 경제는 2 분기에서 6 월에서 6 월까지 전년 대비 4.4 % 증가하여 기록 된 3.8 %보다 빠릅니다. 그러나 지난 3 개월과 비교하여 경제는 0.2 % 증가하여 1 분기에 0.8 % 확장을 역전 시켰습니다. 미국과 유로존과 같은 선진 경제.”글로벌 수출의 주요 시장 인 중국은“부동산 시장 침체가 심화되고 국내 코비드 -19 발병이 반복되는” 또한 하반기에,“러시아의 천연 가스 공급의 지속적인 중단은 유로존 경제의 급격한 둔화를 유발할 수있다”고 경고했다. 싱가포르가 코로나 바이러스 제한을 해제 한 후 항공 및 관광 부문은 글로벌 수요 둔화의 영향을 방해하는 데 도움이되어야합니다.</v>
      </c>
    </row>
    <row r="56" ht="15.75" customHeight="1">
      <c r="A56" s="1">
        <v>54.0</v>
      </c>
      <c r="B56" s="3" t="s">
        <v>170</v>
      </c>
      <c r="C56" s="3" t="str">
        <f>IFERROR(__xludf.DUMMYFUNCTION("GOOGLETRANSLATE(B56,""en"",""ko"")"),"한국의 고용은 7 월에 17 개월 동안 계속 증가하고 있습니다.")</f>
        <v>한국의 고용은 7 월에 17 개월 동안 계속 증가하고 있습니다.</v>
      </c>
      <c r="D56" s="3" t="s">
        <v>128</v>
      </c>
      <c r="E56" s="3" t="str">
        <f>IFERROR(__xludf.DUMMYFUNCTION("GOOGLETRANSLATE(D56,""en"",""ko"")"),"2022 년 8 월 12 일")</f>
        <v>2022 년 8 월 12 일</v>
      </c>
      <c r="F56" s="4" t="s">
        <v>171</v>
      </c>
      <c r="G56" s="3" t="s">
        <v>172</v>
      </c>
      <c r="H56" s="3" t="str">
        <f>IFERROR(__xludf.DUMMYFUNCTION("GOOGLETRANSLATE(G56,""en"",""ko"")"),"XINHUA - 수출 성장으로 인해 한국의 고용은 17 개월 연속으로 계속 증가하여 제조업 산업에서 일자리가 높아졌으며 통계 사무실 데이터는 수요일에 나타났습니다. 통계에 따르면 한국은 작년 3 월 이후 17 개월 동안 계속 성장했지만, 1 월 1,135,000 명, 2 월 1,037,000 명으로 정점에 달한 후 전년 대비 고용 성장이 둔화되었다. 수출 증가에 의해 제조업체들 사이의 일자리 수는 1 년 전부터 7 월에 176,000 명으로 2015 년"&amp;" 11 월 이후로 가장 높았습니다. 지난 달 건강 및 사회 복지 부문의 고용은 지난 달 130,000 명으로 확대되었으며 정보 및 커뮤니케이션 부문의 독서 95,000 명으로 올라 갔다. 금융 및 보험에서 손실 된 일자리의 수와 도매 및 소매 부문은 각각 21,000과 10,000으로 이루어졌으며, 전반적인 직업 성장은 노인들이 주도했습니다. 60 세 이상의 일자리 수는 전년 대비 7 월에 479,000 명, 50 대와 20 대에있는 일자리는 각각 19"&amp;"4,000 명과 95,000 명으로 상승했으며 일반 직원의 수는 895,000 명 증가했지만 불규칙한 근로자와 일상 노동자에 대한 독서 지난 달마다 52,000과 77,000 명 이하로 하락했습니다. 근로자를 고용 한 자영업자의 수는 78,000 명을 픽업했으며 직원이없는 자영업자 수치는 49,000 명을 추가했습니다. 1982 년에 관련 데이터가 수집 된 이후 7 월 가장 높은 7 월 수치를 올렸습니다. 15-64 세의 OECD- 메드 고용 률은 2."&amp;"0 % 포인트가 69.1 %로 증가했습니다. 1 년 전. 실직율은 0.3 % 감소한 2.9 %로 감소했습니다. 확장 실업률은 지난 달에 2.2 % 포인트를 10.5 %로 퇴원 시켰고 15-29 세의 사람들의 비율은 19.7 %로 3.0 % 감소했습니다. 즉시 일을 할 수 있지만 적극적으로 일자리를 찾으려는 노력에도 불구하고 지난 4 주 동안 일자리를 얻지 못했습니다. Under Underutilisation 지표라고 불리는 확장 된 실직률은 직업을 찾는"&amp;" 것을 낙담하지 않은 사람들, 풀 타임으로 일하기 위해 파트 타임으로 일하는 사람들, 대학 졸업 후 일자리를 얻을 준비를하는 사람들을 덧붙입니다. 실업률.")</f>
        <v>XINHUA - 수출 성장으로 인해 한국의 고용은 17 개월 연속으로 계속 증가하여 제조업 산업에서 일자리가 높아졌으며 통계 사무실 데이터는 수요일에 나타났습니다. 통계에 따르면 한국은 작년 3 월 이후 17 개월 동안 계속 성장했지만, 1 월 1,135,000 명, 2 월 1,037,000 명으로 정점에 달한 후 전년 대비 고용 성장이 둔화되었다. 수출 증가에 의해 제조업체들 사이의 일자리 수는 1 년 전부터 7 월에 176,000 명으로 2015 년 11 월 이후로 가장 높았습니다. 지난 달 건강 및 사회 복지 부문의 고용은 지난 달 130,000 명으로 확대되었으며 정보 및 커뮤니케이션 부문의 독서 95,000 명으로 올라 갔다. 금융 및 보험에서 손실 된 일자리의 수와 도매 및 소매 부문은 각각 21,000과 10,000으로 이루어졌으며, 전반적인 직업 성장은 노인들이 주도했습니다. 60 세 이상의 일자리 수는 전년 대비 7 월에 479,000 명, 50 대와 20 대에있는 일자리는 각각 194,000 명과 95,000 명으로 상승했으며 일반 직원의 수는 895,000 명 증가했지만 불규칙한 근로자와 일상 노동자에 대한 독서 지난 달마다 52,000과 77,000 명 이하로 하락했습니다. 근로자를 고용 한 자영업자의 수는 78,000 명을 픽업했으며 직원이없는 자영업자 수치는 49,000 명을 추가했습니다. 1982 년에 관련 데이터가 수집 된 이후 7 월 가장 높은 7 월 수치를 올렸습니다. 15-64 세의 OECD- 메드 고용 률은 2.0 % 포인트가 69.1 %로 증가했습니다. 1 년 전. 실직율은 0.3 % 감소한 2.9 %로 감소했습니다. 확장 실업률은 지난 달에 2.2 % 포인트를 10.5 %로 퇴원 시켰고 15-29 세의 사람들의 비율은 19.7 %로 3.0 % 감소했습니다. 즉시 일을 할 수 있지만 적극적으로 일자리를 찾으려는 노력에도 불구하고 지난 4 주 동안 일자리를 얻지 못했습니다. Under Underutilisation 지표라고 불리는 확장 된 실직률은 직업을 찾는 것을 낙담하지 않은 사람들, 풀 타임으로 일하기 위해 파트 타임으로 일하는 사람들, 대학 졸업 후 일자리를 얻을 준비를하는 사람들을 덧붙입니다. 실업률.</v>
      </c>
    </row>
    <row r="57" ht="15.75" customHeight="1">
      <c r="A57" s="1">
        <v>55.0</v>
      </c>
      <c r="B57" s="3" t="s">
        <v>173</v>
      </c>
      <c r="C57" s="3" t="str">
        <f>IFERROR(__xludf.DUMMYFUNCTION("GOOGLETRANSLATE(B57,""en"",""ko"")"),"금 채굴 회사는 Preah Vihear에서 시험 운영을 시작합니다")</f>
        <v>금 채굴 회사는 Preah Vihear에서 시험 운영을 시작합니다</v>
      </c>
      <c r="D57" s="3" t="s">
        <v>128</v>
      </c>
      <c r="E57" s="3" t="str">
        <f>IFERROR(__xludf.DUMMYFUNCTION("GOOGLETRANSLATE(D57,""en"",""ko"")"),"2022 년 8 월 12 일")</f>
        <v>2022 년 8 월 12 일</v>
      </c>
      <c r="F57" s="4" t="s">
        <v>174</v>
      </c>
      <c r="G57" s="3" t="s">
        <v>175</v>
      </c>
      <c r="H57" s="3" t="str">
        <f>IFERROR(__xludf.DUMMYFUNCTION("GOOGLETRANSLATE(G57,""en"",""ko"")"),"캄보디아와 중국 투자자들 사이의 합작 투자 인 Delcom Kampuchea는 8 월 4 일 Preah Vihear Province에서 시험 운영을 시작했습니다. 지금까지 새로운 회사는 금 생산 전망을 약 20kg의 금 오리 부스트를 추출했습니다. 캄보디아와 중국 투자자들 사이의 합작 투자 인 Delcom Kampuchea는 8 월 4 일 Preah Vihear Province에서 재판 운영을 시작했다고 새로운 회사는 약 20 킬로그램의 Gold Ore"&amp;"를 추출했다고 밝혔다. 최근 기자 회견에서 광산 및 에너지 부의 광물 자원. 2009 년에 금 탐사 라이센스를 받았던 Kampuchea ES NL과 캄보디아의 최초의 상업용 금 추출 회사는 90 % 순수 금 솔루션으로 3.5 톤의 금 광석을 생산했습니다. 르네상스 광물의 몬돌 키리 주에서 14 년 이상의 탐사 후 7 월에 채굴 작업을 시작했습니다. 또한 약 3,543 킬로그램의 232 골드 바에 해당하는 약 3,543 킬로그램을 개선 한 회사로부터 51"&amp;"0 만 달러의 로열티를 받았으며, 처음 8 년 동안 매년 3 톤의 금을 생산할 것으로 예상되는 Cambodia는 나중에 생산을 늘릴 것으로 보입니다. 헌 센트 (Hun Sen) 총리는 르네상스 총리가 르네상스는 매년 1 억 8 천 5 백만 달러의 총 매출을 6 년 이내에 발생할 것으로 예상된다고 말했다. 정부는 세금과 로열티에서 4 천만 달러 이상을 벌 수 있다고 말했다. Start는 광업 산업에 대한 우리의 노력이 실제로 실행 가능하다는 것을 분명히 "&amp;"보여주고 있으며, 지하 자원을 추출 할 수 있습니다. Hun Sen 씨는 2021 년에 5 개의 지방의 7 개 회사에 금 채굴 면허를 발행 한 2021 년에 주 사회 및 경제 발전을 제공합니다. Kratie, Preah Vihear, Mondulkiri, Ratanakiri 및 Battambang.")</f>
        <v>캄보디아와 중국 투자자들 사이의 합작 투자 인 Delcom Kampuchea는 8 월 4 일 Preah Vihear Province에서 시험 운영을 시작했습니다. 지금까지 새로운 회사는 금 생산 전망을 약 20kg의 금 오리 부스트를 추출했습니다. 캄보디아와 중국 투자자들 사이의 합작 투자 인 Delcom Kampuchea는 8 월 4 일 Preah Vihear Province에서 재판 운영을 시작했다고 새로운 회사는 약 20 킬로그램의 Gold Ore를 추출했다고 밝혔다. 최근 기자 회견에서 광산 및 에너지 부의 광물 자원. 2009 년에 금 탐사 라이센스를 받았던 Kampuchea ES NL과 캄보디아의 최초의 상업용 금 추출 회사는 90 % 순수 금 솔루션으로 3.5 톤의 금 광석을 생산했습니다. 르네상스 광물의 몬돌 키리 주에서 14 년 이상의 탐사 후 7 월에 채굴 작업을 시작했습니다. 또한 약 3,543 킬로그램의 232 골드 바에 해당하는 약 3,543 킬로그램을 개선 한 회사로부터 510 만 달러의 로열티를 받았으며, 처음 8 년 동안 매년 3 톤의 금을 생산할 것으로 예상되는 Cambodia는 나중에 생산을 늘릴 것으로 보입니다. 헌 센트 (Hun Sen) 총리는 르네상스 총리가 르네상스는 매년 1 억 8 천 5 백만 달러의 총 매출을 6 년 이내에 발생할 것으로 예상된다고 말했다. 정부는 세금과 로열티에서 4 천만 달러 이상을 벌 수 있다고 말했다. Start는 광업 산업에 대한 우리의 노력이 실제로 실행 가능하다는 것을 분명히 보여주고 있으며, 지하 자원을 추출 할 수 있습니다. Hun Sen 씨는 2021 년에 5 개의 지방의 7 개 회사에 금 채굴 면허를 발행 한 2021 년에 주 사회 및 경제 발전을 제공합니다. Kratie, Preah Vihear, Mondulkiri, Ratanakiri 및 Battambang.</v>
      </c>
    </row>
    <row r="58" ht="15.75" customHeight="1">
      <c r="A58" s="1">
        <v>56.0</v>
      </c>
      <c r="B58" s="3" t="s">
        <v>176</v>
      </c>
      <c r="C58" s="3" t="str">
        <f>IFERROR(__xludf.DUMMYFUNCTION("GOOGLETRANSLATE(B58,""en"",""ko"")"),"캄보디아와 호주는 농업 협력에 대해 논의합니다")</f>
        <v>캄보디아와 호주는 농업 협력에 대해 논의합니다</v>
      </c>
      <c r="D58" s="3" t="s">
        <v>128</v>
      </c>
      <c r="E58" s="3" t="str">
        <f>IFERROR(__xludf.DUMMYFUNCTION("GOOGLETRANSLATE(D58,""en"",""ko"")"),"2022 년 8 월 12 일")</f>
        <v>2022 년 8 월 12 일</v>
      </c>
      <c r="F58" s="4" t="s">
        <v>177</v>
      </c>
      <c r="G58" s="3" t="s">
        <v>178</v>
      </c>
      <c r="H58" s="3" t="str">
        <f>IFERROR(__xludf.DUMMYFUNCTION("GOOGLETRANSLATE(G58,""en"",""ko"")"),"캄보디아의 농업부 장관 및 호주 대사는 양국 간의 농업 협력에 관한 회담을 열었습니다. Veng Sakhon은 호주 측에 민간 기업과의 협력을 검토하고 지원하여 쌀 종자 생산 시설을 설립하도록 요청했습니다. 씨앗은 이미 캄보디아 농업 연구 개발 연구소 (Cambodian Agricultural Research and Development Institute)에 의해 개발되었으며, 또한 새로운 프로젝트에서 농산물 가공을 포함하여 농업 학생들을위한 인턴쉽 프"&amp;"로그램 설립 및 기타 기술 협력 강화를 제안했습니다. 2022 년 말에 시행 될 예정입니다. CAVAC (Cambodia-Australia Agriculture Value Chain Program)의 결과로, 그는이 프로젝트가 캄보디아 농업 가치 사슬의 건설 및 개발에 크게 기여했음을 확인했습니다. 호주 대사 인 강은 h IS 국가는 여러 주요 영역, 특히 농업, 인프라, 교육 및 에너지에서 기술 및 재정 지원을 통해 사회 경제적 발전의 캄보디아를 지원"&amp;"하며, 또한 양측의 오랜 협력을 강조하고 호주의 협력을 재확인했습니다. 농무부 산림 및 어업부의 보고서에 따르면 AUSAID를 통해 농업 부문의 발전에있어 양국 간의 상호 협력이 있으며 농민을위한 훌륭한 작물 품종의 개발 및 석방, 농업 기술의 발전 및 전이에 대해 자세히 설명했다. 혁신, 지속 가능성 및 경제 수익성을위한 영양소 사용, 농업 인재 분야의 인적 자원 훈련 및 연구 개발에 대한 협력. 2010 년에 발표 된 호주 대사관의 보고서에 따르면 "&amp;"호주는 CAVAC를 통해 1 억 3 천만을 투자하여 쌀 생산성을 향상 시켰습니다. 소액 농민과 농업을위한 관개 이 프로그램은 농촌 빈곤을 줄이고, 농민 소득을 크게 증가 시켰으며, 캄보디아의 농업 부문이보다 상업적으로 실행 가능하고 경쟁력이되도록 지원했다고 Cavac은 공식적으로 2022 년 8 월 15 일에 공식적으로 종료 될 것이라고 AUD 87은 공식적으로 끝날 것이라고 보고서는 말했다. 탄력성 경제 개발을위한 백만 캄보디아-호주 파트너십 (CAP"&amp;"-RED)-캄보디아의 경제 회복을 계속 지원할 것입니다. 호주 정부는 탄력성 경제 개발 (CAP-RED) 프로그램을위한 캄보디아-호주 파트너십에 따라 캄보디아에 보조금을 제공하기로 약속했습니다. 8 년 동안 2022-2030 년.")</f>
        <v>캄보디아의 농업부 장관 및 호주 대사는 양국 간의 농업 협력에 관한 회담을 열었습니다. Veng Sakhon은 호주 측에 민간 기업과의 협력을 검토하고 지원하여 쌀 종자 생산 시설을 설립하도록 요청했습니다. 씨앗은 이미 캄보디아 농업 연구 개발 연구소 (Cambodian Agricultural Research and Development Institute)에 의해 개발되었으며, 또한 새로운 프로젝트에서 농산물 가공을 포함하여 농업 학생들을위한 인턴쉽 프로그램 설립 및 기타 기술 협력 강화를 제안했습니다. 2022 년 말에 시행 될 예정입니다. CAVAC (Cambodia-Australia Agriculture Value Chain Program)의 결과로, 그는이 프로젝트가 캄보디아 농업 가치 사슬의 건설 및 개발에 크게 기여했음을 확인했습니다. 호주 대사 인 강은 h IS 국가는 여러 주요 영역, 특히 농업, 인프라, 교육 및 에너지에서 기술 및 재정 지원을 통해 사회 경제적 발전의 캄보디아를 지원하며, 또한 양측의 오랜 협력을 강조하고 호주의 협력을 재확인했습니다. 농무부 산림 및 어업부의 보고서에 따르면 AUSAID를 통해 농업 부문의 발전에있어 양국 간의 상호 협력이 있으며 농민을위한 훌륭한 작물 품종의 개발 및 석방, 농업 기술의 발전 및 전이에 대해 자세히 설명했다. 혁신, 지속 가능성 및 경제 수익성을위한 영양소 사용, 농업 인재 분야의 인적 자원 훈련 및 연구 개발에 대한 협력. 2010 년에 발표 된 호주 대사관의 보고서에 따르면 호주는 CAVAC를 통해 1 억 3 천만을 투자하여 쌀 생산성을 향상 시켰습니다. 소액 농민과 농업을위한 관개 이 프로그램은 농촌 빈곤을 줄이고, 농민 소득을 크게 증가 시켰으며, 캄보디아의 농업 부문이보다 상업적으로 실행 가능하고 경쟁력이되도록 지원했다고 Cavac은 공식적으로 2022 년 8 월 15 일에 공식적으로 종료 될 것이라고 AUD 87은 공식적으로 끝날 것이라고 보고서는 말했다. 탄력성 경제 개발을위한 백만 캄보디아-호주 파트너십 (CAP-RED)-캄보디아의 경제 회복을 계속 지원할 것입니다. 호주 정부는 탄력성 경제 개발 (CAP-RED) 프로그램을위한 캄보디아-호주 파트너십에 따라 캄보디아에 보조금을 제공하기로 약속했습니다. 8 년 동안 2022-2030 년.</v>
      </c>
    </row>
    <row r="59" ht="15.75" customHeight="1">
      <c r="A59" s="1">
        <v>57.0</v>
      </c>
      <c r="B59" s="3" t="s">
        <v>179</v>
      </c>
      <c r="C59" s="3" t="str">
        <f>IFERROR(__xludf.DUMMYFUNCTION("GOOGLETRANSLATE(B59,""en"",""ko"")"),"점점 더 많은 젊은 기업가들이 Buddha 's Dharma Business Workshop에 참석합니다.")</f>
        <v>점점 더 많은 젊은 기업가들이 Buddha 's Dharma Business Workshop에 참석합니다.</v>
      </c>
      <c r="D59" s="3" t="s">
        <v>128</v>
      </c>
      <c r="E59" s="3" t="str">
        <f>IFERROR(__xludf.DUMMYFUNCTION("GOOGLETRANSLATE(D59,""en"",""ko"")"),"2022 년 8 월 12 일")</f>
        <v>2022 년 8 월 12 일</v>
      </c>
      <c r="F59" s="4" t="s">
        <v>180</v>
      </c>
      <c r="G59" s="3" t="s">
        <v>181</v>
      </c>
      <c r="H59" s="3" t="str">
        <f>IFERROR(__xludf.DUMMYFUNCTION("GOOGLETRANSLATE(G59,""en"",""ko"")"),"점점 더 많은 캄보디아 인 - 특히 젊은이 - 최근에 부처의 달마 전략에 관한 워크숍에 참석하여 현지 미디어 회사 Lotus Broadcasting Service Co Ltd (Lotus)가 주최 한 비즈니스 파트너십을 구축했습니다. Thmey Quarter는 저명한 캄보디아 이코노미스트와 다른 유명한 캄보디아 기업가들에 의해 약 50 명의 참가자, 대부분 젊은 기업가 및 전문가들에게 프레젠테이션을 가졌습니다. 그가 점점 더 많은 사람들, 특히 젊은 기"&amp;"업가와 전문가들이 워크숍에 참석하기 위해 오는 것을 발견 한 워크숍.“오늘, 나는 더 많은 사람들, 특히 젊은 세대가 있다는 것을 알았습니다. 그들이 점점 더 관심이 있고 나는 이것을 계속보고 싶다”고 Kalyan은 말했다. 참가자는 주로 농업 기계, 부동산, 돈 교환, 쌀 판매, 실크, 약국 및 출판의 비즈니스 소유자입니다. Ieng Sotheara는 부동산 개발, 환대 및 미디어에서 그의 사업에서 부처 달마를 연습 한 저명한 캄보디아 사업가입니다. "&amp;"워크숍에서 연사의. Sotheara는 또한 캄보디아-일본 비즈니스 및 투자 협회 (CJBI)의 회장이기도합니다. Sotheara는 부처의 달마가 기업가와 사람들 모두에게 좋은 우정을 통해 비즈니스 파트너십의 표시를 실천하도록 가르치고 있으며, 이는 좋은 우정을 통해 비즈니스 파트너십의 표시를 연습하도록 가르치고 있습니다. 모든 파트너십 계약 및 신앙 또는 관대함, 고귀한 선름, 기여 및 지능을 포함합니다. 고급 직원은 또한 하나의 동등한 마이너스, 하나"&amp;"의 동등한 0을 포함하는 모델을 포함하여 비즈니스 파트너십의 현재 상태를 평가해야합니다. 하나의 플러스 1 + 1 + 1 + 1과 동일 한 다음 부처의 비즈니스 파트너십 원칙과 비교해 보았습니다. , 즉 회사의 잠재력을 바라 보는 것이 아니라 그들이 말하는 일을하는지, 지능이 있는지 여부를 의미합니다. 많은 돈이나 좋은 정보만큼. Sotheara는“파트너십 내에서 문제가 발생할 경우 종료 방법에 대해 미리 생각해야합니다.”라고 Sotheara는 다음과 "&amp;"같이 설명했습니다. 예를 들어, 당신의 개념은 법, 사회적 도덕 또는 기여에 대한 사업을하고 싶지 않지만 그 사람은 이러한 것들에 대해 신경 쓰지 않고 돈을 벌고 합의에 이용하는 데 집중하는 것입니다.”라고 덧붙였습니다. Sotheara는 젊은 세대는 부처의 달마가 사람들에게 다음 생애를 준비하도록 가르 칠뿐만 아니라 기술을 사용하여 가족이 부유하고 건강하며 행복 해지는 방법과 같은 현재의 삶을 더 잘 살도록 가르치는 것을 이해해야한다고 덧붙였다. So"&amp;"thear는 청년이 제기 한 질문에“우리 모두가 이러한 원리 나 개념을 더 잘 이해하기 위해 설명해야합니다.")</f>
        <v>점점 더 많은 캄보디아 인 - 특히 젊은이 - 최근에 부처의 달마 전략에 관한 워크숍에 참석하여 현지 미디어 회사 Lotus Broadcasting Service Co Ltd (Lotus)가 주최 한 비즈니스 파트너십을 구축했습니다. Thmey Quarter는 저명한 캄보디아 이코노미스트와 다른 유명한 캄보디아 기업가들에 의해 약 50 명의 참가자, 대부분 젊은 기업가 및 전문가들에게 프레젠테이션을 가졌습니다. 그가 점점 더 많은 사람들, 특히 젊은 기업가와 전문가들이 워크숍에 참석하기 위해 오는 것을 발견 한 워크숍.“오늘, 나는 더 많은 사람들, 특히 젊은 세대가 있다는 것을 알았습니다. 그들이 점점 더 관심이 있고 나는 이것을 계속보고 싶다”고 Kalyan은 말했다. 참가자는 주로 농업 기계, 부동산, 돈 교환, 쌀 판매, 실크, 약국 및 출판의 비즈니스 소유자입니다. Ieng Sotheara는 부동산 개발, 환대 및 미디어에서 그의 사업에서 부처 달마를 연습 한 저명한 캄보디아 사업가입니다. 워크숍에서 연사의. Sotheara는 또한 캄보디아-일본 비즈니스 및 투자 협회 (CJBI)의 회장이기도합니다. Sotheara는 부처의 달마가 기업가와 사람들 모두에게 좋은 우정을 통해 비즈니스 파트너십의 표시를 실천하도록 가르치고 있으며, 이는 좋은 우정을 통해 비즈니스 파트너십의 표시를 연습하도록 가르치고 있습니다. 모든 파트너십 계약 및 신앙 또는 관대함, 고귀한 선름, 기여 및 지능을 포함합니다. 고급 직원은 또한 하나의 동등한 마이너스, 하나의 동등한 0을 포함하는 모델을 포함하여 비즈니스 파트너십의 현재 상태를 평가해야합니다. 하나의 플러스 1 + 1 + 1 + 1과 동일 한 다음 부처의 비즈니스 파트너십 원칙과 비교해 보았습니다. , 즉 회사의 잠재력을 바라 보는 것이 아니라 그들이 말하는 일을하는지, 지능이 있는지 여부를 의미합니다. 많은 돈이나 좋은 정보만큼. Sotheara는“파트너십 내에서 문제가 발생할 경우 종료 방법에 대해 미리 생각해야합니다.”라고 Sotheara는 다음과 같이 설명했습니다. 예를 들어, 당신의 개념은 법, 사회적 도덕 또는 기여에 대한 사업을하고 싶지 않지만 그 사람은 이러한 것들에 대해 신경 쓰지 않고 돈을 벌고 합의에 이용하는 데 집중하는 것입니다.”라고 덧붙였습니다. Sotheara는 젊은 세대는 부처의 달마가 사람들에게 다음 생애를 준비하도록 가르 칠뿐만 아니라 기술을 사용하여 가족이 부유하고 건강하며 행복 해지는 방법과 같은 현재의 삶을 더 잘 살도록 가르치는 것을 이해해야한다고 덧붙였다. Sothear는 청년이 제기 한 질문에“우리 모두가 이러한 원리 나 개념을 더 잘 이해하기 위해 설명해야합니다.</v>
      </c>
    </row>
    <row r="60" ht="15.75" customHeight="1">
      <c r="A60" s="1">
        <v>58.0</v>
      </c>
      <c r="B60" s="3" t="s">
        <v>182</v>
      </c>
      <c r="C60" s="3" t="str">
        <f>IFERROR(__xludf.DUMMYFUNCTION("GOOGLETRANSLATE(B60,""en"",""ko"")"),"Markets Track Track Wall St Rally는 소프트 미국 인플레이션이 금리 희망을 높이는 것처럼")</f>
        <v>Markets Track Track Wall St Rally는 소프트 미국 인플레이션이 금리 희망을 높이는 것처럼</v>
      </c>
      <c r="D60" s="3" t="s">
        <v>128</v>
      </c>
      <c r="E60" s="3" t="str">
        <f>IFERROR(__xludf.DUMMYFUNCTION("GOOGLETRANSLATE(D60,""en"",""ko"")"),"2022 년 8 월 12 일")</f>
        <v>2022 년 8 월 12 일</v>
      </c>
      <c r="F60" s="4" t="s">
        <v>183</v>
      </c>
      <c r="G60" s="3" t="s">
        <v>184</v>
      </c>
      <c r="H60" s="3" t="str">
        <f>IFERROR(__xludf.DUMMYFUNCTION("GOOGLETRANSLATE(G60,""en"",""ko"")"),"AFP-AFP-아시아 시장은 목요일에 데이터가 4 년 동안 인플레이션이 마침내 인플레이션이 4 년 동안 완화되어 연방 준비 가축이 금리 인상 속도를 늦출 수있는 여지를 제공하면서 목요일에 한숨을 쉬었다. 가격은 에너지 비용이 급격히 떨어지고 보드 전역의 위험 자산에 필요한 부스트를 제공했습니다. Wall Street는 NASDAQ 더미가 2 % 이상을 차지하고 기술 황소 시장으로 밀어 붙이는 급증을 즐겼습니다. 6 월 최저에서 20 % 이상을 차지한 반"&amp;"면, 달러가 동료들에 대항하여 하락한 반면, 재무부 수익률-미래 이자율의 게이지 등이 줄어들 었습니다. 인물은 9 월 회의에서 또 다른 범퍼 요금 인상을 발표하라는 연준에 대한 압력을 강화할 것입니다. 우크라이나 전쟁, 공급망 Snarls 및 중국-우스 관계 악화를 포함한 여러 가지 문제로 인해 이미 분위기가 이미 어두워지면서 몇 달 동안 뉴욕의 긍정적 인 에너지는 홍콩, 서울, 타이페이 및 마닐라가 모두 더 많은 상승 상하이, 시드니, 싱가포르, 웰링"&amp;"턴, 자카르타도 1 % 이상 이었지만, 감정은 긍정적 인 반면, 분석가들은 인플레이션이 여전히 높았 기 때문에 과도하게 흥분되는 것에 대해 경고했으며, 여전히 통제를받는 데 시간이 걸릴 것입니다. Bloomberg Television의 Carol Kong은 Bloomberg Television에 말했다.“시장은 현재 미국 인플레이션과 인플레이션을 과소 평가하고있다. 한편, 연준 당국자들은 내년에 대출 비용을 줄이기 시작할 것이라는 기대를 화나게하려고 노"&amp;"력했다. Shkari는“우리는 우리가 승리를 선언하는 곳이 어디든 말하기를 멀리 떨어져있다”고 경고했으며, 시카고 은행의 감독 인 Charles Evans는“올해 나머지와 내년에는”에 대한 비율이 계속 상승 할 것이라고 경고했다. 다음 주 동안 정책 입안자들의 추가 의견에 매달려 요금 인상 속도에 대한 아이디어를 얻었으며, 대출 비용과 인플레이션이 높아짐에도 불구하고 경제가 탄력적으로 남아 있음을 보여주는 아직 강력한 일자리가 계속 유지되었습니다. Ja"&amp;"nus Henderson 투자자들의 Oliver Blackbourn은 말했다.“그러나 연준은 근본적인 인플레이션, 특히 Thornburg Investment Management의 Christian Hoffmann은 다음과 같이 덧붙였습니다.“우리는 Fed Speakers가 시장과 위험 자산을 계속해서 이야기하려고 노력하는 것을보고 놀라지 않아야합니다.”유가. 경기 침체에 대한 걱정에 의해 수요 기대가 계속 될 때, 6 개월 정도의 주요 계약과 우크라이나"&amp;" 전쟁 수준 이하의 주요 계약으로 인해 판매는 12 월 이후 최고 수준의 비축 수를 보여주는 데이터로 인해 공급되었습니다. 국내 생산량의 픽업 덕분에 일부 유럽 국가로의 흐름은 제재와 관련된 지불 분쟁이 해결 된 후 재개되었습니다.")</f>
        <v>AFP-AFP-아시아 시장은 목요일에 데이터가 4 년 동안 인플레이션이 마침내 인플레이션이 4 년 동안 완화되어 연방 준비 가축이 금리 인상 속도를 늦출 수있는 여지를 제공하면서 목요일에 한숨을 쉬었다. 가격은 에너지 비용이 급격히 떨어지고 보드 전역의 위험 자산에 필요한 부스트를 제공했습니다. Wall Street는 NASDAQ 더미가 2 % 이상을 차지하고 기술 황소 시장으로 밀어 붙이는 급증을 즐겼습니다. 6 월 최저에서 20 % 이상을 차지한 반면, 달러가 동료들에 대항하여 하락한 반면, 재무부 수익률-미래 이자율의 게이지 등이 줄어들 었습니다. 인물은 9 월 회의에서 또 다른 범퍼 요금 인상을 발표하라는 연준에 대한 압력을 강화할 것입니다. 우크라이나 전쟁, 공급망 Snarls 및 중국-우스 관계 악화를 포함한 여러 가지 문제로 인해 이미 분위기가 이미 어두워지면서 몇 달 동안 뉴욕의 긍정적 인 에너지는 홍콩, 서울, 타이페이 및 마닐라가 모두 더 많은 상승 상하이, 시드니, 싱가포르, 웰링턴, 자카르타도 1 % 이상 이었지만, 감정은 긍정적 인 반면, 분석가들은 인플레이션이 여전히 높았 기 때문에 과도하게 흥분되는 것에 대해 경고했으며, 여전히 통제를받는 데 시간이 걸릴 것입니다. Bloomberg Television의 Carol Kong은 Bloomberg Television에 말했다.“시장은 현재 미국 인플레이션과 인플레이션을 과소 평가하고있다. 한편, 연준 당국자들은 내년에 대출 비용을 줄이기 시작할 것이라는 기대를 화나게하려고 노력했다. Shkari는“우리는 우리가 승리를 선언하는 곳이 어디든 말하기를 멀리 떨어져있다”고 경고했으며, 시카고 은행의 감독 인 Charles Evans는“올해 나머지와 내년에는”에 대한 비율이 계속 상승 할 것이라고 경고했다. 다음 주 동안 정책 입안자들의 추가 의견에 매달려 요금 인상 속도에 대한 아이디어를 얻었으며, 대출 비용과 인플레이션이 높아짐에도 불구하고 경제가 탄력적으로 남아 있음을 보여주는 아직 강력한 일자리가 계속 유지되었습니다. Janus Henderson 투자자들의 Oliver Blackbourn은 말했다.“그러나 연준은 근본적인 인플레이션, 특히 Thornburg Investment Management의 Christian Hoffmann은 다음과 같이 덧붙였습니다.“우리는 Fed Speakers가 시장과 위험 자산을 계속해서 이야기하려고 노력하는 것을보고 놀라지 않아야합니다.”유가. 경기 침체에 대한 걱정에 의해 수요 기대가 계속 될 때, 6 개월 정도의 주요 계약과 우크라이나 전쟁 수준 이하의 주요 계약으로 인해 판매는 12 월 이후 최고 수준의 비축 수를 보여주는 데이터로 인해 공급되었습니다. 국내 생산량의 픽업 덕분에 일부 유럽 국가로의 흐름은 제재와 관련된 지불 분쟁이 해결 된 후 재개되었습니다.</v>
      </c>
    </row>
    <row r="61" ht="15.75" customHeight="1">
      <c r="A61" s="1">
        <v>59.0</v>
      </c>
      <c r="B61" s="3" t="s">
        <v>30</v>
      </c>
      <c r="C61" s="3" t="str">
        <f>IFERROR(__xludf.DUMMYFUNCTION("GOOGLETRANSLATE(B61,""en"",""ko"")"),"시장 감시")</f>
        <v>시장 감시</v>
      </c>
      <c r="D61" s="3" t="s">
        <v>128</v>
      </c>
      <c r="E61" s="3" t="str">
        <f>IFERROR(__xludf.DUMMYFUNCTION("GOOGLETRANSLATE(D61,""en"",""ko"")"),"2022 년 8 월 12 일")</f>
        <v>2022 년 8 월 12 일</v>
      </c>
      <c r="F61" s="4" t="s">
        <v>185</v>
      </c>
      <c r="G61" s="3" t="s">
        <v>186</v>
      </c>
      <c r="H61" s="3" t="str">
        <f>IFERROR(__xludf.DUMMYFUNCTION("GOOGLETRANSLATE(G61,""en"",""ko"")"),"CSX는 0.13 점을 잃었습니다. 캄보디아 증권 거래소 지수 (CSX)는 어제 472.51에서 0.13 포인트 또는 0.03 %를 잃었습니다. 472.07에 개장 한 지수는 하루 무역 기간 동안 472.51의 최고치와 470.70의 최저치를 기록했으며, 메인 보드에서 PEPC는 30 개의 Riels를 추가하여 3,180 Riels와 PA, 20 Riels에 도달하여 13,420 Riels로 이동했습니다. ABC, GTI 및 PPSP는 120 Riels"&amp;"를 14,800으로 옮기고 PWSA, 40 Riels는 7,400 Riel에 도달하기 위해 120 개의 Riels를 흘 렸습니다. 성장위원회에서 JSL은 4,000 Riels에서 평평하게 남아 있었고 DBDE는 10 명의 Riels를 잃어 2,370 Riels로 이동했습니다.")</f>
        <v>CSX는 0.13 점을 잃었습니다. 캄보디아 증권 거래소 지수 (CSX)는 어제 472.51에서 0.13 포인트 또는 0.03 %를 잃었습니다. 472.07에 개장 한 지수는 하루 무역 기간 동안 472.51의 최고치와 470.70의 최저치를 기록했으며, 메인 보드에서 PEPC는 30 개의 Riels를 추가하여 3,180 Riels와 PA, 20 Riels에 도달하여 13,420 Riels로 이동했습니다. ABC, GTI 및 PPSP는 120 Riels를 14,800으로 옮기고 PWSA, 40 Riels는 7,400 Riel에 도달하기 위해 120 개의 Riels를 흘 렸습니다. 성장위원회에서 JSL은 4,000 Riels에서 평평하게 남아 있었고 DBDE는 10 명의 Riels를 잃어 2,370 Riels로 이동했습니다.</v>
      </c>
    </row>
    <row r="62" ht="15.75" customHeight="1">
      <c r="A62" s="1">
        <v>60.0</v>
      </c>
      <c r="B62" s="3" t="s">
        <v>187</v>
      </c>
      <c r="C62" s="3" t="str">
        <f>IFERROR(__xludf.DUMMYFUNCTION("GOOGLETRANSLATE(B62,""en"",""ko"")"),"캄보디아, 미국은 장애물에도 불구하고 무역 투자 협력을 계속합니다")</f>
        <v>캄보디아, 미국은 장애물에도 불구하고 무역 투자 협력을 계속합니다</v>
      </c>
      <c r="D62" s="3" t="s">
        <v>188</v>
      </c>
      <c r="E62" s="3" t="str">
        <f>IFERROR(__xludf.DUMMYFUNCTION("GOOGLETRANSLATE(D62,""en"",""ko"")"),"2022 년 8 월 11 일")</f>
        <v>2022 년 8 월 11 일</v>
      </c>
      <c r="F62" s="4" t="s">
        <v>189</v>
      </c>
      <c r="G62" s="3" t="s">
        <v>190</v>
      </c>
      <c r="H62" s="3" t="str">
        <f>IFERROR(__xludf.DUMMYFUNCTION("GOOGLETRANSLATE(G62,""en"",""ko"")"),"전염병 및 기타 장애물에도 불구하고 캄보디아와 미국은 양자 무역 및 투자 관계를 유지했습니다. 상무부 장관 인 Sarak Mony는 미국 무역 대표 (USTR) 대표단과 만났습니다. 아시아와 태평양은 캄보디아에 대한 무역 및 투자에 대한 업데이트를 얻기 위해 회의를 맡았다. 국무 장관은 2022 년 상반기에 미국-캄보디아 무역량에도 불구하고 2022 년 상반기에 62 억 달러에 이르렀다 고 말했다. 2021 년에 비해 61.54 % 증가. 캄보디아는 전"&amp;" 세계의 국제 투자자들에게 점점 매력적이고 유리 해지고 있습니다. Mony는 또한 금융 기술 (Fintech)을 포함하여 캄보디아의 기술 부문의 긍정적 진전을 언급했습니다. 그 중 캄보디아의 더 나은 투자 환경에 기여하는 데 도움이되었다. 국무 장관은 Covid-19 백신을 제공 한 미국 정부와 최근의 송환에 대해 감사했다. 캄보디아의 왕실 정부, 특히 상무부의 왕실 정부, 특히 상무부에 감사의 말을 전하면서 ​​캄보디아가 미국 차량 표준을 채택하여 캄"&amp;"보디아를 실행 가능한 시장으로 만들 수 있도록 캄보디아의 부정 행위에 감사했다. USTR에 무역 및 투자 관련 법률 및 규정에 대한 최신 정보를 계속 제공하십시오.")</f>
        <v>전염병 및 기타 장애물에도 불구하고 캄보디아와 미국은 양자 무역 및 투자 관계를 유지했습니다. 상무부 장관 인 Sarak Mony는 미국 무역 대표 (USTR) 대표단과 만났습니다. 아시아와 태평양은 캄보디아에 대한 무역 및 투자에 대한 업데이트를 얻기 위해 회의를 맡았다. 국무 장관은 2022 년 상반기에 미국-캄보디아 무역량에도 불구하고 2022 년 상반기에 62 억 달러에 이르렀다 고 말했다. 2021 년에 비해 61.54 % 증가. 캄보디아는 전 세계의 국제 투자자들에게 점점 매력적이고 유리 해지고 있습니다. Mony는 또한 금융 기술 (Fintech)을 포함하여 캄보디아의 기술 부문의 긍정적 진전을 언급했습니다. 그 중 캄보디아의 더 나은 투자 환경에 기여하는 데 도움이되었다. 국무 장관은 Covid-19 백신을 제공 한 미국 정부와 최근의 송환에 대해 감사했다. 캄보디아의 왕실 정부, 특히 상무부의 왕실 정부, 특히 상무부에 감사의 말을 전하면서 ​​캄보디아가 미국 차량 표준을 채택하여 캄보디아를 실행 가능한 시장으로 만들 수 있도록 캄보디아의 부정 행위에 감사했다. USTR에 무역 및 투자 관련 법률 및 규정에 대한 최신 정보를 계속 제공하십시오.</v>
      </c>
    </row>
    <row r="63" ht="15.75" customHeight="1">
      <c r="A63" s="1">
        <v>61.0</v>
      </c>
      <c r="B63" s="3" t="s">
        <v>191</v>
      </c>
      <c r="C63" s="3" t="str">
        <f>IFERROR(__xludf.DUMMYFUNCTION("GOOGLETRANSLATE(B63,""en"",""ko"")"),"환경부는 보호 지역 사회가 천연 자원에 대한 압력을 줄이기 위해 지역 경제를 창출 할 것을 촉구합니다.")</f>
        <v>환경부는 보호 지역 사회가 천연 자원에 대한 압력을 줄이기 위해 지역 경제를 창출 할 것을 촉구합니다.</v>
      </c>
      <c r="D63" s="3" t="s">
        <v>188</v>
      </c>
      <c r="E63" s="3" t="str">
        <f>IFERROR(__xludf.DUMMYFUNCTION("GOOGLETRANSLATE(D63,""en"",""ko"")"),"2022 년 8 월 11 일")</f>
        <v>2022 년 8 월 11 일</v>
      </c>
      <c r="F63" s="4" t="s">
        <v>192</v>
      </c>
      <c r="G63" s="3" t="s">
        <v>193</v>
      </c>
      <c r="H63" s="3" t="str">
        <f>IFERROR(__xludf.DUMMYFUNCTION("GOOGLETRANSLATE(G63,""en"",""ko"")"),"보다 효과적인 산림 보존을 촉진하기 위해 환경부의 실무 그룹은 지역 사회를위한 가축 생산을 촉진하기위한 사역의 번식 협력 프로젝트 계획을 연구하고 평가했습니다. 번식에는 염소, 돼지 및 야생 돼지가 포함됩니다. 성공하면 동물은 지역 사회 및 농장 파트너에게 양도 될 것입니다. 돼지. 사역은이 품종이 지역 경제를 창출하고, 사람들의 소득을 높이고, 천연 자원에 대한 압력을 줄이기 위해 일자리를 창출 할 수있을 것이라고 밝혔다. 환경부 고문 인 Leang "&amp;"Seng은 돼지 번식 농장의 설립이 거의 4 개월 동안 진행되고 있다고 말했다.")</f>
        <v>보다 효과적인 산림 보존을 촉진하기 위해 환경부의 실무 그룹은 지역 사회를위한 가축 생산을 촉진하기위한 사역의 번식 협력 프로젝트 계획을 연구하고 평가했습니다. 번식에는 염소, 돼지 및 야생 돼지가 포함됩니다. 성공하면 동물은 지역 사회 및 농장 파트너에게 양도 될 것입니다. 돼지. 사역은이 품종이 지역 경제를 창출하고, 사람들의 소득을 높이고, 천연 자원에 대한 압력을 줄이기 위해 일자리를 창출 할 수있을 것이라고 밝혔다. 환경부 고문 인 Leang Seng은 돼지 번식 농장의 설립이 거의 4 개월 동안 진행되고 있다고 말했다.</v>
      </c>
    </row>
    <row r="64" ht="15.75" customHeight="1">
      <c r="A64" s="1">
        <v>62.0</v>
      </c>
      <c r="B64" s="3" t="s">
        <v>194</v>
      </c>
      <c r="C64" s="3" t="str">
        <f>IFERROR(__xludf.DUMMYFUNCTION("GOOGLETRANSLATE(B64,""en"",""ko"")"),"새로운 금 채굴 회사는 Preah Vihear Province에서 시험 운영을 시작합니다.")</f>
        <v>새로운 금 채굴 회사는 Preah Vihear Province에서 시험 운영을 시작합니다.</v>
      </c>
      <c r="D64" s="3" t="s">
        <v>188</v>
      </c>
      <c r="E64" s="3" t="str">
        <f>IFERROR(__xludf.DUMMYFUNCTION("GOOGLETRANSLATE(D64,""en"",""ko"")"),"2022 년 8 월 11 일")</f>
        <v>2022 년 8 월 11 일</v>
      </c>
      <c r="F64" s="4" t="s">
        <v>195</v>
      </c>
      <c r="G64" s="3" t="s">
        <v>196</v>
      </c>
      <c r="H64" s="3" t="str">
        <f>IFERROR(__xludf.DUMMYFUNCTION("GOOGLETRANSLATE(G64,""en"",""ko"")"),"현지 투자자와 중국 투자자들 사이의 합작 투자 인 Delcom Campuchea Plc.는 8 월 초부터 Preah Vihear Northern Province에서 시험 운영을 시작하여 약 20 킬로그램의 Gold Ore를 추출했으며 8 월 4 일부터 금 추출을 시작했다고 Ung Dipola, Ung Dipola는 말했다. 그는 8 월 9 일에 열린 기자 회견에서 광산 에너지 부의 광물 자원 사무국 장을 덧붙였다. 회사의 연간 로열티 소득은 0.6 백만"&amp;" 달러로 예상됩니다. 캄보디아의 최초의 상업 금 추출 회사는 Mondulkiri Province에있는 호주 상장 Emerald Resources NL의 자회사 인 르네상스 미네랄 (Cambodia) Ltd.입니다. 채굴이 지난 6 월에 시작된 이래 90 % 순수 금 솔루션을 가진 금 광석의 톤은 총 왕족 수입이 510 만 달러를 지불했습니다. Chea Vannak - AKP")</f>
        <v>현지 투자자와 중국 투자자들 사이의 합작 투자 인 Delcom Campuchea Plc.는 8 월 초부터 Preah Vihear Northern Province에서 시험 운영을 시작하여 약 20 킬로그램의 Gold Ore를 추출했으며 8 월 4 일부터 금 추출을 시작했다고 Ung Dipola, Ung Dipola는 말했다. 그는 8 월 9 일에 열린 기자 회견에서 광산 에너지 부의 광물 자원 사무국 장을 덧붙였다. 회사의 연간 로열티 소득은 0.6 백만 달러로 예상됩니다. 캄보디아의 최초의 상업 금 추출 회사는 Mondulkiri Province에있는 호주 상장 Emerald Resources NL의 자회사 인 르네상스 미네랄 (Cambodia) Ltd.입니다. 채굴이 지난 6 월에 시작된 이래 90 % 순수 금 솔루션을 가진 금 광석의 톤은 총 왕족 수입이 510 만 달러를 지불했습니다. Chea Vannak - AKP</v>
      </c>
    </row>
    <row r="65" ht="15.75" customHeight="1">
      <c r="A65" s="1">
        <v>63.0</v>
      </c>
      <c r="B65" s="3" t="s">
        <v>197</v>
      </c>
      <c r="C65" s="3" t="str">
        <f>IFERROR(__xludf.DUMMYFUNCTION("GOOGLETRANSLATE(B65,""en"",""ko"")"),"캄보디아의 국제는 1 월에서 7 월에 21 % 상승했습니다")</f>
        <v>캄보디아의 국제는 1 월에서 7 월에 21 % 상승했습니다</v>
      </c>
      <c r="D65" s="3" t="s">
        <v>188</v>
      </c>
      <c r="E65" s="3" t="str">
        <f>IFERROR(__xludf.DUMMYFUNCTION("GOOGLETRANSLATE(D65,""en"",""ko"")"),"2022 년 8 월 11 일")</f>
        <v>2022 년 8 월 11 일</v>
      </c>
      <c r="F65" s="4" t="s">
        <v>198</v>
      </c>
      <c r="G65" s="3" t="s">
        <v>199</v>
      </c>
      <c r="H65" s="3" t="str">
        <f>IFERROR(__xludf.DUMMYFUNCTION("GOOGLETRANSLATE(G65,""en"",""ko"")"),"캄보디아의 국제 무역은 올해 첫 7 개월 동안 전년 대비 21.3 % 증가한 3,800 억 달러에 달했으며, 1 월부터 7 월까지 캄보디아는 137 억 8 천만 달러 상당의 상품을 외국 시장에 수출했으며, 이는 30.7 % 증가했습니다. 작년과 같은 기간, Custom and Excise 국회의 보고서에 따르면, 왕국의 총 수입은이 기간 동안 15.4 % 상승한 1,900 억 달러로 증가한 것으로 나타났습니다. 미국은 캄보디아 제품의 가장 큰 시장으로 "&amp;"43 %를 차지하고 있습니다 왕국의 총 수출 또는 569 억 달러, 전년 대비 47.3 % 증가한이 보고서는 밑줄을 밑줄을 긋었다. 베트남과 중국은 각각 캄보디아에서 각각 1,32 억 달러와 7 억 8 천만 달러 상당의 제품을 수입하여 2 위와 3 위를 차지했다. , 신발, 여행 용품은 총 상품 수출의 거의 50 %를 공유했으며, 비가 방수 제품 및 농산물이 뒤를이었습니다. Chea Vannak - AKP")</f>
        <v>캄보디아의 국제 무역은 올해 첫 7 개월 동안 전년 대비 21.3 % 증가한 3,800 억 달러에 달했으며, 1 월부터 7 월까지 캄보디아는 137 억 8 천만 달러 상당의 상품을 외국 시장에 수출했으며, 이는 30.7 % 증가했습니다. 작년과 같은 기간, Custom and Excise 국회의 보고서에 따르면, 왕국의 총 수입은이 기간 동안 15.4 % 상승한 1,900 억 달러로 증가한 것으로 나타났습니다. 미국은 캄보디아 제품의 가장 큰 시장으로 43 %를 차지하고 있습니다 왕국의 총 수출 또는 569 억 달러, 전년 대비 47.3 % 증가한이 보고서는 밑줄을 밑줄을 긋었다. 베트남과 중국은 각각 캄보디아에서 각각 1,32 억 달러와 7 억 8 천만 달러 상당의 제품을 수입하여 2 위와 3 위를 차지했다. , 신발, 여행 용품은 총 상품 수출의 거의 50 %를 공유했으며, 비가 방수 제품 및 농산물이 뒤를이었습니다. Chea Vannak - AKP</v>
      </c>
    </row>
    <row r="66" ht="15.75" customHeight="1">
      <c r="A66" s="1">
        <v>64.0</v>
      </c>
      <c r="B66" s="3" t="s">
        <v>200</v>
      </c>
      <c r="C66" s="3" t="str">
        <f>IFERROR(__xludf.DUMMYFUNCTION("GOOGLETRANSLATE(B66,""en"",""ko"")"),"캄보디아의 의류 제조업체 그룹 그룹은 서부에서 구매 주문 하락을 걱정합니다.")</f>
        <v>캄보디아의 의류 제조업체 그룹 그룹은 서부에서 구매 주문 하락을 걱정합니다.</v>
      </c>
      <c r="D66" s="3" t="s">
        <v>188</v>
      </c>
      <c r="E66" s="3" t="str">
        <f>IFERROR(__xludf.DUMMYFUNCTION("GOOGLETRANSLATE(D66,""en"",""ko"")"),"2022 년 8 월 11 일")</f>
        <v>2022 년 8 월 11 일</v>
      </c>
      <c r="F66" s="4" t="s">
        <v>201</v>
      </c>
      <c r="G66" s="3" t="s">
        <v>202</v>
      </c>
      <c r="H66" s="3" t="str">
        <f>IFERROR(__xludf.DUMMYFUNCTION("GOOGLETRANSLATE(G66,""en"",""ko"")"),"수요일 캄보디아 (GMAC)의 의류 제조업체 협회 (GMAC)는 2022.GMAC 사무 총장 켄 루오 (Ken Loo)의 서방 국가의 구매 명령 감소에 대한 우려를 표명했다. 국가는“하반기 수출 상황에 대한 심각한 우려”를 제기했습니다.“많은 회원국은 GMAC에 축소 /수정 된 주문 상황에 대해 알리고 일부는 GMAC 법률 팀으로부터 가능한 부분에 대한 절차에 대한 법적 조언을 구했습니다. 그는 보도 자료에서“GMAC는 주문 상황을보다 정확하게 분석하기"&amp;" 위해 모든 회원들 사이에서 광범위한 조사를 실시하고있다”고 덧붙였다. 정부가 연금 기금 기부금 이행과 연간 최저 임금 개정을 1 월에 발효했다고 발표 한 후 그는 말했다. e는 구매자의 수요로 인해 매년 증가하는 물류 비용과 높은 규정 준수 비용과 같은 다른 문제는 말할 것도없이 걱정할만큼 심각합니다.”라고 Loo는 말했다. 의복, 신발 및 여행 용품 산업은 캄보디아의 가장 큰 외환 소득자입니다. 이 부문은 약 1,100 개의 공장과 지점으로 구성되며"&amp;", 약 750,000 명의 노동자를 고용하고 있으며, 대부분 여성. 대부분의 세관 및 소비국에 따르면 동남아시아 국가는 올해 상반기에 66 억 달러의 제품을 전적으로 수출했습니다. 작년 같은 기간 동안 472 억 달러. 신화")</f>
        <v>수요일 캄보디아 (GMAC)의 의류 제조업체 협회 (GMAC)는 2022.GMAC 사무 총장 켄 루오 (Ken Loo)의 서방 국가의 구매 명령 감소에 대한 우려를 표명했다. 국가는“하반기 수출 상황에 대한 심각한 우려”를 제기했습니다.“많은 회원국은 GMAC에 축소 /수정 된 주문 상황에 대해 알리고 일부는 GMAC 법률 팀으로부터 가능한 부분에 대한 절차에 대한 법적 조언을 구했습니다. 그는 보도 자료에서“GMAC는 주문 상황을보다 정확하게 분석하기 위해 모든 회원들 사이에서 광범위한 조사를 실시하고있다”고 덧붙였다. 정부가 연금 기금 기부금 이행과 연간 최저 임금 개정을 1 월에 발효했다고 발표 한 후 그는 말했다. e는 구매자의 수요로 인해 매년 증가하는 물류 비용과 높은 규정 준수 비용과 같은 다른 문제는 말할 것도없이 걱정할만큼 심각합니다.”라고 Loo는 말했다. 의복, 신발 및 여행 용품 산업은 캄보디아의 가장 큰 외환 소득자입니다. 이 부문은 약 1,100 개의 공장과 지점으로 구성되며, 약 750,000 명의 노동자를 고용하고 있으며, 대부분 여성. 대부분의 세관 및 소비국에 따르면 동남아시아 국가는 올해 상반기에 66 억 달러의 제품을 전적으로 수출했습니다. 작년 같은 기간 동안 472 억 달러. 신화</v>
      </c>
    </row>
    <row r="67" ht="15.75" customHeight="1">
      <c r="A67" s="1">
        <v>65.0</v>
      </c>
      <c r="B67" s="3" t="s">
        <v>203</v>
      </c>
      <c r="C67" s="3" t="str">
        <f>IFERROR(__xludf.DUMMYFUNCTION("GOOGLETRANSLATE(B67,""en"",""ko"")"),"Cambodia-China는 처음 7 개월 만에 15.6 pct를 거래합니다")</f>
        <v>Cambodia-China는 처음 7 개월 만에 15.6 pct를 거래합니다</v>
      </c>
      <c r="D67" s="3" t="s">
        <v>188</v>
      </c>
      <c r="E67" s="3" t="str">
        <f>IFERROR(__xludf.DUMMYFUNCTION("GOOGLETRANSLATE(D67,""en"",""ko"")"),"2022 년 8 월 11 일")</f>
        <v>2022 년 8 월 11 일</v>
      </c>
      <c r="F67" s="4" t="s">
        <v>204</v>
      </c>
      <c r="G67" s="3" t="s">
        <v>205</v>
      </c>
      <c r="H67" s="3" t="str">
        <f>IFERROR(__xludf.DUMMYFUNCTION("GOOGLETRANSLATE(G67,""en"",""ko"")"),"캄보디아와 중국 간의 무역량은 2022 년 첫 7 개월 동안 전년 대비 15.6 % 증가한 69 억 9 천만 달러로 수요일 발표 된 세관 및 Excise의 보고서에 따르면 캄보디아의 가장 큰 무역 파트너로 남아있었습니다. 보고서는 미국, 베트남, 태국 및 싱가포르가 뒤를이었다.이 보고서는 중국과의 무역이 1 월에서 7 월 기간 동안 캄보디아의 총 무역량의 21 %를 차지했다고 덧붙였다. 밀드리 쌀, 바나나, 망고, 카사바, 어업 및 의류는 중국에서 수입"&amp;" 한 반면, 대부분 의복 원료, 기계, 차량, 식품, 전자 및 의약품 등에서 수입 한 Cambodian Commerce의 국무 장관 및 대변인 Penn Sovicheat는 무역 협력에 말했다. Covid-19 Pandemic의 불리한 영향에도 불구하고 양국 간의 부정적인 영향에도 불구하고 상승하고 있습니다.“중국은 캄보디아의 거대한 시장이며, Pandem에도 불구하고 Xinhua.sovicheat는 Xinhua.sovicheat는 올해 초에 발효 된 C"&amp;"CFTA (Cambodia-China Free Trade Agreement)와 CCFTA (Cambodia-China Free Trade Agreement)가 말했다. 양국 간의 무역 관계에 새로운 자극을 주입하고있다. 캄보디아 왕립 아카데미 (Royal Academy of Cambodia)의 중국 연구소 (Institute of China) 연구소 (Institute of China) 연구소 (Institute of China Studies)는 두 협"&amp;"정이 양 아시아 국가 사이의 무역량을 크게 향상 시켰다는 데 동의했다.“RCEP와 CCFTA를 통해 캄보디아는 허브가 될 수 있다고 생각한다. -미래에 중국에서 동남아시아 국가 협회 (ASEAN) 지역에 상품을 분배하는 스포크 모델”이라고 Xinhua.rce은 10 개의 ASEAN 회원국을 포함한 15 개의 아시아 태평양 국가 (Brunei, CA)를 포함한다고 말했다. Mbodia, Indonesia, Laos, Malaysia, Myanmar, 필리"&amp;"핀, 싱가포르, 태국 및 베트남, 그리고 5 개의 무역 파트너, 즉 중국, 일본, 한국, 호주 및 뉴질랜드. 신화")</f>
        <v>캄보디아와 중국 간의 무역량은 2022 년 첫 7 개월 동안 전년 대비 15.6 % 증가한 69 억 9 천만 달러로 수요일 발표 된 세관 및 Excise의 보고서에 따르면 캄보디아의 가장 큰 무역 파트너로 남아있었습니다. 보고서는 미국, 베트남, 태국 및 싱가포르가 뒤를이었다.이 보고서는 중국과의 무역이 1 월에서 7 월 기간 동안 캄보디아의 총 무역량의 21 %를 차지했다고 덧붙였다. 밀드리 쌀, 바나나, 망고, 카사바, 어업 및 의류는 중국에서 수입 한 반면, 대부분 의복 원료, 기계, 차량, 식품, 전자 및 의약품 등에서 수입 한 Cambodian Commerce의 국무 장관 및 대변인 Penn Sovicheat는 무역 협력에 말했다. Covid-19 Pandemic의 불리한 영향에도 불구하고 양국 간의 부정적인 영향에도 불구하고 상승하고 있습니다.“중국은 캄보디아의 거대한 시장이며, Pandem에도 불구하고 Xinhua.sovicheat는 Xinhua.sovicheat는 올해 초에 발효 된 CCFTA (Cambodia-China Free Trade Agreement)와 CCFTA (Cambodia-China Free Trade Agreement)가 말했다. 양국 간의 무역 관계에 새로운 자극을 주입하고있다. 캄보디아 왕립 아카데미 (Royal Academy of Cambodia)의 중국 연구소 (Institute of China) 연구소 (Institute of China) 연구소 (Institute of China Studies)는 두 협정이 양 아시아 국가 사이의 무역량을 크게 향상 시켰다는 데 동의했다.“RCEP와 CCFTA를 통해 캄보디아는 허브가 될 수 있다고 생각한다. -미래에 중국에서 동남아시아 국가 협회 (ASEAN) 지역에 상품을 분배하는 스포크 모델”이라고 Xinhua.rce은 10 개의 ASEAN 회원국을 포함한 15 개의 아시아 태평양 국가 (Brunei, CA)를 포함한다고 말했다. Mbodia, Indonesia, Laos, Malaysia, Myanmar, 필리핀, 싱가포르, 태국 및 베트남, 그리고 5 개의 무역 파트너, 즉 중국, 일본, 한국, 호주 및 뉴질랜드. 신화</v>
      </c>
    </row>
    <row r="68" ht="15.75" customHeight="1">
      <c r="A68" s="1">
        <v>66.0</v>
      </c>
      <c r="B68" s="3" t="s">
        <v>206</v>
      </c>
      <c r="C68" s="3" t="str">
        <f>IFERROR(__xludf.DUMMYFUNCTION("GOOGLETRANSLATE(B68,""en"",""ko"")"),"가솔린 스테이션 소유자의 73 %가 법적 요구 사항을 충족합니다")</f>
        <v>가솔린 스테이션 소유자의 73 %가 법적 요구 사항을 충족합니다</v>
      </c>
      <c r="D68" s="3" t="s">
        <v>188</v>
      </c>
      <c r="E68" s="3" t="str">
        <f>IFERROR(__xludf.DUMMYFUNCTION("GOOGLETRANSLATE(D68,""en"",""ko"")"),"2022 년 8 월 11 일")</f>
        <v>2022 년 8 월 11 일</v>
      </c>
      <c r="F68" s="4" t="s">
        <v>207</v>
      </c>
      <c r="G68" s="3" t="s">
        <v>208</v>
      </c>
      <c r="H68" s="3" t="str">
        <f>IFERROR(__xludf.DUMMYFUNCTION("GOOGLETRANSLATE(G68,""en"",""ko"")"),"석유 및 주유소를 운영하기위한 법적 요구 사항을 준수하는 석유 스테이션 소유자의 비율은 이달 초에 73 %로 급등했습니다. 석유 법이 2018 년에 제정 된 이후에 이어졌다. 석유 및 석유 제품 관리에 관한 법률은 2019 년 7 월 중순 캄보디아 국회에서 채택되어 석유 부문의 다운 스트림 활동을 규제하기 위해 석유 및 가스 소유자가 필요로했다. 스테이션은 구내에서 표준화 된 기술 및 안전 관리를 설정했습니다. 석유 및 주유소 소유자 중 3,778 명 "&amp;"중 570 명 또는 15 %가 인증서 및 2018 년에 MME에 허가를 제출했으며 3,400 또는 67 % 이상
정부의 5 년간의 업적 보고서에 따르면 2021 년에 5,000 명 이상이 5,000 명 이상의 정부의 업적 보고서에 따르면 MME는 재고 센터, 수입, 운송, 공급, 배포 및 포장을 포함한 석유 및 가스에 대한 63 개의 라이센스와 17 개의 허가를 발행했다. 보고서에 따르면, 2017 년부터 2021 년까지의 연도는이 기간 동안 석유 및 "&amp;"주유소 운영에 대한 344 개의 기술 이행 증명서와 1,931 개의 허가를 제공했다고 덧붙였다. 기자 회견에서 대부분 프랜차이즈 석유 및 주유소가 기술 및 안전 표준 문제에 직면 해 있다고 말한 반면, Kampuchea Tela, Sokimex Investment Group, Chevron (Cambodia) Limited, Totalenergies 등과 같은 회사가 운영하는 스테이션은 법률 및 규정을 따르십시오. 글쎄요.“우리가 인식, 교육 및 훈련을"&amp;" 제기 한 후에, 우리는 점점 더 많은 사람들이 요구 사항을 이해하는 것을 보았습니다. EY는 스테이션 운영에서 기술 및 안전 표준을 개선하기 위해 라이센스를 신청하게되었습니다.”라고 부사장의 대변인이기도 한 라이센스, 허가 및 증명서를 언급하지 않은 Sour는 말했습니다. 캄보디아의 석유 및 주유소의 펌프 토퍼, 휘발유 탱크 및 터빈 펌프와 같은 조립 장비를 개선하여 법률 및 규정에 의해 설정된 표준 및 요구 사항을 따라야합니다. 칸달 지방의 Ang "&amp;"Snuol 지구는 Khmer Times에 역의 소유자가 MME가 설정 한 모든 요구 사항을 충족했으며 지방 홀에서 표준 및 안전에 관한 교육에 참석하도록 지명되었으며 공무원들은 역을 방문했다고 Deta는 말했다. 석유 및 주유소가 요구 사항을 구현하는 데 현재의 경제 조건이 바람직하지 않았으며, 특히 석유 가격이 안정적이지 않았기 때문에 개선 회사는 때때로 스테이션에 공급하기에 충분한 제품을 가지고 있지 않았지만 정부는 판매 가격을 설정하여 이익을 얻을"&amp;" 수 없습니다.“논리적으로, 우리는 이익을 얻기 위해 사업을합니다. 그러나 경제 상황은 대부분 이와 같습니다. 그것을 만들 수는 없지만 손실, 특히 건물을 임대하고 직원을 고용하는 사람들. 그렇기 때문에 법적 요구 사항에 따라 스테이션을 개선하는 것이 불가능할 것입니다. 우리는 개선에 돈을 쓸 수있는 돈이 필요하기 때문에 불가능할 가능성이 높습니다.”라고 Deta는 말했습니다. 고객은 매월 손실을 받았을 때 계획 중이며, 고객은 자동차, 툭툭 및 오토바"&amp;"이 운전자와 같이 소비를 줄이고 수입을 줄이면서 소비를 줄였습니다. 이전처럼 자주 리필하지 않습니다. 그래서 지금, 살아남는 것이 최고입니다. 개선은 경제 상황에 달려 있습니다. 특히 소득이 줄어들고 기업이 폐쇄 되었기 때문입니다. 회복에도 불구하고 대부분 사람들은 가장 필요한 것들을 다루기 위해 회복 된 소득을 사용합니다. 아직 개선에 대해 이야기 할 필요가 없다”고 말했다.")</f>
        <v>석유 및 주유소를 운영하기위한 법적 요구 사항을 준수하는 석유 스테이션 소유자의 비율은 이달 초에 73 %로 급등했습니다. 석유 법이 2018 년에 제정 된 이후에 이어졌다. 석유 및 석유 제품 관리에 관한 법률은 2019 년 7 월 중순 캄보디아 국회에서 채택되어 석유 부문의 다운 스트림 활동을 규제하기 위해 석유 및 가스 소유자가 필요로했다. 스테이션은 구내에서 표준화 된 기술 및 안전 관리를 설정했습니다. 석유 및 주유소 소유자 중 3,778 명 중 570 명 또는 15 %가 인증서 및 2018 년에 MME에 허가를 제출했으며 3,400 또는 67 % 이상
정부의 5 년간의 업적 보고서에 따르면 2021 년에 5,000 명 이상이 5,000 명 이상의 정부의 업적 보고서에 따르면 MME는 재고 센터, 수입, 운송, 공급, 배포 및 포장을 포함한 석유 및 가스에 대한 63 개의 라이센스와 17 개의 허가를 발행했다. 보고서에 따르면, 2017 년부터 2021 년까지의 연도는이 기간 동안 석유 및 주유소 운영에 대한 344 개의 기술 이행 증명서와 1,931 개의 허가를 제공했다고 덧붙였다. 기자 회견에서 대부분 프랜차이즈 석유 및 주유소가 기술 및 안전 표준 문제에 직면 해 있다고 말한 반면, Kampuchea Tela, Sokimex Investment Group, Chevron (Cambodia) Limited, Totalenergies 등과 같은 회사가 운영하는 스테이션은 법률 및 규정을 따르십시오. 글쎄요.“우리가 인식, 교육 및 훈련을 제기 한 후에, 우리는 점점 더 많은 사람들이 요구 사항을 이해하는 것을 보았습니다. EY는 스테이션 운영에서 기술 및 안전 표준을 개선하기 위해 라이센스를 신청하게되었습니다.”라고 부사장의 대변인이기도 한 라이센스, 허가 및 증명서를 언급하지 않은 Sour는 말했습니다. 캄보디아의 석유 및 주유소의 펌프 토퍼, 휘발유 탱크 및 터빈 펌프와 같은 조립 장비를 개선하여 법률 및 규정에 의해 설정된 표준 및 요구 사항을 따라야합니다. 칸달 지방의 Ang Snuol 지구는 Khmer Times에 역의 소유자가 MME가 설정 한 모든 요구 사항을 충족했으며 지방 홀에서 표준 및 안전에 관한 교육에 참석하도록 지명되었으며 공무원들은 역을 방문했다고 Deta는 말했다. 석유 및 주유소가 요구 사항을 구현하는 데 현재의 경제 조건이 바람직하지 않았으며, 특히 석유 가격이 안정적이지 않았기 때문에 개선 회사는 때때로 스테이션에 공급하기에 충분한 제품을 가지고 있지 않았지만 정부는 판매 가격을 설정하여 이익을 얻을 수 없습니다.“논리적으로, 우리는 이익을 얻기 위해 사업을합니다. 그러나 경제 상황은 대부분 이와 같습니다. 그것을 만들 수는 없지만 손실, 특히 건물을 임대하고 직원을 고용하는 사람들. 그렇기 때문에 법적 요구 사항에 따라 스테이션을 개선하는 것이 불가능할 것입니다. 우리는 개선에 돈을 쓸 수있는 돈이 필요하기 때문에 불가능할 가능성이 높습니다.”라고 Deta는 말했습니다. 고객은 매월 손실을 받았을 때 계획 중이며, 고객은 자동차, 툭툭 및 오토바이 운전자와 같이 소비를 줄이고 수입을 줄이면서 소비를 줄였습니다. 이전처럼 자주 리필하지 않습니다. 그래서 지금, 살아남는 것이 최고입니다. 개선은 경제 상황에 달려 있습니다. 특히 소득이 줄어들고 기업이 폐쇄 되었기 때문입니다. 회복에도 불구하고 대부분 사람들은 가장 필요한 것들을 다루기 위해 회복 된 소득을 사용합니다. 아직 개선에 대해 이야기 할 필요가 없다”고 말했다.</v>
      </c>
    </row>
    <row r="69" ht="15.75" customHeight="1">
      <c r="A69" s="1">
        <v>67.0</v>
      </c>
      <c r="B69" s="3" t="s">
        <v>209</v>
      </c>
      <c r="C69" s="3" t="str">
        <f>IFERROR(__xludf.DUMMYFUNCTION("GOOGLETRANSLATE(B69,""en"",""ko"")"),"GSP가 없음에도 불구하고 여행 용품 수출")</f>
        <v>GSP가 없음에도 불구하고 여행 용품 수출</v>
      </c>
      <c r="D69" s="3" t="s">
        <v>188</v>
      </c>
      <c r="E69" s="3" t="str">
        <f>IFERROR(__xludf.DUMMYFUNCTION("GOOGLETRANSLATE(D69,""en"",""ko"")"),"2022 년 8 월 11 일")</f>
        <v>2022 년 8 월 11 일</v>
      </c>
      <c r="F69" s="4" t="s">
        <v>210</v>
      </c>
      <c r="G69" s="3" t="s">
        <v>211</v>
      </c>
      <c r="H69" s="3" t="str">
        <f>IFERROR(__xludf.DUMMYFUNCTION("GOOGLETRANSLATE(G69,""en"",""ko"")"),"캄보디아의 미국 여행 상품 수출은 올해 상반기에 59.5 % 증가했지만, 왕국의 여행 상품에 대한 무역 선호도를 제공하는 GSP (General Specialized Preference)는 아직 국가에 의해 갱신되지 않았다. 캄보디아 여행 용품 및 가죽 협회 협회는 작년 같은 기간에 비해 미국으로의 가방과 여행 상품의 수출이 올해 1 월에서 6 월에 8 억 8 천만 달러에 달한 것으로 나타났습니다. 미국은 캄보디아의 가방과 여행의 가장 큰 시장입니다. "&amp;"상품은 Ly Kunthai의 명예 회장 인 Cambodia의 여행 및 가방 제품은 2016 년 이후 미국 시장에서 GSP 지위 만 받았으며 의류 및 신발과 같은 다른 제품은 가장 큰 국가 지위에 따라 미국으로 수출되어 할인을 허용합니다. 수입시 GSP 지위는 미국이 덜 도상국에 제공했으며 지난 12 월 만료되었으며 미국 정부는 지위를 재 활성화하는 과정에 있습니다. Kunthai는 2021 년 상반기의 의복, 신발 및 여행 상품 수출은 6,561 백만 "&amp;"달러로 전년 대비 39 % 증가한 6,561 백만 달러에 이르렀다. , 미국은 관세 및 Excise 국의 보고서에 따르면, 미국은 올해 첫 학기에 46 억 6 천만 달러의 캄보디아 수출 시장으로 남아 있으며 작년 같은 기간보다 54 % 증가한 것으로 나타났습니다. 상무부의 국무부 장관은 GSP 제도가 미국으로의 여행 상품 수출 증가에 기여했으며 양자 무역에 기여했다고 말했다. Sovicheat는 GSP가 양국 간의 양방향 무역의 증가에 기여했다고 덧붙였"&amp;"다.")</f>
        <v>캄보디아의 미국 여행 상품 수출은 올해 상반기에 59.5 % 증가했지만, 왕국의 여행 상품에 대한 무역 선호도를 제공하는 GSP (General Specialized Preference)는 아직 국가에 의해 갱신되지 않았다. 캄보디아 여행 용품 및 가죽 협회 협회는 작년 같은 기간에 비해 미국으로의 가방과 여행 상품의 수출이 올해 1 월에서 6 월에 8 억 8 천만 달러에 달한 것으로 나타났습니다. 미국은 캄보디아의 가방과 여행의 가장 큰 시장입니다. 상품은 Ly Kunthai의 명예 회장 인 Cambodia의 여행 및 가방 제품은 2016 년 이후 미국 시장에서 GSP 지위 만 받았으며 의류 및 신발과 같은 다른 제품은 가장 큰 국가 지위에 따라 미국으로 수출되어 할인을 허용합니다. 수입시 GSP 지위는 미국이 덜 도상국에 제공했으며 지난 12 월 만료되었으며 미국 정부는 지위를 재 활성화하는 과정에 있습니다. Kunthai는 2021 년 상반기의 의복, 신발 및 여행 상품 수출은 6,561 백만 달러로 전년 대비 39 % 증가한 6,561 백만 달러에 이르렀다. , 미국은 관세 및 Excise 국의 보고서에 따르면, 미국은 올해 첫 학기에 46 억 6 천만 달러의 캄보디아 수출 시장으로 남아 있으며 작년 같은 기간보다 54 % 증가한 것으로 나타났습니다. 상무부의 국무부 장관은 GSP 제도가 미국으로의 여행 상품 수출 증가에 기여했으며 양자 무역에 기여했다고 말했다. Sovicheat는 GSP가 양국 간의 양방향 무역의 증가에 기여했다고 덧붙였다.</v>
      </c>
    </row>
    <row r="70" ht="15.75" customHeight="1">
      <c r="A70" s="1">
        <v>68.0</v>
      </c>
      <c r="B70" s="3" t="s">
        <v>212</v>
      </c>
      <c r="C70" s="3" t="str">
        <f>IFERROR(__xludf.DUMMYFUNCTION("GOOGLETRANSLATE(B70,""en"",""ko"")"),"EMDG Cohort 2는 중소기업이 수출 시장 개발을 돕는 것을 목표로합니다.")</f>
        <v>EMDG Cohort 2는 중소기업이 수출 시장 개발을 돕는 것을 목표로합니다.</v>
      </c>
      <c r="D70" s="3" t="s">
        <v>188</v>
      </c>
      <c r="E70" s="3" t="str">
        <f>IFERROR(__xludf.DUMMYFUNCTION("GOOGLETRANSLATE(D70,""en"",""ko"")"),"2022 년 8 월 11 일")</f>
        <v>2022 년 8 월 11 일</v>
      </c>
      <c r="F70" s="4" t="s">
        <v>213</v>
      </c>
      <c r="G70" s="3" t="s">
        <v>214</v>
      </c>
      <c r="H70" s="3" t="str">
        <f>IFERROR(__xludf.DUMMYFUNCTION("GOOGLETRANSLATE(G70,""en"",""ko"")"),"경제 및 금융부 (MEF)에 따른 단위 인 크메르 기업 (Khmer Enterprise)의 캄보디아 (Cambodia)의 중소 기업 (SMES)의 수출 잠재력을 더욱 높이기위한 계획의 일환으로 최근 수출 시장 개발 보조금의 두 번째 코호트를 시작했습니다 ( EMDG) Programme. Cohort 1,이 프로그램은 농업에서 50 명 이상, 제조업에서 26 개, 서비스 부문에서 8 개 이상의 다른 부문으로부터 거의 90 개의 응용 프로그램을 받았으며, "&amp;"Khmer Enterprise의 CEO 인 Chhieng Vanmunin은“Cambodia 's with 전 세계의 다른 국가들과 함께 여행 제한의 재개 및 철수 이이 프로그램은 새로운 수출 시장 개발에 중소기업이 인센티브를받을 수있는 독특한 위치에 있습니다. 지역 중소기업에 대한 국제 시장 접근성 확대는 캄보디아의 코비디아 포스트 19 경제 회복의 왕립 정부와 일치하려는 크메르 기업의 전략적 이니셔티브 중 하나입니다.”EMDG 프로그램은 SMES가 수"&amp;"출 개발 비용을 낮추고 더 많은 투자를 허용하는 데 도움이됩니다 EMDG Cohort 2는 코호트 1의 중소기업의 피드백을 통해 수출 시장, 신규 또는 기존 또는 기존의 수출 시장을 개발하기 위해 SME에 추가 ​​혜택을 제공하도록 설계되었으며,보다 단순화되고 간소화 된 신청 절차. EMDG Cohort 2는 수출 시장 개발 계획과 관련된 적격 비용의 최대 50%를 상환합니다. 미래 지향적 인 접근 방식으로 중소기업은 미래의 홍보 활동을 계획하고 확실성"&amp;"과 자신감을 가지고 수출 시장을 구축 할 수 있다고 국제 시장과 수출 촉진 활동의 개발은 SMES가 수출을 늘리는 데 중요하다고 말했다. Covid19 전염병으로 인해 활동이 중단되었습니다. EMDG 프로그램은 특히 수출업자와 야심 찬 수출 업체가 전 세계적으로 수출 시장을 발전시키고 성장시킬 수 있도록 구축되었습니다.
모든 캄보디아 등록 회사는 신청서가 크메르 기업의 비용 및 자격 기준을 충족 시켰다고 밝혔다.")</f>
        <v>경제 및 금융부 (MEF)에 따른 단위 인 크메르 기업 (Khmer Enterprise)의 캄보디아 (Cambodia)의 중소 기업 (SMES)의 수출 잠재력을 더욱 높이기위한 계획의 일환으로 최근 수출 시장 개발 보조금의 두 번째 코호트를 시작했습니다 ( EMDG) Programme. Cohort 1,이 프로그램은 농업에서 50 명 이상, 제조업에서 26 개, 서비스 부문에서 8 개 이상의 다른 부문으로부터 거의 90 개의 응용 프로그램을 받았으며, Khmer Enterprise의 CEO 인 Chhieng Vanmunin은“Cambodia 's with 전 세계의 다른 국가들과 함께 여행 제한의 재개 및 철수 이이 프로그램은 새로운 수출 시장 개발에 중소기업이 인센티브를받을 수있는 독특한 위치에 있습니다. 지역 중소기업에 대한 국제 시장 접근성 확대는 캄보디아의 코비디아 포스트 19 경제 회복의 왕립 정부와 일치하려는 크메르 기업의 전략적 이니셔티브 중 하나입니다.”EMDG 프로그램은 SMES가 수출 개발 비용을 낮추고 더 많은 투자를 허용하는 데 도움이됩니다 EMDG Cohort 2는 코호트 1의 중소기업의 피드백을 통해 수출 시장, 신규 또는 기존 또는 기존의 수출 시장을 개발하기 위해 SME에 추가 ​​혜택을 제공하도록 설계되었으며,보다 단순화되고 간소화 된 신청 절차. EMDG Cohort 2는 수출 시장 개발 계획과 관련된 적격 비용의 최대 50%를 상환합니다. 미래 지향적 인 접근 방식으로 중소기업은 미래의 홍보 활동을 계획하고 확실성과 자신감을 가지고 수출 시장을 구축 할 수 있다고 국제 시장과 수출 촉진 활동의 개발은 SMES가 수출을 늘리는 데 중요하다고 말했다. Covid19 전염병으로 인해 활동이 중단되었습니다. EMDG 프로그램은 특히 수출업자와 야심 찬 수출 업체가 전 세계적으로 수출 시장을 발전시키고 성장시킬 수 있도록 구축되었습니다.
모든 캄보디아 등록 회사는 신청서가 크메르 기업의 비용 및 자격 기준을 충족 시켰다고 밝혔다.</v>
      </c>
    </row>
    <row r="71" ht="15.75" customHeight="1">
      <c r="A71" s="1">
        <v>69.0</v>
      </c>
      <c r="B71" s="3" t="s">
        <v>215</v>
      </c>
      <c r="C71" s="3" t="str">
        <f>IFERROR(__xludf.DUMMYFUNCTION("GOOGLETRANSLATE(B71,""en"",""ko"")"),"태국 투자자들은 캄보디아의 새로운 프로젝트를 눈에 띄게한다")</f>
        <v>태국 투자자들은 캄보디아의 새로운 프로젝트를 눈에 띄게한다</v>
      </c>
      <c r="D71" s="3" t="s">
        <v>188</v>
      </c>
      <c r="E71" s="3" t="str">
        <f>IFERROR(__xludf.DUMMYFUNCTION("GOOGLETRANSLATE(D71,""en"",""ko"")"),"2022 년 8 월 11 일")</f>
        <v>2022 년 8 월 11 일</v>
      </c>
      <c r="F71" s="4" t="s">
        <v>216</v>
      </c>
      <c r="G71" s="3" t="s">
        <v>217</v>
      </c>
      <c r="H71" s="3" t="str">
        <f>IFERROR(__xludf.DUMMYFUNCTION("GOOGLETRANSLATE(G71,""en"",""ko"")"),"태국의 투자자들은 가공 식품, 농업, 관광, 재생 가능 에너지, 플라스틱, 보석, 보석 및 보석을 포함한 일부 부문에서 캄보디아에 대한 공동 투자를 설립하기위한 혼란 옵션입니다. 태국 출신의 60 명의 사업가는 지난 주 캄보디아를 방문했으며 대표단은 산업부 장관 Cham Prasidh와의 논의 비즈니스 대표단은 두 국가 간의 비즈니스, 무역 및 투자 협력을 더욱 강화하기위한 움직임으로 방문했다고 밝혔습니다. 태국의 매니 투자자들은 수출 지향적 제조 기반"&amp;"에 대한 캄보디아의 잠재력을 고려하고 있습니다. 왕국은 중국과 한국을 포함한 여러 국가들과 몇 가지 자유 무역 협정을 시작했다. 전문가들에게는 지역 포괄적 인 경제 파트너십 (RCEP)과 캄보디아-중국 자유 무역 협정 (CCFTA)이 더 넓은 수출 시장을 제공했다. 왕국. 캄보디아의 다른 RCEP 회원국에 대한 총 수출은 2022 년 상반기에 총 3,200 억 달러로 전년 대비 10 % 증가했으며 태국 상공 회의소 및 태국 무역위원회 회장 인 Sanan"&amp;" Angubolkul은 캄보디아의 대표단을 이끌었습니다. 앙부 볼 쿨은 방콕 포스트 보고서에서 대표단이 캄보디아의 정부가 규칙과 중복 규정 측면에서 더 많은 외국인 투자를 유치하기 위해 무역 촉진에 대한 장애물을 다루도록 촉구했다는 말로 인용되었다. 캄보디아는 국가의 외국인 직접 투자 정책으로 인해 평균 연간 경제 성장 7-8 %를 목격 해 왔으며, 왕국이 관광과 농업 부문을 개발하고 있음을 제시하고 있다고 방콕 신문은 다음과 같이 말했습니다. 태국 기"&amp;"업이 가공 식품, 농업, 관광, 재생 가능한 ENE와 같은 많은 부문에서 캄보디아 상대방과의 공동 투자를 위조 할 수있는 기회 RGY, 플라스틱, 서비스 부문, 보석 및 보석류.”대표단은 또한 태국 정부가 SA Kaeo의 Aranyaprathet District와 Cambodia의 POI PET 간의 철도 연결을 다시 설정하고 태국의 국경 간 무역을 촉진하고 태국의 관광을 강화할 것을 제안했습니다. 보고서에 따르면 동부 국경에 따르면, 철도 링크는 20"&amp;"20 년 Covid-19 Pandemic이 발발 한 후 중단되었다. 양국 간 양국 간 무역은 올해 상반기에 약 23 %에서 2,297 억 달러에 달했다. 전년도에 따르면, Tailand에 대한 Excise의 총회 데이터에 따르면 태국에 대한 수출은 36.7 % 증가한 495.78 백만 달러로 수입은 19.5 % 증가한 1,801 억 달러로 증가했습니다. 그러나 태국의 캄보디아의 무역 적자 기간 동안 캄보디아의 주요 수출은 텍스타일, 농산물, 보석, 원자"&amp;"재 및 반제품을 포함하는 기간 동안 14 % 증가한 1,350 억 달러 , 유기 비료, 식품 및 건축 자재.")</f>
        <v>태국의 투자자들은 가공 식품, 농업, 관광, 재생 가능 에너지, 플라스틱, 보석, 보석 및 보석을 포함한 일부 부문에서 캄보디아에 대한 공동 투자를 설립하기위한 혼란 옵션입니다. 태국 출신의 60 명의 사업가는 지난 주 캄보디아를 방문했으며 대표단은 산업부 장관 Cham Prasidh와의 논의 비즈니스 대표단은 두 국가 간의 비즈니스, 무역 및 투자 협력을 더욱 강화하기위한 움직임으로 방문했다고 밝혔습니다. 태국의 매니 투자자들은 수출 지향적 제조 기반에 대한 캄보디아의 잠재력을 고려하고 있습니다. 왕국은 중국과 한국을 포함한 여러 국가들과 몇 가지 자유 무역 협정을 시작했다. 전문가들에게는 지역 포괄적 인 경제 파트너십 (RCEP)과 캄보디아-중국 자유 무역 협정 (CCFTA)이 더 넓은 수출 시장을 제공했다. 왕국. 캄보디아의 다른 RCEP 회원국에 대한 총 수출은 2022 년 상반기에 총 3,200 억 달러로 전년 대비 10 % 증가했으며 태국 상공 회의소 및 태국 무역위원회 회장 인 Sanan Angubolkul은 캄보디아의 대표단을 이끌었습니다. 앙부 볼 쿨은 방콕 포스트 보고서에서 대표단이 캄보디아의 정부가 규칙과 중복 규정 측면에서 더 많은 외국인 투자를 유치하기 위해 무역 촉진에 대한 장애물을 다루도록 촉구했다는 말로 인용되었다. 캄보디아는 국가의 외국인 직접 투자 정책으로 인해 평균 연간 경제 성장 7-8 %를 목격 해 왔으며, 왕국이 관광과 농업 부문을 개발하고 있음을 제시하고 있다고 방콕 신문은 다음과 같이 말했습니다. 태국 기업이 가공 식품, 농업, 관광, 재생 가능한 ENE와 같은 많은 부문에서 캄보디아 상대방과의 공동 투자를 위조 할 수있는 기회 RGY, 플라스틱, 서비스 부문, 보석 및 보석류.”대표단은 또한 태국 정부가 SA Kaeo의 Aranyaprathet District와 Cambodia의 POI PET 간의 철도 연결을 다시 설정하고 태국의 국경 간 무역을 촉진하고 태국의 관광을 강화할 것을 제안했습니다. 보고서에 따르면 동부 국경에 따르면, 철도 링크는 2020 년 Covid-19 Pandemic이 발발 한 후 중단되었다. 양국 간 양국 간 무역은 올해 상반기에 약 23 %에서 2,297 억 달러에 달했다. 전년도에 따르면, Tailand에 대한 Excise의 총회 데이터에 따르면 태국에 대한 수출은 36.7 % 증가한 495.78 백만 달러로 수입은 19.5 % 증가한 1,801 억 달러로 증가했습니다. 그러나 태국의 캄보디아의 무역 적자 기간 동안 캄보디아의 주요 수출은 텍스타일, 농산물, 보석, 원자재 및 반제품을 포함하는 기간 동안 14 % 증가한 1,350 억 달러 , 유기 비료, 식품 및 건축 자재.</v>
      </c>
    </row>
    <row r="72" ht="15.75" customHeight="1">
      <c r="A72" s="1">
        <v>70.0</v>
      </c>
      <c r="B72" s="3" t="s">
        <v>218</v>
      </c>
      <c r="C72" s="3" t="str">
        <f>IFERROR(__xludf.DUMMYFUNCTION("GOOGLETRANSLATE(B72,""en"",""ko"")"),"국내 시멘트 생산량은 H1에서 460 만 톤에 이릅니다")</f>
        <v>국내 시멘트 생산량은 H1에서 460 만 톤에 이릅니다</v>
      </c>
      <c r="D72" s="3" t="s">
        <v>188</v>
      </c>
      <c r="E72" s="3" t="str">
        <f>IFERROR(__xludf.DUMMYFUNCTION("GOOGLETRANSLATE(D72,""en"",""ko"")"),"2022 년 8 월 11 일")</f>
        <v>2022 년 8 월 11 일</v>
      </c>
      <c r="F72" s="4" t="s">
        <v>219</v>
      </c>
      <c r="G72" s="3" t="s">
        <v>220</v>
      </c>
      <c r="H72" s="3" t="str">
        <f>IFERROR(__xludf.DUMMYFUNCTION("GOOGLETRANSLATE(G72,""en"",""ko"")"),"광산 에너지 부의 보고서에 따르면 캄보디아의 국내 시멘트 생산은 올해 1 월에서 6 월에 최대 용량의 절반에 도달했다. 이 보고서는 올해 7 월까지 460 만 톤을 생산했다고한다.이 보고서는 작년 상반기의 비슷한 수치를 언급하지 않고 올해 7 월까지 460 만 톤을 생산했다고 밝혔다. 건물 및 건설 부문의 공급”정부 대변인의 기자 회견에서 Mines의 총재 인 Ung Dipola는 말했다. 캄보디아 시멘트 제조 협회 (Cambodian Cement Ma"&amp;"nufacturing Association)의 사무 총장 인 푸쉬 챈다리스 (Puh Chandarith)는“국소 시멘트 생산 공장은 우세한 수요를지지 할 것이라고 말했다. 시멘트의 도입은 내년에 건설 프로젝트에서 수요가 높아지면 내년에 확장 될 것입니다.”라고 그는 말했다.이 나라의 5 개 공장 중 하나는 Kampot Province에 위치하고 있으며 1 개는 Battambang Province에 기반을두고 있습니다. Kampong Speu 주지사 인 "&amp;"Vei Samnang은 공장에 대한 타당성 조사를 완료 한 Conch Kt Cement Co Ltd는 캄폰 스페이 지방의 구두 구강 지구에서 최근에 필요한 법적 절차를 연구하고 있다고 말했다. 캄보디아 (National Bank of Cambodia.nbc)의 보고서에 따르면 캄보디아 (Cambodia)의 건축 자재는 2022 년 상반기에 12 억 2 천만 달러로 작년 같은 기간 동안 약 10 % 증가한 것으로 나타났습니다. 세계 경제의 회복과 함께 수"&amp;"출, 건설 및 부동산 부문의 회복과 함께 국가의 사회 경제적 활동 재개를 포함하여 2021, CA. Mbodia는 2020 년에 20 억 2 천만 달러에서 총 250 억 달러의 비특이적 건축 자재를 수입했습니다.")</f>
        <v>광산 에너지 부의 보고서에 따르면 캄보디아의 국내 시멘트 생산은 올해 1 월에서 6 월에 최대 용량의 절반에 도달했다. 이 보고서는 올해 7 월까지 460 만 톤을 생산했다고한다.이 보고서는 작년 상반기의 비슷한 수치를 언급하지 않고 올해 7 월까지 460 만 톤을 생산했다고 밝혔다. 건물 및 건설 부문의 공급”정부 대변인의 기자 회견에서 Mines의 총재 인 Ung Dipola는 말했다. 캄보디아 시멘트 제조 협회 (Cambodian Cement Manufacturing Association)의 사무 총장 인 푸쉬 챈다리스 (Puh Chandarith)는“국소 시멘트 생산 공장은 우세한 수요를지지 할 것이라고 말했다. 시멘트의 도입은 내년에 건설 프로젝트에서 수요가 높아지면 내년에 확장 될 것입니다.”라고 그는 말했다.이 나라의 5 개 공장 중 하나는 Kampot Province에 위치하고 있으며 1 개는 Battambang Province에 기반을두고 있습니다. Kampong Speu 주지사 인 Vei Samnang은 공장에 대한 타당성 조사를 완료 한 Conch Kt Cement Co Ltd는 캄폰 스페이 지방의 구두 구강 지구에서 최근에 필요한 법적 절차를 연구하고 있다고 말했다. 캄보디아 (National Bank of Cambodia.nbc)의 보고서에 따르면 캄보디아 (Cambodia)의 건축 자재는 2022 년 상반기에 12 억 2 천만 달러로 작년 같은 기간 동안 약 10 % 증가한 것으로 나타났습니다. 세계 경제의 회복과 함께 수출, 건설 및 부동산 부문의 회복과 함께 국가의 사회 경제적 활동 재개를 포함하여 2021, CA. Mbodia는 2020 년에 20 억 2 천만 달러에서 총 250 억 달러의 비특이적 건축 자재를 수입했습니다.</v>
      </c>
    </row>
    <row r="73" ht="15.75" customHeight="1">
      <c r="A73" s="1">
        <v>71.0</v>
      </c>
      <c r="B73" s="3" t="s">
        <v>221</v>
      </c>
      <c r="C73" s="3" t="str">
        <f>IFERROR(__xludf.DUMMYFUNCTION("GOOGLETRANSLATE(B73,""en"",""ko"")"),"농업 마스터 플랜을지지하기 위해 설계된 IFAD 접근법")</f>
        <v>농업 마스터 플랜을지지하기 위해 설계된 IFAD 접근법</v>
      </c>
      <c r="D73" s="3" t="s">
        <v>188</v>
      </c>
      <c r="E73" s="3" t="str">
        <f>IFERROR(__xludf.DUMMYFUNCTION("GOOGLETRANSLATE(D73,""en"",""ko"")"),"2022 년 8 월 11 일")</f>
        <v>2022 년 8 월 11 일</v>
      </c>
      <c r="F73" s="4" t="s">
        <v>222</v>
      </c>
      <c r="G73" s="3" t="s">
        <v>223</v>
      </c>
      <c r="H73" s="3" t="str">
        <f>IFERROR(__xludf.DUMMYFUNCTION("GOOGLETRANSLATE(G73,""en"",""ko"")"),"IFAD (International Fund for Agriculture Development)는이 프로젝트가 농업 임업 및 어업부의 2030 농업 마스터 플랜과 일치하여 설계되었다고 밝혔다. 마스터 플랜은 고품질 생산 능력을 실현하고 소규모 소지자 농촌 농부 생산성을 높이는 데 중점을두고있다. IFAD 국가 포트폴리오의 규모는 현재 4 억 1,100 만 달러이며 향후 5 년간 캄보디아의 농촌 농업 가치 사슬을 지원하기 위해 향후 5 년 동안 7 억 7"&amp;",500 만 달러로 성장할 것이라고 말했다. 프로젝트는 프로그램이 소규모 소지자의 수익을 일반적으로 25 % 증가시킬 수 있음을 확인했으며, IFAD 국가 프로그램 전략 평가에 대한 응답에서 농촌 경제 개발은 다양한 상호 관련된 조건과 요인에 달려 있음을 인식했습니다. 하나의 프로젝트를 통해 완화해야합니다. IFAD 자금 조달 프로젝트뿐만 아니라 다른 양자 및 다자간 자금 조달 및 기증자 기관 사이의 ERGIES는 2019 년에 소규모 보유자를위한 농업"&amp;" 가치 사슬에 대한 투자의 영향을 강화하기위한 프로그래밍 방식의 접근 방식이 강력한 기초에 기반을두고 있다고 밝혔다. 수자원 투자 및 가치 사슬 금융과 같은 새로운 기둥이 마련되고 있습니다. 파이프 라인 프로젝트에 따라 IFAD와 아시아 인프라 투자 은행은 Mowram.meng Sakphouseth를 통해 물 투자를 지원하기 위해 2 억 2 천만 달러의 투자 프로젝트를 설계하고 있다고 Country Program Officer는 설계 수준에서 프로그램 "&amp;"접근 방식이 시너지 효과를 창출하고 강화하는 데 중점을 둡니다. 가치 사슬을 지원하고 강화하는 데 필요한 중재를 정의하기 위해 다양한 가치 사슬 이해 관계자가 참여하는 다중 이해 관계자 플랫폼을 통한 경제 극 수준. ) 시장 연계, 생산 및 가치 사슬에 중점을 둔 프로젝트 전체에서 공동으로 계획되어 있습니다. 그리고 국가 차원에서 .. 모든 프로젝트가 진행되는 국가 프로그램 운영위원회를 통해 진행 상황을 검토하고 농촌 지역 사회를 대상으로보다 효과적인 "&amp;"계획과 전체적 지원을 보장합니다. 생산, 마케팅 및 인프라 지원 조정을 통해. Sakphouseth는 다음과 같이 덧붙였다.“가장 중요한 것은 수혜자 수준에서,이 접근법의 실질적인 발달 결과는 농촌 사람들이 시장 주도 농업과 괜찮은 보수 고용으로 인한 증가하고 지속 가능한 소득을 얻을 수있게 해줄 수 있습니다.”전반적인 지원은 농민의 생산적인 능력은 생산 자산과 기술에 접근 할 수 있도록 도와줍니다. 둘째, 성장 잠재력과 지속 가능성이 증가하는 가치 사"&amp;"슬과 관련된 농업 협동 조합 생산자의 집계를 통한 시장 효율성이 증가하고, 지속 가능성의 증가, 충격에 대한 취약성을 줄입니다. 그는 주류 기후 및 환경 문제에 대한 정보를 완전하고시기 적절하게 교환하고, 지속적인 프로그램 모니터링 및 평가 및 결과적으로 프로젝트 전반에 걸쳐 기술적 문제의 초기 및 신속한 해결을 보장하는 메커니즘도 최근 분기 별 기술 코 오르 디나 형태로 설립 회전 기준으로 의장 된 회의 (TCM).")</f>
        <v>IFAD (International Fund for Agriculture Development)는이 프로젝트가 농업 임업 및 어업부의 2030 농업 마스터 플랜과 일치하여 설계되었다고 밝혔다. 마스터 플랜은 고품질 생산 능력을 실현하고 소규모 소지자 농촌 농부 생산성을 높이는 데 중점을두고있다. IFAD 국가 포트폴리오의 규모는 현재 4 억 1,100 만 달러이며 향후 5 년간 캄보디아의 농촌 농업 가치 사슬을 지원하기 위해 향후 5 년 동안 7 억 7,500 만 달러로 성장할 것이라고 말했다. 프로젝트는 프로그램이 소규모 소지자의 수익을 일반적으로 25 % 증가시킬 수 있음을 확인했으며, IFAD 국가 프로그램 전략 평가에 대한 응답에서 농촌 경제 개발은 다양한 상호 관련된 조건과 요인에 달려 있음을 인식했습니다. 하나의 프로젝트를 통해 완화해야합니다. IFAD 자금 조달 프로젝트뿐만 아니라 다른 양자 및 다자간 자금 조달 및 기증자 기관 사이의 ERGIES는 2019 년에 소규모 보유자를위한 농업 가치 사슬에 대한 투자의 영향을 강화하기위한 프로그래밍 방식의 접근 방식이 강력한 기초에 기반을두고 있다고 밝혔다. 수자원 투자 및 가치 사슬 금융과 같은 새로운 기둥이 마련되고 있습니다. 파이프 라인 프로젝트에 따라 IFAD와 아시아 인프라 투자 은행은 Mowram.meng Sakphouseth를 통해 물 투자를 지원하기 위해 2 억 2 천만 달러의 투자 프로젝트를 설계하고 있다고 Country Program Officer는 설계 수준에서 프로그램 접근 방식이 시너지 효과를 창출하고 강화하는 데 중점을 둡니다. 가치 사슬을 지원하고 강화하는 데 필요한 중재를 정의하기 위해 다양한 가치 사슬 이해 관계자가 참여하는 다중 이해 관계자 플랫폼을 통한 경제 극 수준. ) 시장 연계, 생산 및 가치 사슬에 중점을 둔 프로젝트 전체에서 공동으로 계획되어 있습니다. 그리고 국가 차원에서 .. 모든 프로젝트가 진행되는 국가 프로그램 운영위원회를 통해 진행 상황을 검토하고 농촌 지역 사회를 대상으로보다 효과적인 계획과 전체적 지원을 보장합니다. 생산, 마케팅 및 인프라 지원 조정을 통해. Sakphouseth는 다음과 같이 덧붙였다.“가장 중요한 것은 수혜자 수준에서,이 접근법의 실질적인 발달 결과는 농촌 사람들이 시장 주도 농업과 괜찮은 보수 고용으로 인한 증가하고 지속 가능한 소득을 얻을 수있게 해줄 수 있습니다.”전반적인 지원은 농민의 생산적인 능력은 생산 자산과 기술에 접근 할 수 있도록 도와줍니다. 둘째, 성장 잠재력과 지속 가능성이 증가하는 가치 사슬과 관련된 농업 협동 조합 생산자의 집계를 통한 시장 효율성이 증가하고, 지속 가능성의 증가, 충격에 대한 취약성을 줄입니다. 그는 주류 기후 및 환경 문제에 대한 정보를 완전하고시기 적절하게 교환하고, 지속적인 프로그램 모니터링 및 평가 및 결과적으로 프로젝트 전반에 걸쳐 기술적 문제의 초기 및 신속한 해결을 보장하는 메커니즘도 최근 분기 별 기술 코 오르 디나 형태로 설립 회전 기준으로 의장 된 회의 (TCM).</v>
      </c>
    </row>
    <row r="74" ht="15.75" customHeight="1">
      <c r="A74" s="1">
        <v>72.0</v>
      </c>
      <c r="B74" s="3" t="s">
        <v>224</v>
      </c>
      <c r="C74" s="3" t="str">
        <f>IFERROR(__xludf.DUMMYFUNCTION("GOOGLETRANSLATE(B74,""en"",""ko"")"),"방글라데시 타카에 대한 미국 달러 타격은 기록을 세웠다")</f>
        <v>방글라데시 타카에 대한 미국 달러 타격은 기록을 세웠다</v>
      </c>
      <c r="D74" s="3" t="s">
        <v>188</v>
      </c>
      <c r="E74" s="3" t="str">
        <f>IFERROR(__xludf.DUMMYFUNCTION("GOOGLETRANSLATE(D74,""en"",""ko"")"),"2022 년 8 월 11 일")</f>
        <v>2022 년 8 월 11 일</v>
      </c>
      <c r="F74" s="4" t="s">
        <v>225</v>
      </c>
      <c r="G74" s="3" t="s">
        <v>226</v>
      </c>
      <c r="H74" s="3" t="str">
        <f>IFERROR(__xludf.DUMMYFUNCTION("GOOGLETRANSLATE(G74,""en"",""ko"")"),"전문가들은 수입 억제, 수출 강화 및 송금 유입을 강조하고 무역 적자를 최소화하고 방글라데시의 Forex Reservesxinhua에 대한 구호를 제공하기 위해 송금 유입의 필요성을 강조했습니다. 국가의 연석 시장 거래 기록에서의 시간. 올해 7 월 26 일, 그린 백은 처음 으로이 나라의 공개 시장에서 112 개의 타카에 도달했습니다. 그 후, 당국이 돈 교환기 주택에 대한 공습을 시작하고 방글라데시 은행 (BB)이 모니터링을 강화함에 따라 연석 시장"&amp;"에서 약 106 개의 타카가 맴 돌았습니다. 그러나 신선한 하이킹은 경제적 압력과 국가가 끔찍하다고 추측하는 가운데옵니다. 외국인 대출 지원의 수입 증가와 무역 적자가 증가하는 것도 타카 감가 상각의 가능한 이유로 인용되었다. BB 관계자는 Xinhua에게 지난 회계 연도 2021-22 년 수입 법안이 82 억 달러 이상으로 증가하여 국가의 무역 적자의 지속적인 증가.“이것은 타카에 대한 압력을 지속적으로 증가시키고있다”고 말했다. 6 월 30 일 수입"&amp;" 증가로 끝나면 최신 중앙 은행 데이터가 나타났습니다. 중앙 은행 데이터에 대한 계정에 따라 국가의 수입 지불은 825 억 달러였습니다. 지난 회계 연도에 35.95 %, 수출로 인한 수입은 같은 기간 동안 49.25 억 달러 증가한 33.45 %에 달했으며, 최근 몇 달 동안 운동은 수입 억제, 수출 강화 및 거래 최소화의 유입에 대한 필요성을 강조했습니다. 국가의 외환 매장량에 적자 및 구호를 제공합니다. 최근 몇 달 동안 달러의 광범위한 급증으로 "&amp;"인한 수입 청구서와 타카의 약점에 의한 무게로 지난 달 방글라데시의 외환 보유는 2 년 만에 처음으로 400 억 달러 미만 이하로 하락했습니다. 최근 방글라데시 정부는 지난 목요일에 방글라데시 정부는 국제 통화 기금 (IMF)의 대출을 예방 조치로 고려하고 있다고 말했다. 방글라데시 총리는 정부가 구제 금융을 추구하지 않았으며 오히려 러시아-우크 인 분쟁의 지속의 부정적인 영향으로 인해 나라의 다가오는 상황 또는 불확실한 상황을 해결하기 위해 실용적인 "&amp;"조치를 취할 생각이라고 말했다. , 재무부 및 경제 관계 부와 같은 관련 당국이 토론을 개최하고 있습니다. 전쟁이 계속되면 예방 조치를 취하기 위해 WB와 ADB와 함께 그는 계속했다. 방글라데시가 스리랑카와 파키스탄과 같은 대출을 받고 있다면 질문에 답변하면서 그는 방글라데시가 외국 준비금이 충분하기 때문에 대출이 필요하지 않다고 밝혔다.")</f>
        <v>전문가들은 수입 억제, 수출 강화 및 송금 유입을 강조하고 무역 적자를 최소화하고 방글라데시의 Forex Reservesxinhua에 대한 구호를 제공하기 위해 송금 유입의 필요성을 강조했습니다. 국가의 연석 시장 거래 기록에서의 시간. 올해 7 월 26 일, 그린 백은 처음 으로이 나라의 공개 시장에서 112 개의 타카에 도달했습니다. 그 후, 당국이 돈 교환기 주택에 대한 공습을 시작하고 방글라데시 은행 (BB)이 모니터링을 강화함에 따라 연석 시장에서 약 106 개의 타카가 맴 돌았습니다. 그러나 신선한 하이킹은 경제적 압력과 국가가 끔찍하다고 추측하는 가운데옵니다. 외국인 대출 지원의 수입 증가와 무역 적자가 증가하는 것도 타카 감가 상각의 가능한 이유로 인용되었다. BB 관계자는 Xinhua에게 지난 회계 연도 2021-22 년 수입 법안이 82 억 달러 이상으로 증가하여 국가의 무역 적자의 지속적인 증가.“이것은 타카에 대한 압력을 지속적으로 증가시키고있다”고 말했다. 6 월 30 일 수입 증가로 끝나면 최신 중앙 은행 데이터가 나타났습니다. 중앙 은행 데이터에 대한 계정에 따라 국가의 수입 지불은 825 억 달러였습니다. 지난 회계 연도에 35.95 %, 수출로 인한 수입은 같은 기간 동안 49.25 억 달러 증가한 33.45 %에 달했으며, 최근 몇 달 동안 운동은 수입 억제, 수출 강화 및 거래 최소화의 유입에 대한 필요성을 강조했습니다. 국가의 외환 매장량에 적자 및 구호를 제공합니다. 최근 몇 달 동안 달러의 광범위한 급증으로 인한 수입 청구서와 타카의 약점에 의한 무게로 지난 달 방글라데시의 외환 보유는 2 년 만에 처음으로 400 억 달러 미만 이하로 하락했습니다. 최근 방글라데시 정부는 지난 목요일에 방글라데시 정부는 국제 통화 기금 (IMF)의 대출을 예방 조치로 고려하고 있다고 말했다. 방글라데시 총리는 정부가 구제 금융을 추구하지 않았으며 오히려 러시아-우크 인 분쟁의 지속의 부정적인 영향으로 인해 나라의 다가오는 상황 또는 불확실한 상황을 해결하기 위해 실용적인 조치를 취할 생각이라고 말했다. , 재무부 및 경제 관계 부와 같은 관련 당국이 토론을 개최하고 있습니다. 전쟁이 계속되면 예방 조치를 취하기 위해 WB와 ADB와 함께 그는 계속했다. 방글라데시가 스리랑카와 파키스탄과 같은 대출을 받고 있다면 질문에 답변하면서 그는 방글라데시가 외국 준비금이 충분하기 때문에 대출이 필요하지 않다고 밝혔다.</v>
      </c>
    </row>
    <row r="75" ht="15.75" customHeight="1">
      <c r="A75" s="1">
        <v>73.0</v>
      </c>
      <c r="B75" s="3" t="s">
        <v>227</v>
      </c>
      <c r="C75" s="3" t="str">
        <f>IFERROR(__xludf.DUMMYFUNCTION("GOOGLETRANSLATE(B75,""en"",""ko"")"),"Elon Musk는 70 억 달러 상당의 테슬라 주식을 판매합니다.")</f>
        <v>Elon Musk는 70 억 달러 상당의 테슬라 주식을 판매합니다.</v>
      </c>
      <c r="D75" s="3" t="s">
        <v>188</v>
      </c>
      <c r="E75" s="3" t="str">
        <f>IFERROR(__xludf.DUMMYFUNCTION("GOOGLETRANSLATE(D75,""en"",""ko"")"),"2022 년 8 월 11 일")</f>
        <v>2022 년 8 월 11 일</v>
      </c>
      <c r="F75" s="4" t="s">
        <v>228</v>
      </c>
      <c r="G75" s="3" t="s">
        <v>229</v>
      </c>
      <c r="H75" s="3" t="str">
        <f>IFERROR(__xludf.DUMMYFUNCTION("GOOGLETRANSLATE(G75,""en"",""ko"")"),"AFP-엘론 머스크 (Elon Musk)는 화요일에 발표 된 법적 신고에 따르면 440 억 달러의 매수 거래에 대한 트위터와의 법적 전투로 인해 거의 70 억 달러 상당의 테슬라 주식을 매각했다. , 증권 거래위원회의 웹 사이트에 게시 된 제출에 따르면.“트위터 가이 거래를 마무리하고 일부 주식 파트너가 이루어지지 않는 이벤트에서 테슬라 주식의 비상 판매를 피하는 것이 중요합니다. ”세계에서 가장 부유 한 남자 인 머스크 (Musk)는 화요일 늦은 화요"&amp;"일 트위터에 썼다. Twitter는 4 월에 회사를 구매하려는 계약에서 벗어나기위한 그의 노력에 대해 Mercurial Tesla 보스와의 법적 전투에 잠겼으며, 판사는 재판이 시작될 것을 명령했다.
Musk는 트위터를 비난하고 소셜 미디어 플랫폼이 440 억 달러에 합의하기 전에 사업의 주요 측면에 대해 오해했다고 주장하면서 카운터를 제출했습니다.이 조치는 Musk가 약 85 억 달러 상당의 주식을 매각 한 후에 발생합니다. 4 월 전기 자동차 제조업"&amp;"체는 트위터 거래에 재정 지원을 준비하고 있습니다. 그는 트윗했다
시간 : ""오늘 이후에 TSLA 판매가 더 이상 계획되지 않았습니다.""")</f>
        <v>AFP-엘론 머스크 (Elon Musk)는 화요일에 발표 된 법적 신고에 따르면 440 억 달러의 매수 거래에 대한 트위터와의 법적 전투로 인해 거의 70 억 달러 상당의 테슬라 주식을 매각했다. , 증권 거래위원회의 웹 사이트에 게시 된 제출에 따르면.“트위터 가이 거래를 마무리하고 일부 주식 파트너가 이루어지지 않는 이벤트에서 테슬라 주식의 비상 판매를 피하는 것이 중요합니다. ”세계에서 가장 부유 한 남자 인 머스크 (Musk)는 화요일 늦은 화요일 트위터에 썼다. Twitter는 4 월에 회사를 구매하려는 계약에서 벗어나기위한 그의 노력에 대해 Mercurial Tesla 보스와의 법적 전투에 잠겼으며, 판사는 재판이 시작될 것을 명령했다.
Musk는 트위터를 비난하고 소셜 미디어 플랫폼이 440 억 달러에 합의하기 전에 사업의 주요 측면에 대해 오해했다고 주장하면서 카운터를 제출했습니다.이 조치는 Musk가 약 85 억 달러 상당의 주식을 매각 한 후에 발생합니다. 4 월 전기 자동차 제조업체는 트위터 거래에 재정 지원을 준비하고 있습니다. 그는 트윗했다
시간 : "오늘 이후에 TSLA 판매가 더 이상 계획되지 않았습니다."</v>
      </c>
    </row>
    <row r="76" ht="15.75" customHeight="1">
      <c r="A76" s="1">
        <v>74.0</v>
      </c>
      <c r="B76" s="3" t="s">
        <v>230</v>
      </c>
      <c r="C76" s="3" t="str">
        <f>IFERROR(__xludf.DUMMYFUNCTION("GOOGLETRANSLATE(B76,""en"",""ko"")"),"전문가들은 미국에서 인플레이션이 되풀이되는 것을 본다")</f>
        <v>전문가들은 미국에서 인플레이션이 되풀이되는 것을 본다</v>
      </c>
      <c r="D76" s="3" t="s">
        <v>188</v>
      </c>
      <c r="E76" s="3" t="str">
        <f>IFERROR(__xludf.DUMMYFUNCTION("GOOGLETRANSLATE(D76,""en"",""ko"")"),"2022 년 8 월 11 일")</f>
        <v>2022 년 8 월 11 일</v>
      </c>
      <c r="F76" s="4" t="s">
        <v>231</v>
      </c>
      <c r="G76" s="3" t="s">
        <v>232</v>
      </c>
      <c r="H76" s="3" t="str">
        <f>IFERROR(__xludf.DUMMYFUNCTION("GOOGLETRANSLATE(G76,""en"",""ko"")"),"AFP - 인플레이션이 마침내 미국에서 둔화되고 있습니까? 수요일에 발표 될 인플레이션 데이터는 적어도 부분적으로 소비자 가격을 냉각시킬 것으로 예상되며, 중간 선거 만 몇 개월 전에 Joe Biden 미국 대통령에게 신선한 공기를 마실 것으로 예상됩니다. . 전염병 저축, 글로벌 공급망 Snarls, 국내 노동자 부족 및 우크라이나와의 러시아 전쟁에 대한 공격적인 소비자 지출에 의한 연료, 인플레이션은 전년 대비 9.1 %, 40 년 동안 가장 높았지"&amp;"만 8.6으로 떨어질 것으로 예상됩니다. MarketWatch.WHITE 하원 의원 대변인 Karine Jean-Pierre는 7 월의 백분율에 따르면 정부는 아직 새로운 통계를 보지 못했지만“우리는 가스 가격이 하락한 것을 알고있다”고 말했다.“우리는 이러한 가스 가격 하락이 CPI 인플레이션 데이터”Jean-Pierre는 화요일 기자들에게 말했다. 소비자 가격은 미국에서 계속 상승하고 가족 예산을 쥐고, 확장하여 Biden의 인기를 높였다. e 그의"&amp;" 거대한 1 조 달러 규모의 코로나 바이러스 구호 패키지와 함께 촉진 인플레이션의 Biden은 작년 3 월에 사무실을 가정 한 직후에 제정했던 코로나 바이러스 구호 패키지. ""인플레이션 감소법""이라는 제목의 제목은 명시된 목적과 반대입니다. 말거 문제와 악마는 세부적으로 설명되어 있습니다. 휘발유 가격 하락과 관련된 인플레이션 둔화가 임대료와 부동산 가격 상승으로 인해 중요하다고 걱정합니다. KPMG의 수석 경제학자 인 Diane Swonk는 Twi"&amp;"tter에 썼다. 다른 경제학자들과 함께 Swonk은 식량과 에너지를 배제하는 소위 기본 인플레이션 률이 상승 할 것으로 기대한다. 매년 6 월에 5.9 %로 증가한 것은 워싱턴에 직면 한 문제는 인플레이션을 지속적으로 내릴 수 있을지 여부입니다. 2/4의 경제 수축 후 세계 최대의 경기 침체 경제. 인플레이션을 탬핑하기위한 입찰에서 미국 연방 준비 은행은 이미 이자율을 2.25 ~ 2.5 %로 4 배로 하이킹했습니다. 노동 시장은 역동적 인 것으로 남"&amp;"아 있으며 7 월에는 실업률이 3.5 %의 급여 전 수준으로 떨어졌지만, 가용 한 모든 근로자마다 거의 두 개의 일자리가 열려있어 임금을 높이고 인플레이션에 기여합니다. 인플레이션 데이터는 수요일에 발표 될 것입니다. 현지 시간 8:30 (1230 GMT).")</f>
        <v>AFP - 인플레이션이 마침내 미국에서 둔화되고 있습니까? 수요일에 발표 될 인플레이션 데이터는 적어도 부분적으로 소비자 가격을 냉각시킬 것으로 예상되며, 중간 선거 만 몇 개월 전에 Joe Biden 미국 대통령에게 신선한 공기를 마실 것으로 예상됩니다. . 전염병 저축, 글로벌 공급망 Snarls, 국내 노동자 부족 및 우크라이나와의 러시아 전쟁에 대한 공격적인 소비자 지출에 의한 연료, 인플레이션은 전년 대비 9.1 %, 40 년 동안 가장 높았지만 8.6으로 떨어질 것으로 예상됩니다. MarketWatch.WHITE 하원 의원 대변인 Karine Jean-Pierre는 7 월의 백분율에 따르면 정부는 아직 새로운 통계를 보지 못했지만“우리는 가스 가격이 하락한 것을 알고있다”고 말했다.“우리는 이러한 가스 가격 하락이 CPI 인플레이션 데이터”Jean-Pierre는 화요일 기자들에게 말했다. 소비자 가격은 미국에서 계속 상승하고 가족 예산을 쥐고, 확장하여 Biden의 인기를 높였다. e 그의 거대한 1 조 달러 규모의 코로나 바이러스 구호 패키지와 함께 촉진 인플레이션의 Biden은 작년 3 월에 사무실을 가정 한 직후에 제정했던 코로나 바이러스 구호 패키지. "인플레이션 감소법"이라는 제목의 제목은 명시된 목적과 반대입니다. 말거 문제와 악마는 세부적으로 설명되어 있습니다. 휘발유 가격 하락과 관련된 인플레이션 둔화가 임대료와 부동산 가격 상승으로 인해 중요하다고 걱정합니다. KPMG의 수석 경제학자 인 Diane Swonk는 Twitter에 썼다. 다른 경제학자들과 함께 Swonk은 식량과 에너지를 배제하는 소위 기본 인플레이션 률이 상승 할 것으로 기대한다. 매년 6 월에 5.9 %로 증가한 것은 워싱턴에 직면 한 문제는 인플레이션을 지속적으로 내릴 수 있을지 여부입니다. 2/4의 경제 수축 후 세계 최대의 경기 침체 경제. 인플레이션을 탬핑하기위한 입찰에서 미국 연방 준비 은행은 이미 이자율을 2.25 ~ 2.5 %로 4 배로 하이킹했습니다. 노동 시장은 역동적 인 것으로 남아 있으며 7 월에는 실업률이 3.5 %의 급여 전 수준으로 떨어졌지만, 가용 한 모든 근로자마다 거의 두 개의 일자리가 열려있어 임금을 높이고 인플레이션에 기여합니다. 인플레이션 데이터는 수요일에 발표 될 것입니다. 현지 시간 8:30 (1230 GMT).</v>
      </c>
    </row>
    <row r="77" ht="15.75" customHeight="1">
      <c r="A77" s="1">
        <v>75.0</v>
      </c>
      <c r="B77" s="3" t="s">
        <v>233</v>
      </c>
      <c r="C77" s="3" t="str">
        <f>IFERROR(__xludf.DUMMYFUNCTION("GOOGLETRANSLATE(B77,""en"",""ko"")"),"ESCAP는 캄보디아와 관련된 새로운 STI 프로그램을 후원합니다")</f>
        <v>ESCAP는 캄보디아와 관련된 새로운 STI 프로그램을 후원합니다</v>
      </c>
      <c r="D77" s="3" t="s">
        <v>188</v>
      </c>
      <c r="E77" s="3" t="str">
        <f>IFERROR(__xludf.DUMMYFUNCTION("GOOGLETRANSLATE(D77,""en"",""ko"")"),"2022 년 8 월 11 일")</f>
        <v>2022 년 8 월 11 일</v>
      </c>
      <c r="F77" s="4" t="s">
        <v>234</v>
      </c>
      <c r="G77" s="3" t="s">
        <v>235</v>
      </c>
      <c r="H77" s="3" t="str">
        <f>IFERROR(__xludf.DUMMYFUNCTION("GOOGLETRANSLATE(G77,""en"",""ko"")"),"과학, 기술 및 혁신에 관한 새로운 협력 프로그램 (STI)이 캄보디아, 라오스 PDR, 태국 및 베트남을 특징으로하는 새로운 협력 프로그램이 개발되고 있습니다. 아시아와 태평양 (ESCAP)의 유엔 경제 및 사회위원회 (ESCAP)는 발전을 지원하고 있다고 말했습니다. 4 개의 동남아시아 국가들 사이의 과학, 기술 및 혁신에 관한 새로운 협력 프로그램 (STI). 4 개국들 사이의 돌파구. 지속 가능한 개발 목표를 제공하겠다는 STI의 약속을 이행하기"&amp;" 위해, 국가 국가는 과학 지식, 디지털 기술 및 비즈니스 혁신의 잠재력을 잠금 해제하기위한 공동 노력이 필요하다고 ESCAP 릴리스는이 프로그램이 식별 할 것이라고 지적했다. 전략적 협력을 지원하기위한 특정 영역, 자원 및 제도적 약속 STI의 협력 국가.“지속 가능한 개발의 맥락에서 집단적 도전을 해결하려면 이웃 국가 간의 STI 협력 및 협력이 필수적이다. 캄보디아의 과학, 기술 및 혁신. , 기술과 혁신. 이 분야의 남쪽 및 삼각형 협력을 촉진함"&amp;"으로써, 우리는 국가 혁신 능력을 높이고, 우선 순위가 높은 사회적 도전을 해결하고, 공동 번영을 고르기를 희망합니다. 태국의 국가 고등 교육, 과학, 연구 및 혁신 정책 협의회 (NXPO)는“태국 정부는 국가에서 포용적이고 지속 가능한 발전을 촉진하기위한 새로운 경제 모델로 바이오 원숭이-그린 경제 모델 또는 BCG를 시작했습니다. 그리고 지역 규모. 이 협업 프로그램은보다 지속 가능한 경제 모델을위한 기술 솔루션과 과학적 지식의 사용을 증폭시켜 사람"&amp;"들과 지구를 지원할 것입니다.”이 이니셔티브는 STI 정책 (Artnetonsti)에 대한 아시아 태평양 연구 및 교육 네트워크에 추가하여 포용적이고 지속 가능한 개발을위한 미래 예측 및 증거 기반 과학, 기술 및 혁신 정책을 설계하기위한 정부 공무원 및 정책 전문가의 실무 커뮤니티가 덧붙였다.")</f>
        <v>과학, 기술 및 혁신에 관한 새로운 협력 프로그램 (STI)이 캄보디아, 라오스 PDR, 태국 및 베트남을 특징으로하는 새로운 협력 프로그램이 개발되고 있습니다. 아시아와 태평양 (ESCAP)의 유엔 경제 및 사회위원회 (ESCAP)는 발전을 지원하고 있다고 말했습니다. 4 개의 동남아시아 국가들 사이의 과학, 기술 및 혁신에 관한 새로운 협력 프로그램 (STI). 4 개국들 사이의 돌파구. 지속 가능한 개발 목표를 제공하겠다는 STI의 약속을 이행하기 위해, 국가 국가는 과학 지식, 디지털 기술 및 비즈니스 혁신의 잠재력을 잠금 해제하기위한 공동 노력이 필요하다고 ESCAP 릴리스는이 프로그램이 식별 할 것이라고 지적했다. 전략적 협력을 지원하기위한 특정 영역, 자원 및 제도적 약속 STI의 협력 국가.“지속 가능한 개발의 맥락에서 집단적 도전을 해결하려면 이웃 국가 간의 STI 협력 및 협력이 필수적이다. 캄보디아의 과학, 기술 및 혁신. , 기술과 혁신. 이 분야의 남쪽 및 삼각형 협력을 촉진함으로써, 우리는 국가 혁신 능력을 높이고, 우선 순위가 높은 사회적 도전을 해결하고, 공동 번영을 고르기를 희망합니다. 태국의 국가 고등 교육, 과학, 연구 및 혁신 정책 협의회 (NXPO)는“태국 정부는 국가에서 포용적이고 지속 가능한 발전을 촉진하기위한 새로운 경제 모델로 바이오 원숭이-그린 경제 모델 또는 BCG를 시작했습니다. 그리고 지역 규모. 이 협업 프로그램은보다 지속 가능한 경제 모델을위한 기술 솔루션과 과학적 지식의 사용을 증폭시켜 사람들과 지구를 지원할 것입니다.”이 이니셔티브는 STI 정책 (Artnetonsti)에 대한 아시아 태평양 연구 및 교육 네트워크에 추가하여 포용적이고 지속 가능한 개발을위한 미래 예측 및 증거 기반 과학, 기술 및 혁신 정책을 설계하기위한 정부 공무원 및 정책 전문가의 실무 커뮤니티가 덧붙였다.</v>
      </c>
    </row>
    <row r="78" ht="15.75" customHeight="1">
      <c r="A78" s="1">
        <v>76.0</v>
      </c>
      <c r="B78" s="3" t="s">
        <v>236</v>
      </c>
      <c r="C78" s="3" t="str">
        <f>IFERROR(__xludf.DUMMYFUNCTION("GOOGLETRANSLATE(B78,""en"",""ko"")"),"USAID의 캄보디아 프로젝트는 3,000 개의 일자리를 창출 할 것으로 예상합니다")</f>
        <v>USAID의 캄보디아 프로젝트는 3,000 개의 일자리를 창출 할 것으로 예상합니다</v>
      </c>
      <c r="D78" s="3" t="s">
        <v>188</v>
      </c>
      <c r="E78" s="3" t="str">
        <f>IFERROR(__xludf.DUMMYFUNCTION("GOOGLETRANSLATE(D78,""en"",""ko"")"),"2022 년 8 월 11 일")</f>
        <v>2022 년 8 월 11 일</v>
      </c>
      <c r="F78" s="4" t="s">
        <v>237</v>
      </c>
      <c r="G78" s="3" t="s">
        <v>238</v>
      </c>
      <c r="H78" s="3" t="str">
        <f>IFERROR(__xludf.DUMMYFUNCTION("GOOGLETRANSLATE(G78,""en"",""ko"")"),"미국 국제 개발 기관 (USAID)의 '미래 캄보디아 하베스트 III'프로젝트는 농업 부문의 직업 전망을 높이기 위해 시작되었습니다. 이 프로젝트는 5 년 동안 3,000 개 이상의 일자리를 창출하는 데 도움이 될 것으로 예상합니다.이 프로젝트는이 프로젝트가 새로운 민간 부문 투자에서 3 천 8 백만 달러를 창출 할 수있을 것으로 예상하고 농업 사업 및 생산자가 농업 관련 금융에서 1,500 만 달러에 접근 할 수 있도록 도와줍니다. 캄보디아 패트릭 머"&amp;"피 (Cambodia Patrick Murphy)의 농업, 임업 및 어업부 장관, 미국 대사, 벤그 사콘 (Veng Sakhon) 캄보디아의 농업 부문에서 우사이드는 이번 발표에서 수확 III은 미국 정부의 사료에 의해 자금을 지원하는 5 년 활동이라고 말했다. Murphy는“미래의 이니셔티브.“미국 정부는 지난 10 년간 국가의 농업 부문을 강화함으로써 캄보디아의 영양과 가족 수입을 개선하기 위해 지난 10 년 동안 거의 1 억 달러를 투자했습니다.”"&amp;"라고 성명서에서 말했습니다. 캄보디아가 식량 안보와 수확 III을 강화한다는 것은이 목표에 대한 미국 정부의 약속을 반영합니다.”라고 그는 덧붙였다. ANTONY BLINKEN 국무 장관은 지난주 캄보디아를 방문하는 동안 프로젝트를 발표했다. , 금융 기관 및 기타 이해 관계자는 숙련 된 인력을 개발하고, 일자리를 창출하고, 민간 부문과 협력하여 농업 부문의 시장 기회를 포착하기위한 기타 이해 관계자. 기후 스마트 농업 기술. 농업 시장에서 일하는 회사"&amp;"와 협력함으로써 프로젝트는 캄보디아 인, 특히 여성, 청소년 및 소외된 인구의 생계를 개선하는 데 도움이되는이 프로젝트는 8 월 4 일 프로젝트를 발표하면서“우리는이 프로그램을 믿습니다. 우리는 파트너를 믿고, 더 많은 좋은 일을 함께하고 싶습니다. 우리는 글로벌 식량 안보를 강화하고 기아, 영양 실조 및 빈곤의 근본 원인을 다루는 것이 중요합니다.”2010 년부터 USAID 주도의 사료를 통한 캄보디아에 대한 미국의 농업 투자는 200,000 명의 농"&amp;"부들이 과일의 생산과 판매를 늘리는 데 도움이되었습니다. , 야채, 쌀, 물고기, 그리고 보고서에 따르면, 지난 8 년 동안 개선 된 다각화식이 요법을 통해 지난 8 년 동안 어린 시절 스턴트가 10 % 감소하는 데 기여했습니다. 농무부의 국립 식물성 데이터베이스 (National Phytosanitary Database)에 따르면, 작년 수출로부터 4,967,852,713 달러의 수익을 창출했다. 농업 수출은 2021 년에 68 개의 고유 한 국가와 "&amp;"영토에 도달했으며 주요 제품은 밀링 및 패디 쌀, Peppepcorn, Peppepcorn, Paddy Rice에 도달했다. 망고, 바나나, 카사바, 옥수수 및 기타 야채.")</f>
        <v>미국 국제 개발 기관 (USAID)의 '미래 캄보디아 하베스트 III'프로젝트는 농업 부문의 직업 전망을 높이기 위해 시작되었습니다. 이 프로젝트는 5 년 동안 3,000 개 이상의 일자리를 창출하는 데 도움이 될 것으로 예상합니다.이 프로젝트는이 프로젝트가 새로운 민간 부문 투자에서 3 천 8 백만 달러를 창출 할 수있을 것으로 예상하고 농업 사업 및 생산자가 농업 관련 금융에서 1,500 만 달러에 접근 할 수 있도록 도와줍니다. 캄보디아 패트릭 머피 (Cambodia Patrick Murphy)의 농업, 임업 및 어업부 장관, 미국 대사, 벤그 사콘 (Veng Sakhon) 캄보디아의 농업 부문에서 우사이드는 이번 발표에서 수확 III은 미국 정부의 사료에 의해 자금을 지원하는 5 년 활동이라고 말했다. Murphy는“미래의 이니셔티브.“미국 정부는 지난 10 년간 국가의 농업 부문을 강화함으로써 캄보디아의 영양과 가족 수입을 개선하기 위해 지난 10 년 동안 거의 1 억 달러를 투자했습니다.”라고 성명서에서 말했습니다. 캄보디아가 식량 안보와 수확 III을 강화한다는 것은이 목표에 대한 미국 정부의 약속을 반영합니다.”라고 그는 덧붙였다. ANTONY BLINKEN 국무 장관은 지난주 캄보디아를 방문하는 동안 프로젝트를 발표했다. , 금융 기관 및 기타 이해 관계자는 숙련 된 인력을 개발하고, 일자리를 창출하고, 민간 부문과 협력하여 농업 부문의 시장 기회를 포착하기위한 기타 이해 관계자. 기후 스마트 농업 기술. 농업 시장에서 일하는 회사와 협력함으로써 프로젝트는 캄보디아 인, 특히 여성, 청소년 및 소외된 인구의 생계를 개선하는 데 도움이되는이 프로젝트는 8 월 4 일 프로젝트를 발표하면서“우리는이 프로그램을 믿습니다. 우리는 파트너를 믿고, 더 많은 좋은 일을 함께하고 싶습니다. 우리는 글로벌 식량 안보를 강화하고 기아, 영양 실조 및 빈곤의 근본 원인을 다루는 것이 중요합니다.”2010 년부터 USAID 주도의 사료를 통한 캄보디아에 대한 미국의 농업 투자는 200,000 명의 농부들이 과일의 생산과 판매를 늘리는 데 도움이되었습니다. , 야채, 쌀, 물고기, 그리고 보고서에 따르면, 지난 8 년 동안 개선 된 다각화식이 요법을 통해 지난 8 년 동안 어린 시절 스턴트가 10 % 감소하는 데 기여했습니다. 농무부의 국립 식물성 데이터베이스 (National Phytosanitary Database)에 따르면, 작년 수출로부터 4,967,852,713 달러의 수익을 창출했다. 농업 수출은 2021 년에 68 개의 고유 한 국가와 영토에 도달했으며 주요 제품은 밀링 및 패디 쌀, Peppepcorn, Peppepcorn, Paddy Rice에 도달했다. 망고, 바나나, 카사바, 옥수수 및 기타 야채.</v>
      </c>
    </row>
    <row r="79" ht="15.75" customHeight="1">
      <c r="A79" s="1">
        <v>77.0</v>
      </c>
      <c r="B79" s="3" t="s">
        <v>239</v>
      </c>
      <c r="C79" s="3" t="str">
        <f>IFERROR(__xludf.DUMMYFUNCTION("GOOGLETRANSLATE(B79,""en"",""ko"")"),"캄보디아 바나나 수출은 2022 년에 50 만 톤에 도달 할 수 있습니다")</f>
        <v>캄보디아 바나나 수출은 2022 년에 50 만 톤에 도달 할 수 있습니다</v>
      </c>
      <c r="D79" s="3" t="s">
        <v>188</v>
      </c>
      <c r="E79" s="3" t="str">
        <f>IFERROR(__xludf.DUMMYFUNCTION("GOOGLETRANSLATE(D79,""en"",""ko"")"),"2022 년 8 월 11 일")</f>
        <v>2022 년 8 월 11 일</v>
      </c>
      <c r="F79" s="4" t="s">
        <v>240</v>
      </c>
      <c r="G79" s="3" t="s">
        <v>241</v>
      </c>
      <c r="H79" s="3" t="str">
        <f>IFERROR(__xludf.DUMMYFUNCTION("GOOGLETRANSLATE(G79,""en"",""ko"")"),"캄보디아 바나나 협회 얼라이언스는 8 월 6 일 프놈펜의 회원 회사를위한 심포지엄을 개최했습니다. 모든 부문의 동맹 회원 회사와 손님의 50 명 이상의 대표가 이벤트에 참석했습니다. Chen Qisheng, Cambodia Chinese Chamber of Commerce의 부사장이자 총괄 책임자입니다. CCIC (China Inspection and Chawrantine) Cambodia Company는 회의에서 캄보디아 바나나 협회가 캄보디아 바나나"&amp;" 산업의 관련 회사를위한 정보 교환 및 자원 공유 플랫폼을 제공했으며 캄보디아 정부와 캄보디아 간의 연계가되었다. 바나나 산업. 모든 생계의 다리로서, 그것은 캄보디아 바나나가 고품질과 양으로 중국으로 수출하는 데 기여했습니다. 동맹은 비영리 서비스 지향 산업 협회 조직입니다. 현재 바나나 심기 회사 10 개, 바나나 묘목, 살충제, 화학 비료, 유기농 비료, 물류, 운송 및 냉장 저장 작업을 포함하는 15 개의 상류 회사를 포함한 37 개의 회원 회사"&amp;"가 있습니다. 2019 년 5 월에 캄보디아 바나나가 처음으로 중국으로 수출되어 중국으로 선적 된 최초의 캄보디아 과일이되었습니다. 캄보디아 바나나 산업의 자원을 통합하고 캄보디아 바나나의 중국으로 안정적인 수출을 촉진하기 위해 캄보디아 바나나 협회는 2020 년 12 월에 설립되었으며, 캄보디아의 농업 산림 및 어업에 대한 캄보디아는 218,000 톤을 수출했습니다. 2022 년 상반기에 신선한 바나나의 모든 것이 중국에 팔렸습니다. 연간 수출량은 5"&amp;"0 만 톤에 도달 할 것으로 예상되며, 신선한 바나나는 캄보디아 최대의 수출 농산물이되었습니다. 사람들의 매일 온라인")</f>
        <v>캄보디아 바나나 협회 얼라이언스는 8 월 6 일 프놈펜의 회원 회사를위한 심포지엄을 개최했습니다. 모든 부문의 동맹 회원 회사와 손님의 50 명 이상의 대표가 이벤트에 참석했습니다. Chen Qisheng, Cambodia Chinese Chamber of Commerce의 부사장이자 총괄 책임자입니다. CCIC (China Inspection and Chawrantine) Cambodia Company는 회의에서 캄보디아 바나나 협회가 캄보디아 바나나 산업의 관련 회사를위한 정보 교환 및 자원 공유 플랫폼을 제공했으며 캄보디아 정부와 캄보디아 간의 연계가되었다. 바나나 산업. 모든 생계의 다리로서, 그것은 캄보디아 바나나가 고품질과 양으로 중국으로 수출하는 데 기여했습니다. 동맹은 비영리 서비스 지향 산업 협회 조직입니다. 현재 바나나 심기 회사 10 개, 바나나 묘목, 살충제, 화학 비료, 유기농 비료, 물류, 운송 및 냉장 저장 작업을 포함하는 15 개의 상류 회사를 포함한 37 개의 회원 회사가 있습니다. 2019 년 5 월에 캄보디아 바나나가 처음으로 중국으로 수출되어 중국으로 선적 된 최초의 캄보디아 과일이되었습니다. 캄보디아 바나나 산업의 자원을 통합하고 캄보디아 바나나의 중국으로 안정적인 수출을 촉진하기 위해 캄보디아 바나나 협회는 2020 년 12 월에 설립되었으며, 캄보디아의 농업 산림 및 어업에 대한 캄보디아는 218,000 톤을 수출했습니다. 2022 년 상반기에 신선한 바나나의 모든 것이 중국에 팔렸습니다. 연간 수출량은 50 만 톤에 도달 할 것으로 예상되며, 신선한 바나나는 캄보디아 최대의 수출 농산물이되었습니다. 사람들의 매일 온라인</v>
      </c>
    </row>
    <row r="80" ht="15.75" customHeight="1">
      <c r="A80" s="1">
        <v>78.0</v>
      </c>
      <c r="B80" s="3" t="s">
        <v>30</v>
      </c>
      <c r="C80" s="3" t="str">
        <f>IFERROR(__xludf.DUMMYFUNCTION("GOOGLETRANSLATE(B80,""en"",""ko"")"),"시장 감시")</f>
        <v>시장 감시</v>
      </c>
      <c r="D80" s="3" t="s">
        <v>188</v>
      </c>
      <c r="E80" s="3" t="str">
        <f>IFERROR(__xludf.DUMMYFUNCTION("GOOGLETRANSLATE(D80,""en"",""ko"")"),"2022 년 8 월 11 일")</f>
        <v>2022 년 8 월 11 일</v>
      </c>
      <c r="F80" s="4" t="s">
        <v>242</v>
      </c>
      <c r="G80" s="3" t="s">
        <v>243</v>
      </c>
      <c r="H80" s="3" t="str">
        <f>IFERROR(__xludf.DUMMYFUNCTION("GOOGLETRANSLATE(G80,""en"",""ko"")"),"CSX 지수는 평평하게 끝나고 CSX 지수는 어제 472.64에서 0.16 포인트 또는 0.03 %를 닫았습니다. 또한 그 날의 최저치 471.29를 기록했습니다. 메인 보드에서 PPSP는 녹색으로 끝나는 유일한 주식이었으며 10 리엘을 2,370으로 올렸습니다. PPAP는 40 Riels를 14,920으로 떨어 뜨렸다. PAS, ABC 및 PWSA는 13,400, 10,380 및 7,440에서 평면을 닫았다. JSL은 4000 명으로 40 명을 떨어 "&amp;"뜨린 반면, DBDE는 10 Riels를 2,380으로 2,380으로 떨어 뜨렸다.")</f>
        <v>CSX 지수는 평평하게 끝나고 CSX 지수는 어제 472.64에서 0.16 포인트 또는 0.03 %를 닫았습니다. 또한 그 날의 최저치 471.29를 기록했습니다. 메인 보드에서 PPSP는 녹색으로 끝나는 유일한 주식이었으며 10 리엘을 2,370으로 올렸습니다. PPAP는 40 Riels를 14,920으로 떨어 뜨렸다. PAS, ABC 및 PWSA는 13,400, 10,380 및 7,440에서 평면을 닫았다. JSL은 4000 명으로 40 명을 떨어 뜨린 반면, DBDE는 10 Riels를 2,380으로 2,380으로 떨어 뜨렸다.</v>
      </c>
    </row>
    <row r="81" ht="15.75" customHeight="1">
      <c r="A81" s="1">
        <v>79.0</v>
      </c>
      <c r="B81" s="3" t="s">
        <v>244</v>
      </c>
      <c r="C81" s="3" t="str">
        <f>IFERROR(__xludf.DUMMYFUNCTION("GOOGLETRANSLATE(B81,""en"",""ko"")"),"캄보디아 전자 상거래 연맹 협회 회장은 정부의 디지털 전자 상거래 정책에 대한 지원을 발표")</f>
        <v>캄보디아 전자 상거래 연맹 협회 회장은 정부의 디지털 전자 상거래 정책에 대한 지원을 발표</v>
      </c>
      <c r="D81" s="3" t="s">
        <v>245</v>
      </c>
      <c r="E81" s="3" t="str">
        <f>IFERROR(__xludf.DUMMYFUNCTION("GOOGLETRANSLATE(D81,""en"",""ko"")"),"2022 년 8 월 10 일")</f>
        <v>2022 년 8 월 10 일</v>
      </c>
      <c r="F81" s="4" t="s">
        <v>246</v>
      </c>
      <c r="G81" s="3" t="s">
        <v>247</v>
      </c>
      <c r="H81" s="3" t="str">
        <f>IFERROR(__xludf.DUMMYFUNCTION("GOOGLETRANSLATE(G81,""en"",""ko"")"),"캄보디아 전자 상거래 연맹 협회 회장 인 Ley Sopheap은 왕립 정부가 시작한 디지털 및 전자 상거래 정책에 대한 후원을 발표했으며, Sopheap의 지원 선언은 E-에 참여한 600 명 이상의 참가자 앞에서 이루어졌습니다. 8 월 9 일에 개최 된 상업용 홍보 및 컨설팅, 소비자 보호 및 경쟁 포럼. 디지털 정책 및 전자 상거래가 성공하고 잘 작동하기 위해서는 Sopheap에 대한 ACCORD, 관련 당사자가 전자 상거래의 힘을 동원해야합니다. "&amp;", 그런 다음 특정 부문에서 시작하여 전자 상거래 관련 직업에 대한 올바른 액세스 권한을 제공합니다. 포럼에 대한 전자 상거래 연맹 회장은 전자 상거래가 올바르게 정확하고 정확하게 배치 된 보호 장치로 인해 온라인 작업과 다르다고 말했습니다. 산업 혁명 4.0, 디지털 기술은 기업과 비즈니스의 경쟁력을 높이는 열쇠로 생산성 향상, 수출 증가, Creat 일자리를 조정하고 경제 성장을 촉진합니다.")</f>
        <v>캄보디아 전자 상거래 연맹 협회 회장 인 Ley Sopheap은 왕립 정부가 시작한 디지털 및 전자 상거래 정책에 대한 후원을 발표했으며, Sopheap의 지원 선언은 E-에 참여한 600 명 이상의 참가자 앞에서 이루어졌습니다. 8 월 9 일에 개최 된 상업용 홍보 및 컨설팅, 소비자 보호 및 경쟁 포럼. 디지털 정책 및 전자 상거래가 성공하고 잘 작동하기 위해서는 Sopheap에 대한 ACCORD, 관련 당사자가 전자 상거래의 힘을 동원해야합니다. , 그런 다음 특정 부문에서 시작하여 전자 상거래 관련 직업에 대한 올바른 액세스 권한을 제공합니다. 포럼에 대한 전자 상거래 연맹 회장은 전자 상거래가 올바르게 정확하고 정확하게 배치 된 보호 장치로 인해 온라인 작업과 다르다고 말했습니다. 산업 혁명 4.0, 디지털 기술은 기업과 비즈니스의 경쟁력을 높이는 열쇠로 생산성 향상, 수출 증가, Creat 일자리를 조정하고 경제 성장을 촉진합니다.</v>
      </c>
    </row>
    <row r="82" ht="15.75" customHeight="1">
      <c r="A82" s="1">
        <v>80.0</v>
      </c>
      <c r="B82" s="3" t="s">
        <v>248</v>
      </c>
      <c r="C82" s="3" t="str">
        <f>IFERROR(__xludf.DUMMYFUNCTION("GOOGLETRANSLATE(B82,""en"",""ko"")"),"태국 기업의 눈은 무역, 캄보디아에 대한 투자를 확대하고 있습니다")</f>
        <v>태국 기업의 눈은 무역, 캄보디아에 대한 투자를 확대하고 있습니다</v>
      </c>
      <c r="D82" s="3" t="s">
        <v>245</v>
      </c>
      <c r="E82" s="3" t="str">
        <f>IFERROR(__xludf.DUMMYFUNCTION("GOOGLETRANSLATE(D82,""en"",""ko"")"),"2022 년 8 월 10 일")</f>
        <v>2022 년 8 월 10 일</v>
      </c>
      <c r="F82" s="4" t="s">
        <v>249</v>
      </c>
      <c r="G82" s="3" t="s">
        <v>250</v>
      </c>
      <c r="H82" s="3" t="str">
        <f>IFERROR(__xludf.DUMMYFUNCTION("GOOGLETRANSLATE(G82,""en"",""ko"")"),"태국 기업은 캄보디아, 특히 가공 식품, 농업, 관광, 재생 에너지, 플라스틱 및 보석 및 보석에 대한 무역 및 투자 확대에 대한 광경을 설정했다고 캄보디아 IS는 타이 상공 회의소 (TCC)의 회장 인 사안 앙부볼 쿨 (Sanan Angubolkul)이 말했다. Cambodia는 외국인 직접 투자를 시작한 결과로 매년 평균 경제 성장이 매년 7 - 8%의 평균 경제 성장을 보았습니다. Cambodia는 관광 및 농업 부문을 개발하려고 노력해 왔지만, "&amp;"특히 국가에는 충분한 지식과 현대 기술이 부족합니다. 태국의 회장 인 사난 (Sanan)에 따르면 태국 기업들이 위와 같이 많은 부문에서 캄보디아 상대방과의 공동 투자를 위조 할 수있는 좋은 기회를 제공한다. 그는 8 월 4 일-5 일에 60 명 이상의 태국 기업에 의해 캄보디아를 처음 방문한 후 캄보디아 방문을 이끌었습니다. 태국 비즈니스 대표단은 캄보디아의 산업, 과학, 기술 및 혁신 장관 인 Cham Prasidh를 만났습니다. 그들은 캄보디아 정"&amp;"부가 규칙과 중복 규정 측면에서 더 많은 외국인 투자를 유치하기 위해 무역 촉진에 장애물을 다루는 데 도움을 줄 것을 촉구했다. 캄보디아는 캄보디아가 이제 태국인이 무료로 수출 지향적 제조 기반이 될 수 있다고 말했다. -중국과 한국을 포함한 여러 국가와의 계약에 따라 태국 사업 부문은 또한 협력이 보석과 보석류에 초점을 맞출 것을 제안했다고 덧붙였다. 태국 정부는 Sa Kaeo의 Aranyaprathet District와 Cambodia의 POI PE"&amp;"T 사이의 철도 연결을 다시 설정하여 태국의 동부 국경을 중심으로 국경 간 무역을 촉진하고 관광을 강화했습니다. 2020 년 코비드 19가 발생한 후 철도 링크가 중단되었습니다. 태국과 캄보디아는 2021 년에 총 7,97 억 달러로 1 년 전보다 10.2% 증가했으며 태국의 수출은 70 억 달러를 차지했습니다. 수입품은 8 억 9,500 만 달러에 이르렀습니다. VNA")</f>
        <v>태국 기업은 캄보디아, 특히 가공 식품, 농업, 관광, 재생 에너지, 플라스틱 및 보석 및 보석에 대한 무역 및 투자 확대에 대한 광경을 설정했다고 캄보디아 IS는 타이 상공 회의소 (TCC)의 회장 인 사안 앙부볼 쿨 (Sanan Angubolkul)이 말했다. Cambodia는 외국인 직접 투자를 시작한 결과로 매년 평균 경제 성장이 매년 7 - 8%의 평균 경제 성장을 보았습니다. Cambodia는 관광 및 농업 부문을 개발하려고 노력해 왔지만, 특히 국가에는 충분한 지식과 현대 기술이 부족합니다. 태국의 회장 인 사난 (Sanan)에 따르면 태국 기업들이 위와 같이 많은 부문에서 캄보디아 상대방과의 공동 투자를 위조 할 수있는 좋은 기회를 제공한다. 그는 8 월 4 일-5 일에 60 명 이상의 태국 기업에 의해 캄보디아를 처음 방문한 후 캄보디아 방문을 이끌었습니다. 태국 비즈니스 대표단은 캄보디아의 산업, 과학, 기술 및 혁신 장관 인 Cham Prasidh를 만났습니다. 그들은 캄보디아 정부가 규칙과 중복 규정 측면에서 더 많은 외국인 투자를 유치하기 위해 무역 촉진에 장애물을 다루는 데 도움을 줄 것을 촉구했다. 캄보디아는 캄보디아가 이제 태국인이 무료로 수출 지향적 제조 기반이 될 수 있다고 말했다. -중국과 한국을 포함한 여러 국가와의 계약에 따라 태국 사업 부문은 또한 협력이 보석과 보석류에 초점을 맞출 것을 제안했다고 덧붙였다. 태국 정부는 Sa Kaeo의 Aranyaprathet District와 Cambodia의 POI PET 사이의 철도 연결을 다시 설정하여 태국의 동부 국경을 중심으로 국경 간 무역을 촉진하고 관광을 강화했습니다. 2020 년 코비드 19가 발생한 후 철도 링크가 중단되었습니다. 태국과 캄보디아는 2021 년에 총 7,97 억 달러로 1 년 전보다 10.2% 증가했으며 태국의 수출은 70 억 달러를 차지했습니다. 수입품은 8 억 9,500 만 달러에 이르렀습니다. VNA</v>
      </c>
    </row>
    <row r="83" ht="15.75" customHeight="1">
      <c r="A83" s="1">
        <v>81.0</v>
      </c>
      <c r="B83" s="3" t="s">
        <v>251</v>
      </c>
      <c r="C83" s="3" t="str">
        <f>IFERROR(__xludf.DUMMYFUNCTION("GOOGLETRANSLATE(B83,""en"",""ko"")"),"캄보디아 버드의 중국에 대한 둥지 수출 계약")</f>
        <v>캄보디아 버드의 중국에 대한 둥지 수출 계약</v>
      </c>
      <c r="D83" s="3" t="s">
        <v>245</v>
      </c>
      <c r="E83" s="3" t="str">
        <f>IFERROR(__xludf.DUMMYFUNCTION("GOOGLETRANSLATE(D83,""en"",""ko"")"),"2022 년 8 월 10 일")</f>
        <v>2022 년 8 월 10 일</v>
      </c>
      <c r="F83" s="4" t="s">
        <v>252</v>
      </c>
      <c r="G83" s="3" t="s">
        <v>253</v>
      </c>
      <c r="H83" s="3" t="str">
        <f>IFERROR(__xludf.DUMMYFUNCTION("GOOGLETRANSLATE(G83,""en"",""ko"")"),"농업, 임업 어업 (MAFF)과 캄보디아 (샤이아 멘) 상업 센터는 조류의 둥지를 중국으로 수출하기위한 양해 각서 (MOU)에 서명했다. 8 월 8 일 프놈펜 (Phnom Penh)의 사역에서, 서명 된 MOU와 함께, 중국이 요구하는 품질 표준을 충족하는 캄보디아 버드의 둥지 생산은 가까운 미래에 아시아 최대 시장으로 수출 할 수있을 것입니다. 캄보디아 (Xiamen) 상업 센터 계약에 도달하고 캄보디아에있는 Bird 's Nest Farmers에게 "&amp;"수출에 대한 등록을 위해 더 자세한 내용을 보려면 캄보디아의 Bird's Nest Farmers에게 문의하여 지금까지 캄보디아 버드의 둥지를 제작했습니다. 주로 국내 공급을위한 소량. 사역의 최신 보고서에 따르면, 현재 캄보디아에는 872 개의 새 둥지 농장이 있으며 월 1 ~ 1 톤의 제품을 생산할 수 있습니다. 신선한 새 둥지의 시장 가격은 킬로그램 당 $ 700 ~ $ 900이며 가공 제품 값은 킬로그램 당 $ 1,500에서 $ 2,000 사이입니"&amp;"다. MOU는 현지 농민들이 중국으로 수출하기 위해 더 많은 새 둥지를 생산하도록 동기를 부여 할 것입니다. AKP-LIM NARY")</f>
        <v>농업, 임업 어업 (MAFF)과 캄보디아 (샤이아 멘) 상업 센터는 조류의 둥지를 중국으로 수출하기위한 양해 각서 (MOU)에 서명했다. 8 월 8 일 프놈펜 (Phnom Penh)의 사역에서, 서명 된 MOU와 함께, 중국이 요구하는 품질 표준을 충족하는 캄보디아 버드의 둥지 생산은 가까운 미래에 아시아 최대 시장으로 수출 할 수있을 것입니다. 캄보디아 (Xiamen) 상업 센터 계약에 도달하고 캄보디아에있는 Bird 's Nest Farmers에게 수출에 대한 등록을 위해 더 자세한 내용을 보려면 캄보디아의 Bird's Nest Farmers에게 문의하여 지금까지 캄보디아 버드의 둥지를 제작했습니다. 주로 국내 공급을위한 소량. 사역의 최신 보고서에 따르면, 현재 캄보디아에는 872 개의 새 둥지 농장이 있으며 월 1 ~ 1 톤의 제품을 생산할 수 있습니다. 신선한 새 둥지의 시장 가격은 킬로그램 당 $ 700 ~ $ 900이며 가공 제품 값은 킬로그램 당 $ 1,500에서 $ 2,000 사이입니다. MOU는 현지 농민들이 중국으로 수출하기 위해 더 많은 새 둥지를 생산하도록 동기를 부여 할 것입니다. AKP-LIM NARY</v>
      </c>
    </row>
    <row r="84" ht="15.75" customHeight="1">
      <c r="A84" s="1">
        <v>82.0</v>
      </c>
      <c r="B84" s="3" t="s">
        <v>254</v>
      </c>
      <c r="C84" s="3" t="str">
        <f>IFERROR(__xludf.DUMMYFUNCTION("GOOGLETRANSLATE(B84,""en"",""ko"")"),"금 정제는 3 톤 반에 도달합니다")</f>
        <v>금 정제는 3 톤 반에 도달합니다</v>
      </c>
      <c r="D84" s="3" t="s">
        <v>245</v>
      </c>
      <c r="E84" s="3" t="str">
        <f>IFERROR(__xludf.DUMMYFUNCTION("GOOGLETRANSLATE(D84,""en"",""ko"")"),"2022 년 8 월 10 일")</f>
        <v>2022 년 8 월 10 일</v>
      </c>
      <c r="F84" s="4" t="s">
        <v>255</v>
      </c>
      <c r="G84" s="3" t="s">
        <v>256</v>
      </c>
      <c r="H84" s="3" t="str">
        <f>IFERROR(__xludf.DUMMYFUNCTION("GOOGLETRANSLATE(G84,""en"",""ko"")"),"호주 상장 르네상스의 자회사 인 르네상스 광물 캄보디아 리미티드 (Cambodia Limited)는 몬 둘 키리 지방의 Keo Seima 지구에 위치한 라이센스가있는 상업 금광에서 3.5 톤의 금 광석을 추출하고 정제했습니다. 왕립 정부 대변인 부서.“이 회사는 약 3.543kg의 금 광석을 개선했습니다. 르네상스는 작년 6 월에 상업 생산을 시작하여 왕국에서 최초의 상업 금 생산국이되었습니다. 매년 광산 운영의 첫 8 년 동안 매년 약 3 톤의 금 광"&amp;"석을 개선 할 계획입니다. 한 달에 약 250 킬로그램.이 회사는 정제를 위해 금광을 호주로 수출합니다. 회사는 최근 107 헥타르에 새로운 광산 탐사 라이센스를 받았습니다. Tboung Khmum Province 's Memot District에 위치한 토지.")</f>
        <v>호주 상장 르네상스의 자회사 인 르네상스 광물 캄보디아 리미티드 (Cambodia Limited)는 몬 둘 키리 지방의 Keo Seima 지구에 위치한 라이센스가있는 상업 금광에서 3.5 톤의 금 광석을 추출하고 정제했습니다. 왕립 정부 대변인 부서.“이 회사는 약 3.543kg의 금 광석을 개선했습니다. 르네상스는 작년 6 월에 상업 생산을 시작하여 왕국에서 최초의 상업 금 생산국이되었습니다. 매년 광산 운영의 첫 8 년 동안 매년 약 3 톤의 금 광석을 개선 할 계획입니다. 한 달에 약 250 킬로그램.이 회사는 정제를 위해 금광을 호주로 수출합니다. 회사는 최근 107 헥타르에 새로운 광산 탐사 라이센스를 받았습니다. Tboung Khmum Province 's Memot District에 위치한 토지.</v>
      </c>
    </row>
    <row r="85" ht="15.75" customHeight="1">
      <c r="A85" s="1">
        <v>83.0</v>
      </c>
      <c r="B85" s="3" t="s">
        <v>257</v>
      </c>
      <c r="C85" s="3" t="str">
        <f>IFERROR(__xludf.DUMMYFUNCTION("GOOGLETRANSLATE(B85,""en"",""ko"")"),"캄보디아 젊은 기업가 상 2022 출시")</f>
        <v>캄보디아 젊은 기업가 상 2022 출시</v>
      </c>
      <c r="D85" s="3" t="s">
        <v>245</v>
      </c>
      <c r="E85" s="3" t="str">
        <f>IFERROR(__xludf.DUMMYFUNCTION("GOOGLETRANSLATE(D85,""en"",""ko"")"),"2022 년 8 월 10 일")</f>
        <v>2022 년 8 월 10 일</v>
      </c>
      <c r="F85" s="4" t="s">
        <v>258</v>
      </c>
      <c r="G85" s="3" t="s">
        <v>259</v>
      </c>
      <c r="H85" s="3" t="str">
        <f>IFERROR(__xludf.DUMMYFUNCTION("GOOGLETRANSLATE(G85,""en"",""ko"")"),"캄보디아 젊은 기업가 상 2022 년은 최근 캄보디아의 기업가 정신을 모델로 선정하고 비즈니스 세계에서 뛰어난 기업가 적 형제회의 홍보를 통해 캄보디아의 기업가 정신을 강화하기 위해 시작되었습니다. 국제 캄보디아 (International Cambodia)는 상무부 국무 장관 인 테크렛 캄랑 (Tekreth Kamrang)의 회장단하에 국제 장관이 경쟁에 대해 고도로 이야기하면서 지식과 경험을 공유하고 기업가들 사이의 네트워크를 확장하는 플랫폼이라고 말"&amp;"하면서 모든 것을 장려했다. 캄보디아의 젊은 기업가들은 경쟁에서 능력, 지식, 재능 및 경험을 과시하고, 제품과 서비스의 품질을 개발할 수있는 능력과 기존의 잠재력을 계속 강화하기 위해 최선을 다하는 캄보디아 젊은 기업가들도 마련되었습니다. 캄보디아 디지털 경제에 대한 스트레스 등 Ciety Policy 2021-2035 지역, 지역 및 국제 시장의 다양 화에 중점을 둔 왕립 정부가 채택했습니다. AKP-L VY")</f>
        <v>캄보디아 젊은 기업가 상 2022 년은 최근 캄보디아의 기업가 정신을 모델로 선정하고 비즈니스 세계에서 뛰어난 기업가 적 형제회의 홍보를 통해 캄보디아의 기업가 정신을 강화하기 위해 시작되었습니다. 국제 캄보디아 (International Cambodia)는 상무부 국무 장관 인 테크렛 캄랑 (Tekreth Kamrang)의 회장단하에 국제 장관이 경쟁에 대해 고도로 이야기하면서 지식과 경험을 공유하고 기업가들 사이의 네트워크를 확장하는 플랫폼이라고 말하면서 모든 것을 장려했다. 캄보디아의 젊은 기업가들은 경쟁에서 능력, 지식, 재능 및 경험을 과시하고, 제품과 서비스의 품질을 개발할 수있는 능력과 기존의 잠재력을 계속 강화하기 위해 최선을 다하는 캄보디아 젊은 기업가들도 마련되었습니다. 캄보디아 디지털 경제에 대한 스트레스 등 Ciety Policy 2021-2035 지역, 지역 및 국제 시장의 다양 화에 중점을 둔 왕립 정부가 채택했습니다. AKP-L VY</v>
      </c>
    </row>
    <row r="86" ht="15.75" customHeight="1">
      <c r="A86" s="1">
        <v>84.0</v>
      </c>
      <c r="B86" s="3" t="s">
        <v>260</v>
      </c>
      <c r="C86" s="3" t="str">
        <f>IFERROR(__xludf.DUMMYFUNCTION("GOOGLETRANSLATE(B86,""en"",""ko"")"),"다음 직업 박람회에서 1,000 개가 넘는 공석이 제공됩니다")</f>
        <v>다음 직업 박람회에서 1,000 개가 넘는 공석이 제공됩니다</v>
      </c>
      <c r="D86" s="3" t="s">
        <v>245</v>
      </c>
      <c r="E86" s="3" t="str">
        <f>IFERROR(__xludf.DUMMYFUNCTION("GOOGLETRANSLATE(D86,""en"",""ko"")"),"2022 년 8 월 10 일")</f>
        <v>2022 년 8 월 10 일</v>
      </c>
      <c r="F86" s="4" t="s">
        <v>261</v>
      </c>
      <c r="G86" s="3" t="s">
        <v>262</v>
      </c>
      <c r="H86" s="3" t="str">
        <f>IFERROR(__xludf.DUMMYFUNCTION("GOOGLETRANSLATE(G86,""en"",""ko"")"),"8 월 11 일로 예정된 다음 직업 박람회는 잠재적 인 청소년과 근로자들을 위해 총 1,149 개의 공석을 제공하고 있습니다. 다른 채용 기관과 협력하여 NEA (Ninistry 's National Employment Agency)는 고용 기회에 대한 자세한 내용을 찾고 Nea.key 채용 기관에서 일자리에 가입 한 직무에 대한 신청서를 제출할 수 있습니다. 그룹, Maxima Microfinance, Sokimex, Wow Now, MJQ Mengl"&amp;"y J. Quach Education, Nagaworld, Dynamic, Bon Chon, Hattha Kaksekar Limited. 캄보디아 왕립 정부가 캄보디아 인들 사이에서 더 많은 일자리를 홍보하기 위해 가능한 또 다른 해결책입니다. AKP-PHAL Sophanith")</f>
        <v>8 월 11 일로 예정된 다음 직업 박람회는 잠재적 인 청소년과 근로자들을 위해 총 1,149 개의 공석을 제공하고 있습니다. 다른 채용 기관과 협력하여 NEA (Ninistry 's National Employment Agency)는 고용 기회에 대한 자세한 내용을 찾고 Nea.key 채용 기관에서 일자리에 가입 한 직무에 대한 신청서를 제출할 수 있습니다. 그룹, Maxima Microfinance, Sokimex, Wow Now, MJQ Mengly J. Quach Education, Nagaworld, Dynamic, Bon Chon, Hattha Kaksekar Limited. 캄보디아 왕립 정부가 캄보디아 인들 사이에서 더 많은 일자리를 홍보하기 위해 가능한 또 다른 해결책입니다. AKP-PHAL Sophanith</v>
      </c>
    </row>
    <row r="87" ht="15.75" customHeight="1">
      <c r="A87" s="1">
        <v>85.0</v>
      </c>
      <c r="B87" s="3" t="s">
        <v>263</v>
      </c>
      <c r="C87" s="3" t="str">
        <f>IFERROR(__xludf.DUMMYFUNCTION("GOOGLETRANSLATE(B87,""en"",""ko"")"),"캄보디아는 첫 석유 판매에서 1,800 만 달러를받을 것으로 기대합니다.")</f>
        <v>캄보디아는 첫 석유 판매에서 1,800 만 달러를받을 것으로 기대합니다.</v>
      </c>
      <c r="D87" s="3" t="s">
        <v>245</v>
      </c>
      <c r="E87" s="3" t="str">
        <f>IFERROR(__xludf.DUMMYFUNCTION("GOOGLETRANSLATE(D87,""en"",""ko"")"),"2022 년 8 월 10 일")</f>
        <v>2022 년 8 월 10 일</v>
      </c>
      <c r="F87" s="4" t="s">
        <v>264</v>
      </c>
      <c r="G87" s="3" t="s">
        <v>265</v>
      </c>
      <c r="H87" s="3" t="str">
        <f>IFERROR(__xludf.DUMMYFUNCTION("GOOGLETRANSLATE(G87,""en"",""ko"")"),"고위 관계자에 따르면 캄보디아는 캄보디아 공무원, 선적 회사 및 구매 회사 간의 최신 협상 결과를 승인한다면 싱가포르 회사에 거의 3,000 배럴의 원유를 판매함으로써 약 1,800 만 달러의 첫 수익을 창출 할 것입니다. 지루하게도, ​​캄보디아 공무원, 세계 탱크, MT-Stovolors의 소유주 및 싱가포르 석유 구매자 Trafigura는 작년에 캄보디아의 '잃어버린'석유를 다시 가져 오는 합의에 도달했다고 공무원은 Meng Saktheara는 말"&amp;"했다. MME 국무 장관은 어제 크메르 타임즈 (Kmer Times)에게 트래 피 푸라 (Trafigura)는 현재 태국에있는 MT 스터비 폴로스에 저장된 석유의 수량과 품질을 파산 Kristenergy로부터 구매 한 후 세계 탱크에 배송 수수료를 지불하지 않은 석유의 양과 품질을 조사했다고 말했다. 에이전시는 이미 선박이 석유를 잘 유지했기 때문에 석유의 양과 품질이 없다는 것을 이미 확인했다.”라고 Block A Project의 책임자 인 Sakth"&amp;"eara는 말했다. Saktheara는 기자 회견에서 석유가 공무원들 사이의 부패 나 공모로 인해 잃어버린 것이 아니라고 말했다. ""Krisenergy는 석유를 저장하기 위해 MT-Stovolors를 고용했지만, 전자는 배송비를 지불하지 않음으로써 계약을 위반하여 후자는 지불이 이루어질 때까지 석유를 유지함으로써 권리를 행사해야했습니다."" 곧 서명하고 협상을 수행 할 상세한 계약. Hun Sen 총리가 결과에 동의한다면, 우리는 곧 서명하여 석유를 "&amp;"가져와 팔아야 할 것입니다.”Sakthearakristenergy는 석유를 저장하고 캄보디아의 블록 A에서 배송하기 위해 MT-Stovolors를 고용했을 때 파산했다고 말했다. 전자는 선적 비용을 지불 할 수 없었기 때문에 후자는 석유를 수수료를 정산하기 위해 석유를 가져 갔다. 월드 탱크는 기상 조건을 앵커를 벗고 밤에 배를 항해에 배치 할 변명으로 인용했다. 다음날, 오일 우물 플랫폼에서 서있는 크리스너 리지 (Kristenergy) 대위는 캄보디"&amp;"아 관리들에게 배가 비밀리에 떠났다고 알렸다. 정부는 해군에게 배를 되찾도록 요청했지만 배가 이미 태국 해역에 들어갔을 때 너무 늦었다. 우리는 배를 되 찾는 법적 방법을 시도했지만 실패했습니다. 그러나 우리는 국제법에 근거한 협상을 통해 노력을 계속했다”고 Saktheara는 말했다.")</f>
        <v>고위 관계자에 따르면 캄보디아는 캄보디아 공무원, 선적 회사 및 구매 회사 간의 최신 협상 결과를 승인한다면 싱가포르 회사에 거의 3,000 배럴의 원유를 판매함으로써 약 1,800 만 달러의 첫 수익을 창출 할 것입니다. 지루하게도, ​​캄보디아 공무원, 세계 탱크, MT-Stovolors의 소유주 및 싱가포르 석유 구매자 Trafigura는 작년에 캄보디아의 '잃어버린'석유를 다시 가져 오는 합의에 도달했다고 공무원은 Meng Saktheara는 말했다. MME 국무 장관은 어제 크메르 타임즈 (Kmer Times)에게 트래 피 푸라 (Trafigura)는 현재 태국에있는 MT 스터비 폴로스에 저장된 석유의 수량과 품질을 파산 Kristenergy로부터 구매 한 후 세계 탱크에 배송 수수료를 지불하지 않은 석유의 양과 품질을 조사했다고 말했다. 에이전시는 이미 선박이 석유를 잘 유지했기 때문에 석유의 양과 품질이 없다는 것을 이미 확인했다.”라고 Block A Project의 책임자 인 Saktheara는 말했다. Saktheara는 기자 회견에서 석유가 공무원들 사이의 부패 나 공모로 인해 잃어버린 것이 아니라고 말했다. "Krisenergy는 석유를 저장하기 위해 MT-Stovolors를 고용했지만, 전자는 배송비를 지불하지 않음으로써 계약을 위반하여 후자는 지불이 이루어질 때까지 석유를 유지함으로써 권리를 행사해야했습니다." 곧 서명하고 협상을 수행 할 상세한 계약. Hun Sen 총리가 결과에 동의한다면, 우리는 곧 서명하여 석유를 가져와 팔아야 할 것입니다.”Sakthearakristenergy는 석유를 저장하고 캄보디아의 블록 A에서 배송하기 위해 MT-Stovolors를 고용했을 때 파산했다고 말했다. 전자는 선적 비용을 지불 할 수 없었기 때문에 후자는 석유를 수수료를 정산하기 위해 석유를 가져 갔다. 월드 탱크는 기상 조건을 앵커를 벗고 밤에 배를 항해에 배치 할 변명으로 인용했다. 다음날, 오일 우물 플랫폼에서 서있는 크리스너 리지 (Kristenergy) 대위는 캄보디아 관리들에게 배가 비밀리에 떠났다고 알렸다. 정부는 해군에게 배를 되찾도록 요청했지만 배가 이미 태국 해역에 들어갔을 때 너무 늦었다. 우리는 배를 되 찾는 법적 방법을 시도했지만 실패했습니다. 그러나 우리는 국제법에 근거한 협상을 통해 노력을 계속했다”고 Saktheara는 말했다.</v>
      </c>
    </row>
    <row r="88" ht="15.75" customHeight="1">
      <c r="A88" s="1">
        <v>86.0</v>
      </c>
      <c r="B88" s="3" t="s">
        <v>266</v>
      </c>
      <c r="C88" s="3" t="str">
        <f>IFERROR(__xludf.DUMMYFUNCTION("GOOGLETRANSLATE(B88,""en"",""ko"")"),"캄보디아는 Nikkei Covid-19 Recovery Index에서 2 위를 차지했습니다")</f>
        <v>캄보디아는 Nikkei Covid-19 Recovery Index에서 2 위를 차지했습니다</v>
      </c>
      <c r="D88" s="3" t="s">
        <v>245</v>
      </c>
      <c r="E88" s="3" t="str">
        <f>IFERROR(__xludf.DUMMYFUNCTION("GOOGLETRANSLATE(D88,""en"",""ko"")"),"2022 년 8 월 10 일")</f>
        <v>2022 년 8 월 10 일</v>
      </c>
      <c r="F88" s="4" t="s">
        <v>267</v>
      </c>
      <c r="G88" s="3" t="s">
        <v>268</v>
      </c>
      <c r="H88" s="3" t="str">
        <f>IFERROR(__xludf.DUMMYFUNCTION("GOOGLETRANSLATE(G88,""en"",""ko"")"),"캄보디아는 최신 Nikkei Global Covid-19 Recovery Index에서 1 위를 차지했지만 국가 경제가 전염병의 클러치에서 계속해서 활발하게 되돌아 가면서 2 위를 차지했습니다. 그리고 캄보디아는 77.5 점으로 뒤처져 있습니다. 121 개국의 지수는 지난 6 월에 39 점으로 동부 캐리비안 섬 바베이도스를 열거했으며, 지난 6 월에 대규모 예방 접종 캠페인 및 대규모 예방 접종 캠페인을 포함하여 Covid-19를 이기기 위해 국가가 채"&amp;"택한 광범위한 조치에 따라 지수에서 1 위를 차지했습니다. 캄보디아는 7 월 말의 마지막 카운트에서 예방 접종 캠페인이 2021 년 2 월 10 일에 시작된 이후 1,600 만 명 중 15,116,378 명 (최소 1 회 복용량)을 예방 접종하여 지금까지 인구의 94.48 %를 차지했습니다. 또한 왕국은 또한이 지역에서 널리 알려진 'Covid-19와 함께 라이브'정책으로 사업을 다시 시작한이 지역 중 하나입니다. Nikkei Index는 감염 관리, "&amp;"백신 롤아웃 및 사회적 이동성에 대한 국가와 지역을 평가했습니다. 순위가 높을수록 감염 및 사망률이 낮고 접종 범위가 적고 운동 제한이 적음을 특징으로하는 영역이 회복 될 예정입니다. 지수의 데이터 소스는 데이터에 우리의 세계가 포함되어 있습니다. Google Covid-19 Community Mobility Reports , Oxford Covid-19 정부 대응 추적기, 비행 데이터 회사 Cirium 및 Nikkei Asia Research. 한국은"&amp;" 감염의 점프를보고하고 Nikke의 지수에서 4 위에서 13 위로 미끄러 졌다고보고했다. 아시아 태평양 지역에서는 캄보디아를 제외하고 베트남도 4 위를 차지했습니다. 대만은 사건과 사망자가 하락한 33 개의 지점을 상승했으며 현재 79 위에 올랐다. 바레인 정부는 예방 접종 롤아웃 증가와 건강 예방 조치에 대한 완전한 준수를 포함하여 최고의 Covid-19 완화 노력으로 최고 순위를 올렸다. 세계 보건기구 (WHO)에 따르면 일본, 미국 및 한국은 7 "&amp;"월 지난 주에 가장 많은 CovID-19 건을보고했다. 일본은 지난 주보다 42 % 증가한 1,38 백만의 감염을 보았고, 한국은 같은 기간 동안 560,000 명 이상의 25 % 이상을보고했다. 치명적인 BA.5 하위 변산. 일본인의 63 % 이상이 예방 접종을 받았으며 60 세 이상의 사람들의 30 %가 네 번째 샷을 받았습니다. 캄보디아는 어제 25 건의 새로운 Covid-19 사례를보고하여 총 사례가 137,081로 나타났습니다. 이 나라의 Co"&amp;"vid-19로부터 총 3,056 건의 직접 사망을 유지하면서 사망자는보고되지 않았다. 54 개의 회복이 기록되었다. 현재 왕국에는 264 개의 활성 Covid-19 사례가있다.")</f>
        <v>캄보디아는 최신 Nikkei Global Covid-19 Recovery Index에서 1 위를 차지했지만 국가 경제가 전염병의 클러치에서 계속해서 활발하게 되돌아 가면서 2 위를 차지했습니다. 그리고 캄보디아는 77.5 점으로 뒤처져 있습니다. 121 개국의 지수는 지난 6 월에 39 점으로 동부 캐리비안 섬 바베이도스를 열거했으며, 지난 6 월에 대규모 예방 접종 캠페인 및 대규모 예방 접종 캠페인을 포함하여 Covid-19를 이기기 위해 국가가 채택한 광범위한 조치에 따라 지수에서 1 위를 차지했습니다. 캄보디아는 7 월 말의 마지막 카운트에서 예방 접종 캠페인이 2021 년 2 월 10 일에 시작된 이후 1,600 만 명 중 15,116,378 명 (최소 1 회 복용량)을 예방 접종하여 지금까지 인구의 94.48 %를 차지했습니다. 또한 왕국은 또한이 지역에서 널리 알려진 'Covid-19와 함께 라이브'정책으로 사업을 다시 시작한이 지역 중 하나입니다. Nikkei Index는 감염 관리, 백신 롤아웃 및 사회적 이동성에 대한 국가와 지역을 평가했습니다. 순위가 높을수록 감염 및 사망률이 낮고 접종 범위가 적고 운동 제한이 적음을 특징으로하는 영역이 회복 될 예정입니다. 지수의 데이터 소스는 데이터에 우리의 세계가 포함되어 있습니다. Google Covid-19 Community Mobility Reports , Oxford Covid-19 정부 대응 추적기, 비행 데이터 회사 Cirium 및 Nikkei Asia Research. 한국은 감염의 점프를보고하고 Nikke의 지수에서 4 위에서 13 위로 미끄러 졌다고보고했다. 아시아 태평양 지역에서는 캄보디아를 제외하고 베트남도 4 위를 차지했습니다. 대만은 사건과 사망자가 하락한 33 개의 지점을 상승했으며 현재 79 위에 올랐다. 바레인 정부는 예방 접종 롤아웃 증가와 건강 예방 조치에 대한 완전한 준수를 포함하여 최고의 Covid-19 완화 노력으로 최고 순위를 올렸다. 세계 보건기구 (WHO)에 따르면 일본, 미국 및 한국은 7 월 지난 주에 가장 많은 CovID-19 건을보고했다. 일본은 지난 주보다 42 % 증가한 1,38 백만의 감염을 보았고, 한국은 같은 기간 동안 560,000 명 이상의 25 % 이상을보고했다. 치명적인 BA.5 하위 변산. 일본인의 63 % 이상이 예방 접종을 받았으며 60 세 이상의 사람들의 30 %가 네 번째 샷을 받았습니다. 캄보디아는 어제 25 건의 새로운 Covid-19 사례를보고하여 총 사례가 137,081로 나타났습니다. 이 나라의 Covid-19로부터 총 3,056 건의 직접 사망을 유지하면서 사망자는보고되지 않았다. 54 개의 회복이 기록되었다. 현재 왕국에는 264 개의 활성 Covid-19 사례가있다.</v>
      </c>
    </row>
    <row r="89" ht="15.75" customHeight="1">
      <c r="A89" s="1">
        <v>87.0</v>
      </c>
      <c r="B89" s="3" t="s">
        <v>269</v>
      </c>
      <c r="C89" s="3" t="str">
        <f>IFERROR(__xludf.DUMMYFUNCTION("GOOGLETRANSLATE(B89,""en"",""ko"")"),"왕국은 지난 주말 240,000 명 이상의 관광객을 받았습니다")</f>
        <v>왕국은 지난 주말 240,000 명 이상의 관광객을 받았습니다</v>
      </c>
      <c r="D89" s="3" t="s">
        <v>245</v>
      </c>
      <c r="E89" s="3" t="str">
        <f>IFERROR(__xludf.DUMMYFUNCTION("GOOGLETRANSLATE(D89,""en"",""ko"")"),"2022 년 8 월 10 일")</f>
        <v>2022 년 8 월 10 일</v>
      </c>
      <c r="F89" s="4" t="s">
        <v>270</v>
      </c>
      <c r="G89" s="3" t="s">
        <v>271</v>
      </c>
      <c r="H89" s="3" t="str">
        <f>IFERROR(__xludf.DUMMYFUNCTION("GOOGLETRANSLATE(G89,""en"",""ko"")"),"관광에서 부흥의 징후를 보이면 이번 달 첫 주말에 전국 및 국제 방문객의 수는 246,195로 증가했습니다.이 수치는 8 월 첫 주에 방문객 수가 11.43 % 증가했으며 관광부에 따르면, 7 월 마지막 주말에 220,000 명 이상의 관광객이 접수되었습니다. 이번 달의 첫 주말에는 224,993 명이 국가 방문객이었고 21,202 명이 내부 외국인 관광객이었습니다. 지난주 아세안 외무 장관 회의 및 기타 관련 행사. 많은 장관과 대표단 이이 행사를 사"&amp;"용 하여이 나라의 인기있는 관광지를 방문했습니다. Siem Reap은 세계적으로 유명한 앙코르 와트를 방문하는 관광객들 사이의 관심으로 인해 방문객들에게 최고의 자리로 다시 등장했습니다. 지난 주 관광객들에게는 Preah Sihanouk, Kampot, Kep, Battambang 및 Capital Phnom Penh의 지방이있었습니다. Siem Reap은 39,979 명의 관광객을 받았지만 Preah Sihanouk는 33,837 명의 방문객을 끌어 "&amp;"들였고, Kampot (33,461), Kep (20,057), Kampot (33,461). ), 및 Battambang (19,688)은 8 월 6 일부터 8 월 7 일까지 7. Thong Khon 관광부 장관은 지난달 510,000 명의 외국인 VIS를 받았다고 밝혔다. 올해 상반기의 itors는 작년 같은 기간에 비해 394 % 증가한 승무원이 있습니다. 베트남과 태국은이 나라의 가장 큰 관광객이었습니다.“우리는 2022 년 이상 약 백만 명의 "&amp;"외국인 관광객을 유치하기를 희망합니다. Khon은 2026 년 또는 2027 년에 왕국 경제를 지원하는 4 개의 기둥 중 하나 인 Tourism은 2026 년 또는 2027 년에 사전 코비드 수준에 도달 할 것으로 예상된다. 2019 년, 492 억 달러의 수익을 창출했습니다. Cambodia는 또한 국제 트래벨러에 대한 국경을 재개하고 여행 제한을 완화 한 ASEAN의 첫 번째 국가 중 하나였습니다. Covid-19의 전염이 발생하지 않도록 성명서는 "&amp;"밝혔다.")</f>
        <v>관광에서 부흥의 징후를 보이면 이번 달 첫 주말에 전국 및 국제 방문객의 수는 246,195로 증가했습니다.이 수치는 8 월 첫 주에 방문객 수가 11.43 % 증가했으며 관광부에 따르면, 7 월 마지막 주말에 220,000 명 이상의 관광객이 접수되었습니다. 이번 달의 첫 주말에는 224,993 명이 국가 방문객이었고 21,202 명이 내부 외국인 관광객이었습니다. 지난주 아세안 외무 장관 회의 및 기타 관련 행사. 많은 장관과 대표단 이이 행사를 사용 하여이 나라의 인기있는 관광지를 방문했습니다. Siem Reap은 세계적으로 유명한 앙코르 와트를 방문하는 관광객들 사이의 관심으로 인해 방문객들에게 최고의 자리로 다시 등장했습니다. 지난 주 관광객들에게는 Preah Sihanouk, Kampot, Kep, Battambang 및 Capital Phnom Penh의 지방이있었습니다. Siem Reap은 39,979 명의 관광객을 받았지만 Preah Sihanouk는 33,837 명의 방문객을 끌어 들였고, Kampot (33,461), Kep (20,057), Kampot (33,461). ), 및 Battambang (19,688)은 8 월 6 일부터 8 월 7 일까지 7. Thong Khon 관광부 장관은 지난달 510,000 명의 외국인 VIS를 받았다고 밝혔다. 올해 상반기의 itors는 작년 같은 기간에 비해 394 % 증가한 승무원이 있습니다. 베트남과 태국은이 나라의 가장 큰 관광객이었습니다.“우리는 2022 년 이상 약 백만 명의 외국인 관광객을 유치하기를 희망합니다. Khon은 2026 년 또는 2027 년에 왕국 경제를 지원하는 4 개의 기둥 중 하나 인 Tourism은 2026 년 또는 2027 년에 사전 코비드 수준에 도달 할 것으로 예상된다. 2019 년, 492 억 달러의 수익을 창출했습니다. Cambodia는 또한 국제 트래벨러에 대한 국경을 재개하고 여행 제한을 완화 한 ASEAN의 첫 번째 국가 중 하나였습니다. Covid-19의 전염이 발생하지 않도록 성명서는 밝혔다.</v>
      </c>
    </row>
    <row r="90" ht="15.75" customHeight="1">
      <c r="A90" s="1">
        <v>88.0</v>
      </c>
      <c r="B90" s="3" t="s">
        <v>272</v>
      </c>
      <c r="C90" s="3" t="str">
        <f>IFERROR(__xludf.DUMMYFUNCTION("GOOGLETRANSLATE(B90,""en"",""ko"")"),"Covid-19, 도박 금지는 S'ville Biz Sulking을 떠납니다")</f>
        <v>Covid-19, 도박 금지는 S'ville Biz Sulking을 떠납니다</v>
      </c>
      <c r="D90" s="3" t="s">
        <v>245</v>
      </c>
      <c r="E90" s="3" t="str">
        <f>IFERROR(__xludf.DUMMYFUNCTION("GOOGLETRANSLATE(D90,""en"",""ko"")"),"2022 년 8 월 10 일")</f>
        <v>2022 년 8 월 10 일</v>
      </c>
      <c r="F90" s="4" t="s">
        <v>273</v>
      </c>
      <c r="G90" s="3" t="s">
        <v>274</v>
      </c>
      <c r="H90" s="3" t="str">
        <f>IFERROR(__xludf.DUMMYFUNCTION("GOOGLETRANSLATE(G90,""en"",""ko"")"),"Covid-19와 온라인 도박에 대한 금지는 캄보디아의 해안 도시 시아누크 빌에서 1,500 만 개가 넘는 수백만 건의 건물 프로젝트가 투자자들에 의해 중간에 포기 된 것으로 알려진 여러 기업들을 떠났다.이 도시는 2015 년부터 2019 년까지 번창하는 도박 사업을 가졌지 만 갑자기 정부는 갑자기 도박을했다. 2019 년 8 월에이를 금지하여 사업에 많은 투자자들이 국가를 떠나도록 강요했습니다. 금지령은 Covid-19가 이어져 중국 투자자들의 추가 "&amp;"비행으로 이어졌고, 부동산 부문의 소식통은 크메르 타임즈 (Khmer Times)에 말했다. 불만에 대한 해결책 인 몇몇 개발자들은 7 월 초에 지방 정부 관리들과 만났다고 보도했다. 후자가 프로젝트에서 이해 관계자가되도록 설득함으로써 집주인들과 함께, 최근 몇 주 동안, 도시는 또한 몇 가지 폭력 범죄를 목격했습니다. Kuoch Chamroeun 지방 주지사는 카지노 및 기타 사업에서 총격 사건, 납치, 약물 사용 및 기타 범죄가 발생할 때 시설을 폐"&amp;"쇄하는 것을 포함하여 엄격한 조치가 시행 될 것이라고 경고했다. 또한 정부는 사업 면허를 취소하도록 요청합니다. Sihanoukville을 모델 도시로 개발하기로 결심했으며, Prince Real Estate의 CEO 인 Edward Lee는 Khmer Times에 말했다. Sihanoukville에서의 문제는 이제 투자자가 떠나는 것이 아니라, 많은 프로젝트가 투자자들이 FRO가 소유하고 있기 때문에 아직 돌아올 수없는 것에 관한 것이 었습니다. M "&amp;"중국과 중국은 '제로 코비드 -19'정책으로 인해 여전히 완전히 재개되지 않았습니다.“지난 3 년 동안 Covid로 인해 많은 프로젝트가 Sihanoukville에서 일시적으로 중단되었지만 일부는 확실히 재 활성화 될 것입니다. 전반적으로 캄보디아의 부동산 부문은 이웃보다 더 빨리 회복되고 있습니다.”라고 글로벌 부동산 협회의 프놈펜 회장 인 르 비치 (Vichet)는 전 필리핀 대통령 로드리고 두 테르 테 (Rodrigo Duterte)가 강력한 전 "&amp;"필리핀 투자자들에 의해 도박 사업을 위해 선발되었다고 말했다. “캄보디아에서는 라이센스가 카지노를 시작하기가 쉬웠고 그 중 일부는 그것을 활용하기가 쉬웠다”고 그는 부동산 가격이 너무 갑자기 도시에서 상승했다고 덧붙였다. ""그러나 캄보디아 정부의 온라인 도박에 대한 금지 후,이 사업들은 나라를 떠났다""고 그는 미완성 된 건축물도 남겨 두었다. Sihanoukville에서. ""당국은이 도박꾼들이 남긴 엉망을 정리할 시간이 필요하다""고 그는 말했다.")</f>
        <v>Covid-19와 온라인 도박에 대한 금지는 캄보디아의 해안 도시 시아누크 빌에서 1,500 만 개가 넘는 수백만 건의 건물 프로젝트가 투자자들에 의해 중간에 포기 된 것으로 알려진 여러 기업들을 떠났다.이 도시는 2015 년부터 2019 년까지 번창하는 도박 사업을 가졌지 만 갑자기 정부는 갑자기 도박을했다. 2019 년 8 월에이를 금지하여 사업에 많은 투자자들이 국가를 떠나도록 강요했습니다. 금지령은 Covid-19가 이어져 중국 투자자들의 추가 비행으로 이어졌고, 부동산 부문의 소식통은 크메르 타임즈 (Khmer Times)에 말했다. 불만에 대한 해결책 인 몇몇 개발자들은 7 월 초에 지방 정부 관리들과 만났다고 보도했다. 후자가 프로젝트에서 이해 관계자가되도록 설득함으로써 집주인들과 함께, 최근 몇 주 동안, 도시는 또한 몇 가지 폭력 범죄를 목격했습니다. Kuoch Chamroeun 지방 주지사는 카지노 및 기타 사업에서 총격 사건, 납치, 약물 사용 및 기타 범죄가 발생할 때 시설을 폐쇄하는 것을 포함하여 엄격한 조치가 시행 될 것이라고 경고했다. 또한 정부는 사업 면허를 취소하도록 요청합니다. Sihanoukville을 모델 도시로 개발하기로 결심했으며, Prince Real Estate의 CEO 인 Edward Lee는 Khmer Times에 말했다. Sihanoukville에서의 문제는 이제 투자자가 떠나는 것이 아니라, 많은 프로젝트가 투자자들이 FRO가 소유하고 있기 때문에 아직 돌아올 수없는 것에 관한 것이 었습니다. M 중국과 중국은 '제로 코비드 -19'정책으로 인해 여전히 완전히 재개되지 않았습니다.“지난 3 년 동안 Covid로 인해 많은 프로젝트가 Sihanoukville에서 일시적으로 중단되었지만 일부는 확실히 재 활성화 될 것입니다. 전반적으로 캄보디아의 부동산 부문은 이웃보다 더 빨리 회복되고 있습니다.”라고 글로벌 부동산 협회의 프놈펜 회장 인 르 비치 (Vichet)는 전 필리핀 대통령 로드리고 두 테르 테 (Rodrigo Duterte)가 강력한 전 필리핀 투자자들에 의해 도박 사업을 위해 선발되었다고 말했다. “캄보디아에서는 라이센스가 카지노를 시작하기가 쉬웠고 그 중 일부는 그것을 활용하기가 쉬웠다”고 그는 부동산 가격이 너무 갑자기 도시에서 상승했다고 덧붙였다. "그러나 캄보디아 정부의 온라인 도박에 대한 금지 후,이 사업들은 나라를 떠났다"고 그는 미완성 된 건축물도 남겨 두었다. Sihanoukville에서. "당국은이 도박꾼들이 남긴 엉망을 정리할 시간이 필요하다"고 그는 말했다.</v>
      </c>
    </row>
    <row r="91" ht="15.75" customHeight="1">
      <c r="A91" s="1">
        <v>89.0</v>
      </c>
      <c r="B91" s="3" t="s">
        <v>275</v>
      </c>
      <c r="C91" s="3" t="str">
        <f>IFERROR(__xludf.DUMMYFUNCTION("GOOGLETRANSLATE(B91,""en"",""ko"")"),"금 생산으로 인한 로열티 수입은 510 만 달러에 이릅니다")</f>
        <v>금 생산으로 인한 로열티 수입은 510 만 달러에 이릅니다</v>
      </c>
      <c r="D91" s="3" t="s">
        <v>245</v>
      </c>
      <c r="E91" s="3" t="str">
        <f>IFERROR(__xludf.DUMMYFUNCTION("GOOGLETRANSLATE(D91,""en"",""ko"")"),"2022 년 8 월 10 일")</f>
        <v>2022 년 8 월 10 일</v>
      </c>
      <c r="F91" s="4" t="s">
        <v>276</v>
      </c>
      <c r="G91" s="3" t="s">
        <v>277</v>
      </c>
      <c r="H91" s="3" t="str">
        <f>IFERROR(__xludf.DUMMYFUNCTION("GOOGLETRANSLATE(G91,""en"",""ko"")"),"광산 에너지 부에 따르면 금 생산에서 생성 된 로열티 소득은 510 만 달러에 이르렀습니다. 르네상스 르네상스 (Renaissals Minerals Cambodia Limited)는 호주의 르네상스 (Renaissance) 단위 인 몬돌 키리 (Mondulkiri) 주의 케오 세이마 (Keo Seima)에있는 허가 된 상업 금광에서 3,543 킬로그램의 금광을 추출하고 정제했습니다. 지구. 어제 장관 협의회에서 '광산 에너지 부의 5 년 성과'에 관한 "&amp;"기자 회견에서 UNG Dipola는 르네상스가 232 개의 금 조각을 생산했다고 밝혔다. 2022 년 8 월 초까지 킬로그램.”그는“광산 및 에너지 부로부터 금을 생산할 수있는 라이센스를받은 7 개의 회사가 있습니다. 그러나 르네상스 (Renaissance) 단 하나의 회사만이 금을 생산했습니다. 그러나 8 월 4 일, Delcom Cambodia는 20kg의 금 생산을 테스트하기 시작했습니다.”“Delcom은 첫 해에 340 킬로그램을 생산할 사업 계"&amp;"획을 가진 중형 회사로, 매년 60 만 달러를 제공합니다. 이 회사는 Preah Vihear Province의 Rovieng 지구에서 운영되고 있으며, Renaissance Minerals는 캄보디아에서 금을 생산하기 시작한 최초의 국제 회사입니다. 그것은 몬 둘 키리 지방의 Keo Seima District의 O'Khvav 지역에서 금을 채굴 한 라이센스를 받았습니다. 이 회사는 공식적으로 2021 년 6 월 21 일 금광과 정유소를 시작했습니다.")</f>
        <v>광산 에너지 부에 따르면 금 생산에서 생성 된 로열티 소득은 510 만 달러에 이르렀습니다. 르네상스 르네상스 (Renaissals Minerals Cambodia Limited)는 호주의 르네상스 (Renaissance) 단위 인 몬돌 키리 (Mondulkiri) 주의 케오 세이마 (Keo Seima)에있는 허가 된 상업 금광에서 3,543 킬로그램의 금광을 추출하고 정제했습니다. 지구. 어제 장관 협의회에서 '광산 에너지 부의 5 년 성과'에 관한 기자 회견에서 UNG Dipola는 르네상스가 232 개의 금 조각을 생산했다고 밝혔다. 2022 년 8 월 초까지 킬로그램.”그는“광산 및 에너지 부로부터 금을 생산할 수있는 라이센스를받은 7 개의 회사가 있습니다. 그러나 르네상스 (Renaissance) 단 하나의 회사만이 금을 생산했습니다. 그러나 8 월 4 일, Delcom Cambodia는 20kg의 금 생산을 테스트하기 시작했습니다.”“Delcom은 첫 해에 340 킬로그램을 생산할 사업 계획을 가진 중형 회사로, 매년 60 만 달러를 제공합니다. 이 회사는 Preah Vihear Province의 Rovieng 지구에서 운영되고 있으며, Renaissance Minerals는 캄보디아에서 금을 생산하기 시작한 최초의 국제 회사입니다. 그것은 몬 둘 키리 지방의 Keo Seima District의 O'Khvav 지역에서 금을 채굴 한 라이센스를 받았습니다. 이 회사는 공식적으로 2021 년 6 월 21 일 금광과 정유소를 시작했습니다.</v>
      </c>
    </row>
    <row r="92" ht="15.75" customHeight="1">
      <c r="A92" s="1">
        <v>90.0</v>
      </c>
      <c r="B92" s="3" t="s">
        <v>278</v>
      </c>
      <c r="C92" s="3" t="str">
        <f>IFERROR(__xludf.DUMMYFUNCTION("GOOGLETRANSLATE(B92,""en"",""ko"")"),"캄보디아-테일랜드는 유망한 성장을 보여줍니다")</f>
        <v>캄보디아-테일랜드는 유망한 성장을 보여줍니다</v>
      </c>
      <c r="D92" s="3" t="s">
        <v>245</v>
      </c>
      <c r="E92" s="3" t="str">
        <f>IFERROR(__xludf.DUMMYFUNCTION("GOOGLETRANSLATE(D92,""en"",""ko"")"),"2022 년 8 월 10 일")</f>
        <v>2022 년 8 월 10 일</v>
      </c>
      <c r="F92" s="4" t="s">
        <v>279</v>
      </c>
      <c r="G92" s="3" t="s">
        <v>280</v>
      </c>
      <c r="H92" s="3" t="str">
        <f>IFERROR(__xludf.DUMMYFUNCTION("GOOGLETRANSLATE(G92,""en"",""ko"")"),"Covid-19 Pandemic의 영향에도 불구하고 캄보디아와 태국 사이의 양자 무역은 지난 3 년간 상당한 성장을 보였습니다. 지난 주 캄보디아 상공 회의소와 태국 상공 회의소와 태국 비즈니스위원회 사이의 예의 대상 회의가 진행되었습니다. Pan Sorasak 상무부 장관은 캄보디아의 타이 투자자들에게 무역 및 투자 촉진에 더욱 적극적으로 참여할 것을 촉구했다. 타이 상공 회의소 Sanan Angubolkul의 의자는“태국 상공 회의소 대표단의 현재 "&amp;"방문의 목적은 무역 기회를 늘리고 확장하는 것이었다. 고품질 무역 박람회, 특히 캄보디아, 라오스, 미얀마 및 베트남 (CLMV)을 통한 시장 네트워크. 또한,이 무역 방문 및 무역 박람회는 캄보디아 상공 회의소와 같은 캄보디아의 비즈니스 파트너와 연결하는 데 중요한 역할을하며, 무역 협회는 캄보디아-타이 사업가들을 초대하여 무역 관계를 강화하고 확대하기 위해 만나도록합니다. 캄보디아와 태국 사이의 무역량을 늘리는 것.”캄보디아 상공 회의소 (CCC)의"&amp;" 부사장 인 임 비즈니스 및 투자의 흐름을 보장하는 국가. 이 회의에는 또한 양측의 상호 혜택을 가져다 줄 두 나라 간의 비즈니스 일치도 포함될 것이며, 모든 거래자와 투자자는 또한 상호 이익을 위해 투자 파트너를 적극적으로 참여시키고 더 많은 투자 파트너를 찾아 향후 유익한 결과를 얻도록 권장했습니다. 한편, 상무부는 또한 타이 상공 회의소 회장에게 캄보디아-테일랜드 무역 임무 조직을 포함한 중요한 비즈니스 활동을 촉진하도록 요청했다. 더욱이, 그들은"&amp;" 프놈펜에서 매년 개최되고 캄보디아 상업부가 조직하는 캄보디아 엑스포에 참여해야한다. 캄보디아와 태국 사이의 무역 및 투자 관계를 강화하기위한 비즈니스 포럼에 참여하여 캄보디아와 태국 간의 자궁 거래는 전년 대비 1.870 억 달러에서 2022 년 상반기에 22.8 % 증가한 2,297 억 달러로 증가했습니다. . 태국으로의 수출은 전년 대비 36.7 % 증가한 495.78 백만 달러로 수입은 19.5 % 증가한 18 억 8 천만 달러를 기록했다. 한편"&amp;", 1 월에서 6 월까지 태국과의 캄보디아의 무역 적자는 1,360 억 달러로 매년 14 % 증가했습니다.")</f>
        <v>Covid-19 Pandemic의 영향에도 불구하고 캄보디아와 태국 사이의 양자 무역은 지난 3 년간 상당한 성장을 보였습니다. 지난 주 캄보디아 상공 회의소와 태국 상공 회의소와 태국 비즈니스위원회 사이의 예의 대상 회의가 진행되었습니다. Pan Sorasak 상무부 장관은 캄보디아의 타이 투자자들에게 무역 및 투자 촉진에 더욱 적극적으로 참여할 것을 촉구했다. 타이 상공 회의소 Sanan Angubolkul의 의자는“태국 상공 회의소 대표단의 현재 방문의 목적은 무역 기회를 늘리고 확장하는 것이었다. 고품질 무역 박람회, 특히 캄보디아, 라오스, 미얀마 및 베트남 (CLMV)을 통한 시장 네트워크. 또한,이 무역 방문 및 무역 박람회는 캄보디아 상공 회의소와 같은 캄보디아의 비즈니스 파트너와 연결하는 데 중요한 역할을하며, 무역 협회는 캄보디아-타이 사업가들을 초대하여 무역 관계를 강화하고 확대하기 위해 만나도록합니다. 캄보디아와 태국 사이의 무역량을 늘리는 것.”캄보디아 상공 회의소 (CCC)의 부사장 인 임 비즈니스 및 투자의 흐름을 보장하는 국가. 이 회의에는 또한 양측의 상호 혜택을 가져다 줄 두 나라 간의 비즈니스 일치도 포함될 것이며, 모든 거래자와 투자자는 또한 상호 이익을 위해 투자 파트너를 적극적으로 참여시키고 더 많은 투자 파트너를 찾아 향후 유익한 결과를 얻도록 권장했습니다. 한편, 상무부는 또한 타이 상공 회의소 회장에게 캄보디아-테일랜드 무역 임무 조직을 포함한 중요한 비즈니스 활동을 촉진하도록 요청했다. 더욱이, 그들은 프놈펜에서 매년 개최되고 캄보디아 상업부가 조직하는 캄보디아 엑스포에 참여해야한다. 캄보디아와 태국 사이의 무역 및 투자 관계를 강화하기위한 비즈니스 포럼에 참여하여 캄보디아와 태국 간의 자궁 거래는 전년 대비 1.870 억 달러에서 2022 년 상반기에 22.8 % 증가한 2,297 억 달러로 증가했습니다. . 태국으로의 수출은 전년 대비 36.7 % 증가한 495.78 백만 달러로 수입은 19.5 % 증가한 18 억 8 천만 달러를 기록했다. 한편, 1 월에서 6 월까지 태국과의 캄보디아의 무역 적자는 1,360 억 달러로 매년 14 % 증가했습니다.</v>
      </c>
    </row>
    <row r="93" ht="15.75" customHeight="1">
      <c r="A93" s="1">
        <v>91.0</v>
      </c>
      <c r="B93" s="3" t="s">
        <v>281</v>
      </c>
      <c r="C93" s="3" t="str">
        <f>IFERROR(__xludf.DUMMYFUNCTION("GOOGLETRANSLATE(B93,""en"",""ko"")"),"Acleda Bank는 도전에도 불구하고 해외 운영을 유지합니다")</f>
        <v>Acleda Bank는 도전에도 불구하고 해외 운영을 유지합니다</v>
      </c>
      <c r="D93" s="3" t="s">
        <v>245</v>
      </c>
      <c r="E93" s="3" t="str">
        <f>IFERROR(__xludf.DUMMYFUNCTION("GOOGLETRANSLATE(D93,""en"",""ko"")"),"2022 년 8 월 10 일")</f>
        <v>2022 년 8 월 10 일</v>
      </c>
      <c r="F93" s="4" t="s">
        <v>282</v>
      </c>
      <c r="G93" s="3" t="s">
        <v>283</v>
      </c>
      <c r="H93" s="3" t="str">
        <f>IFERROR(__xludf.DUMMYFUNCTION("GOOGLETRANSLATE(G93,""en"",""ko"")"),"캄보디아 최대의 지역 상업 은행 Acleda Bank Plc는 올해 6 월에 자회사 인 Acleda Bank Lao Ltd (ABL)와 ACLEDA MFI MYANMAR CO LTD (AMM)의 운영을 계속해서 경제, 정치 및 전염병 환경 문제에 직면해도 계속했습니다. 은행의 보고서에 따르면 Lao PDR의 인플레이션은 2021 년 2 월 2 % 미만에서 2022 년 4 월 9.9 %로 증가했으며 특히 저소득 도시 가정에서 생활 수준을 위협했습니다. 재"&amp;"정 적자는 2021 년에 국내 수입과 소비가 증가 함에도 불구하고 2021 년 GDP의 12.4 %로 반격했지만 지역 평균 수준보다 낮은 수준과 지역 평균에도 불구하고 2021 년 국내 수입과 지출 연석으로 인해 감소했다. 라오스 경제가 효과에서 회복을 시작함에 따라 CovID-19로 인한 전 세계적으로 둔화 중 국가는 글로벌 상품 가격 상승 및 급격한 환율 감가 상각을 포함하여 오랜 거시 경제적 취약점으로 인한 도전에 직면했다고 보고서는 덧붙였다. 인"&amp;"적 자본에 대한 중요한 투자를위한 재정 공간. 공공 부채 수준은 2019 년 이래로 거시 경제 안정성을 위협하고, 보고서에 따르면, 이러한 위협을 완화하기 위해 정책 옵션을 이용할 수 있다고 덧붙였다.“정부는 환율을 관리하고 연료 부족 및 부채를 해결하기 위해 더 강력한 조치를 취할 것을 약속했다. 민간 기업 및 외국. 서약은 국가의 경제적, 재정적 어려움을 완화시키고 마약 밀매를 억제하려는 두 국가 의제의 목표를 달성하려는 정부의 지속적인 노력의 일부"&amp;"입니다.”라고 보고서는 지적했다. 화폐 공급을 줄이고,이를 통해 화폐 공급과 연석 인플레이션을 더 잘 통제하고 국가의 경제적 고민에 대응할 수있게 될 것입니다.”라고 보고서는 지난 3 년 동안 Covid-19가 발생한 것으로 덧붙였다. “마지막으로 심각한 발병 중에, 은행의 대부분의 고객은 지불 지연을 요청했으며 월별 대출 상환 금액을 지불 할 수 있습니다. 따라서 ABL은 대출 기본값을 해결하기위한 전략을 설정하여 대출 품질을 향상 시켰습니다. 포트폴"&amp;"리오는 6 월 30 일에 6 월 22 일에 환율이 여전히 ABL 성과에 영향을 미치고 영향을 미쳤지 만 LAO KIP 통화 측면에서 대출 미결제는 여전히 약 1 %를 초과하고있다. 대출 기본값은 수집 률이 상승하여 3 월 22 일에 비해 7.24 % 감소했습니다. 지금까지 ABL은 여전히 ​​부채를 지불 할 수있는 능력이 있으며 유동성과 현금 흐름은 여전히 ​​좋은 위치에 있습니다. 움직임은 전기, 물류 및 디지털 연결을 포함한 다른 주요 서비스를 포함"&amp;"하여 미얀마 전역의 비즈니스 운영에서 일시적으로 혼란을 야기했으며, 2022 년 6 월까지 예방 접종 시행, 보호 및 예방 조치로 인해 Covid-19에 대한 COVID-19 정부와 국민들로부터 미얀마의 Covid-19 사건은 급격히 거부되었고 관광 부문을 개발하고 외국인의 입국을 촉진하기 위해 국제 여객 항공편이 운영 될 수 있도록 공중 보건 요건이 거의없는 외국 방문객에 대한 금지령을 해제했습니다. 2022 년 6 월 30 일에 일부 비즈니스 활동이"&amp;" OPE를 재개하기 시작했습니다. 지역 및 국제 무역 수입 및 수출을 포함한 배급량, 제조 부문 생산 및 고용도 안정화되는 것으로 보였으며 최근 몇 달 동안 수출이 회복되었습니다.")</f>
        <v>캄보디아 최대의 지역 상업 은행 Acleda Bank Plc는 올해 6 월에 자회사 인 Acleda Bank Lao Ltd (ABL)와 ACLEDA MFI MYANMAR CO LTD (AMM)의 운영을 계속해서 경제, 정치 및 전염병 환경 문제에 직면해도 계속했습니다. 은행의 보고서에 따르면 Lao PDR의 인플레이션은 2021 년 2 월 2 % 미만에서 2022 년 4 월 9.9 %로 증가했으며 특히 저소득 도시 가정에서 생활 수준을 위협했습니다. 재정 적자는 2021 년에 국내 수입과 소비가 증가 함에도 불구하고 2021 년 GDP의 12.4 %로 반격했지만 지역 평균 수준보다 낮은 수준과 지역 평균에도 불구하고 2021 년 국내 수입과 지출 연석으로 인해 감소했다. 라오스 경제가 효과에서 회복을 시작함에 따라 CovID-19로 인한 전 세계적으로 둔화 중 국가는 글로벌 상품 가격 상승 및 급격한 환율 감가 상각을 포함하여 오랜 거시 경제적 취약점으로 인한 도전에 직면했다고 보고서는 덧붙였다. 인적 자본에 대한 중요한 투자를위한 재정 공간. 공공 부채 수준은 2019 년 이래로 거시 경제 안정성을 위협하고, 보고서에 따르면, 이러한 위협을 완화하기 위해 정책 옵션을 이용할 수 있다고 덧붙였다.“정부는 환율을 관리하고 연료 부족 및 부채를 해결하기 위해 더 강력한 조치를 취할 것을 약속했다. 민간 기업 및 외국. 서약은 국가의 경제적, 재정적 어려움을 완화시키고 마약 밀매를 억제하려는 두 국가 의제의 목표를 달성하려는 정부의 지속적인 노력의 일부입니다.”라고 보고서는 지적했다. 화폐 공급을 줄이고,이를 통해 화폐 공급과 연석 인플레이션을 더 잘 통제하고 국가의 경제적 고민에 대응할 수있게 될 것입니다.”라고 보고서는 지난 3 년 동안 Covid-19가 발생한 것으로 덧붙였다. “마지막으로 심각한 발병 중에, 은행의 대부분의 고객은 지불 지연을 요청했으며 월별 대출 상환 금액을 지불 할 수 있습니다. 따라서 ABL은 대출 기본값을 해결하기위한 전략을 설정하여 대출 품질을 향상 시켰습니다. 포트폴리오는 6 월 30 일에 6 월 22 일에 환율이 여전히 ABL 성과에 영향을 미치고 영향을 미쳤지 만 LAO KIP 통화 측면에서 대출 미결제는 여전히 약 1 %를 초과하고있다. 대출 기본값은 수집 률이 상승하여 3 월 22 일에 비해 7.24 % 감소했습니다. 지금까지 ABL은 여전히 ​​부채를 지불 할 수있는 능력이 있으며 유동성과 현금 흐름은 여전히 ​​좋은 위치에 있습니다. 움직임은 전기, 물류 및 디지털 연결을 포함한 다른 주요 서비스를 포함하여 미얀마 전역의 비즈니스 운영에서 일시적으로 혼란을 야기했으며, 2022 년 6 월까지 예방 접종 시행, 보호 및 예방 조치로 인해 Covid-19에 대한 COVID-19 정부와 국민들로부터 미얀마의 Covid-19 사건은 급격히 거부되었고 관광 부문을 개발하고 외국인의 입국을 촉진하기 위해 국제 여객 항공편이 운영 될 수 있도록 공중 보건 요건이 거의없는 외국 방문객에 대한 금지령을 해제했습니다. 2022 년 6 월 30 일에 일부 비즈니스 활동이 OPE를 재개하기 시작했습니다. 지역 및 국제 무역 수입 및 수출을 포함한 배급량, 제조 부문 생산 및 고용도 안정화되는 것으로 보였으며 최근 몇 달 동안 수출이 회복되었습니다.</v>
      </c>
    </row>
    <row r="94" ht="15.75" customHeight="1">
      <c r="A94" s="1">
        <v>92.0</v>
      </c>
      <c r="B94" s="3" t="s">
        <v>284</v>
      </c>
      <c r="C94" s="3" t="str">
        <f>IFERROR(__xludf.DUMMYFUNCTION("GOOGLETRANSLATE(B94,""en"",""ko"")"),"아세안은 계속해서 중심성을 유지해야합니다.")</f>
        <v>아세안은 계속해서 중심성을 유지해야합니다.</v>
      </c>
      <c r="D94" s="3" t="s">
        <v>245</v>
      </c>
      <c r="E94" s="3" t="str">
        <f>IFERROR(__xludf.DUMMYFUNCTION("GOOGLETRANSLATE(D94,""en"",""ko"")"),"2022 년 8 월 10 일")</f>
        <v>2022 년 8 월 10 일</v>
      </c>
      <c r="F94" s="4" t="s">
        <v>285</v>
      </c>
      <c r="G94" s="3" t="s">
        <v>286</v>
      </c>
      <c r="H94" s="3" t="str">
        <f>IFERROR(__xludf.DUMMYFUNCTION("GOOGLETRANSLATE(G94,""en"",""ko"")"),"아세안의 날 브루나이의 술탄하지 하사날 볼 키아는 아세안 회원국들에게 사람들 중심의 사람들 중심의 아세 앤 신신-브루나이의 술탄하지 하사날 볼 키아 (Brunei 's Sultan Haji Hassanal Bolkiah)를 깨닫기 위해 노력했다. 월요일에 컨트리 블록의 중심성과 연합. 우리가 사람들 중심의 사람들 중심의 아세안을 깨닫기 위해 노력하면서 협회의 협회의 협회는 수년에 걸친 지역이 직면 한 지역이 직면 한 Covid-19 Pandemic에 의"&amp;"한 혼란에서 지정 학적 경쟁에 이르기까지 지속적으로 긴밀히 협력 할 것입니다. 회원국과 외부 파트너는이 지역의 회복과 모든 사람들의 평화와 번영을위한 지속적인 발전을 발전시켜 N은 Community Vision 2025를 달성합니다. 우리는 모든 아세안이 함께 미래로 조화롭게 앞으로 나아가도록 아세안 중심성과 통일을 계속 유지하는 것이 중요합니다.”라고 술탄은 말했습니다. 술탄은 도전을 해결하고 우리의 상호 이익을 위해 발생할 수있는 기회를 활용하기 위"&amp;"해 브루나이는 지속적인 평화, 안보 및 안정성을 증진시키는 데있어 아세안의 지역 사회 구축 노력을 강화하기 위해 모든 아세안 회원국들과 계속 협력 할 것이라고 말했다. 지속 가능한 발전, 포괄적 인 경제 성장,이 지역의 번영과 사회적 진보.")</f>
        <v>아세안의 날 브루나이의 술탄하지 하사날 볼 키아는 아세안 회원국들에게 사람들 중심의 사람들 중심의 아세 앤 신신-브루나이의 술탄하지 하사날 볼 키아 (Brunei 's Sultan Haji Hassanal Bolkiah)를 깨닫기 위해 노력했다. 월요일에 컨트리 블록의 중심성과 연합. 우리가 사람들 중심의 사람들 중심의 아세안을 깨닫기 위해 노력하면서 협회의 협회의 협회는 수년에 걸친 지역이 직면 한 지역이 직면 한 Covid-19 Pandemic에 의한 혼란에서 지정 학적 경쟁에 이르기까지 지속적으로 긴밀히 협력 할 것입니다. 회원국과 외부 파트너는이 지역의 회복과 모든 사람들의 평화와 번영을위한 지속적인 발전을 발전시켜 N은 Community Vision 2025를 달성합니다. 우리는 모든 아세안이 함께 미래로 조화롭게 앞으로 나아가도록 아세안 중심성과 통일을 계속 유지하는 것이 중요합니다.”라고 술탄은 말했습니다. 술탄은 도전을 해결하고 우리의 상호 이익을 위해 발생할 수있는 기회를 활용하기 위해 브루나이는 지속적인 평화, 안보 및 안정성을 증진시키는 데있어 아세안의 지역 사회 구축 노력을 강화하기 위해 모든 아세안 회원국들과 계속 협력 할 것이라고 말했다. 지속 가능한 발전, 포괄적 인 경제 성장,이 지역의 번영과 사회적 진보.</v>
      </c>
    </row>
    <row r="95" ht="15.75" customHeight="1">
      <c r="A95" s="1">
        <v>93.0</v>
      </c>
      <c r="B95" s="3" t="s">
        <v>30</v>
      </c>
      <c r="C95" s="3" t="str">
        <f>IFERROR(__xludf.DUMMYFUNCTION("GOOGLETRANSLATE(B95,""en"",""ko"")"),"시장 감시")</f>
        <v>시장 감시</v>
      </c>
      <c r="D95" s="3" t="s">
        <v>245</v>
      </c>
      <c r="E95" s="3" t="str">
        <f>IFERROR(__xludf.DUMMYFUNCTION("GOOGLETRANSLATE(D95,""en"",""ko"")"),"2022 년 8 월 10 일")</f>
        <v>2022 년 8 월 10 일</v>
      </c>
      <c r="F95" s="4" t="s">
        <v>287</v>
      </c>
      <c r="G95" s="3" t="s">
        <v>288</v>
      </c>
      <c r="H95" s="3" t="str">
        <f>IFERROR(__xludf.DUMMYFUNCTION("GOOGLETRANSLATE(G95,""en"",""ko"")"),"CSX 인덱스 인치는 CSX 지수가 어제 472.80으로 1.49 점 (0.32 %)을 추가했습니다. 또한 주요 보드에서 PPAP는 14,960에서 1.08 % 또는 160 명으로 급증하여 14,960으로 마감했습니다. ABC는 또한 10,380으로 40 명을 얻었습니다. PEPC와 PPSP는 각각 10 개의 Riels를 각각 3,170 및 2,360.GTI로 미끄러졌습니다. GTI는 이전 4,040에서 변경되지 않은 날을 폐쇄했습니다. 성장위원회에서 "&amp;"DBDE는 10 명을 2,370에 추가 한 반면 JSL은 40 Riels를 감소 시켰습니다. 4,040.")</f>
        <v>CSX 인덱스 인치는 CSX 지수가 어제 472.80으로 1.49 점 (0.32 %)을 추가했습니다. 또한 주요 보드에서 PPAP는 14,960에서 1.08 % 또는 160 명으로 급증하여 14,960으로 마감했습니다. ABC는 또한 10,380으로 40 명을 얻었습니다. PEPC와 PPSP는 각각 10 개의 Riels를 각각 3,170 및 2,360.GTI로 미끄러졌습니다. GTI는 이전 4,040에서 변경되지 않은 날을 폐쇄했습니다. 성장위원회에서 DBDE는 10 명을 2,370에 추가 한 반면 JSL은 40 Riels를 감소 시켰습니다. 4,040.</v>
      </c>
    </row>
    <row r="96" ht="15.75" customHeight="1">
      <c r="A96" s="1">
        <v>94.0</v>
      </c>
      <c r="B96" s="3" t="s">
        <v>289</v>
      </c>
      <c r="C96" s="3" t="str">
        <f>IFERROR(__xludf.DUMMYFUNCTION("GOOGLETRANSLATE(B96,""en"",""ko"")"),"캄보디아는 8 월 첫 주말에 관광객의 증가를 봅니다.")</f>
        <v>캄보디아는 8 월 첫 주말에 관광객의 증가를 봅니다.</v>
      </c>
      <c r="D96" s="3" t="s">
        <v>290</v>
      </c>
      <c r="E96" s="3" t="str">
        <f>IFERROR(__xludf.DUMMYFUNCTION("GOOGLETRANSLATE(D96,""en"",""ko"")"),"2022 년 8 월 9 일")</f>
        <v>2022 년 8 월 9 일</v>
      </c>
      <c r="F96" s="4" t="s">
        <v>291</v>
      </c>
      <c r="G96" s="3" t="s">
        <v>292</v>
      </c>
      <c r="H96" s="3" t="str">
        <f>IFERROR(__xludf.DUMMYFUNCTION("GOOGLETRANSLATE(G96,""en"",""ko"")"),"이 나라는 Covid-19 사건의 수가 증가 함에도 불구하고 8 월 첫 주말에 관광 수가 증가했으며, 8 월 6 일부터 8 월 7 일까지 관광부에 따르면 왕국은 21,202 명의 외국인을 포함하여 246,195 명의 관광객을 보았습니다. 이 사역은 224,993 명으로 국내 관광객을 크게 증가 시켰습니다. 주요 관광지에는 39,979 명의 관광객이있는 Siem Reap; 33,837 명의 관광객이있는 Preah Sihanouk; 33,461 명의 관광객"&amp;"이있는 Kampot; 20,057 명의 관광객이있는 KEP; Phnom Penh과 함께 Battambang; 관광객; 12,199 명의 관광객이있는 Kampong Speu; 11,999 명의 관광객과 함께 추구; 이 보고서에 따르면이 보고서에 따르면이 나라는 지난 주 관광객 수가 11.43 % 증가한 것으로 나타났습니다. 지난 주 7 월 주말에 220,000 명 이상의 관광객이 녹음되었으며, 지난 주에는 캄보디아의 바쁜 주가되었으며,이 나라는 55 번째"&amp;" 아세안 외무 장관 회의 및 기타 관련 회의를 성공적으로 주최했습니다. 아세안 외무 장관들은이 나라의 다양한 관광지를 방문했습니다.")</f>
        <v>이 나라는 Covid-19 사건의 수가 증가 함에도 불구하고 8 월 첫 주말에 관광 수가 증가했으며, 8 월 6 일부터 8 월 7 일까지 관광부에 따르면 왕국은 21,202 명의 외국인을 포함하여 246,195 명의 관광객을 보았습니다. 이 사역은 224,993 명으로 국내 관광객을 크게 증가 시켰습니다. 주요 관광지에는 39,979 명의 관광객이있는 Siem Reap; 33,837 명의 관광객이있는 Preah Sihanouk; 33,461 명의 관광객이있는 Kampot; 20,057 명의 관광객이있는 KEP; Phnom Penh과 함께 Battambang; 관광객; 12,199 명의 관광객이있는 Kampong Speu; 11,999 명의 관광객과 함께 추구; 이 보고서에 따르면이 보고서에 따르면이 나라는 지난 주 관광객 수가 11.43 % 증가한 것으로 나타났습니다. 지난 주 7 월 주말에 220,000 명 이상의 관광객이 녹음되었으며, 지난 주에는 캄보디아의 바쁜 주가되었으며,이 나라는 55 번째 아세안 외무 장관 회의 및 기타 관련 회의를 성공적으로 주최했습니다. 아세안 외무 장관들은이 나라의 다양한 관광지를 방문했습니다.</v>
      </c>
    </row>
    <row r="97" ht="15.75" customHeight="1">
      <c r="A97" s="1">
        <v>95.0</v>
      </c>
      <c r="B97" s="3" t="s">
        <v>293</v>
      </c>
      <c r="C97" s="3" t="str">
        <f>IFERROR(__xludf.DUMMYFUNCTION("GOOGLETRANSLATE(B97,""en"",""ko"")"),"대나무 항공은 캄보디아가 하노이-시그 리피 비행으로 데뷔합니다")</f>
        <v>대나무 항공은 캄보디아가 하노이-시그 리피 비행으로 데뷔합니다</v>
      </c>
      <c r="D97" s="3" t="s">
        <v>290</v>
      </c>
      <c r="E97" s="3" t="str">
        <f>IFERROR(__xludf.DUMMYFUNCTION("GOOGLETRANSLATE(D97,""en"",""ko"")"),"2022 년 8 월 9 일")</f>
        <v>2022 년 8 월 9 일</v>
      </c>
      <c r="F97" s="4" t="s">
        <v>294</v>
      </c>
      <c r="G97" s="3" t="s">
        <v>295</v>
      </c>
      <c r="H97" s="3" t="str">
        <f>IFERROR(__xludf.DUMMYFUNCTION("GOOGLETRANSLATE(G97,""en"",""ko"")"),"베트남 레저 항공 대나무 항공은 관광 전망의 부흥을 알리는 신호를 보냈다. Bamboo Airways 관계자는 현대 Embraer-190 항공기를 운영하여 승객에게“최대한의 편의성과 비행 경험”을 제공한다고 말했다. 항공사는 국제 비행 서비스를 확장하려고한다고 Bamboo Airways의 부국장 CCO 인 Thach Pierre Hoang은 말했다. 성명서에서. 우리는 Siem Reap International Airport에서 5 성급 지향적 서비스를"&amp;" 제공하게되어 기쁘게 생각하며 앞으로 다가오는 더 많은 노선 과이 귀중한 파트너십을 활용할 수 있기를 기대합니다.”라고 Hoang은 말했다. “우리는 새로운 베트남-캄보디아 노선이 항공 교량으로서의 중요한 역할을 수행하고 관광, 경제, 문화와 같은 모든 측면에서 양국의 발전에 상당한 기여를 할 것으로 기대합니다.”라고 그는 말했습니다. 캄보디아 공항의 최고 상업 책임자는 왕국의 3 개의 국제 공항을 운영하는이 회사가 대나무 항공을 환영하는 것을 기쁘게 "&amp;"생각합니다.
국가.“이 어려운시기에 새로운 운송 업체를 환영하는 것은 돌파구입니다. 우리는 오늘 대나무 항공을 환영하게되어 기쁩니다. 우리는 승객들이 베트남의 활기찬 캐피탈 하노이와 멋진시 엠 리피를 연결하는 항공사의 새로운 서비스가 제공하는 추가 선택에 감사 할 것임을 알고 있습니다.”라고 킹은 성명서에서 말했다. 국제 관광객들은 시엠 레피 공항에 의존하여 유네스코 세계 문화 유산 앙코르 고고학 단지를 방문합니다.“이것은 캄보디아 당국이 이끄는 성공적"&amp;"인 예방 접종 캠페인과 왕국의 국경 재개 후 관광 재건의 추가 징후입니다. 우리는 앞으로 몇 달 안에 Bamboo Airways와 파트너 관계를 맺고있는 양국 간의 새로운 노선을 환영하기를 기대합니다.”라고 그는 덧붙였습니다. SIEM REAP International Airport는 2021 년 12 월 Covid-19 Pandemic 이후 운영을 다시 시작했으며 현재 싱가포르에서/싱가포르에서 항공편이 있습니다. 방콕, 쿠알라 룸푸르, 호치민 시티, "&amp;"하노이, 하노이 및 2 개의 국내 연락. 캄보디아 공항의 보도 자료에 따르면 리치 헤리티지와 '더우 세르 드 비브르 (Douceur de Vivre)'는“이는 2 개의 국제 공항 허브를 활용하여 승객을위한 여행 옵션을 강화하고 관광 성장을 촉진 할 것”이라고 지적했다. Airways는 또한 Siem Reap 로의 직접 일일 항공편의 재개를 발표했다. 방콕 (Suvarnabhumi Airport) -Siem Reap Route는 ATR72-600 항공기에"&amp;" 의해 운영 될 것이다. 2017 년에 개조 된 대상은 베트남 최초의 5 성급 항공사가되어 베트남 전역에서 넓은 국내 네트워크를 운영합니다.")</f>
        <v>베트남 레저 항공 대나무 항공은 관광 전망의 부흥을 알리는 신호를 보냈다. Bamboo Airways 관계자는 현대 Embraer-190 항공기를 운영하여 승객에게“최대한의 편의성과 비행 경험”을 제공한다고 말했다. 항공사는 국제 비행 서비스를 확장하려고한다고 Bamboo Airways의 부국장 CCO 인 Thach Pierre Hoang은 말했다. 성명서에서. 우리는 Siem Reap International Airport에서 5 성급 지향적 서비스를 제공하게되어 기쁘게 생각하며 앞으로 다가오는 더 많은 노선 과이 귀중한 파트너십을 활용할 수 있기를 기대합니다.”라고 Hoang은 말했다. “우리는 새로운 베트남-캄보디아 노선이 항공 교량으로서의 중요한 역할을 수행하고 관광, 경제, 문화와 같은 모든 측면에서 양국의 발전에 상당한 기여를 할 것으로 기대합니다.”라고 그는 말했습니다. 캄보디아 공항의 최고 상업 책임자는 왕국의 3 개의 국제 공항을 운영하는이 회사가 대나무 항공을 환영하는 것을 기쁘게 생각합니다.
국가.“이 어려운시기에 새로운 운송 업체를 환영하는 것은 돌파구입니다. 우리는 오늘 대나무 항공을 환영하게되어 기쁩니다. 우리는 승객들이 베트남의 활기찬 캐피탈 하노이와 멋진시 엠 리피를 연결하는 항공사의 새로운 서비스가 제공하는 추가 선택에 감사 할 것임을 알고 있습니다.”라고 킹은 성명서에서 말했다. 국제 관광객들은 시엠 레피 공항에 의존하여 유네스코 세계 문화 유산 앙코르 고고학 단지를 방문합니다.“이것은 캄보디아 당국이 이끄는 성공적인 예방 접종 캠페인과 왕국의 국경 재개 후 관광 재건의 추가 징후입니다. 우리는 앞으로 몇 달 안에 Bamboo Airways와 파트너 관계를 맺고있는 양국 간의 새로운 노선을 환영하기를 기대합니다.”라고 그는 덧붙였습니다. SIEM REAP International Airport는 2021 년 12 월 Covid-19 Pandemic 이후 운영을 다시 시작했으며 현재 싱가포르에서/싱가포르에서 항공편이 있습니다. 방콕, 쿠알라 룸푸르, 호치민 시티, 하노이, 하노이 및 2 개의 국내 연락. 캄보디아 공항의 보도 자료에 따르면 리치 헤리티지와 '더우 세르 드 비브르 (Douceur de Vivre)'는“이는 2 개의 국제 공항 허브를 활용하여 승객을위한 여행 옵션을 강화하고 관광 성장을 촉진 할 것”이라고 지적했다. Airways는 또한 Siem Reap 로의 직접 일일 항공편의 재개를 발표했다. 방콕 (Suvarnabhumi Airport) -Siem Reap Route는 ATR72-600 항공기에 의해 운영 될 것이다. 2017 년에 개조 된 대상은 베트남 최초의 5 성급 항공사가되어 베트남 전역에서 넓은 국내 네트워크를 운영합니다.</v>
      </c>
    </row>
    <row r="98" ht="15.75" customHeight="1">
      <c r="A98" s="1">
        <v>96.0</v>
      </c>
      <c r="B98" s="3" t="s">
        <v>296</v>
      </c>
      <c r="C98" s="3" t="str">
        <f>IFERROR(__xludf.DUMMYFUNCTION("GOOGLETRANSLATE(B98,""en"",""ko"")"),"중국과의 유대 관계는 캄보디아에 큰 이점을 가져다줍니다")</f>
        <v>중국과의 유대 관계는 캄보디아에 큰 이점을 가져다줍니다</v>
      </c>
      <c r="D98" s="3" t="s">
        <v>290</v>
      </c>
      <c r="E98" s="3" t="str">
        <f>IFERROR(__xludf.DUMMYFUNCTION("GOOGLETRANSLATE(D98,""en"",""ko"")"),"2022 년 8 월 9 일")</f>
        <v>2022 년 8 월 9 일</v>
      </c>
      <c r="F98" s="4" t="s">
        <v>297</v>
      </c>
      <c r="G98" s="3" t="s">
        <v>298</v>
      </c>
      <c r="H98" s="3" t="str">
        <f>IFERROR(__xludf.DUMMYFUNCTION("GOOGLETRANSLATE(G98,""en"",""ko"")"),"캄보디아 학계는 중국과의 탄탄한 관계가 캄보디아의 사회 경제적 발전과 빈곤 감소에 큰 혜택을 제공했다고 캄보디아의 학계는 월요일에 캄보디아 왕립 아카데미 (Royal Academy of Cambodia)의 중국 연구소 (China Studies of China Studies)의 사무국 장인 Ky Sereyvath는 말했다. 캄보디아의 가장 큰 기부자, 투자자 및 거래 파트너, 그리고 양국 간의 관계는 현재“중국의 대 벽만큼 견고합니다.”“중국의 원조와 "&amp;"투자는 캄보디아의 사회 경제적 발전을 지원하는 데 매우 중요한 역할을 해왔습니다. 그는 수십만 개의 일자리를 창출함으로써 빈곤 감소”라고 Xinhua는 말했다. 벨트 앤로드 이니셔티브 하에서 중국은 도로, 교량, 항구, 공항, 수력 발전소, 경제 구역 및 경제 구역 및 경제 구역 및 경제 구역 및 경제 구역, 경제 구역 및와 같은 많은 대규모 프로젝트를 도왔다 고 말했다. 동남아시아 국가의 국가 경기장. 전문가는 캄보디아에서 3 개의 놀라운 중국인 투자"&amp;" 프로젝트, 즉 Sihanoukville Special Economic Zone, The Firs를 언급했습니다. THEN PRNOM PENH-SIHANOUKVILLE Expressway와 새로운 Siem Reap Angkor International Airport. ""이 프로젝트는 캄보디아에 큰 혜택을 제공하고 계속해서 큰 혜택을 제공 할 것입니다.""또한, 그는 지역 포괄적 인 경제 파트너십 (RCEP) 자유 무역 협정과 캄보디아-치나 자유 무역 "&amp;"협정 (1 월에 발효 된 캄보디아-중국 자유 무역 협정)이 말했다. 캄보디아의 경제 성장을 크게 향상 시켰습니다.“두 가지 자유 무역 협정은 캄보디아 제작 제품에 대한 시장 접근성을 더 많이 제공했으며, 캄보디아의 중국 및 기타 RCEP 국가에 대한 수출이 미래는 말했다. Sereyvath는 또한 성장하는 중국-캄보디아 관계를 강조했다.이 관계는 1958 년에 양국이 외교 관계를 위조 한 이후로 지역 및 국제 대변인의 시험을 견뎌냈으며 더욱 강해 졌다고"&amp;" 말했다. 2010 년 12 월에 포괄적 인 전략적 협력 파트너십과의 관계는 현재 사상 최고치에 달합니다. 그리고 중국은 상호 신뢰, 존중, 도움 및 지원에 근거하여 만들어졌습니다.”라고 그는 말했습니다. “양국 간의 관계는 국가 간 관계의 역할 모델이되어야한다.”Sereyvath는 중국-캄보디아 관계의 미래에 대한 그의 견해를 공유하면서 양자 관계가 계속 심화 될 것이라고 말했다. 캄보디아는 수백만 명의 캄보디아 인민의 삶을 보호하고 건강 시스템을 안"&amp;"정화시킬뿐만 아니라 캄보디아의 경제 회복을 강화하는 데 도움이되었습니다.”라고 그는 말했다. 캄보디아는 높은 예방 접종 률에 따라 모든 사회 경제적 활동을 재개하고 자신감을 가지고 여행자들에게 국경을 재개했다. “Sino-Cambodian 유대는 현재 매우 안정적이고 깨지지 않을 수 있으며, 특히 정치, 경제, 무역, 투자, 관광, 문화 및 농업에서 관계가 더 가깝고 강해질 것이라고 생각합니다.” 그는 말했다. 신화")</f>
        <v>캄보디아 학계는 중국과의 탄탄한 관계가 캄보디아의 사회 경제적 발전과 빈곤 감소에 큰 혜택을 제공했다고 캄보디아의 학계는 월요일에 캄보디아 왕립 아카데미 (Royal Academy of Cambodia)의 중국 연구소 (China Studies of China Studies)의 사무국 장인 Ky Sereyvath는 말했다. 캄보디아의 가장 큰 기부자, 투자자 및 거래 파트너, 그리고 양국 간의 관계는 현재“중국의 대 벽만큼 견고합니다.”“중국의 원조와 투자는 캄보디아의 사회 경제적 발전을 지원하는 데 매우 중요한 역할을 해왔습니다. 그는 수십만 개의 일자리를 창출함으로써 빈곤 감소”라고 Xinhua는 말했다. 벨트 앤로드 이니셔티브 하에서 중국은 도로, 교량, 항구, 공항, 수력 발전소, 경제 구역 및 경제 구역 및 경제 구역 및 경제 구역 및 경제 구역, 경제 구역 및와 같은 많은 대규모 프로젝트를 도왔다 고 말했다. 동남아시아 국가의 국가 경기장. 전문가는 캄보디아에서 3 개의 놀라운 중국인 투자 프로젝트, 즉 Sihanoukville Special Economic Zone, The Firs를 언급했습니다. THEN PRNOM PENH-SIHANOUKVILLE Expressway와 새로운 Siem Reap Angkor International Airport. "이 프로젝트는 캄보디아에 큰 혜택을 제공하고 계속해서 큰 혜택을 제공 할 것입니다."또한, 그는 지역 포괄적 인 경제 파트너십 (RCEP) 자유 무역 협정과 캄보디아-치나 자유 무역 협정 (1 월에 발효 된 캄보디아-중국 자유 무역 협정)이 말했다. 캄보디아의 경제 성장을 크게 향상 시켰습니다.“두 가지 자유 무역 협정은 캄보디아 제작 제품에 대한 시장 접근성을 더 많이 제공했으며, 캄보디아의 중국 및 기타 RCEP 국가에 대한 수출이 미래는 말했다. Sereyvath는 또한 성장하는 중국-캄보디아 관계를 강조했다.이 관계는 1958 년에 양국이 외교 관계를 위조 한 이후로 지역 및 국제 대변인의 시험을 견뎌냈으며 더욱 강해 졌다고 말했다. 2010 년 12 월에 포괄적 인 전략적 협력 파트너십과의 관계는 현재 사상 최고치에 달합니다. 그리고 중국은 상호 신뢰, 존중, 도움 및 지원에 근거하여 만들어졌습니다.”라고 그는 말했습니다. “양국 간의 관계는 국가 간 관계의 역할 모델이되어야한다.”Sereyvath는 중국-캄보디아 관계의 미래에 대한 그의 견해를 공유하면서 양자 관계가 계속 심화 될 것이라고 말했다. 캄보디아는 수백만 명의 캄보디아 인민의 삶을 보호하고 건강 시스템을 안정화시킬뿐만 아니라 캄보디아의 경제 회복을 강화하는 데 도움이되었습니다.”라고 그는 말했다. 캄보디아는 높은 예방 접종 률에 따라 모든 사회 경제적 활동을 재개하고 자신감을 가지고 여행자들에게 국경을 재개했다. “Sino-Cambodian 유대는 현재 매우 안정적이고 깨지지 않을 수 있으며, 특히 정치, 경제, 무역, 투자, 관광, 문화 및 농업에서 관계가 더 가깝고 강해질 것이라고 생각합니다.” 그는 말했다. 신화</v>
      </c>
    </row>
    <row r="99" ht="15.75" customHeight="1">
      <c r="A99" s="1">
        <v>97.0</v>
      </c>
      <c r="B99" s="3" t="s">
        <v>299</v>
      </c>
      <c r="C99" s="3" t="str">
        <f>IFERROR(__xludf.DUMMYFUNCTION("GOOGLETRANSLATE(B99,""en"",""ko"")"),"아세안 문화를 특징으로하는 관광은 국경 지역에서 가열됩니다")</f>
        <v>아세안 문화를 특징으로하는 관광은 국경 지역에서 가열됩니다</v>
      </c>
      <c r="D99" s="3" t="s">
        <v>290</v>
      </c>
      <c r="E99" s="3" t="str">
        <f>IFERROR(__xludf.DUMMYFUNCTION("GOOGLETRANSLATE(D99,""en"",""ko"")"),"2022 년 8 월 9 일")</f>
        <v>2022 년 8 월 9 일</v>
      </c>
      <c r="F99" s="4" t="s">
        <v>300</v>
      </c>
      <c r="G99" s="3" t="s">
        <v>301</v>
      </c>
      <c r="H99" s="3" t="str">
        <f>IFERROR(__xludf.DUMMYFUNCTION("GOOGLETRANSLATE(G99,""en"",""ko"")"),"XINHUA - 중국과 동남아시아 국가 협회 (ASEAN) 사이의 교환과 협력의 국경으로 남 중국의 광시 장우 자치 지역은 관광객들을위한 아세안 문화를 특징으로하는 이국적인 취향을 제공했다. 국경 간 문화 교류의 분위기와 중국과 아세안의 통합은 수년에 걸쳐 광시에서 형성되었습니다. Nanning은 광시의 수도, 태국 레스토랑, 인도네시아 스낵바, 베트남 전문 상점 및 동남아시아 요소가있는 다양한 상점이 종종 보입니다. Nanning의 테마 파크 인 Fa"&amp;"ntawild Asian Legend는 10 개 아세안 국가의 문화를 보여주었습니다. 물이 튀는 축제 및 여름을위한 불꽃 놀이와 같은 특정 엔터테인먼트 프로그램을 조정했습니다. 관광객들은 현지 관습을 과시하고 동남아시아 국가의 민속 갈라를 과시하며, ​​거대한 반구 스크린이 장착 된 영화관에서 아세안 국가의 웅장한 풍경을 감상 할 수 있습니다. 인도네시아와 태국 스타일의 건물과 인도네시아 노래 및 댄스 공연. ""나는 정말로 춤을 추고 싶다."" 문화 "&amp;"관광에 힘을 실어줍니다. 우리는 역동적 인 철도 차량에 앉아이 이야기와 쉽게 관련 될 수 있습니다. 내 주변의 많은 중국인 관광객들도 태국 문화의 매력에 매료되었습니다.”라고 Namdet의 Namdet은 말했습니다. “고향으로 돌아온 것 같습니다. 광동성의 루 샤올리 (Lu Xiaoli)는 광역이 해외 여행을 적게 만들었으므로 광동성의 루치아 올리 (Lu Xiaoli)가 공원에서“캄보디아 앙코르 와트 (Cambodian Angkor Wat)”와 함께 특"&amp;"별한 사진을 찍도록했다. 그녀는 Fantawild의 마케팅 디렉터 인 Hu Yang이 말했다. 매일 방문객 수량은 10,000 명을 초과했으며, 외곽 여행 그룹의 일일 수신은 30 명 이상을 기록했습니다.“관광 혁신이 더욱 중요해졌습니다. 업계는 더 많은 비용을 지불해야합니다
첨단 기술 응용 프로그램, 다른 플랫폼과의 통합, 다양한 그룹의 요구를 충족시키기위한 기술적 수단을 통해 관광 제품을 업데이트하고 강화하는 데주의를 기울여야합니다.”
길린 대학교
"&amp;"기술.")</f>
        <v>XINHUA - 중국과 동남아시아 국가 협회 (ASEAN) 사이의 교환과 협력의 국경으로 남 중국의 광시 장우 자치 지역은 관광객들을위한 아세안 문화를 특징으로하는 이국적인 취향을 제공했다. 국경 간 문화 교류의 분위기와 중국과 아세안의 통합은 수년에 걸쳐 광시에서 형성되었습니다. Nanning은 광시의 수도, 태국 레스토랑, 인도네시아 스낵바, 베트남 전문 상점 및 동남아시아 요소가있는 다양한 상점이 종종 보입니다. Nanning의 테마 파크 인 Fantawild Asian Legend는 10 개 아세안 국가의 문화를 보여주었습니다. 물이 튀는 축제 및 여름을위한 불꽃 놀이와 같은 특정 엔터테인먼트 프로그램을 조정했습니다. 관광객들은 현지 관습을 과시하고 동남아시아 국가의 민속 갈라를 과시하며, ​​거대한 반구 스크린이 장착 된 영화관에서 아세안 국가의 웅장한 풍경을 감상 할 수 있습니다. 인도네시아와 태국 스타일의 건물과 인도네시아 노래 및 댄스 공연. "나는 정말로 춤을 추고 싶다." 문화 관광에 힘을 실어줍니다. 우리는 역동적 인 철도 차량에 앉아이 이야기와 쉽게 관련 될 수 있습니다. 내 주변의 많은 중국인 관광객들도 태국 문화의 매력에 매료되었습니다.”라고 Namdet의 Namdet은 말했습니다. “고향으로 돌아온 것 같습니다. 광동성의 루 샤올리 (Lu Xiaoli)는 광역이 해외 여행을 적게 만들었으므로 광동성의 루치아 올리 (Lu Xiaoli)가 공원에서“캄보디아 앙코르 와트 (Cambodian Angkor Wat)”와 함께 특별한 사진을 찍도록했다. 그녀는 Fantawild의 마케팅 디렉터 인 Hu Yang이 말했다. 매일 방문객 수량은 10,000 명을 초과했으며, 외곽 여행 그룹의 일일 수신은 30 명 이상을 기록했습니다.“관광 혁신이 더욱 중요해졌습니다. 업계는 더 많은 비용을 지불해야합니다
첨단 기술 응용 프로그램, 다른 플랫폼과의 통합, 다양한 그룹의 요구를 충족시키기위한 기술적 수단을 통해 관광 제품을 업데이트하고 강화하는 데주의를 기울여야합니다.”
길린 대학교
기술.</v>
      </c>
    </row>
    <row r="100" ht="15.75" customHeight="1">
      <c r="A100" s="1">
        <v>98.0</v>
      </c>
      <c r="B100" s="3" t="s">
        <v>302</v>
      </c>
      <c r="C100" s="3" t="str">
        <f>IFERROR(__xludf.DUMMYFUNCTION("GOOGLETRANSLATE(B100,""en"",""ko"")"),"에너지 효율은 캄보디아에서 500K 일자리를 창출 할 수 있습니다")</f>
        <v>에너지 효율은 캄보디아에서 500K 일자리를 창출 할 수 있습니다</v>
      </c>
      <c r="D100" s="3" t="s">
        <v>290</v>
      </c>
      <c r="E100" s="3" t="str">
        <f>IFERROR(__xludf.DUMMYFUNCTION("GOOGLETRANSLATE(D100,""en"",""ko"")"),"2022 년 8 월 9 일")</f>
        <v>2022 년 8 월 9 일</v>
      </c>
      <c r="F100" s="4" t="s">
        <v>303</v>
      </c>
      <c r="G100" s="3" t="s">
        <v>304</v>
      </c>
      <c r="H100" s="3" t="str">
        <f>IFERROR(__xludf.DUMMYFUNCTION("GOOGLETRANSLATE(G100,""en"",""ko"")"),"2030 년까지 에너지 효율 조치를 통해 2030 년까지 50 만 건의 추가 일자리를 창출 할 수 있으며, 프놈펜에 사는 가족은 효과적인 에너지 절약 방법을 통해 전기 요금에서 매년 최대 545 달러를 줄일 수 있다고 최근 유엔 개발 프로그램 (UNDP)은 말했다. 연구.“Covid-19 응답으로 캄보디아의 녹색 경제 성장”이라는 제목의 보고서에서 UNDP는 에너지 효율을위한 단계가 관세 감소를 통해 전기를 저렴하게 만드는 정부의 노력에 기여할 것이라고"&amp;" 말했다. 예를 들어 효율적인 가전 제품과 더 나은 건물을 통해 전력을보다 효율적으로 사용함으로써 실질적으로 줄일 수 있다고 연구는 말했다. 에너지 쇄도 냉장 및 냉각 장비”라고 보고서는 지적했다. 추가 된 매력은 전기 비용으로 절약 된 돈이 교육 및 건강과 같은 목적으로 사용될 수 있다는 것입니다. IEA (International Energy Agency)에 따르면, 에너지 효율은 지속 가능한 글로벌 에너지 시스템을 향한 첫 번째 단계입니다. 에너지"&amp;" 효율에 대한 투자는 또한 모든 지속 가능한 COVID-19 회복 조치 중에서 가장 높은 일자리 창출 잠재력 중 하나입니다.
COVID-19 위기 이전에도 330 만 명이 넘는 사람들이 미국과 유럽의 에너지 효율 산업에서 일자리를 유지했습니다. 캄보디아의 경우, 국가가 녹색 산업 시나리오를 따르는 경우 2030 년까지 50 만 명 이상의 추가 일자리를 창출 할 수 있다고 연구는 국가 에너지 관리 시스템 (EMS)을 설립했다. ) 또한 산업이 전기 비용을"&amp;" 줄이고 지역 인력의 역량을 구축하여 에너지 관리자 또는 감사인과 같은 새로운 일자리를 창출하는 데 도움이 될 수 있습니다. 이 보고서에 따르면 대규모 공공 인프라 투자 영역에서 에너지 효율 조치를 취하면 더 많은 일자리가 창출 될 수 있다고 보고서는 2030 년까지 약 9 천만 달러의 투자가 2030 년까지 2 억 2,600 만 달러를 절약 할 것이라고 밝혔다. 예를 들어, 인도의 Street Lighting National Program은 효율적인 "&amp;"LED로 약 1,100 만 개의 가로등을 업그레이드하고 13,000 개의 일자리를 창출 한 반면, 온실 가스 배출량을 매년 5 백만 톤 줄일 수 있다고 보고서는 공공 건물을 고도로 에너지로 전환하는 것을 포함한다고 밝혔다. 효율적이고 에너지 소비 저렴한 주택, 도시 열 섬 효과를 줄이기위한 그린 시티 개념, 스마트 및 에너지 효율적인 공공 거리 조명, 스마트 전기 그리드 및 전기 자동차 충전 인프라, 대중 교통 인프라 및 사이클링 레인 및 보행자 구역 "&amp;"생성 . 에너지 효율적인 프로젝트에 대한 금융 옵션에 따라, 보고서는 아시아 개발 은행 (ADB)이 에너지 효율적인 시장을 평가하기 위해 광업 에너지 부 (MME)와 긴밀히 협력하고 있으며 국가 에너지의 최종화를 지원했다고 밝혔다. 효율성 정책 (NEEP). 이러한 맥락에서 ADB는 또한 의지를 보여주었습니다. 지속 가능한 에너지 효율 시장을 개발하기 위해 캄보디아 정부에 대출을 제공합니다. NEEP가 마련되면 다른 국제 개발 은행과 자금도 기꺼이 가입"&amp;" 할 수 있습니다. 대출을위한 다른 차량은 USAID 및 녹색 기후 기금 (GCF)과 Mekong 파트너가 개발 한 '녹색 금융 기관'일 수 있습니다. 녹색 금융 기관은 캄보디아가 녹색 경제와 사회로의 전환을 지원하고 가능하게하기 위해 구상되며, 녹색 채권을 발행하는 것도 금융 방법으로 효과적 일 수 있습니다. 녹색 채권은 특정 기후 관련 또는 환경 프로젝트를 지원하도록 설계된 고정 소득 기기입니다. 녹색 채권은 일반적으로 투자자들에게 매력을 높이기위한"&amp;" 세금 인센티브를 제공합니다. 국제 에너지기구 (IEA)는 최근 Covid-19 위기에 대응하여 녹색 회복 조치의 경제 모델링을 마무리했습니다. 건물 및 산업의 에너지 효율은 태양 에너지와 함께 백만 달러의 투자 당 가장 많은 일자리를 창출한다는 것을 발견했습니다. 이 조치는 평균적으로 투자 한 백만 달러마다 10 ~ 15 개의 일자리를 창출했다고 보고서는 EnergyLab 캄보디아에 따르면, 태양 광 발전은 이제 세계에서 가장 저렴한 전기 형태이며 비"&amp;"용이 많이 드는 석유에 대한 과도한 관계를 제거함으로써 캄보디아는 2040 년까지 2040 년까지 태양열을 포함한 재생 가능한 소스에서 재생 가능한 공급원에서 발전을 조성 할 수 있습니다. 캄보디아는 40GW 이상의 태양 광 발전 잠재력과 우수한 조사 자원을 보유하고 있습니다. 에너지 라브 캄보디아 (EnergyLab Cambodia)의 창립자 인 브리짓 맥킨토시 (Bridget McIntosh)는 크메르 타임즈 (Khmer Times)에게 정부가 제안"&amp;" 된 석탄 공장을 진행하지 말라고 촉구했다.")</f>
        <v>2030 년까지 에너지 효율 조치를 통해 2030 년까지 50 만 건의 추가 일자리를 창출 할 수 있으며, 프놈펜에 사는 가족은 효과적인 에너지 절약 방법을 통해 전기 요금에서 매년 최대 545 달러를 줄일 수 있다고 최근 유엔 개발 프로그램 (UNDP)은 말했다. 연구.“Covid-19 응답으로 캄보디아의 녹색 경제 성장”이라는 제목의 보고서에서 UNDP는 에너지 효율을위한 단계가 관세 감소를 통해 전기를 저렴하게 만드는 정부의 노력에 기여할 것이라고 말했다. 예를 들어 효율적인 가전 제품과 더 나은 건물을 통해 전력을보다 효율적으로 사용함으로써 실질적으로 줄일 수 있다고 연구는 말했다. 에너지 쇄도 냉장 및 냉각 장비”라고 보고서는 지적했다. 추가 된 매력은 전기 비용으로 절약 된 돈이 교육 및 건강과 같은 목적으로 사용될 수 있다는 것입니다. IEA (International Energy Agency)에 따르면, 에너지 효율은 지속 가능한 글로벌 에너지 시스템을 향한 첫 번째 단계입니다. 에너지 효율에 대한 투자는 또한 모든 지속 가능한 COVID-19 회복 조치 중에서 가장 높은 일자리 창출 잠재력 중 하나입니다.
COVID-19 위기 이전에도 330 만 명이 넘는 사람들이 미국과 유럽의 에너지 효율 산업에서 일자리를 유지했습니다. 캄보디아의 경우, 국가가 녹색 산업 시나리오를 따르는 경우 2030 년까지 50 만 명 이상의 추가 일자리를 창출 할 수 있다고 연구는 국가 에너지 관리 시스템 (EMS)을 설립했다. ) 또한 산업이 전기 비용을 줄이고 지역 인력의 역량을 구축하여 에너지 관리자 또는 감사인과 같은 새로운 일자리를 창출하는 데 도움이 될 수 있습니다. 이 보고서에 따르면 대규모 공공 인프라 투자 영역에서 에너지 효율 조치를 취하면 더 많은 일자리가 창출 될 수 있다고 보고서는 2030 년까지 약 9 천만 달러의 투자가 2030 년까지 2 억 2,600 만 달러를 절약 할 것이라고 밝혔다. 예를 들어, 인도의 Street Lighting National Program은 효율적인 LED로 약 1,100 만 개의 가로등을 업그레이드하고 13,000 개의 일자리를 창출 한 반면, 온실 가스 배출량을 매년 5 백만 톤 줄일 수 있다고 보고서는 공공 건물을 고도로 에너지로 전환하는 것을 포함한다고 밝혔다. 효율적이고 에너지 소비 저렴한 주택, 도시 열 섬 효과를 줄이기위한 그린 시티 개념, 스마트 및 에너지 효율적인 공공 거리 조명, 스마트 전기 그리드 및 전기 자동차 충전 인프라, 대중 교통 인프라 및 사이클링 레인 및 보행자 구역 생성 . 에너지 효율적인 프로젝트에 대한 금융 옵션에 따라, 보고서는 아시아 개발 은행 (ADB)이 에너지 효율적인 시장을 평가하기 위해 광업 에너지 부 (MME)와 긴밀히 협력하고 있으며 국가 에너지의 최종화를 지원했다고 밝혔다. 효율성 정책 (NEEP). 이러한 맥락에서 ADB는 또한 의지를 보여주었습니다. 지속 가능한 에너지 효율 시장을 개발하기 위해 캄보디아 정부에 대출을 제공합니다. NEEP가 마련되면 다른 국제 개발 은행과 자금도 기꺼이 가입 할 수 있습니다. 대출을위한 다른 차량은 USAID 및 녹색 기후 기금 (GCF)과 Mekong 파트너가 개발 한 '녹색 금융 기관'일 수 있습니다. 녹색 금융 기관은 캄보디아가 녹색 경제와 사회로의 전환을 지원하고 가능하게하기 위해 구상되며, 녹색 채권을 발행하는 것도 금융 방법으로 효과적 일 수 있습니다. 녹색 채권은 특정 기후 관련 또는 환경 프로젝트를 지원하도록 설계된 고정 소득 기기입니다. 녹색 채권은 일반적으로 투자자들에게 매력을 높이기위한 세금 인센티브를 제공합니다. 국제 에너지기구 (IEA)는 최근 Covid-19 위기에 대응하여 녹색 회복 조치의 경제 모델링을 마무리했습니다. 건물 및 산업의 에너지 효율은 태양 에너지와 함께 백만 달러의 투자 당 가장 많은 일자리를 창출한다는 것을 발견했습니다. 이 조치는 평균적으로 투자 한 백만 달러마다 10 ~ 15 개의 일자리를 창출했다고 보고서는 EnergyLab 캄보디아에 따르면, 태양 광 발전은 이제 세계에서 가장 저렴한 전기 형태이며 비용이 많이 드는 석유에 대한 과도한 관계를 제거함으로써 캄보디아는 2040 년까지 2040 년까지 태양열을 포함한 재생 가능한 소스에서 재생 가능한 공급원에서 발전을 조성 할 수 있습니다. 캄보디아는 40GW 이상의 태양 광 발전 잠재력과 우수한 조사 자원을 보유하고 있습니다. 에너지 라브 캄보디아 (EnergyLab Cambodia)의 창립자 인 브리짓 맥킨토시 (Bridget McIntosh)는 크메르 타임즈 (Khmer Times)에게 정부가 제안 된 석탄 공장을 진행하지 말라고 촉구했다.</v>
      </c>
    </row>
    <row r="101" ht="15.75" customHeight="1">
      <c r="A101" s="1">
        <v>99.0</v>
      </c>
      <c r="B101" s="3" t="s">
        <v>305</v>
      </c>
      <c r="C101" s="3" t="str">
        <f>IFERROR(__xludf.DUMMYFUNCTION("GOOGLETRANSLATE(B101,""en"",""ko"")"),"일본의 소프트 뱅크 보고서는 분기 별 순 손실을 기록했습니다")</f>
        <v>일본의 소프트 뱅크 보고서는 분기 별 순 손실을 기록했습니다</v>
      </c>
      <c r="D101" s="3" t="s">
        <v>290</v>
      </c>
      <c r="E101" s="3" t="str">
        <f>IFERROR(__xludf.DUMMYFUNCTION("GOOGLETRANSLATE(D101,""en"",""ko"")"),"2022 년 8 월 9 일")</f>
        <v>2022 년 8 월 9 일</v>
      </c>
      <c r="F101" s="4" t="s">
        <v>306</v>
      </c>
      <c r="G101" s="3" t="s">
        <v>307</v>
      </c>
      <c r="H101" s="3" t="str">
        <f>IFERROR(__xludf.DUMMYFUNCTION("GOOGLETRANSLATE(G101,""en"",""ko"")"),"AFP- 월요일에 일본의 소프트 뱅크 그룹은 중앙 은행 금리 인상이 탱크에 기술 지분을 초래 한 후 134 억 달러의 기록적인 순 손실을 기록했다. 전년 4 월에서 6 월까지의 순이익 7611 엔에서 다이빙은 약한 엔과“인플레이션과 이자율 상승에 의해 주도되는 경제 경기 침체에 대한 우려가 증가함에 따라 주가의 전 세계 하락 추세”에 기여했습니다. 슬럼프, 그것은 말했다. 분기에 큰 손실을 입은 포트폴리오 회사 ​​중에는 한국 전자 상거래 거대 쿠판과 "&amp;"미국 식사 배달 플랫폼 인 Doordash가 덧붙였다. 소프트 뱅크는 덧붙였다. 소프트 뱅크는 기술 거인과 변동성있는 새로운 벤처에서 예측할 수없는 수입에 대한 큰 지분을 덧붙였다. 최근 몇 년간 최저치와 최저치가 기록되어 있습니다. 중국의 공유 경로 및 규제 단속은 2020-21 년 일본 최대의 연간 순이익을 기록한 후 사람들이 전염병 기간 동안 온라인으로 목숨을 옮긴 후 기술 주식을 급증하는 것을 보냈다. 그리고 2019-20 년에 SoftBank "&amp;"Group은 Toyo Securities의 수석 분석가 인 Hideki Yasuda는 AFP에“HID가 할 수 없다고 말했다. LP”큰 손실,“시장이 하락했기 때문에”.“시장이 반등을 기다려야합니다. 장기 투자 렌즈를 통해 회사를 봐야합니다. 한두 번의 나쁜 해를 경험할 수는 있지만 10 년 이상이 걸리면 세계 경제는 계속 성장할 것이며 더 커질 수 있습니다.”")</f>
        <v>AFP- 월요일에 일본의 소프트 뱅크 그룹은 중앙 은행 금리 인상이 탱크에 기술 지분을 초래 한 후 134 억 달러의 기록적인 순 손실을 기록했다. 전년 4 월에서 6 월까지의 순이익 7611 엔에서 다이빙은 약한 엔과“인플레이션과 이자율 상승에 의해 주도되는 경제 경기 침체에 대한 우려가 증가함에 따라 주가의 전 세계 하락 추세”에 기여했습니다. 슬럼프, 그것은 말했다. 분기에 큰 손실을 입은 포트폴리오 회사 ​​중에는 한국 전자 상거래 거대 쿠판과 미국 식사 배달 플랫폼 인 Doordash가 덧붙였다. 소프트 뱅크는 덧붙였다. 소프트 뱅크는 기술 거인과 변동성있는 새로운 벤처에서 예측할 수없는 수입에 대한 큰 지분을 덧붙였다. 최근 몇 년간 최저치와 최저치가 기록되어 있습니다. 중국의 공유 경로 및 규제 단속은 2020-21 년 일본 최대의 연간 순이익을 기록한 후 사람들이 전염병 기간 동안 온라인으로 목숨을 옮긴 후 기술 주식을 급증하는 것을 보냈다. 그리고 2019-20 년에 SoftBank Group은 Toyo Securities의 수석 분석가 인 Hideki Yasuda는 AFP에“HID가 할 수 없다고 말했다. LP”큰 손실,“시장이 하락했기 때문에”.“시장이 반등을 기다려야합니다. 장기 투자 렌즈를 통해 회사를 봐야합니다. 한두 번의 나쁜 해를 경험할 수는 있지만 10 년 이상이 걸리면 세계 경제는 계속 성장할 것이며 더 커질 수 있습니다.”</v>
      </c>
    </row>
    <row r="102" ht="15.75" customHeight="1">
      <c r="A102" s="1">
        <v>100.0</v>
      </c>
      <c r="B102" s="3" t="s">
        <v>308</v>
      </c>
      <c r="C102" s="3" t="str">
        <f>IFERROR(__xludf.DUMMYFUNCTION("GOOGLETRANSLATE(B102,""en"",""ko"")"),"은행, MFI는 연준 이동 후 금리를 인상합니다")</f>
        <v>은행, MFI는 연준 이동 후 금리를 인상합니다</v>
      </c>
      <c r="D102" s="3" t="s">
        <v>290</v>
      </c>
      <c r="E102" s="3" t="str">
        <f>IFERROR(__xludf.DUMMYFUNCTION("GOOGLETRANSLATE(D102,""en"",""ko"")"),"2022 년 8 월 9 일")</f>
        <v>2022 년 8 월 9 일</v>
      </c>
      <c r="F102" s="4" t="s">
        <v>309</v>
      </c>
      <c r="G102" s="3" t="s">
        <v>310</v>
      </c>
      <c r="H102" s="3" t="str">
        <f>IFERROR(__xludf.DUMMYFUNCTION("GOOGLETRANSLATE(G102,""en"",""ko"")"),"캄보디아의 많은 은행 및 소액 금융 기관 (MFI)은 달러 및 Riel 통화의 이자율이 각각 약 0.5 % 및 연간 1 % 증가했지만 지난 3 개월 동안 대출에 대한 대출 금리는 감소하지 않았습니다. . 미국 중앙 은행 연방 준비 은행의 FOMC (Federal Open Market Committee)는 연방 기금의 목표 범위를 제어했습니다. (상업 은행이 다른 금융 기관에 초과 준비금을 빌려서 2.5 %까지의 범위) CMODIA MICROFINANCE"&amp;" Institution (CMA)의 회장 인 Sok Voeun은 Khmer Times에 5 개의 소액 금융 예금 관리 기관 (MDI)에서 총 투자 자본의 약 40 %가 해외 대출 및 지역 대출 기관의 대출이며 공공 예금에서 나온다고 말했다. 또는 저축. 일반 MFI는 해외 및 지역 대출 기관 만 자본으로 사용하기 위해 대출을받습니다.“이자율에 관한 관계와 영향이 있어야합니다. 실제로, 우리는 또한 미국과 유럽의 자본 원천이 있습니다. Voeun은 중앙 "&amp;"은행이 상업 은행의 금리를 인상하는 반면, 대출 기관도 해당 은행이나 관리 기금으로부터 대출을 받으면 해당 기관에 더 많은이자를 지불해야합니다. ""라고 Voeun은 말했습니다. 그들은 마진을 적절한 수준으로 유지할 수 있습니다. 그렇기 때문에 차용인이 일관되기 위해 조금 더 인상 해야하는 이유입니다.”라고 Voeun은 덧붙였습니다. 왕국의 은행과 MFI는 해외 금융 소스의 대출 금리가 계속되면 향후 대출 금리를 인상 할 것이라고 덧붙였습니다. 캄보디아"&amp;"의 5 개 MDI 중 하나 인 LOLC (Cambodia) PLC의 CEO 인 Voeun은 은행과 MFI가 Riel의 예금 제품에 대한 금리가 달러보다 높은 것으로 증가했다고 덧붙였다. 금융 기관은 Riel Nanknotes의 부족에 직면 해 왔습니다.“금리 인상은 경제에 영향을 미치기 때문에 좋지 않습니다. 기관뿐만 아니라 금융 서비스 소비자도이자에 대해 더 높은 지출을 지불해야하기 때문입니다. 우리는 대출에 대한이자를 늘리지 않지만 상황이 이와 같은"&amp;" 경우, 우리는 그것을 높일 것입니다.”그는 은행은 일반적으로 자본에 적은 비율의 외국 대출을 가지고 있다고 덧붙였다. 캄보디아 (SME Bank) 은행 (Bank of Cambodia Plc)은 크메르 타임즈 (Khmer Times)에 올해 3 월이나 4 월부터 왕국의 은행과 MFI 사이의 새로운 금리 상승을 발견했다고 말했다. . 경제 및 금융부의 기술 및 재무 지침으로 운영되는 중소기업 은행은 아직 금리를 인상하지 못했습니다.”라고 그는 말했다. "&amp;"Cambodia는 현재 58 개의 상업 은행, 9 개의 전문 은행 및 86 개의 소액 금융 기관을 보유하고 있으며 총은 총액을 보유하고 있습니다. 7 월 말에 발표 된 국립 캄보디아 (NBC)의 최신 보고서에 따르면 전국 전역에 2,614 개의 본사 및 지점과 전국의 3,998 개의 자동화 된 텔러 기계 (ATM)가 전국적으로 발표되었습니다.")</f>
        <v>캄보디아의 많은 은행 및 소액 금융 기관 (MFI)은 달러 및 Riel 통화의 이자율이 각각 약 0.5 % 및 연간 1 % 증가했지만 지난 3 개월 동안 대출에 대한 대출 금리는 감소하지 않았습니다. . 미국 중앙 은행 연방 준비 은행의 FOMC (Federal Open Market Committee)는 연방 기금의 목표 범위를 제어했습니다. (상업 은행이 다른 금융 기관에 초과 준비금을 빌려서 2.5 %까지의 범위) CMODIA MICROFINANCE Institution (CMA)의 회장 인 Sok Voeun은 Khmer Times에 5 개의 소액 금융 예금 관리 기관 (MDI)에서 총 투자 자본의 약 40 %가 해외 대출 및 지역 대출 기관의 대출이며 공공 예금에서 나온다고 말했다. 또는 저축. 일반 MFI는 해외 및 지역 대출 기관 만 자본으로 사용하기 위해 대출을받습니다.“이자율에 관한 관계와 영향이 있어야합니다. 실제로, 우리는 또한 미국과 유럽의 자본 원천이 있습니다. Voeun은 중앙 은행이 상업 은행의 금리를 인상하는 반면, 대출 기관도 해당 은행이나 관리 기금으로부터 대출을 받으면 해당 기관에 더 많은이자를 지불해야합니다. "라고 Voeun은 말했습니다. 그들은 마진을 적절한 수준으로 유지할 수 있습니다. 그렇기 때문에 차용인이 일관되기 위해 조금 더 인상 해야하는 이유입니다.”라고 Voeun은 덧붙였습니다. 왕국의 은행과 MFI는 해외 금융 소스의 대출 금리가 계속되면 향후 대출 금리를 인상 할 것이라고 덧붙였습니다. 캄보디아의 5 개 MDI 중 하나 인 LOLC (Cambodia) PLC의 CEO 인 Voeun은 은행과 MFI가 Riel의 예금 제품에 대한 금리가 달러보다 높은 것으로 증가했다고 덧붙였다. 금융 기관은 Riel Nanknotes의 부족에 직면 해 왔습니다.“금리 인상은 경제에 영향을 미치기 때문에 좋지 않습니다. 기관뿐만 아니라 금융 서비스 소비자도이자에 대해 더 높은 지출을 지불해야하기 때문입니다. 우리는 대출에 대한이자를 늘리지 않지만 상황이 이와 같은 경우, 우리는 그것을 높일 것입니다.”그는 은행은 일반적으로 자본에 적은 비율의 외국 대출을 가지고 있다고 덧붙였다. 캄보디아 (SME Bank) 은행 (Bank of Cambodia Plc)은 크메르 타임즈 (Khmer Times)에 올해 3 월이나 4 월부터 왕국의 은행과 MFI 사이의 새로운 금리 상승을 발견했다고 말했다. . 경제 및 금융부의 기술 및 재무 지침으로 운영되는 중소기업 은행은 아직 금리를 인상하지 못했습니다.”라고 그는 말했다. Cambodia는 현재 58 개의 상업 은행, 9 개의 전문 은행 및 86 개의 소액 금융 기관을 보유하고 있으며 총은 총액을 보유하고 있습니다. 7 월 말에 발표 된 국립 캄보디아 (NBC)의 최신 보고서에 따르면 전국 전역에 2,614 개의 본사 및 지점과 전국의 3,998 개의 자동화 된 텔러 기계 (ATM)가 전국적으로 발표되었습니다.</v>
      </c>
    </row>
    <row r="103" ht="15.75" customHeight="1">
      <c r="A103" s="1">
        <v>101.0</v>
      </c>
      <c r="B103" s="3" t="s">
        <v>311</v>
      </c>
      <c r="C103" s="3" t="str">
        <f>IFERROR(__xludf.DUMMYFUNCTION("GOOGLETRANSLATE(B103,""en"",""ko"")"),"3 일 아세안 온라인 쇼핑 페스트가 시작됩니다")</f>
        <v>3 일 아세안 온라인 쇼핑 페스트가 시작됩니다</v>
      </c>
      <c r="D103" s="3" t="s">
        <v>290</v>
      </c>
      <c r="E103" s="3" t="str">
        <f>IFERROR(__xludf.DUMMYFUNCTION("GOOGLETRANSLATE(D103,""en"",""ko"")"),"2022 년 8 월 9 일")</f>
        <v>2022 년 8 월 9 일</v>
      </c>
      <c r="F103" s="4" t="s">
        <v>312</v>
      </c>
      <c r="G103" s="3" t="s">
        <v>313</v>
      </c>
      <c r="H103" s="3" t="str">
        <f>IFERROR(__xludf.DUMMYFUNCTION("GOOGLETRANSLATE(G103,""en"",""ko"")"),"3 일간의 ASEAN 온라인 판매 날 (AOSD)은 어제 약 500 명의 기업의 참여로 시작하여 55 번째 아세안의 날을 표시했습니다. 이벤트는 단일 플랫폼에서 지역 전역에서 최고의 아세안 비즈니스, 상품 및 서비스를 제공합니다. 소비자 상품, 전자 제품, 식음료, 화장품 및 미용 제품 및 관광 패키지는 e- 플랫폼 OnlineAnean.com에서 제공됩니다. 이벤트의 일환으로 다른 여러 제품과 서비스가 있습니다. 2020 년에 시작된 AOSD는 지역 "&amp;"디지털 무역을 장려하고 정부 기관, 민간 부문, 비즈니스 협회 및 소비자를 포함한 이해 관계자 간의 강력한 협력을 강화하기 위해 새로운 정책 이니셔티브를 탐구하기위한 특별 할인도 제공한다고 말했다. ASD 2022 활동의 두 주요 그룹은 국내 전자 상거래 쇼핑과 국경 간 전자 상거래 쇼핑입니다. Covid-19 Pandemic은 전자 상거래 채택의 추세를 더욱 높이게되었다고 말하면서 2021 년에만 4 천만 명의 사람들이 처음으로 온라인으로 온 것으로 "&amp;"추정됩니다. ,이 지역의 인터넷 침투를 75 %로 가져옵니다. 디지털 서비스의 소비는 1 년 이상 유행성으로 남아 있습니다.이 경향은 계속 될 것입니다. 이 지역의 총 인터넷 사용자 수는 2015 년 2 억 5 천만 명에서 4 억 4 천만 명으로 증가했습니다.이 해에 AOSD는 이러한 추세를 더욱 가속화하고 소비자와 기업 이이 지역의 전자 상거래에 참여하도록 장려합니다. 이 이니셔티브는 또한 아세안의 경제 성장의 주요 동인으로서 전자 상거래와 디지털 통"&amp;"합의 역할을 강화하고 배치하는 역할을합니다. 2020 년에 ASEAN의 200 개 이상의 전자 상거래 사업이 AOSD에 참여했으며 전자 상거래 플랫폼을 통해 프로모션 또는 할인 요금으로 광범위한 상품 및 서비스를 제공했습니다. 이 행사는 2021 년에 350 개 이상의 기업이 참여하면서 계속 증가했다고 밝혔다.")</f>
        <v>3 일간의 ASEAN 온라인 판매 날 (AOSD)은 어제 약 500 명의 기업의 참여로 시작하여 55 번째 아세안의 날을 표시했습니다. 이벤트는 단일 플랫폼에서 지역 전역에서 최고의 아세안 비즈니스, 상품 및 서비스를 제공합니다. 소비자 상품, 전자 제품, 식음료, 화장품 및 미용 제품 및 관광 패키지는 e- 플랫폼 OnlineAnean.com에서 제공됩니다. 이벤트의 일환으로 다른 여러 제품과 서비스가 있습니다. 2020 년에 시작된 AOSD는 지역 디지털 무역을 장려하고 정부 기관, 민간 부문, 비즈니스 협회 및 소비자를 포함한 이해 관계자 간의 강력한 협력을 강화하기 위해 새로운 정책 이니셔티브를 탐구하기위한 특별 할인도 제공한다고 말했다. ASD 2022 활동의 두 주요 그룹은 국내 전자 상거래 쇼핑과 국경 간 전자 상거래 쇼핑입니다. Covid-19 Pandemic은 전자 상거래 채택의 추세를 더욱 높이게되었다고 말하면서 2021 년에만 4 천만 명의 사람들이 처음으로 온라인으로 온 것으로 추정됩니다. ,이 지역의 인터넷 침투를 75 %로 가져옵니다. 디지털 서비스의 소비는 1 년 이상 유행성으로 남아 있습니다.이 경향은 계속 될 것입니다. 이 지역의 총 인터넷 사용자 수는 2015 년 2 억 5 천만 명에서 4 억 4 천만 명으로 증가했습니다.이 해에 AOSD는 이러한 추세를 더욱 가속화하고 소비자와 기업 이이 지역의 전자 상거래에 참여하도록 장려합니다. 이 이니셔티브는 또한 아세안의 경제 성장의 주요 동인으로서 전자 상거래와 디지털 통합의 역할을 강화하고 배치하는 역할을합니다. 2020 년에 ASEAN의 200 개 이상의 전자 상거래 사업이 AOSD에 참여했으며 전자 상거래 플랫폼을 통해 프로모션 또는 할인 요금으로 광범위한 상품 및 서비스를 제공했습니다. 이 행사는 2021 년에 350 개 이상의 기업이 참여하면서 계속 증가했다고 밝혔다.</v>
      </c>
    </row>
    <row r="104" ht="15.75" customHeight="1">
      <c r="A104" s="1">
        <v>102.0</v>
      </c>
      <c r="B104" s="3" t="s">
        <v>314</v>
      </c>
      <c r="C104" s="3" t="str">
        <f>IFERROR(__xludf.DUMMYFUNCTION("GOOGLETRANSLATE(B104,""en"",""ko"")"),"PM은 RCEP를 우선 순위로 구현한다고 말합니다")</f>
        <v>PM은 RCEP를 우선 순위로 구현한다고 말합니다</v>
      </c>
      <c r="D104" s="3" t="s">
        <v>290</v>
      </c>
      <c r="E104" s="3" t="str">
        <f>IFERROR(__xludf.DUMMYFUNCTION("GOOGLETRANSLATE(D104,""en"",""ko"")"),"2022 년 8 월 9 일")</f>
        <v>2022 년 8 월 9 일</v>
      </c>
      <c r="F104" s="4" t="s">
        <v>315</v>
      </c>
      <c r="G104" s="3" t="s">
        <v>316</v>
      </c>
      <c r="H104" s="3" t="str">
        <f>IFERROR(__xludf.DUMMYFUNCTION("GOOGLETRANSLATE(G104,""en"",""ko"")"),"Hun Sen 총리는 어제 션트 시대에 15 개의 아시아 태평양 국가들 사이의 자유 무역 협정 인 지역 포괄적 인 경제 파트너십 (RCEP)은 어제 남동부 아시아 국가 협회를 표시하기 위해 비디오 메시지를 전달할 것이라고 말했다. Day, Premier는이 협정이 일자리를 창출하는 데 도움이 될 것이며, 지역과 세계 전체의 공급망을 강화할 것이라고 말했다. ASEAN 2022의 의장 인 캄보디아는 RCEP 국가들과 긴밀히 협력하여 국경 간 무역 운동의 "&amp;"촉진을 더욱 강화하기 위해 RCEP 계약의 완전하고 효과적인 이행을 촉진 할 것입니다.”라고 총리는 또한 아세안의 장기적인 장기적인 것이라고 지적했다. 성장과 번영은 지역 경제 회복과 성장을 재 부스트하는 데있어서의 탄력성에 달려 있습니다.“우리는 광범위한 이니셔티브를 구현하기 위해 더 많은 노력을 기울여야합니다. 글로벌 공급망, 디지털 경제 및 전자 상거래의 산업 혁신, 디지털화 및 혁신. 우리는 이주 노동자들을위한 더 많은 보호를 구하고 녹색 및 포"&amp;"괄적 인 개발 의제와 유엔 SDGS 목표에 대한 지원을 높이고보다 활기차고 조화로운 아세안 공동체를 추진해야합니다. 네 번째 산업 혁명의 시대에, 우리는 여성과 청소년 기업가 정신의 디지털 변화를 가능하게하는 것 외에는 선택의 여지가 없습니다.”라고 그는 덧붙였습니다. 캄보디아, 인도네시아, 라오스, 말레이시아, 미얀마, 필리핀, 싱가포르, 태국 및 베트남 - 및 5 개의 무역 파트너 : 중국, 일본, 한국, 호주 및 뉴질랜드. “RCEP는 우리의 회복"&amp;" 전략에 크게 기여 하고이 지역의 포용적이고 개방적인 무역 및 투자 아키텍처를 계속 지원할 것입니다.”Communique는 55 일 동안 발표되었습니다. 프놈펜에서 열린 아세안 외무 장관 회의는 지난주 55 회 AMM의 개회식에서 캄보디아에 독립형 사무국을 설립 할 것을 제안했다. 캄보디아는이 RCEP 사무국을 주최 할 준비가되었습니다. 우리는 Phnom Penh에서 사무국이 어디에 있어야하는지에 대해 생각했으며, 우리는 상세한 제안을 공식화하기 위해 "&amp;"노력하고 있습니다. 캄보디아가 공식적으로 제안서를 제출할 때 캄보디아가 동료 아세안 회원국과 모든 RCEP 참여 국가의 지원을받을 수 있기를 바랍니다.”라고 그는 말했다. RCEP는 전년 대비 10 % 상승하여 2022 년 상반기에 32 억 2 천만 달러에 도달했습니다. 지난달 상무부 보고서에 따르면 캄보디아의 상위 3 개 수출 목적지는 베트남, 중국 및 일본이었습니다. 이 보고서는 베트남에 1,170 억 달러, 중국에 6 억 6,200 만 달러, 일본"&amp;"에 5 억 5 천 5 백만 달러를 썼다. 아시아 개발 은행의 연구에 따르면 RCEP는 2030 년까지 회원 경제의 소득을 0.6 % 증가시켜 매년 245 억 달러, 지역 소득에 2.8 밀리를 추가 할 것이라고 밝혔다. 지역 고용에 대한 직업.")</f>
        <v>Hun Sen 총리는 어제 션트 시대에 15 개의 아시아 태평양 국가들 사이의 자유 무역 협정 인 지역 포괄적 인 경제 파트너십 (RCEP)은 어제 남동부 아시아 국가 협회를 표시하기 위해 비디오 메시지를 전달할 것이라고 말했다. Day, Premier는이 협정이 일자리를 창출하는 데 도움이 될 것이며, 지역과 세계 전체의 공급망을 강화할 것이라고 말했다. ASEAN 2022의 의장 인 캄보디아는 RCEP 국가들과 긴밀히 협력하여 국경 간 무역 운동의 촉진을 더욱 강화하기 위해 RCEP 계약의 완전하고 효과적인 이행을 촉진 할 것입니다.”라고 총리는 또한 아세안의 장기적인 장기적인 것이라고 지적했다. 성장과 번영은 지역 경제 회복과 성장을 재 부스트하는 데있어서의 탄력성에 달려 있습니다.“우리는 광범위한 이니셔티브를 구현하기 위해 더 많은 노력을 기울여야합니다. 글로벌 공급망, 디지털 경제 및 전자 상거래의 산업 혁신, 디지털화 및 혁신. 우리는 이주 노동자들을위한 더 많은 보호를 구하고 녹색 및 포괄적 인 개발 의제와 유엔 SDGS 목표에 대한 지원을 높이고보다 활기차고 조화로운 아세안 공동체를 추진해야합니다. 네 번째 산업 혁명의 시대에, 우리는 여성과 청소년 기업가 정신의 디지털 변화를 가능하게하는 것 외에는 선택의 여지가 없습니다.”라고 그는 덧붙였습니다. 캄보디아, 인도네시아, 라오스, 말레이시아, 미얀마, 필리핀, 싱가포르, 태국 및 베트남 - 및 5 개의 무역 파트너 : 중국, 일본, 한국, 호주 및 뉴질랜드. “RCEP는 우리의 회복 전략에 크게 기여 하고이 지역의 포용적이고 개방적인 무역 및 투자 아키텍처를 계속 지원할 것입니다.”Communique는 55 일 동안 발표되었습니다. 프놈펜에서 열린 아세안 외무 장관 회의는 지난주 55 회 AMM의 개회식에서 캄보디아에 독립형 사무국을 설립 할 것을 제안했다. 캄보디아는이 RCEP 사무국을 주최 할 준비가되었습니다. 우리는 Phnom Penh에서 사무국이 어디에 있어야하는지에 대해 생각했으며, 우리는 상세한 제안을 공식화하기 위해 노력하고 있습니다. 캄보디아가 공식적으로 제안서를 제출할 때 캄보디아가 동료 아세안 회원국과 모든 RCEP 참여 국가의 지원을받을 수 있기를 바랍니다.”라고 그는 말했다. RCEP는 전년 대비 10 % 상승하여 2022 년 상반기에 32 억 2 천만 달러에 도달했습니다. 지난달 상무부 보고서에 따르면 캄보디아의 상위 3 개 수출 목적지는 베트남, 중국 및 일본이었습니다. 이 보고서는 베트남에 1,170 억 달러, 중국에 6 억 6,200 만 달러, 일본에 5 억 5 천 5 백만 달러를 썼다. 아시아 개발 은행의 연구에 따르면 RCEP는 2030 년까지 회원 경제의 소득을 0.6 % 증가시켜 매년 245 억 달러, 지역 소득에 2.8 밀리를 추가 할 것이라고 밝혔다. 지역 고용에 대한 직업.</v>
      </c>
    </row>
    <row r="105" ht="15.75" customHeight="1">
      <c r="A105" s="1">
        <v>103.0</v>
      </c>
      <c r="B105" s="3" t="s">
        <v>317</v>
      </c>
      <c r="C105" s="3" t="str">
        <f>IFERROR(__xludf.DUMMYFUNCTION("GOOGLETRANSLATE(B105,""en"",""ko"")"),"일본 대출은 Sihanoukville 항구 확장을 촉진합니다")</f>
        <v>일본 대출은 Sihanoukville 항구 확장을 촉진합니다</v>
      </c>
      <c r="D105" s="3" t="s">
        <v>290</v>
      </c>
      <c r="E105" s="3" t="str">
        <f>IFERROR(__xludf.DUMMYFUNCTION("GOOGLETRANSLATE(D105,""en"",""ko"")"),"2022 년 8 월 9 일")</f>
        <v>2022 년 8 월 9 일</v>
      </c>
      <c r="F105" s="4" t="s">
        <v>318</v>
      </c>
      <c r="G105" s="3" t="s">
        <v>319</v>
      </c>
      <c r="H105" s="3" t="str">
        <f>IFERROR(__xludf.DUMMYFUNCTION("GOOGLETRANSLATE(G105,""en"",""ko"")"),"캄보디아는 Sihanoukville Port에서 새로운 컨테이너 터미널의 확장에 대한 주요 부스트에서 일본으로부터 41,388,000,000 엔 (3 천 6 백만 달러)의 대출을 받았으며, 토요일 Prak Sokhonn, Peace Palace에서 Hun Sen 총리가 주재하는 기능에서. 외무부 장관 및 국제 협력부 장관과 그의 일본인 하야시 요시마 사는 대출 연장에 관한 메모와 관련 문서를 교환했다. Sihanoukville 자율 항구를 왕국과 지역의"&amp;" 주요 심해 항구로 현대화합니다. Hem Vanndy, 경제 재무부 국무 장관, Kamei Haruko, 일본 국제 협력국 (JICA) 캄보디아 사무소의 최고 대표 , 실제에 서명했습니다
대출 계약. 서명 의식 이전에, 요시마사는 헌 센에 대한 호의적 인 요청을 지불했고 그들은 국가들 사이의 좋은 관계를 칭찬했다. 총리는 캄보디아의 발전에 도움을 준 정부와 일본 국민들에게 감사했다. 캄보디아의 상대방 인 Sokhonn과 계속 협력하여 주로 경제, 투자,"&amp;" 국방 및 기타 지역의 분야에서 캄보디아-일본 관계 및 협력을 더욱 높이기 위해 계속해서 Kishida Fumio 일본 총리는 캄보디아와 두 총리를 방문했습니다. 미래의 협력의 지시를 요약 한 공동 성명서를 발표했다. 지도자들은 캄보디아와 메콩 지역의 프레아시 하누 (Preah Sihanouk) 남서부 지역에 위치한 주요 항구로 만들기 위해 함께 일하기로 동의했다. 공공 사업 및 교통부에 따르면, 전년 대비 17.6 % 증가한 2021 년에 9,320 "&amp;"만 달러,이 항은 작년에 690 만 톤의 컨테이너화 된 카르고 (Cargos)를 전년 대비 6 % 증가했다고 밝혔다. 올해 공공 공사 교통부는 JICA와의 연구를 통해 새로운 컨테이너 포트를 개발하고 현대화하고 있다고 발표했다. 초기 보고서에 따른 컨테이너 터미널 포트 프로젝트는 2025 년 후반에 시작될 예정이며, 프로젝트의 2 단계와 3 단계는 각각 2028 년과 2029 년에 시작될 예정입니다. CO의 첫 번째 단계 Ntainer 터미널의 길이는 "&amp;"350 미터이고 깊이는 14.5 미터이며 두 번째 단계는 길이 350 미터, 깊이는 16.5 미터입니다. 두 프로젝트는 2028 년에 완료 될 예정이며, 길이는 400 미터, 깊이가 17.5 미터 인 3 단계는 2029 년에 완료 될 예정입니다. 새로운 컨테이너 터미널은 컨테이너 및 상품의 처리량이 증가하는 것을 수용하기 위해 구축되고 있습니다. 포트에서는 포트가 용량을 넘어 컨테이너와 상품을 처리하고 있습니다. 이제 750,000 Teus의 컨테이너를"&amp;" 처리하고 항구의 용량은 70 만 Teus의 컨테이너이며, 3 개의 컨테이너 터미널 프로젝트가 작동하며 Sihanoukville 자율 포트는 데드 웨이트 톤 컨테이너를 처리 할 수 ​​있습니다. PAS는 컨테이너 처리량 및 외환 이익의 증가로 인해 2021 년 분기에 4 분기에 2,100 만 달러 이상의 매출이 4.21 % 증가한 것으로 2020 년 같은 분기에 864,729 달러의 매출을 올렸습니다.")</f>
        <v>캄보디아는 Sihanoukville Port에서 새로운 컨테이너 터미널의 확장에 대한 주요 부스트에서 일본으로부터 41,388,000,000 엔 (3 천 6 백만 달러)의 대출을 받았으며, 토요일 Prak Sokhonn, Peace Palace에서 Hun Sen 총리가 주재하는 기능에서. 외무부 장관 및 국제 협력부 장관과 그의 일본인 하야시 요시마 사는 대출 연장에 관한 메모와 관련 문서를 교환했다. Sihanoukville 자율 항구를 왕국과 지역의 주요 심해 항구로 현대화합니다. Hem Vanndy, 경제 재무부 국무 장관, Kamei Haruko, 일본 국제 협력국 (JICA) 캄보디아 사무소의 최고 대표 , 실제에 서명했습니다
대출 계약. 서명 의식 이전에, 요시마사는 헌 센에 대한 호의적 인 요청을 지불했고 그들은 국가들 사이의 좋은 관계를 칭찬했다. 총리는 캄보디아의 발전에 도움을 준 정부와 일본 국민들에게 감사했다. 캄보디아의 상대방 인 Sokhonn과 계속 협력하여 주로 경제, 투자, 국방 및 기타 지역의 분야에서 캄보디아-일본 관계 및 협력을 더욱 높이기 위해 계속해서 Kishida Fumio 일본 총리는 캄보디아와 두 총리를 방문했습니다. 미래의 협력의 지시를 요약 한 공동 성명서를 발표했다. 지도자들은 캄보디아와 메콩 지역의 프레아시 하누 (Preah Sihanouk) 남서부 지역에 위치한 주요 항구로 만들기 위해 함께 일하기로 동의했다. 공공 사업 및 교통부에 따르면, 전년 대비 17.6 % 증가한 2021 년에 9,320 만 달러,이 항은 작년에 690 만 톤의 컨테이너화 된 카르고 (Cargos)를 전년 대비 6 % 증가했다고 밝혔다. 올해 공공 공사 교통부는 JICA와의 연구를 통해 새로운 컨테이너 포트를 개발하고 현대화하고 있다고 발표했다. 초기 보고서에 따른 컨테이너 터미널 포트 프로젝트는 2025 년 후반에 시작될 예정이며, 프로젝트의 2 단계와 3 단계는 각각 2028 년과 2029 년에 시작될 예정입니다. CO의 첫 번째 단계 Ntainer 터미널의 길이는 350 미터이고 깊이는 14.5 미터이며 두 번째 단계는 길이 350 미터, 깊이는 16.5 미터입니다. 두 프로젝트는 2028 년에 완료 될 예정이며, 길이는 400 미터, 깊이가 17.5 미터 인 3 단계는 2029 년에 완료 될 예정입니다. 새로운 컨테이너 터미널은 컨테이너 및 상품의 처리량이 증가하는 것을 수용하기 위해 구축되고 있습니다. 포트에서는 포트가 용량을 넘어 컨테이너와 상품을 처리하고 있습니다. 이제 750,000 Teus의 컨테이너를 처리하고 항구의 용량은 70 만 Teus의 컨테이너이며, 3 개의 컨테이너 터미널 프로젝트가 작동하며 Sihanoukville 자율 포트는 데드 웨이트 톤 컨테이너를 처리 할 수 ​​있습니다. PAS는 컨테이너 처리량 및 외환 이익의 증가로 인해 2021 년 분기에 4 분기에 2,100 만 달러 이상의 매출이 4.21 % 증가한 것으로 2020 년 같은 분기에 864,729 달러의 매출을 올렸습니다.</v>
      </c>
    </row>
    <row r="106" ht="15.75" customHeight="1">
      <c r="A106" s="1">
        <v>104.0</v>
      </c>
      <c r="B106" s="3" t="s">
        <v>320</v>
      </c>
      <c r="C106" s="3" t="str">
        <f>IFERROR(__xludf.DUMMYFUNCTION("GOOGLETRANSLATE(B106,""en"",""ko"")"),"시장이 강력한 미국 직업 데이터 팬으로 혼합 된 시장은 요금 하이킹 베팅을 피운다")</f>
        <v>시장이 강력한 미국 직업 데이터 팬으로 혼합 된 시장은 요금 하이킹 베팅을 피운다</v>
      </c>
      <c r="D106" s="3" t="s">
        <v>290</v>
      </c>
      <c r="E106" s="3" t="str">
        <f>IFERROR(__xludf.DUMMYFUNCTION("GOOGLETRANSLATE(D106,""en"",""ko"")"),"2022 년 8 월 9 일")</f>
        <v>2022 년 8 월 9 일</v>
      </c>
      <c r="F106" s="4" t="s">
        <v>321</v>
      </c>
      <c r="G106" s="3" t="s">
        <v>322</v>
      </c>
      <c r="H106" s="3" t="str">
        <f>IFERROR(__xludf.DUMMYFUNCTION("GOOGLETRANSLATE(G106,""en"",""ko"")"),"AFP - 월요일에 시장이 혼합되었고 달러가 블록버스터 미국 일자리 보고서가 연방 준비 은행이 런 어웨이 인플레이션을 길들이려고 할 때 더 많은 이자율 인상을 발표 할 것이라는 베팅을 시작함에 따라 큰 이익을 얻었습니다. 예상대로 - 가격 상승과 차입 비용에도 불구하고 세계 최고 경제가 탄력성을 유지했다고 지적하면, 통화 정책을 강화하려는 중앙 은행의 계획을 복잡하게 할 것입니다. 트레이더는 여러 지표가 둔화를 지적하면서 기술적 인 불황을 보여주는 GD"&amp;"P 수치를 포함하여 정책 입안자들은 금리 인상 속도로 되돌아 가기 시작할 수 있습니다. 당연히 연준은 다음 달에 3 번째 연속 75 기준 포인트 증가를 발표해야한다고 추측하고 있습니다. SPI Asset Management의 Stephen Innes는“금요일의 급여 보고서는 계속 강화되는 과열 노동 시장을 나타냅니다. NIMUM, 시장은 다음 세 번의 회의에서 100 베이시스 펀드 요율의 또 다른 100 베이시스 포인트 인상을 기대합니다. Innes는“"&amp;"보고서는 연준이 공격적인 인플레이션과 싸우는 모드에서 벗어나는 데 필요한 둔화의 '강력한 증거'를 제공 할 가능성이 거의없는 것 같습니다. 스트리트의 주요 지수는 금요일이 혼합되었고 아시아는 초기 무역에서 시장이 변동하는 시장과의 소송을 따랐지만, 지난 주 낸시 펠로시 (Nancy Pelosi)가 지난주 대만 방문 이후 중국으로부터의 격렬한 반응을 촉발 한 이후 긴장이 진정되었다는 안도감이 있었다. 월 콩 (Hong Kong)이 떨어졌다. 타이페이, 방"&amp;"콕, 자카르타 및 웰링턴도 다운되었지만 도쿄, 시드니, 서울, 뭄바이, 마닐라는 위로 올라갔습니다. 예상치 못한 중국 무역 데이터에 의해 샤이가 향상되었습니다. 경제 회복을 위협하는 국가. 런던, 프랑크푸르트, 파리는 아침에 상승한 후 금리가 높은 금리의 전망에 대한 우려에 대한 요구는 아시아의 이익을 얻었고, 오일 로즈는 주요 경제의 경기 침체에 대한 베팅이다. 수요에 대한 우려에 계속 연료를 공급했습니다 - 지난주 수치는 미국인들이 2020 년 여름"&amp;"에 전염병의 절차로 현재 운전하고 있음을 나타 냈습니다. 미국 비축은 지난 주에 상품의 10 % 감소를 부분적으로 담당했으며 WTI는 90 달러 아래로 WTI를 추진했습니다. 2 월 이후 처음으로 주요 계약은 블라디미르 푸틴의 우크라이나 침공으로 인한 모든 이익을 잃었으며, 이로 인해 미국과 유럽은 러시아 원유의 수입을 금지하게되었습니다. 이란의 핵 프로그램에 대한 회담이 이어지고있다.“이란의 핵 대화의 재개는 거래가 발생하면 생산을 신속하게 증가시킬 "&amp;"수있는 능력을 감안할 때 유가에 대한 잠재적 인 하락 위험 중 하나입니다. Oanda의 Craig Erlam은 말했다.“대규모 석유 및 가스 매장량은 말할 것도 없습니다. 우리는 올해 때때로 그다지 많이 들었지만 며칠 내에 계약을 체결 할 수 있습니다.”")</f>
        <v>AFP - 월요일에 시장이 혼합되었고 달러가 블록버스터 미국 일자리 보고서가 연방 준비 은행이 런 어웨이 인플레이션을 길들이려고 할 때 더 많은 이자율 인상을 발표 할 것이라는 베팅을 시작함에 따라 큰 이익을 얻었습니다. 예상대로 - 가격 상승과 차입 비용에도 불구하고 세계 최고 경제가 탄력성을 유지했다고 지적하면, 통화 정책을 강화하려는 중앙 은행의 계획을 복잡하게 할 것입니다. 트레이더는 여러 지표가 둔화를 지적하면서 기술적 인 불황을 보여주는 GDP 수치를 포함하여 정책 입안자들은 금리 인상 속도로 되돌아 가기 시작할 수 있습니다. 당연히 연준은 다음 달에 3 번째 연속 75 기준 포인트 증가를 발표해야한다고 추측하고 있습니다. SPI Asset Management의 Stephen Innes는“금요일의 급여 보고서는 계속 강화되는 과열 노동 시장을 나타냅니다. NIMUM, 시장은 다음 세 번의 회의에서 100 베이시스 펀드 요율의 또 다른 100 베이시스 포인트 인상을 기대합니다. Innes는“보고서는 연준이 공격적인 인플레이션과 싸우는 모드에서 벗어나는 데 필요한 둔화의 '강력한 증거'를 제공 할 가능성이 거의없는 것 같습니다. 스트리트의 주요 지수는 금요일이 혼합되었고 아시아는 초기 무역에서 시장이 변동하는 시장과의 소송을 따랐지만, 지난 주 낸시 펠로시 (Nancy Pelosi)가 지난주 대만 방문 이후 중국으로부터의 격렬한 반응을 촉발 한 이후 긴장이 진정되었다는 안도감이 있었다. 월 콩 (Hong Kong)이 떨어졌다. 타이페이, 방콕, 자카르타 및 웰링턴도 다운되었지만 도쿄, 시드니, 서울, 뭄바이, 마닐라는 위로 올라갔습니다. 예상치 못한 중국 무역 데이터에 의해 샤이가 향상되었습니다. 경제 회복을 위협하는 국가. 런던, 프랑크푸르트, 파리는 아침에 상승한 후 금리가 높은 금리의 전망에 대한 우려에 대한 요구는 아시아의 이익을 얻었고, 오일 로즈는 주요 경제의 경기 침체에 대한 베팅이다. 수요에 대한 우려에 계속 연료를 공급했습니다 - 지난주 수치는 미국인들이 2020 년 여름에 전염병의 절차로 현재 운전하고 있음을 나타 냈습니다. 미국 비축은 지난 주에 상품의 10 % 감소를 부분적으로 담당했으며 WTI는 90 달러 아래로 WTI를 추진했습니다. 2 월 이후 처음으로 주요 계약은 블라디미르 푸틴의 우크라이나 침공으로 인한 모든 이익을 잃었으며, 이로 인해 미국과 유럽은 러시아 원유의 수입을 금지하게되었습니다. 이란의 핵 프로그램에 대한 회담이 이어지고있다.“이란의 핵 대화의 재개는 거래가 발생하면 생산을 신속하게 증가시킬 수있는 능력을 감안할 때 유가에 대한 잠재적 인 하락 위험 중 하나입니다. Oanda의 Craig Erlam은 말했다.“대규모 석유 및 가스 매장량은 말할 것도 없습니다. 우리는 올해 때때로 그다지 많이 들었지만 며칠 내에 계약을 체결 할 수 있습니다.”</v>
      </c>
    </row>
    <row r="107" ht="15.75" customHeight="1">
      <c r="A107" s="1">
        <v>105.0</v>
      </c>
      <c r="B107" s="3" t="s">
        <v>323</v>
      </c>
      <c r="C107" s="3" t="str">
        <f>IFERROR(__xludf.DUMMYFUNCTION("GOOGLETRANSLATE(B107,""en"",""ko"")"),"중소기업은 CEO 마스터 클럽과 함께 MOU")</f>
        <v>중소기업은 CEO 마스터 클럽과 함께 MOU</v>
      </c>
      <c r="D107" s="3" t="s">
        <v>290</v>
      </c>
      <c r="E107" s="3" t="str">
        <f>IFERROR(__xludf.DUMMYFUNCTION("GOOGLETRANSLATE(D107,""en"",""ko"")"),"2022 년 8 월 9 일")</f>
        <v>2022 년 8 월 9 일</v>
      </c>
      <c r="F107" s="4" t="s">
        <v>324</v>
      </c>
      <c r="G107" s="3" t="s">
        <v>325</v>
      </c>
      <c r="H107" s="3" t="str">
        <f>IFERROR(__xludf.DUMMYFUNCTION("GOOGLETRANSLATE(G107,""en"",""ko"")"),"Cambodia Plc의 중소 기업 은행 (SME Bank Cambodia)은 최근 CEO Master Club Education Co Ltd와 함께 MOU (Memorandum)에 서명했습니다. SME Bank Cambodia의 CEO Master Club 회장 겸 창립자는 CEO Master Club 회원의 비즈니스 확장 계획을 지원할 것입니다. 이 계약은 3 년 동안 유효합니다. SME Bank Cambodia의 최고 운영 책임자 인 Neav So"&amp;"kun은 Khmer Times에 은행이 CEO Master Club 회원들에게 상환 능력에 따라 7-10 년 동안 최대 $ 500,000를 빌려줄 것이라고 말했습니다. CEO Mas 지난 11 년 동안 중간 기업과 수천 명의 개별 비즈니스 소유자가.“이 MOU는 비즈니스 확장 계획을 다음 단계로 끌어 올릴 것입니다. 나는 그들이 국가 경제의 발전에 계속 기여하고 더 많은 일자리를 창출하기를 바랍니다.”라고 Seng Bora는 말했습니다.")</f>
        <v>Cambodia Plc의 중소 기업 은행 (SME Bank Cambodia)은 최근 CEO Master Club Education Co Ltd와 함께 MOU (Memorandum)에 서명했습니다. SME Bank Cambodia의 CEO Master Club 회장 겸 창립자는 CEO Master Club 회원의 비즈니스 확장 계획을 지원할 것입니다. 이 계약은 3 년 동안 유효합니다. SME Bank Cambodia의 최고 운영 책임자 인 Neav Sokun은 Khmer Times에 은행이 CEO Master Club 회원들에게 상환 능력에 따라 7-10 년 동안 최대 $ 500,000를 빌려줄 것이라고 말했습니다. CEO Mas 지난 11 년 동안 중간 기업과 수천 명의 개별 비즈니스 소유자가.“이 MOU는 비즈니스 확장 계획을 다음 단계로 끌어 올릴 것입니다. 나는 그들이 국가 경제의 발전에 계속 기여하고 더 많은 일자리를 창출하기를 바랍니다.”라고 Seng Bora는 말했습니다.</v>
      </c>
    </row>
    <row r="108" ht="15.75" customHeight="1">
      <c r="A108" s="1">
        <v>106.0</v>
      </c>
      <c r="B108" s="3" t="s">
        <v>30</v>
      </c>
      <c r="C108" s="3" t="str">
        <f>IFERROR(__xludf.DUMMYFUNCTION("GOOGLETRANSLATE(B108,""en"",""ko"")"),"시장 감시")</f>
        <v>시장 감시</v>
      </c>
      <c r="D108" s="3" t="s">
        <v>290</v>
      </c>
      <c r="E108" s="3" t="str">
        <f>IFERROR(__xludf.DUMMYFUNCTION("GOOGLETRANSLATE(D108,""en"",""ko"")"),"2022 년 8 월 9 일")</f>
        <v>2022 년 8 월 9 일</v>
      </c>
      <c r="F108" s="4" t="s">
        <v>326</v>
      </c>
      <c r="G108" s="3" t="s">
        <v>327</v>
      </c>
      <c r="H108" s="3" t="str">
        <f>IFERROR(__xludf.DUMMYFUNCTION("GOOGLETRANSLATE(G108,""en"",""ko"")"),"CSX는 1.33 점을 얻었습니다. 캄보디아 증권 거래소 지수 (CSX)는 어제 471.31에서 1.33 포인트 또는 0.28 % 증가했습니다. 469.98에 개장 한 지수는 하루 무역 기간 동안 472.07의 최고치와 469.41의 최저치를 기록했으며, 메인 보드에서 ABC와 PPAP는 각각 10,340 명의 Riels와 14,800 Riels로 각각 40 명의 Riel을 얻었습니다. PEPC는 3,180 Riels에 도달하기 위해 30 개의 Riel"&amp;"s를 추가했습니다 .GTI는 4,040 Riels 및 PPSP에 도달하기 위해 20 명의 Riels를 얻었습니다. 10 Riels는 2,370 Riels에 정착했습니다. PAS는 13,380 Riels로 넘어 가기 위해 20 명의 Riels를 잃었습니다. 성장위원회에서 JSL과 DBDE는 각각 4,080 명의 Riels와 2,360 Riels로 이동하기 위해 각각 20 명의 Riels를 잃었습니다.")</f>
        <v>CSX는 1.33 점을 얻었습니다. 캄보디아 증권 거래소 지수 (CSX)는 어제 471.31에서 1.33 포인트 또는 0.28 % 증가했습니다. 469.98에 개장 한 지수는 하루 무역 기간 동안 472.07의 최고치와 469.41의 최저치를 기록했으며, 메인 보드에서 ABC와 PPAP는 각각 10,340 명의 Riels와 14,800 Riels로 각각 40 명의 Riel을 얻었습니다. PEPC는 3,180 Riels에 도달하기 위해 30 개의 Riels를 추가했습니다 .GTI는 4,040 Riels 및 PPSP에 도달하기 위해 20 명의 Riels를 얻었습니다. 10 Riels는 2,370 Riels에 정착했습니다. PAS는 13,380 Riels로 넘어 가기 위해 20 명의 Riels를 잃었습니다. 성장위원회에서 JSL과 DBDE는 각각 4,080 명의 Riels와 2,360 Riels로 이동하기 위해 각각 20 명의 Riels를 잃었습니다.</v>
      </c>
    </row>
    <row r="109" ht="15.75" customHeight="1">
      <c r="A109" s="1">
        <v>107.0</v>
      </c>
      <c r="B109" s="3" t="s">
        <v>328</v>
      </c>
      <c r="C109" s="3" t="str">
        <f>IFERROR(__xludf.DUMMYFUNCTION("GOOGLETRANSLATE(B109,""en"",""ko"")"),"캄보디아는 Mou에게 중국에 신속한 둥지를 수출하도록 서명합니다")</f>
        <v>캄보디아는 Mou에게 중국에 신속한 둥지를 수출하도록 서명합니다</v>
      </c>
      <c r="D109" s="3" t="s">
        <v>290</v>
      </c>
      <c r="E109" s="3" t="str">
        <f>IFERROR(__xludf.DUMMYFUNCTION("GOOGLETRANSLATE(D109,""en"",""ko"")"),"2022 년 8 월 9 일")</f>
        <v>2022 년 8 월 9 일</v>
      </c>
      <c r="F109" s="4" t="s">
        <v>329</v>
      </c>
      <c r="G109" s="3" t="s">
        <v>330</v>
      </c>
      <c r="H109" s="3" t="str">
        <f>IFERROR(__xludf.DUMMYFUNCTION("GOOGLETRANSLATE(G109,""en"",""ko"")"),"MAFF의 고위 관리에 따르면 어제 농업, 임업 어업 (MAFF) 장관 (MAFF)은 중국 회사 캄보디아 (Xiamen) 상업 센터와 함께 캄보디아 스위프트 레이저가 제품을 중국 시장에 수출 할 수있는 길을 포장하기 위해 양해 각서 (MOU)에 서명했다. Maff Veng Sokhon의 장관이 서명 한 MOU는이 센터가 중국 관세 (GACC)의 일반 관리 (GACC)의 공무원이 검사 할 신속한 둥지 및 기타 관련 제품을 정리하고 포장하는 시설로 인프라를"&amp;" 배치하는 데 투자 할 수 있도록 허용 할 것입니다. Maff 주 장관 인 바한은 크메르 타임즈 (Khmer Times)에게 중국이 중국인들이 가장 좋아하는 식품 중 하나 인 곳에서는 버드 둥지 제품의 세계에서 가장 큰 시장이라고 말하면서 국내 시장은 훨씬 작고 생산자는 아직 제품을 수출 할 수 없었습니다.“정부는 민간 부문이 시장을 확장 할 수있는 길을 열었습니다. d 그래서 그들은 능력을 강화하고 증명해야합니다.
제품을 신뢰하고 따르는 수입 국가에서"&amp;" 온 평가자
위생 및 규정, 원칙, 규칙 및 표준
Vanhan은 Vanhan을 포함한 두 기관의 공무원이 참석 한 MAFF의 서명 식 중에 Swiftlet Saliva의 생산 및 가공 제품 수집이 중국의 품질을 향상시켜 중국의 수요 표준에 따라 개선 될 것이라고 말했다. 생산 및 가공. 캄보디아 (Xiamen) 상업 센터에 따르면이 회사는 곧 캄보디아의 스위프트 타액을 처리하기위한 공장을 건설 할 것입니다. 장관은 또한 현지 스위프트 레이저들에게 수출 "&amp;"표준, 특히 위생 및 식물성의 표준 측면에서 MAFF의 GDA (General Department of Agriculture) 공무원들과 협력하도록 호소했다. GDA 보고서에 따르면, 새로 수집 된 스위프트 둥지는 킬로그램 당 $ 700- $ 900, 킬로그램 당 $ 1,500- $ 2,000로 판매 할 수있는 반면, Southeast Yandu (Xiamen)와 협력하고있다. ) 산업 개발 회사는 제품을 중국으로 수출하기 전에 왕국의 구매 수집 및 가"&amp;"공을위한 인프라를 개발하기위한 투자 계획을 준비합니다.")</f>
        <v>MAFF의 고위 관리에 따르면 어제 농업, 임업 어업 (MAFF) 장관 (MAFF)은 중국 회사 캄보디아 (Xiamen) 상업 센터와 함께 캄보디아 스위프트 레이저가 제품을 중국 시장에 수출 할 수있는 길을 포장하기 위해 양해 각서 (MOU)에 서명했다. Maff Veng Sokhon의 장관이 서명 한 MOU는이 센터가 중국 관세 (GACC)의 일반 관리 (GACC)의 공무원이 검사 할 신속한 둥지 및 기타 관련 제품을 정리하고 포장하는 시설로 인프라를 배치하는 데 투자 할 수 있도록 허용 할 것입니다. Maff 주 장관 인 바한은 크메르 타임즈 (Khmer Times)에게 중국이 중국인들이 가장 좋아하는 식품 중 하나 인 곳에서는 버드 둥지 제품의 세계에서 가장 큰 시장이라고 말하면서 국내 시장은 훨씬 작고 생산자는 아직 제품을 수출 할 수 없었습니다.“정부는 민간 부문이 시장을 확장 할 수있는 길을 열었습니다. d 그래서 그들은 능력을 강화하고 증명해야합니다.
제품을 신뢰하고 따르는 수입 국가에서 온 평가자
위생 및 규정, 원칙, 규칙 및 표준
Vanhan은 Vanhan을 포함한 두 기관의 공무원이 참석 한 MAFF의 서명 식 중에 Swiftlet Saliva의 생산 및 가공 제품 수집이 중국의 품질을 향상시켜 중국의 수요 표준에 따라 개선 될 것이라고 말했다. 생산 및 가공. 캄보디아 (Xiamen) 상업 센터에 따르면이 회사는 곧 캄보디아의 스위프트 타액을 처리하기위한 공장을 건설 할 것입니다. 장관은 또한 현지 스위프트 레이저들에게 수출 표준, 특히 위생 및 식물성의 표준 측면에서 MAFF의 GDA (General Department of Agriculture) 공무원들과 협력하도록 호소했다. GDA 보고서에 따르면, 새로 수집 된 스위프트 둥지는 킬로그램 당 $ 700- $ 900, 킬로그램 당 $ 1,500- $ 2,000로 판매 할 수있는 반면, Southeast Yandu (Xiamen)와 협력하고있다. ) 산업 개발 회사는 제품을 중국으로 수출하기 전에 왕국의 구매 수집 및 가공을위한 인프라를 개발하기위한 투자 계획을 준비합니다.</v>
      </c>
    </row>
    <row r="110" ht="15.75" customHeight="1">
      <c r="A110" s="1">
        <v>108.0</v>
      </c>
      <c r="B110" s="3" t="s">
        <v>331</v>
      </c>
      <c r="C110" s="3" t="str">
        <f>IFERROR(__xludf.DUMMYFUNCTION("GOOGLETRANSLATE(B110,""en"",""ko"")"),"APT 구매 ABC 주식 가격은 가격 상승입니다")</f>
        <v>APT 구매 ABC 주식 가격은 가격 상승입니다</v>
      </c>
      <c r="D110" s="3" t="s">
        <v>290</v>
      </c>
      <c r="E110" s="3" t="str">
        <f>IFERROR(__xludf.DUMMYFUNCTION("GOOGLETRANSLATE(D110,""en"",""ko"")"),"2022 년 8 월 9 일")</f>
        <v>2022 년 8 월 9 일</v>
      </c>
      <c r="F110" s="4" t="s">
        <v>332</v>
      </c>
      <c r="G110" s="3" t="s">
        <v>333</v>
      </c>
      <c r="H110" s="3" t="str">
        <f>IFERROR(__xludf.DUMMYFUNCTION("GOOGLETRANSLATE(G110,""en"",""ko"")"),"ABC (Acleda Bank Plc) 주가는 Acleda Financial Trust (AFT)가 지난 7 월 현재 내부 예산 계획과 2022 년 5 년 전략을 기준으로 3,329 만 주를 인수 한 후 캄보디아 증권 거래소 (CSX)에 상승세를 보이고 있습니다. 2026 년까지 ABC는 금요일에 CSX의 시장 운영 부서의 이사 인 Kim Sophanita는 어제 Khmer Times에 ABC 주가가 계속 상승 할 수 있다고 Kmer Times에 말했다"&amp;". 대규모 기관 투자자가 일반적으로 장기적으로 구매하고 보유 할 의도로 시장에서 판매 할 수있는 부동주 주식의
Sophanita는 소매 투자자 들과는 달리 약 6 천 5 백만 주가를 보유하고 있다고 말했다. APT는 2021 년 현재 ABC 주식의 약 26 %를 보유하고 있습니다.“ABC가 좋은 이익을 얻고 잘 생긴 배당 수익률을 제공함에 따라 AFT가 좋은 투자를하고 있다고 생각합니다.”라고 그녀는 덧붙였습니다. CSX 보고서에 따르면 ABC는 또한 "&amp;"거래 주식이 약 2,220 만 명으로 상승한 것으로 보인다. CSX 전체의 총 무역량 중-올해 2 분기에 Cambodia 최대의 지역 상업 은행 Acleda는 최근 약 6 천 5 백만 주를 추가했으며, 작년 6 월 중순에 ASA PLC로부터 합법화되었으며 약 15 개로 이루어졌습니다. 총 주식의 백분율.")</f>
        <v>ABC (Acleda Bank Plc) 주가는 Acleda Financial Trust (AFT)가 지난 7 월 현재 내부 예산 계획과 2022 년 5 년 전략을 기준으로 3,329 만 주를 인수 한 후 캄보디아 증권 거래소 (CSX)에 상승세를 보이고 있습니다. 2026 년까지 ABC는 금요일에 CSX의 시장 운영 부서의 이사 인 Kim Sophanita는 어제 Khmer Times에 ABC 주가가 계속 상승 할 수 있다고 Kmer Times에 말했다. 대규모 기관 투자자가 일반적으로 장기적으로 구매하고 보유 할 의도로 시장에서 판매 할 수있는 부동주 주식의
Sophanita는 소매 투자자 들과는 달리 약 6 천 5 백만 주가를 보유하고 있다고 말했다. APT는 2021 년 현재 ABC 주식의 약 26 %를 보유하고 있습니다.“ABC가 좋은 이익을 얻고 잘 생긴 배당 수익률을 제공함에 따라 AFT가 좋은 투자를하고 있다고 생각합니다.”라고 그녀는 덧붙였습니다. CSX 보고서에 따르면 ABC는 또한 거래 주식이 약 2,220 만 명으로 상승한 것으로 보인다. CSX 전체의 총 무역량 중-올해 2 분기에 Cambodia 최대의 지역 상업 은행 Acleda는 최근 약 6 천 5 백만 주를 추가했으며, 작년 6 월 중순에 ASA PLC로부터 합법화되었으며 약 15 개로 이루어졌습니다. 총 주식의 백분율.</v>
      </c>
    </row>
    <row r="111" ht="15.75" customHeight="1">
      <c r="A111" s="1">
        <v>109.0</v>
      </c>
      <c r="B111" s="3" t="s">
        <v>334</v>
      </c>
      <c r="C111" s="3" t="str">
        <f>IFERROR(__xludf.DUMMYFUNCTION("GOOGLETRANSLATE(B111,""en"",""ko"")"),"더 많은 우크라이나 곡물은 새로운 파업이 핵 부지에 부딪히면서 항해합니다.")</f>
        <v>더 많은 우크라이나 곡물은 새로운 파업이 핵 부지에 부딪히면서 항해합니다.</v>
      </c>
      <c r="D111" s="3" t="s">
        <v>290</v>
      </c>
      <c r="E111" s="3" t="str">
        <f>IFERROR(__xludf.DUMMYFUNCTION("GOOGLETRANSLATE(D111,""en"",""ko"")"),"2022 년 8 월 9 일")</f>
        <v>2022 년 8 월 9 일</v>
      </c>
      <c r="F111" s="4" t="s">
        <v>335</v>
      </c>
      <c r="G111" s="3" t="s">
        <v>336</v>
      </c>
      <c r="H111" s="3" t="str">
        <f>IFERROR(__xludf.DUMMYFUNCTION("GOOGLETRANSLATE(G111,""en"",""ko"")"),"AFP-모스크바와 키이브가 러시아 점령 원자력 발전소에서 새로운 파업을 위해 서로 비난하면서 일요일 우크라이나 항구에서 곡물이 출발 한 4 척의 선박이 더 있습니다. Kyiv의 인프라부 장관은 일요일에 Telegram에 우크라이나 공급품의 수송선이 떠났다고 썼다. 오데사 지역 군사 행정부의 대변인은 월요일 아침 초 MV Sacura와 MV 애리조나도 항해를 시작했다고 밝혔다. 그는“오늘 해상 인도주의 복도를 통해 59,000 톤의 음식을 운송 할 것”이"&amp;"라고 그는 말했다.“모스크바와 키예프는 일요일 우크라이나 남부의 Zaporizhzhia 핵 사이트를 폭격 한 사람에 대해 비난을했다. 유럽 ​​최대 원자
전력 단지는 2 월 24 일 침공 초기부터 러시아의 통제하에 있었다.이 공장에서의 전투는 유엔의 핵 감시자 인 국제 원자력 에너지 기관 (IAEA)이“핵 재난의 실제 위험에 대해 경고했다. ”. 공장이 위치한 에너 호르 다르 마을에있는 루시시아의 점령 당국은 우크라이나 군대가 밤새“우라 간 다중 로켓 "&amp;"발사기에서 발사 된 클러스터 폭탄으로 파업을했다”고 말했다. 러시아의 뉴스 에너지 회사 인 Enerhoetom은 러시아의 뉴스 에이전시 인 Tass에 따르면,“저장고 저장 중고 핵연료”에서“러시아 점령자들은 다시 원자력 발전소에서 로켓을 발사했다. Enerhodar”.Afp는 독립적 인 출처의 혐의를 확인할 수 없었습니다. 비난을받지 않고 유엔 사무 총장 Antonio Guterres는 월요일 아침 도쿄의 파업을 비난했습니다. y 원자력 발전소에 대한 "&amp;"공격은 자살입니다. 나는 이러한 공격이 끝나기를 바랍니다. 동시에 IAEA가 공장에 접근 할 수 있기를 바랍니다.”라고 그는 말했다. 토요일에 Enerhothom은 이미 시설의 일부가 군사 파업으로 인해“심각한 손상”이라고 말했다. 전날, 그의 야간 연설에서 Volodymyr Zelensky 대통령은 국제 사회로부터“원칙적 반응”을 요구했다. 그는 다음과 같이 덧붙였다.“아무도 방사능 오염을 퍼뜨릴 바람을 막을 수는 없다”고 앰네스티의 후회는 우크라이나"&amp;" 군대가 러시아 화재에 민간인을 노출시켜 국제법을 위반 한“고통과 분노”를 깊이 후회한다고 말했다. 우크라이나에서 분노를 불러 일으킨 목요일 보고서는 학교와 병원에 기지를 설립함으로써 민간인을 위협했다고 비난했다. D 인구 밀도가 높아진 지역에서 반격을 시작합니다. 분명히 우크라이나 곡물의 새로운 발송물은 전 세계 식량 부족을 완화하고 가격을 낮추는 데 도움이되는 가격을 낮추는 데 6 개월 동안 전쟁이 시작되면서 희망의 작은 희망을 제공했습니다. 수출업"&amp;"자들은 러시아의 침략으로 인해 거의 모든 배송을 중단해야했다. 전 세계 식량 가격이 급등하여 수입은 세계에서 가장 가난한 국가들에게 엄청나게 비싸게 만들었다. 모스크바의 침공 이후 처음으로, 4 개의 다른 선박의 출발 일요일은 월요일의 계획된 2 개 더 출발과 함께 지난 주에 다른 몇몇 다른 선박이 출발 한 후 몇 명이 항해를 시작한 후 도움을받은 거래를 시작한 후에 나왔습니다.
터키의.")</f>
        <v>AFP-모스크바와 키이브가 러시아 점령 원자력 발전소에서 새로운 파업을 위해 서로 비난하면서 일요일 우크라이나 항구에서 곡물이 출발 한 4 척의 선박이 더 있습니다. Kyiv의 인프라부 장관은 일요일에 Telegram에 우크라이나 공급품의 수송선이 떠났다고 썼다. 오데사 지역 군사 행정부의 대변인은 월요일 아침 초 MV Sacura와 MV 애리조나도 항해를 시작했다고 밝혔다. 그는“오늘 해상 인도주의 복도를 통해 59,000 톤의 음식을 운송 할 것”이라고 그는 말했다.“모스크바와 키예프는 일요일 우크라이나 남부의 Zaporizhzhia 핵 사이트를 폭격 한 사람에 대해 비난을했다. 유럽 ​​최대 원자
전력 단지는 2 월 24 일 침공 초기부터 러시아의 통제하에 있었다.이 공장에서의 전투는 유엔의 핵 감시자 인 국제 원자력 에너지 기관 (IAEA)이“핵 재난의 실제 위험에 대해 경고했다. ”. 공장이 위치한 에너 호르 다르 마을에있는 루시시아의 점령 당국은 우크라이나 군대가 밤새“우라 간 다중 로켓 발사기에서 발사 된 클러스터 폭탄으로 파업을했다”고 말했다. 러시아의 뉴스 에너지 회사 인 Enerhoetom은 러시아의 뉴스 에이전시 인 Tass에 따르면,“저장고 저장 중고 핵연료”에서“러시아 점령자들은 다시 원자력 발전소에서 로켓을 발사했다. Enerhodar”.Afp는 독립적 인 출처의 혐의를 확인할 수 없었습니다. 비난을받지 않고 유엔 사무 총장 Antonio Guterres는 월요일 아침 도쿄의 파업을 비난했습니다. y 원자력 발전소에 대한 공격은 자살입니다. 나는 이러한 공격이 끝나기를 바랍니다. 동시에 IAEA가 공장에 접근 할 수 있기를 바랍니다.”라고 그는 말했다. 토요일에 Enerhothom은 이미 시설의 일부가 군사 파업으로 인해“심각한 손상”이라고 말했다. 전날, 그의 야간 연설에서 Volodymyr Zelensky 대통령은 국제 사회로부터“원칙적 반응”을 요구했다. 그는 다음과 같이 덧붙였다.“아무도 방사능 오염을 퍼뜨릴 바람을 막을 수는 없다”고 앰네스티의 후회는 우크라이나 군대가 러시아 화재에 민간인을 노출시켜 국제법을 위반 한“고통과 분노”를 깊이 후회한다고 말했다. 우크라이나에서 분노를 불러 일으킨 목요일 보고서는 학교와 병원에 기지를 설립함으로써 민간인을 위협했다고 비난했다. D 인구 밀도가 높아진 지역에서 반격을 시작합니다. 분명히 우크라이나 곡물의 새로운 발송물은 전 세계 식량 부족을 완화하고 가격을 낮추는 데 도움이되는 가격을 낮추는 데 6 개월 동안 전쟁이 시작되면서 희망의 작은 희망을 제공했습니다. 수출업자들은 러시아의 침략으로 인해 거의 모든 배송을 중단해야했다. 전 세계 식량 가격이 급등하여 수입은 세계에서 가장 가난한 국가들에게 엄청나게 비싸게 만들었다. 모스크바의 침공 이후 처음으로, 4 개의 다른 선박의 출발 일요일은 월요일의 계획된 2 개 더 출발과 함께 지난 주에 다른 몇몇 다른 선박이 출발 한 후 몇 명이 항해를 시작한 후 도움을받은 거래를 시작한 후에 나왔습니다.
터키의.</v>
      </c>
    </row>
    <row r="112" ht="15.75" customHeight="1">
      <c r="A112" s="1">
        <v>110.0</v>
      </c>
      <c r="B112" s="3" t="s">
        <v>337</v>
      </c>
      <c r="C112" s="3" t="str">
        <f>IFERROR(__xludf.DUMMYFUNCTION("GOOGLETRANSLATE(B112,""en"",""ko"")"),"북동부와 쿨렌 돼지는 육종을 위해 가축 농장에 배포됩니다.")</f>
        <v>북동부와 쿨렌 돼지는 육종을 위해 가축 농장에 배포됩니다.</v>
      </c>
      <c r="D112" s="3" t="s">
        <v>338</v>
      </c>
      <c r="E112" s="3" t="str">
        <f>IFERROR(__xludf.DUMMYFUNCTION("GOOGLETRANSLATE(D112,""en"",""ko"")"),"2022 년 8 월 8 일")</f>
        <v>2022 년 8 월 8 일</v>
      </c>
      <c r="F112" s="4" t="s">
        <v>339</v>
      </c>
      <c r="G112" s="3" t="s">
        <v>340</v>
      </c>
      <c r="H112" s="3" t="str">
        <f>IFERROR(__xludf.DUMMYFUNCTION("GOOGLETRANSLATE(G112,""en"",""ko"")"),"캄보디아 시장에서 스스로 자리를 조각하는 두 품종의 돼지는 씨엠립의 가축 농장에 배포되었으며, 돼지 품종은 Mondulkiri의 원주민 돼지와 Siem Reap의 Kulen Mountain의 능선에서 돼지로 식별됩니다. . 국내와 야생 멧돼지 사이의 번식으로 인해 시장성이 높고 지역 사회의 경제를 강화하는 데 도움이 될 것으로 예상되는 품종이 생겨났습니다. 번식 프로젝트는 환경부에 의해 시작되었으며, 환경부의 고문 인 Leang Seng은 돼지 번식 농"&amp;"장의 설립이 거의 4 개월 동안 진행되고 있다고 말했다. 이 농장의 돼지는 순수한 야생 돼지, 쿨렌 마운틴 뒷면에서 가져 오는 쿨렌 돼지와 일단 성공적으로 자란 돼지 돼지입니다. 하이브리드는 지역 사회에 분포 될 것입니다.” Seng이 말했다.")</f>
        <v>캄보디아 시장에서 스스로 자리를 조각하는 두 품종의 돼지는 씨엠립의 가축 농장에 배포되었으며, 돼지 품종은 Mondulkiri의 원주민 돼지와 Siem Reap의 Kulen Mountain의 능선에서 돼지로 식별됩니다. . 국내와 야생 멧돼지 사이의 번식으로 인해 시장성이 높고 지역 사회의 경제를 강화하는 데 도움이 될 것으로 예상되는 품종이 생겨났습니다. 번식 프로젝트는 환경부에 의해 시작되었으며, 환경부의 고문 인 Leang Seng은 돼지 번식 농장의 설립이 거의 4 개월 동안 진행되고 있다고 말했다. 이 농장의 돼지는 순수한 야생 돼지, 쿨렌 마운틴 뒷면에서 가져 오는 쿨렌 돼지와 일단 성공적으로 자란 돼지 돼지입니다. 하이브리드는 지역 사회에 분포 될 것입니다.” Seng이 말했다.</v>
      </c>
    </row>
    <row r="113" ht="15.75" customHeight="1">
      <c r="A113" s="1">
        <v>111.0</v>
      </c>
      <c r="B113" s="3" t="s">
        <v>341</v>
      </c>
      <c r="C113" s="3" t="str">
        <f>IFERROR(__xludf.DUMMYFUNCTION("GOOGLETRANSLATE(B113,""en"",""ko"")"),"NBC는 NBCP에 대한 공식 환율을 설정합니다")</f>
        <v>NBC는 NBCP에 대한 공식 환율을 설정합니다</v>
      </c>
      <c r="D113" s="3" t="s">
        <v>338</v>
      </c>
      <c r="E113" s="3" t="str">
        <f>IFERROR(__xludf.DUMMYFUNCTION("GOOGLETRANSLATE(D113,""en"",""ko"")"),"2022 년 8 월 8 일")</f>
        <v>2022 년 8 월 8 일</v>
      </c>
      <c r="F113" s="4" t="s">
        <v>342</v>
      </c>
      <c r="G113" s="3" t="s">
        <v>343</v>
      </c>
      <c r="H113" s="3" t="str">
        <f>IFERROR(__xludf.DUMMYFUNCTION("GOOGLETRANSLATE(G113,""en"",""ko"")"),"NBC (National Bank of Cambodia)는 8 월 2 일부터 통화 시장의 외환 구매 및 판매 가격을 기준으로 달러에 대한 공식 환율을 설정하기 시작했습니다. (NBCP)는 전날 통화 시장의 환율을 기반으로하며 매일 아침 설정 될 예정입니다.“이것은 NBCP가 많은 은행 및 금융 기관이이를 통해 거래량을 높이는 많은 은행 및 금융 기관에서 매우 활발하고 있기 때문입니다.” NBC의 발표는 상업 은행이 사용을 위해 자체 설정 환율을 가질 때"&amp;" 이루어졌습니다. 예를 들어, Acleda Bank PLC의 KHR/USD 환율은 어제 KHR 4,108이었고 NBC의 공식 환율은 KHR 4,103이었습니다. MEMEAN은 공식 환율을 매일 설정 한 총세 국의 환율은 어제 1 달러에 대해 KHR 4,108이었다. GE 요금은 지불에 달러를 사용하는 일부 납세자에게 도움이 될 것입니다.“우리가 매일 설정 한이 공식 환율은 4 개의 주요 상업 은행의 요금을 기준으로하며 달러를 사용하는 납세자를 돕는 조치"&amp;"입니다. 언론 정부 대변인 부서에서 회의. 31 조, NBC의 조항 및 행동에 따른 중앙 은행은 국내 환율을 정규화하고 RIEL에 대한 공식 외환율을 다른 통화 및 IS로 선언 할 권한이 있습니다. 공식 환율의 도입은 정확한 청구 검증 메커니즘을 보장하는 것입니다. 특히 온라인 환불 청구 및 부가가치 세금 신용 사용을 효율적으로 촉진하는 것입니다. -GDT의 일반.")</f>
        <v>NBC (National Bank of Cambodia)는 8 월 2 일부터 통화 시장의 외환 구매 및 판매 가격을 기준으로 달러에 대한 공식 환율을 설정하기 시작했습니다. (NBCP)는 전날 통화 시장의 환율을 기반으로하며 매일 아침 설정 될 예정입니다.“이것은 NBCP가 많은 은행 및 금융 기관이이를 통해 거래량을 높이는 많은 은행 및 금융 기관에서 매우 활발하고 있기 때문입니다.” NBC의 발표는 상업 은행이 사용을 위해 자체 설정 환율을 가질 때 이루어졌습니다. 예를 들어, Acleda Bank PLC의 KHR/USD 환율은 어제 KHR 4,108이었고 NBC의 공식 환율은 KHR 4,103이었습니다. MEMEAN은 공식 환율을 매일 설정 한 총세 국의 환율은 어제 1 달러에 대해 KHR 4,108이었다. GE 요금은 지불에 달러를 사용하는 일부 납세자에게 도움이 될 것입니다.“우리가 매일 설정 한이 공식 환율은 4 개의 주요 상업 은행의 요금을 기준으로하며 달러를 사용하는 납세자를 돕는 조치입니다. 언론 정부 대변인 부서에서 회의. 31 조, NBC의 조항 및 행동에 따른 중앙 은행은 국내 환율을 정규화하고 RIEL에 대한 공식 외환율을 다른 통화 및 IS로 선언 할 권한이 있습니다. 공식 환율의 도입은 정확한 청구 검증 메커니즘을 보장하는 것입니다. 특히 온라인 환불 청구 및 부가가치 세금 신용 사용을 효율적으로 촉진하는 것입니다. -GDT의 일반.</v>
      </c>
    </row>
    <row r="114" ht="15.75" customHeight="1">
      <c r="A114" s="1">
        <v>112.0</v>
      </c>
      <c r="B114" s="3" t="s">
        <v>344</v>
      </c>
      <c r="C114" s="3" t="str">
        <f>IFERROR(__xludf.DUMMYFUNCTION("GOOGLETRANSLATE(B114,""en"",""ko"")"),"이번 주 캄보디아에서 2,500 만 달러의 식량 안보 프로젝트를 시작하는 USAID")</f>
        <v>이번 주 캄보디아에서 2,500 만 달러의 식량 안보 프로젝트를 시작하는 USAID</v>
      </c>
      <c r="D114" s="3" t="s">
        <v>338</v>
      </c>
      <c r="E114" s="3" t="str">
        <f>IFERROR(__xludf.DUMMYFUNCTION("GOOGLETRANSLATE(D114,""en"",""ko"")"),"2022 년 8 월 8 일")</f>
        <v>2022 년 8 월 8 일</v>
      </c>
      <c r="F114" s="4" t="s">
        <v>345</v>
      </c>
      <c r="G114" s="3" t="s">
        <v>346</v>
      </c>
      <c r="H114" s="3" t="str">
        <f>IFERROR(__xludf.DUMMYFUNCTION("GOOGLETRANSLATE(G114,""en"",""ko"")"),"미국 국제 개발 기관 (USAID)은 향후 5 년간 캄보디아 농업 부문의 식량 안보 및 경제 성장을 촉진하기 위해 이번 주 새로운 2,500 만 달러 프로젝트 인 'Feed the Future Cambodia Harvest III'를 시작할 것이라고 미국 고위 관리들은 말했다. Antony J. Blinken 국무 장관은 Harvest III은 더 많은 농부, 특히 전국의 모든 지방의 여성과 젊은이들과 함께 시행 될 것이며 농민들이 소득을 높이도록 도와"&amp;"주기 위해 과일, 야채 및 향신료에 곡물, 생선 및 기타 제품을 추가 할 것이라고 말했다. 예를 들어, 농민들이 성장 계절을 연장하고 성장한 것의 품질을 향상 시키며 제품이 실제로 시장 표준을 충족시키는 데 도움이 될 수있는 온실과 같은 도구에 대한 접근성을 높이면 농민들이 소득을 늘리는 데 계속 도움이 될 것입니다.”라고 Blinken은 말했습니다. 캄보디아 인의 60 %는 농촌 지역에 살고 있으며 캄보디아와 미국이 함께 일하면서 농작물 수확량을 늘리"&amp;"고 가축의 건강을 개선하고 클라이밍을 홍보한다고 덧붙였다. 탄력성을 먹고 농민을 훈련시키고 시장을 창조하지만 캄보디아 농촌 가정의 4 분의 3 이상이 주요 소득원으로서 농업, 어업 또는 임업에 의존하며 많은 사람들이 시장이나 자금 조달에 대한 접근이 제한되어 있습니다.“그리고 우리는 우리는 우리는 우리는 더 많은 캄보디아 농민과 기업들을 연결하여 국내외에서 시장을 마케팅 할 수 있도록 도와줍니다. 우리는 더 많은 사람들이 캄보디아 제품을 즐길 수 있고 "&amp;"더 많은 농민과 기업가들이 사업을 성장시킬 수 있도록 바꾸고 싶어합니다.”Blinken은 또한 널리 퍼져있는 굶주림이 지역 사회와 국가, 특히 전 세계의 식량 안보를 덜 안전하게 만들기 때문에 보안 문제이기도합니다. 우크라이나에 대한 러시아의 침략 전쟁으로 인해 수백만 톤의 우크라이나 작물이 전 세계 시장으로 운송되는 것을 막았습니다.이 프로젝트의 5 년 기간 동안, USAID는 새로운 민간 부문 투자에서 3 천 8 백만 달러를 창출 할 것으로 예상합니"&amp;"다. 캄보디아의 미국 대사관이 발표 한 성명서에 따르면, 3,000 개 이상의 새로운 일자리를 창출하고 캄보디아 농업 사업과 생산자들이 자금 조달에 1,500 만 달러에 액세스하고 매출을 창출하는 데 도움이된다. 협동 조합, 기술 제공 업체, 금융 기관 및 기타 민간 부문 이해 관계자는 숙련 된 WO를 개발합니다. RKFORCE, 일자리 창출 및 농민들을위한 시장 기회를 포착합니다.이 프로젝트는 USAID 캄보디아가 지난 10 년 동안 만들어 낸 투자,"&amp;" 지속 가능한 경제 기회를 촉진하고, 기후 스마트 농업 기술을 도입하며, 캄보디아, 특히 여성, 특히 청소년을위한 생계 개선을 기반으로 할 것입니다. 캄보디아 패트릭 머피 (Cambodia Patrick Murphy)의 대사는 농업 부문이 캄보디아 총 국내 총생산 (GDP)의 20 % 이상을 차지하고 있으며 3 백만 명이 넘는 캄보디아 인을 직접 고용하고 있으며,이 기간 동안 유행성 회복의 원천이었다. 농업은 특히 관광 부문에서 일자리를 잃은 많은 사람"&amp;"들을 흡수했습니다. USAID와 미국 농무부에는 식량 안보 및보다 광범위한 농업 프로그램이 있으며,이 탄력성과 부문의 경제 잠재력을 돕는 데 중요한 농업 프로그램이 있습니다. , 나는 우리의 두 계절 사이의 관계를 강화하기 위해 할 수있는 일을 맡고 있습니다. 이는 많은 농민들을 만나고 양국 간의 무역을 확장하고 기술을 가져 오는 데 도움을주는 것을 의미합니다.이 나라는 효율성을 통해이 나라에서 제품에 가치를 부여하고보다 지속 가능한 개발을 달성하는 데"&amp;" 도움이됩니다.”라고 Murphy 대사는 말했습니다. 약 12 년 전 미국은 캄보디아 하베스트 (Cambodia Harvest)라는 이니셔티브를 시작했으며, 이는 Feed the Future라는 글로벌 식량 안보 프로그램의 일부였습니다. Feed the Future의 아이디어는 만성 식량 불안에 관해서는 식량 원조가 중요하지만 충분하지 않다는 것입니다.")</f>
        <v>미국 국제 개발 기관 (USAID)은 향후 5 년간 캄보디아 농업 부문의 식량 안보 및 경제 성장을 촉진하기 위해 이번 주 새로운 2,500 만 달러 프로젝트 인 'Feed the Future Cambodia Harvest III'를 시작할 것이라고 미국 고위 관리들은 말했다. Antony J. Blinken 국무 장관은 Harvest III은 더 많은 농부, 특히 전국의 모든 지방의 여성과 젊은이들과 함께 시행 될 것이며 농민들이 소득을 높이도록 도와주기 위해 과일, 야채 및 향신료에 곡물, 생선 및 기타 제품을 추가 할 것이라고 말했다. 예를 들어, 농민들이 성장 계절을 연장하고 성장한 것의 품질을 향상 시키며 제품이 실제로 시장 표준을 충족시키는 데 도움이 될 수있는 온실과 같은 도구에 대한 접근성을 높이면 농민들이 소득을 늘리는 데 계속 도움이 될 것입니다.”라고 Blinken은 말했습니다. 캄보디아 인의 60 %는 농촌 지역에 살고 있으며 캄보디아와 미국이 함께 일하면서 농작물 수확량을 늘리고 가축의 건강을 개선하고 클라이밍을 홍보한다고 덧붙였다. 탄력성을 먹고 농민을 훈련시키고 시장을 창조하지만 캄보디아 농촌 가정의 4 분의 3 이상이 주요 소득원으로서 농업, 어업 또는 임업에 의존하며 많은 사람들이 시장이나 자금 조달에 대한 접근이 제한되어 있습니다.“그리고 우리는 우리는 우리는 우리는 더 많은 캄보디아 농민과 기업들을 연결하여 국내외에서 시장을 마케팅 할 수 있도록 도와줍니다. 우리는 더 많은 사람들이 캄보디아 제품을 즐길 수 있고 더 많은 농민과 기업가들이 사업을 성장시킬 수 있도록 바꾸고 싶어합니다.”Blinken은 또한 널리 퍼져있는 굶주림이 지역 사회와 국가, 특히 전 세계의 식량 안보를 덜 안전하게 만들기 때문에 보안 문제이기도합니다. 우크라이나에 대한 러시아의 침략 전쟁으로 인해 수백만 톤의 우크라이나 작물이 전 세계 시장으로 운송되는 것을 막았습니다.이 프로젝트의 5 년 기간 동안, USAID는 새로운 민간 부문 투자에서 3 천 8 백만 달러를 창출 할 것으로 예상합니다. 캄보디아의 미국 대사관이 발표 한 성명서에 따르면, 3,000 개 이상의 새로운 일자리를 창출하고 캄보디아 농업 사업과 생산자들이 자금 조달에 1,500 만 달러에 액세스하고 매출을 창출하는 데 도움이된다. 협동 조합, 기술 제공 업체, 금융 기관 및 기타 민간 부문 이해 관계자는 숙련 된 WO를 개발합니다. RKFORCE, 일자리 창출 및 농민들을위한 시장 기회를 포착합니다.이 프로젝트는 USAID 캄보디아가 지난 10 년 동안 만들어 낸 투자, 지속 가능한 경제 기회를 촉진하고, 기후 스마트 농업 기술을 도입하며, 캄보디아, 특히 여성, 특히 청소년을위한 생계 개선을 기반으로 할 것입니다. 캄보디아 패트릭 머피 (Cambodia Patrick Murphy)의 대사는 농업 부문이 캄보디아 총 국내 총생산 (GDP)의 20 % 이상을 차지하고 있으며 3 백만 명이 넘는 캄보디아 인을 직접 고용하고 있으며,이 기간 동안 유행성 회복의 원천이었다. 농업은 특히 관광 부문에서 일자리를 잃은 많은 사람들을 흡수했습니다. USAID와 미국 농무부에는 식량 안보 및보다 광범위한 농업 프로그램이 있으며,이 탄력성과 부문의 경제 잠재력을 돕는 데 중요한 농업 프로그램이 있습니다. , 나는 우리의 두 계절 사이의 관계를 강화하기 위해 할 수있는 일을 맡고 있습니다. 이는 많은 농민들을 만나고 양국 간의 무역을 확장하고 기술을 가져 오는 데 도움을주는 것을 의미합니다.이 나라는 효율성을 통해이 나라에서 제품에 가치를 부여하고보다 지속 가능한 개발을 달성하는 데 도움이됩니다.”라고 Murphy 대사는 말했습니다. 약 12 년 전 미국은 캄보디아 하베스트 (Cambodia Harvest)라는 이니셔티브를 시작했으며, 이는 Feed the Future라는 글로벌 식량 안보 프로그램의 일부였습니다. Feed the Future의 아이디어는 만성 식량 불안에 관해서는 식량 원조가 중요하지만 충분하지 않다는 것입니다.</v>
      </c>
    </row>
    <row r="115" ht="15.75" customHeight="1">
      <c r="A115" s="1">
        <v>113.0</v>
      </c>
      <c r="B115" s="3" t="s">
        <v>347</v>
      </c>
      <c r="C115" s="3" t="str">
        <f>IFERROR(__xludf.DUMMYFUNCTION("GOOGLETRANSLATE(B115,""en"",""ko"")"),"Huione Life Insurance는 HappyLife를 시작합니다")</f>
        <v>Huione Life Insurance는 HappyLife를 시작합니다</v>
      </c>
      <c r="D115" s="3" t="s">
        <v>338</v>
      </c>
      <c r="E115" s="3" t="str">
        <f>IFERROR(__xludf.DUMMYFUNCTION("GOOGLETRANSLATE(D115,""en"",""ko"")"),"2022 년 8 월 8 일")</f>
        <v>2022 년 8 월 8 일</v>
      </c>
      <c r="F115" s="4" t="s">
        <v>348</v>
      </c>
      <c r="G115" s="3" t="s">
        <v>349</v>
      </c>
      <c r="H115" s="3" t="str">
        <f>IFERROR(__xludf.DUMMYFUNCTION("GOOGLETRANSLATE(G115,""en"",""ko"")"),"생명 보험 사업을 운영하기 위해 경제 재무부로부터 승인을받은 Huione Life Insurance Plc는 8 월에 주요 제품 HappyLife와 함께 운영을 시작할 예정입니다. Zhi Hao는“3 년에서 15 년까지 가장 유연한 보험 적용 기간이 1 ~ 60 세까지 가장 넓은 보험 적용 연령이 가장 넓고 450 %까지 최대 450 %, 상당한 성숙도 혜택이 있습니다.”라고 말했습니다. “저는 보험 분야에서 수년간의 경험을 가지고 있으며 저의 전문 분"&amp;"야는 생명 보험 마케팅이었습니다. 그는 왕국의 생명 보험 산업의 성장 가능성을 지적했습니다. “현재 14 개의 생명 보험 회사가 있으며 2021 년에는 캄보디아 보험 업계의 총 보험료가 3 억 달러에 달하는 반면 생명 보험의 비율은 1 억 7 천만 달러였습니다. 생명 보험 침투율은 최대 1.1 %이며 보험 밀도는 1 인당 $ 18이며 ​​동남아시아의 다른 국가 수준보다 훨씬 낮습니다. 그는 생명 보험의 핵심은 사람들이 지향적이며 건강과 부는 사람들에게 "&amp;"필수 불가결이라고 말했다. 그는 회사의 사명을 설명하면서“우리 회사의 핵심 사업은 제품과 서비스입니다.”라고 말했다. Huione Life Insurance는 또한 Panda Commercial Bank와 전략적 파트너십을 형성했다. 팬더 상업 은행 plc. 협력의 전제는 두 회사의 핵심 사업이 서로 일치해야한다는 것입니다. 우리는 디지털화 및 혁신 개념에서 Panda Commercial Bank와 높은 암묵적인 이해를 가지고 있습니다. 또한 Panda"&amp;" Commercial Bank의 모든 마케팅 활동을 완전히 지원할 것입니다. “Ms. Liaw는 싱가포르에서 30 년 이상의 재무 경험을 보유하고 있으며 중국에서 재무 경험을 가지고 있습니다.”라고 그는 말했다. 회사는 또한 디지털화에 주목하고 있으며, 회사의 중요한 초점은 인본주의 간호에 초점을두고있다. ""저는 우리 팀이 고객이 원하는 것과 자신의 우려 사항에 대해 생각해야합니다."" ""저는 종종 각 보험 정책이 우리와 고객을위한""결혼 라이센스 "&amp;"""와 같으며 책임이 있습니다. 우리의“다른 절반”.“Huione Life의 건강 관련 생명 보험 상품이 사람들의 건강 인식을 침투하고 포괄적으로 향상시킬 수 있기를 바랍니다.")</f>
        <v>생명 보험 사업을 운영하기 위해 경제 재무부로부터 승인을받은 Huione Life Insurance Plc는 8 월에 주요 제품 HappyLife와 함께 운영을 시작할 예정입니다. Zhi Hao는“3 년에서 15 년까지 가장 유연한 보험 적용 기간이 1 ~ 60 세까지 가장 넓은 보험 적용 연령이 가장 넓고 450 %까지 최대 450 %, 상당한 성숙도 혜택이 있습니다.”라고 말했습니다. “저는 보험 분야에서 수년간의 경험을 가지고 있으며 저의 전문 분야는 생명 보험 마케팅이었습니다. 그는 왕국의 생명 보험 산업의 성장 가능성을 지적했습니다. “현재 14 개의 생명 보험 회사가 있으며 2021 년에는 캄보디아 보험 업계의 총 보험료가 3 억 달러에 달하는 반면 생명 보험의 비율은 1 억 7 천만 달러였습니다. 생명 보험 침투율은 최대 1.1 %이며 보험 밀도는 1 인당 $ 18이며 ​​동남아시아의 다른 국가 수준보다 훨씬 낮습니다. 그는 생명 보험의 핵심은 사람들이 지향적이며 건강과 부는 사람들에게 필수 불가결이라고 말했다. 그는 회사의 사명을 설명하면서“우리 회사의 핵심 사업은 제품과 서비스입니다.”라고 말했다. Huione Life Insurance는 또한 Panda Commercial Bank와 전략적 파트너십을 형성했다. 팬더 상업 은행 plc. 협력의 전제는 두 회사의 핵심 사업이 서로 일치해야한다는 것입니다. 우리는 디지털화 및 혁신 개념에서 Panda Commercial Bank와 높은 암묵적인 이해를 가지고 있습니다. 또한 Panda Commercial Bank의 모든 마케팅 활동을 완전히 지원할 것입니다. “Ms. Liaw는 싱가포르에서 30 년 이상의 재무 경험을 보유하고 있으며 중국에서 재무 경험을 가지고 있습니다.”라고 그는 말했다. 회사는 또한 디지털화에 주목하고 있으며, 회사의 중요한 초점은 인본주의 간호에 초점을두고있다. "저는 우리 팀이 고객이 원하는 것과 자신의 우려 사항에 대해 생각해야합니다." "저는 종종 각 보험 정책이 우리와 고객을위한"결혼 라이센스 "와 같으며 책임이 있습니다. 우리의“다른 절반”.“Huione Life의 건강 관련 생명 보험 상품이 사람들의 건강 인식을 침투하고 포괄적으로 향상시킬 수 있기를 바랍니다.</v>
      </c>
    </row>
    <row r="116" ht="15.75" customHeight="1">
      <c r="A116" s="1">
        <v>114.0</v>
      </c>
      <c r="B116" s="3" t="s">
        <v>350</v>
      </c>
      <c r="C116" s="3" t="str">
        <f>IFERROR(__xludf.DUMMYFUNCTION("GOOGLETRANSLATE(B116,""en"",""ko"")"),"Oakwood Premier Phnom Penh는 가정의 편안함을 제공하는 사치를 제공합니다")</f>
        <v>Oakwood Premier Phnom Penh는 가정의 편안함을 제공하는 사치를 제공합니다</v>
      </c>
      <c r="D116" s="3" t="s">
        <v>338</v>
      </c>
      <c r="E116" s="3" t="str">
        <f>IFERROR(__xludf.DUMMYFUNCTION("GOOGLETRANSLATE(D116,""en"",""ko"")"),"2022 년 8 월 8 일")</f>
        <v>2022 년 8 월 8 일</v>
      </c>
      <c r="F116" s="4" t="s">
        <v>351</v>
      </c>
      <c r="G116" s="3" t="s">
        <v>352</v>
      </c>
      <c r="H116" s="3" t="str">
        <f>IFERROR(__xludf.DUMMYFUNCTION("GOOGLETRANSLATE(G116,""en"",""ko"")"),"Oakwood는 50 년 이상의 경험을 가진 Serviced Apartments 및 Extended Stay 부문의 글로벌 호텔 운영자이자 개척자입니다. Cambodia의 수도는 모든 편안함과 혼합 된 국제 5 성급 호텔 표준을 가진 고급 서비스 아파트의 새로운 경험을 시작합니다. 캄보디아에있는 최초의 국제 5 성급 서비스 아파트 브랜드 인 오크 우드 프리미어 프놈펜 (Oakwood Premier Phnom Penh)은 최근 공식적으로 호텔의 편안함과 "&amp;"함께 호텔의 모든 서비스를 제공하는 공식적으로 출시되었습니다. 프리미어 프놈펜 (Prnom Penh)은 캄보디아의 활기찬 비즈니스 및 엔터테인먼트 허브에 영광스러운 문화적 매력으로 탁월한 사치를 제공합니다. 짧고 장거리 비즈니스 또는 레저 여행자 모두를위한 최고의 환대는 207 개의 완비 된 호텔 객실과 디럭스 스튜디오, 1, 2 베드룸 및 3 베드룸 아파트 및 웅장한 547 Square- City Skyline의 파노라마 전망을 제공하는 미터 펜트 하"&amp;"우스. Oakwood는 50 년 이상의 경험을 가진 서비스 아파트 및 확장 된 숙박 세그먼트의 글로벌 운영자이자 개념의 개척자입니다. Patisserie, Aroma Bakery and Café, 지중해에서 영감을 얻은 요리를 제공하는 하루 종일 식당, Senses Restaurant, Churchill 's Whisky and Cigar Bar 및 하루 종일 간식과 다과, 상쾌한 라운지 및 주민을 제공하는 2 개의 라운지를 포함한 음식 및 음료 공연장"&amp;". Lounge. 브랜드의 특징 경험의 일환으로 믹스 학자는 매일 저녁 Oakw와 함께 각 아파트에 창의적인 계절 칵테일과 클래식 팁을 제공 할 것입니다. 우드 프리미어 모바일 바. 'Mobile Club Lounge'서비스는 Canapés, Savouries 및 Sweet Treat로 보완 된 미국 최초의 국가입니다. Oakwood Premier Phnom Penh는 친밀한 회의에서 대규모 회의 및 UP 회의에 이르기까지 다양한 비즈니스 및 이벤트 서"&amp;"비스를 제공합니다. 회의실에서 이벤트 공간이있는 300 명의 사람들에게 회의실에서 그랜드 볼룸 및 Al Fresco 이벤트 공간을 갖춘 편의점 및 의료 센터와 직접 도달 범위 내의 국제 학교 및 소매 단지를 통해 Phnom Penh의 매혹적인 유산에 의해 풍부 해집니다. 오크 우드 프리미어 프놈펜 (Phnom Penh)의 오프닝 제안과 함께 프놈펜 (Phnom Penh)에서 새로운 경험을 잠금 해제 할 수 있으며, 2 개의 왕복 공항 전송, 환영 편의 "&amp;"시설 및 편의 시설 및 환영 편의 시설을위한 아침 식사를 포함한 207 개의 봉제 숙박 시설 중 하나에서 평화로운 휴양지에 착수 할 수 있습니다. 특별한 음식 및 음료가 제공되는 기능. 오크 우드의 브랜드 포트폴리오 포트폴리오는 목적지, 독특한 숙박 시설과 저명한 라이프 스타일에 따라 생명의 모든 순간에 걸쳐 손님을 맞추고 있습니다. 오크 우드 프리미어 프리미어 인근의 유명한 명소는 왕궁, 캄보디아 국립 박물관, 유산 건물 및 미술 갤러리를 포함합니다."&amp;" . 활기찬 중앙 시장과 야시장도 근처에 있으며 캄보디아에서 서비스 아파트의 인기가 급격히 증가하고 있습니다. 이 나라에는 수많은 서비스 아파트가 있지만 왕국에는 국제 브랜드 럭셔리 아파트가 부족했습니다. 오크 우드 프리미어 프놈펜 런칭은 프로젝트의 참신함과 개념으로 인해 중요성을 가정합니다. Cambodia는 이미 단기 체류에서 확장 된 체류로의 수요가 변화하는 것을보기 시작했습니다. “캄보디아의 경제 및 관광 핫스팟으로 캄보디아의 호소력이 증가함에 "&amp;"따라 더 많은 여행자들이 왕국을 방문함에 따라 주거 생활 양식이 높아질 필요가 있습니다. 우리는 캄보디아 수도에서 우리의 독특한 스타일의 맞춤형 고급 스러움을 데뷔하여 손님들이 짧거나 확장 된 숙박을 위해 집을 느끼는 고요하고 편안한 피난처에 빠질 수 있도록 기쁘게 생각합니다.” Phnom Penh.oakwood Premier Phnom Penh의 캄보디아 개막식은 2021 년 12 월 호주에서 오크 우드 프리미어 멜버른의 출시를 따랐습니다.이 브랜드의"&amp;" 확장 계획은 오크 우드 프리미어 자카르타의 임박한 개장과 오크 우드 프리미어 쿠알라 룸푸르 (Kuala Lumpur)의 출시와 함께 계속 될 것입니다. 2024. 오프닝 제안에 대한 자세한 내용은 www.oakwood.com/offers/premier-phnompenh-opening-ofe-를 방문하십시오.")</f>
        <v>Oakwood는 50 년 이상의 경험을 가진 Serviced Apartments 및 Extended Stay 부문의 글로벌 호텔 운영자이자 개척자입니다. Cambodia의 수도는 모든 편안함과 혼합 된 국제 5 성급 호텔 표준을 가진 고급 서비스 아파트의 새로운 경험을 시작합니다. 캄보디아에있는 최초의 국제 5 성급 서비스 아파트 브랜드 인 오크 우드 프리미어 프놈펜 (Oakwood Premier Phnom Penh)은 최근 공식적으로 호텔의 편안함과 함께 호텔의 모든 서비스를 제공하는 공식적으로 출시되었습니다. 프리미어 프놈펜 (Prnom Penh)은 캄보디아의 활기찬 비즈니스 및 엔터테인먼트 허브에 영광스러운 문화적 매력으로 탁월한 사치를 제공합니다. 짧고 장거리 비즈니스 또는 레저 여행자 모두를위한 최고의 환대는 207 개의 완비 된 호텔 객실과 디럭스 스튜디오, 1, 2 베드룸 및 3 베드룸 아파트 및 웅장한 547 Square- City Skyline의 파노라마 전망을 제공하는 미터 펜트 하우스. Oakwood는 50 년 이상의 경험을 가진 서비스 아파트 및 확장 된 숙박 세그먼트의 글로벌 운영자이자 개념의 개척자입니다. Patisserie, Aroma Bakery and Café, 지중해에서 영감을 얻은 요리를 제공하는 하루 종일 식당, Senses Restaurant, Churchill 's Whisky and Cigar Bar 및 하루 종일 간식과 다과, 상쾌한 라운지 및 주민을 제공하는 2 개의 라운지를 포함한 음식 및 음료 공연장. Lounge. 브랜드의 특징 경험의 일환으로 믹스 학자는 매일 저녁 Oakw와 함께 각 아파트에 창의적인 계절 칵테일과 클래식 팁을 제공 할 것입니다. 우드 프리미어 모바일 바. 'Mobile Club Lounge'서비스는 Canapés, Savouries 및 Sweet Treat로 보완 된 미국 최초의 국가입니다. Oakwood Premier Phnom Penh는 친밀한 회의에서 대규모 회의 및 UP 회의에 이르기까지 다양한 비즈니스 및 이벤트 서비스를 제공합니다. 회의실에서 이벤트 공간이있는 300 명의 사람들에게 회의실에서 그랜드 볼룸 및 Al Fresco 이벤트 공간을 갖춘 편의점 및 의료 센터와 직접 도달 범위 내의 국제 학교 및 소매 단지를 통해 Phnom Penh의 매혹적인 유산에 의해 풍부 해집니다. 오크 우드 프리미어 프놈펜 (Phnom Penh)의 오프닝 제안과 함께 프놈펜 (Phnom Penh)에서 새로운 경험을 잠금 해제 할 수 있으며, 2 개의 왕복 공항 전송, 환영 편의 시설 및 편의 시설 및 환영 편의 시설을위한 아침 식사를 포함한 207 개의 봉제 숙박 시설 중 하나에서 평화로운 휴양지에 착수 할 수 있습니다. 특별한 음식 및 음료가 제공되는 기능. 오크 우드의 브랜드 포트폴리오 포트폴리오는 목적지, 독특한 숙박 시설과 저명한 라이프 스타일에 따라 생명의 모든 순간에 걸쳐 손님을 맞추고 있습니다. 오크 우드 프리미어 프리미어 인근의 유명한 명소는 왕궁, 캄보디아 국립 박물관, 유산 건물 및 미술 갤러리를 포함합니다. . 활기찬 중앙 시장과 야시장도 근처에 있으며 캄보디아에서 서비스 아파트의 인기가 급격히 증가하고 있습니다. 이 나라에는 수많은 서비스 아파트가 있지만 왕국에는 국제 브랜드 럭셔리 아파트가 부족했습니다. 오크 우드 프리미어 프놈펜 런칭은 프로젝트의 참신함과 개념으로 인해 중요성을 가정합니다. Cambodia는 이미 단기 체류에서 확장 된 체류로의 수요가 변화하는 것을보기 시작했습니다. “캄보디아의 경제 및 관광 핫스팟으로 캄보디아의 호소력이 증가함에 따라 더 많은 여행자들이 왕국을 방문함에 따라 주거 생활 양식이 높아질 필요가 있습니다. 우리는 캄보디아 수도에서 우리의 독특한 스타일의 맞춤형 고급 스러움을 데뷔하여 손님들이 짧거나 확장 된 숙박을 위해 집을 느끼는 고요하고 편안한 피난처에 빠질 수 있도록 기쁘게 생각합니다.” Phnom Penh.oakwood Premier Phnom Penh의 캄보디아 개막식은 2021 년 12 월 호주에서 오크 우드 프리미어 멜버른의 출시를 따랐습니다.이 브랜드의 확장 계획은 오크 우드 프리미어 자카르타의 임박한 개장과 오크 우드 프리미어 쿠알라 룸푸르 (Kuala Lumpur)의 출시와 함께 계속 될 것입니다. 2024. 오프닝 제안에 대한 자세한 내용은 www.oakwood.com/offers/premier-phnompenh-opening-ofe-를 방문하십시오.</v>
      </c>
    </row>
    <row r="117" ht="15.75" customHeight="1">
      <c r="A117" s="1">
        <v>115.0</v>
      </c>
      <c r="B117" s="3" t="s">
        <v>353</v>
      </c>
      <c r="C117" s="3" t="str">
        <f>IFERROR(__xludf.DUMMYFUNCTION("GOOGLETRANSLATE(B117,""en"",""ko"")"),"캄보디아는 중국이 양자 무역을 강화할 것을 촉구합니다")</f>
        <v>캄보디아는 중국이 양자 무역을 강화할 것을 촉구합니다</v>
      </c>
      <c r="D117" s="3" t="s">
        <v>338</v>
      </c>
      <c r="E117" s="3" t="str">
        <f>IFERROR(__xludf.DUMMYFUNCTION("GOOGLETRANSLATE(D117,""en"",""ko"")"),"2022 년 8 월 8 일")</f>
        <v>2022 년 8 월 8 일</v>
      </c>
      <c r="F117" s="4" t="s">
        <v>354</v>
      </c>
      <c r="G117" s="3" t="s">
        <v>355</v>
      </c>
      <c r="H117" s="3" t="str">
        <f>IFERROR(__xludf.DUMMYFUNCTION("GOOGLETRANSLATE(G117,""en"",""ko"")"),"캄보디아 왕립 정부는 중국과의 양자 무역을 150 억 달러로 늘리기위한 새로운 목표를 제안했다. 캄보디아와 중국의 총 무역량은 11 달러 이상에 도달했다고 밝혔다. 성명서에 따르면 2021 년에 10 억 달러를 늘리고 150 억 달러로 제안했다고 제안했다. 캄보디아에 대한 투자를 강화하고 두 나라 간의 비행 수를 늘리기 위해 관광을 되살리는 데 도움을주기 위해 헌 센프 (Hun Sen) 경문 장관은 거래량을 홍보하는 방법을 강조했다. 힘. 둘째, 아세안"&amp;"과 한국의 자유 무역 협정과 셋째, 2022 년 1 월에 발효 된 RCEP라는 지역에 포괄적 인 경제 파트너십이 있다고 그는 말했다. Wang Yi는 캄보디아 경제, 특히 우크라이나의 갈등이 발생한 후 캄보디아 경제를 지원하는 것이 중요합니다. wang yi는 중국이 캄보디아를 강력하게지지하고 헌 센 총리의 원시 정책에 대한 지속적인 헌신에 감사했으며, 특히 중국은 중국이 할 것이라고 강조했다.
개발할 수있는 모든 것
중국 왕이 (Wang Yi)를 향한"&amp;" 국가는 큰 시장이므로 많은 수요가있을 수 있습니다. 항공편과 관련하여 그는 정상 수준으로 돌아 왔으며 중국은 양국간에이를 증가시키는 것을 고려할 것이라고 말했다. 에너지 부문에서 그는 중국이
캄보디아와 중국 사이의 양방향 무역은 1,1911 억 달러에 달했으며 그 중 캄보디아의 중국 수출은 15 억 5 천만 달러에 달했으며 캄보디아 개발에 대한 협의회의 보고서에 따르면,이 나라는 129 억 달러를 받았다. 상반기에 중국의 고정 당사자 투자
China는"&amp;" 2022 년 첫 6 개월 동안 왕국이받은 총 투자 총 투자의 약 43 %를 차지했다고 보고서는 밝혔다.")</f>
        <v>캄보디아 왕립 정부는 중국과의 양자 무역을 150 억 달러로 늘리기위한 새로운 목표를 제안했다. 캄보디아와 중국의 총 무역량은 11 달러 이상에 도달했다고 밝혔다. 성명서에 따르면 2021 년에 10 억 달러를 늘리고 150 억 달러로 제안했다고 제안했다. 캄보디아에 대한 투자를 강화하고 두 나라 간의 비행 수를 늘리기 위해 관광을 되살리는 데 도움을주기 위해 헌 센프 (Hun Sen) 경문 장관은 거래량을 홍보하는 방법을 강조했다. 힘. 둘째, 아세안과 한국의 자유 무역 협정과 셋째, 2022 년 1 월에 발효 된 RCEP라는 지역에 포괄적 인 경제 파트너십이 있다고 그는 말했다. Wang Yi는 캄보디아 경제, 특히 우크라이나의 갈등이 발생한 후 캄보디아 경제를 지원하는 것이 중요합니다. wang yi는 중국이 캄보디아를 강력하게지지하고 헌 센 총리의 원시 정책에 대한 지속적인 헌신에 감사했으며, 특히 중국은 중국이 할 것이라고 강조했다.
개발할 수있는 모든 것
중국 왕이 (Wang Yi)를 향한 국가는 큰 시장이므로 많은 수요가있을 수 있습니다. 항공편과 관련하여 그는 정상 수준으로 돌아 왔으며 중국은 양국간에이를 증가시키는 것을 고려할 것이라고 말했다. 에너지 부문에서 그는 중국이
캄보디아와 중국 사이의 양방향 무역은 1,1911 억 달러에 달했으며 그 중 캄보디아의 중국 수출은 15 억 5 천만 달러에 달했으며 캄보디아 개발에 대한 협의회의 보고서에 따르면,이 나라는 129 억 달러를 받았다. 상반기에 중국의 고정 당사자 투자
China는 2022 년 첫 6 개월 동안 왕국이받은 총 투자 총 투자의 약 43 %를 차지했다고 보고서는 밝혔다.</v>
      </c>
    </row>
    <row r="118" ht="15.75" customHeight="1">
      <c r="A118" s="1">
        <v>116.0</v>
      </c>
      <c r="B118" s="3" t="s">
        <v>356</v>
      </c>
      <c r="C118" s="3" t="str">
        <f>IFERROR(__xludf.DUMMYFUNCTION("GOOGLETRANSLATE(B118,""en"",""ko"")"),"CTLA 여행 용품 및 가죽 산업의 성장 홍보")</f>
        <v>CTLA 여행 용품 및 가죽 산업의 성장 홍보</v>
      </c>
      <c r="D118" s="3" t="s">
        <v>338</v>
      </c>
      <c r="E118" s="3" t="str">
        <f>IFERROR(__xludf.DUMMYFUNCTION("GOOGLETRANSLATE(D118,""en"",""ko"")"),"2022 년 8 월 8 일")</f>
        <v>2022 년 8 월 8 일</v>
      </c>
      <c r="F118" s="4" t="s">
        <v>357</v>
      </c>
      <c r="G118" s="3" t="s">
        <v>358</v>
      </c>
      <c r="H118" s="3" t="str">
        <f>IFERROR(__xludf.DUMMYFUNCTION("GOOGLETRANSLATE(G118,""en"",""ko"")"),"약 500 명의 회원, 스폰서 및 파트너는 소프 피텔 프놈펜 (Sofitel Phnom Penh Phookethra)의 비영리 협회 (비영리 협회) 캄보디아 여행 용품 및 가죽 협회 (CTLA)의 출시에 참석했습니다. 국회의 세산 관계 및 검사부 장관, Men Sam An은이 행사를 열면서 CTLA는 캄보디아의 여행 용품 및 가죽 산업의 성장에 크게 기여할 수 있다고 말했다.“캄보디아 왕립 정부를 대신하여, 가죽과 가방 부문의 성장을 촉진하기 위해 국가"&amp;" 내외부 및 외부의 정부 및 민간 기관과의 중개 지원 및 협력으로 활동할이 협회의 설립을 지원하고 싶습니다.”라고 장관은 말했다. Sam 은이 협회를 설립하는 데 대한 헌신과 비전에 대해 축하의 명예 회장 인 Oknha Ly Kunthai 회장과 Lim Tong 회장입니다. 장관은 가방, 여행 용품 및 가죽 산업의 모든 공장 ​​소유자 및 원료 공급 업체에게 CTLA에 합류하여 각자가 함께 성장하도록 도와주었습니다. 또한 협회는 사회 사업 및 인도주의 "&amp;"활동에 적극적으로 참여하고 정부의 정부의 활동에 기여할 것을 촉구했습니다. 가난한 사람들을 돕기위한 노력, 자연 재해의 가난한 사람들과 희생자들. 첫 번째 MOU는 CTLA가 캄보디아 상공 회의소 (CCC)와 '캄보디아의 여행 용품 및 가죽 홍보에 대한 협력에 대한 CCC (Cambodia Chamber of Commerce)와의 서명을 보았습니다. .CTLA는 또한 싱가포르 캄보디아 국제 아카데미 (SCIA)와 다른 MOU에 서명하여 후자를 CTLA "&amp;"회원 인력을위한 교육 기관으로 임명했습니다. 이에 따라 SCIA는 CTLA와 협력하여 두 가지 영역에서 교육을 제공 할 것입니다. 기술 교육, 회원들에게 노동 및 직업 교육부 (MOLVT)가 설정 한 표준을 준수 할 수있는 기술을 장착 및 인증하는 데있어 국제 노동 단체 및 관리 교육을 제공합니다. 공장 생산성과 효율성 향상. CTLA의 명예 회장 인 Oknha Ly Kunthai는 ICT) 인프라 및 스마트 장치.“이것은 회원들이 공통의 이익과 캄보디"&amp;"아 경제의 발전을위한 아이디어를 제공하고 의사 소통을 촉진 할 수있는 일반적인 플랫폼이 될 것입니다.”Lim Tong, Lim Tong, CTLA의 회장은 외국 시장으로의 가방 및 여행 제품 수출은 2021 년에 비해 55.7 % 증가했으며 총 판금으로 증가했다고 말했다. 또한 1,020 만 달러. 또한 협회는 직장 조건을 개선하고 고용주와 근로자의 이익을 유지하고, 개발 전략과 일치하기위한 ILO-BFC의 요구 사항을 준수하기 위해 모든 회원 공장을 "&amp;"도입하고 안내하는 데 최선을 다할 것이라고 강조했습니다. 정부.이 행사는 또한 Lok Chumteav Kha Leng에 의해 위안을 받았으며, 상무부 장관 인 Pan Sorasak, Neak Oknha Kith Meng, Cambodia Chamber of Commerce, SAT Samy, 과학, 기술 및 혁신의 국무 장관. Prak Chanthroun, Prak Chanthroun, Tea Chup, Tea Chup, 국무부 장관, 환경부 장관, H"&amp;"uot Hak, 국무 장관, Vei Samnang, Kompng Speu Province, Suon Sovannarith, 주지사, Suon Sovannarith 주지사 KONGONG CHHNANG Province, Kong Sophorn, Kandal Province 주지사, Oknha Chea Soeun, Cambodia의 Khmer Chinese 연맹 부사장, Jenny Anne Hi CKE, ILO-BFC 부국장 및 EU 대사 대표 및 캄보디아 "&amp;"및 회사 파트너의 20 개 이상의 비즈니스 협회 및 상공 회의소.”")</f>
        <v>약 500 명의 회원, 스폰서 및 파트너는 소프 피텔 프놈펜 (Sofitel Phnom Penh Phookethra)의 비영리 협회 (비영리 협회) 캄보디아 여행 용품 및 가죽 협회 (CTLA)의 출시에 참석했습니다. 국회의 세산 관계 및 검사부 장관, Men Sam An은이 행사를 열면서 CTLA는 캄보디아의 여행 용품 및 가죽 산업의 성장에 크게 기여할 수 있다고 말했다.“캄보디아 왕립 정부를 대신하여, 가죽과 가방 부문의 성장을 촉진하기 위해 국가 내외부 및 외부의 정부 및 민간 기관과의 중개 지원 및 협력으로 활동할이 협회의 설립을 지원하고 싶습니다.”라고 장관은 말했다. Sam 은이 협회를 설립하는 데 대한 헌신과 비전에 대해 축하의 명예 회장 인 Oknha Ly Kunthai 회장과 Lim Tong 회장입니다. 장관은 가방, 여행 용품 및 가죽 산업의 모든 공장 ​​소유자 및 원료 공급 업체에게 CTLA에 합류하여 각자가 함께 성장하도록 도와주었습니다. 또한 협회는 사회 사업 및 인도주의 활동에 적극적으로 참여하고 정부의 정부의 활동에 기여할 것을 촉구했습니다. 가난한 사람들을 돕기위한 노력, 자연 재해의 가난한 사람들과 희생자들. 첫 번째 MOU는 CTLA가 캄보디아 상공 회의소 (CCC)와 '캄보디아의 여행 용품 및 가죽 홍보에 대한 협력에 대한 CCC (Cambodia Chamber of Commerce)와의 서명을 보았습니다. .CTLA는 또한 싱가포르 캄보디아 국제 아카데미 (SCIA)와 다른 MOU에 서명하여 후자를 CTLA 회원 인력을위한 교육 기관으로 임명했습니다. 이에 따라 SCIA는 CTLA와 협력하여 두 가지 영역에서 교육을 제공 할 것입니다. 기술 교육, 회원들에게 노동 및 직업 교육부 (MOLVT)가 설정 한 표준을 준수 할 수있는 기술을 장착 및 인증하는 데있어 국제 노동 단체 및 관리 교육을 제공합니다. 공장 생산성과 효율성 향상. CTLA의 명예 회장 인 Oknha Ly Kunthai는 ICT) 인프라 및 스마트 장치.“이것은 회원들이 공통의 이익과 캄보디아 경제의 발전을위한 아이디어를 제공하고 의사 소통을 촉진 할 수있는 일반적인 플랫폼이 될 것입니다.”Lim Tong, Lim Tong, CTLA의 회장은 외국 시장으로의 가방 및 여행 제품 수출은 2021 년에 비해 55.7 % 증가했으며 총 판금으로 증가했다고 말했다. 또한 1,020 만 달러. 또한 협회는 직장 조건을 개선하고 고용주와 근로자의 이익을 유지하고, 개발 전략과 일치하기위한 ILO-BFC의 요구 사항을 준수하기 위해 모든 회원 공장을 도입하고 안내하는 데 최선을 다할 것이라고 강조했습니다. 정부.이 행사는 또한 Lok Chumteav Kha Leng에 의해 위안을 받았으며, 상무부 장관 인 Pan Sorasak, Neak Oknha Kith Meng, Cambodia Chamber of Commerce, SAT Samy, 과학, 기술 및 혁신의 국무 장관. Prak Chanthroun, Prak Chanthroun, Tea Chup, Tea Chup, 국무부 장관, 환경부 장관, Huot Hak, 국무 장관, Vei Samnang, Kompng Speu Province, Suon Sovannarith, 주지사, Suon Sovannarith 주지사 KONGONG CHHNANG Province, Kong Sophorn, Kandal Province 주지사, Oknha Chea Soeun, Cambodia의 Khmer Chinese 연맹 부사장, Jenny Anne Hi CKE, ILO-BFC 부국장 및 EU 대사 대표 및 캄보디아 및 회사 파트너의 20 개 이상의 비즈니스 협회 및 상공 회의소.”</v>
      </c>
    </row>
    <row r="119" ht="15.75" customHeight="1">
      <c r="A119" s="1">
        <v>117.0</v>
      </c>
      <c r="B119" s="3" t="s">
        <v>359</v>
      </c>
      <c r="C119" s="3" t="str">
        <f>IFERROR(__xludf.DUMMYFUNCTION("GOOGLETRANSLATE(B119,""en"",""ko"")"),"아세안은 포괄적 인 전략적 파트너십하에있는 업적을 칭찬합니다")</f>
        <v>아세안은 포괄적 인 전략적 파트너십하에있는 업적을 칭찬합니다</v>
      </c>
      <c r="D119" s="3" t="s">
        <v>338</v>
      </c>
      <c r="E119" s="3" t="str">
        <f>IFERROR(__xludf.DUMMYFUNCTION("GOOGLETRANSLATE(D119,""en"",""ko"")"),"2022 년 8 월 8 일")</f>
        <v>2022 년 8 월 8 일</v>
      </c>
      <c r="F119" s="4" t="s">
        <v>360</v>
      </c>
      <c r="G119" s="3" t="s">
        <v>361</v>
      </c>
      <c r="H119" s="3" t="str">
        <f>IFERROR(__xludf.DUMMYFUNCTION("GOOGLETRANSLATE(G119,""en"",""ko"")"),"신 후아-중국 국무원 겸 Wang Yi 외무부 장관은 목요일에 중국-아세안 외무 장관 회의에 참석했으며, 그 동안 중국과 아세안 측은 협력에 대한 업적에 대해 크게 말하고 중국-해부 공동체를 건설하기로 약속했습니다. Wang과 캄보디아 부총리와 Prak Sokhonn 외무부 장관이 공동 의장을 맡은 회의는 동남아시아 국가 협회 (ASEAN)와 ASEAN 사무 총장 Dato Lim Jock의 외무부 장관이 참석했다. Hoi.wang은 Xi Jinping "&amp;"중국 대통령과 Asean 국가의 지도자들이 작년 11 월에 포괄적 인 전략적 파트너십의 설립을 공동으로 발표 한 이후 파트너십의 발전은 다양한 분야에서 유망한 결과로 좋은 출발을 시작했다고 밝혔다. 양측은 다양한 유출의 도전을 충족시키기 위해 함께 일했으며 공동으로 어려운 평화와 안정을 유지했습니다. 그는이 지역에서“평화의 오아시스”를 보호한다고 그는 말했다. Covid-19 Pandemic에 따르면, 양측은 질병과 싸우고 응급 관리의 협력 강화에 연대"&amp;"를 보여 주어“안전 방패”를 건설한다고 Wang은 말했다. . 또한 측면은 또한 지역 포괄적 인 경제 파트너십 (RCEP)과 연결 가속화를 공동으로 구현하여“개발을위한 고지”를 만들었습니다. 또한 양측은 녹색 개발을 촉진하고 기후 변화를 해결하고 생태 환경을 향상시키는 협력을 강화했습니다. 그는 직접 비행을 늘려서 공공 지원을 강화하는 동시에 보호 및 에너지 변환을 촉진하고, 아세안 국가의 학생들이 질서 정연한 방식으로 중국에서 공부로 돌아갈 수 있도록"&amp;" 도와주고, 문화, 관광, 싱크 탱크 및 스포츠의 교환 및 협력 강화를 돕는다 고 그는 말했다. 왕은 중국은 평화 롭고 안전하며 안전하며 번영하며 아름답고 원고의 건물을 계속 발전시키기 위해 아세안과 함께 기꺼이 협력 할 것이라고 말했다. 집과 함께, 양측 지도자들이 도달 한 중요한 합의를 이행하고, 포괄적 인 전략적 파트너십을 계속 심화시키고, 미래를 공유하는 중국-아세안 공동체를 구축하여 지역 평화와 발전에 더 큰 기여를 할 수 있도록 .wang은 "&amp;"이와 관련하여 4 점 제안을 제시했으며, 먼저, 양측은 공통 개발 모델을 구축해야합니다. 양측은 더 높은 수준의 상호 혜택을 달성하기 위해 개발 전략 사이의 시너지 효과를 강화해야합니다. China는 개발을 위해 ASEAN 국가에 지원을 제공하겠다는 약속을 존중하고 GDI (Global Development Initiative)의 구현을 촉진하고 있습니다. Wang은 Asean 국가에서 양측은 공중 보건, 식품 및 에너지와 같은 압박 문제를 공동으로 해"&amp;"결해야한다고 지적했다. Wang은 양측이 고품질 벨트와 도로 협력을 촉진하기 위해 손에 합류하고, 새로운 국제 육상 시대 무역 복도 건설에 참여할 수 있도록 더 많은 국가를 환영하며, 산업 및 공급망의 안전과 원활한 흐름을 보장한다고 말했다. 양측은 고품질의 RCEP 구현을 추진하고, 중국-자유 무역 지역에 대한 후속 협상을 가속화하고, 디지털 및 녹색 경제에 대한 협력을 확대하기 위해 협력해야합니다. . Wang은 양측이 개방형 지역주의를지지하고, 진"&amp;"정한 다자주의를 증진시키고, 아세안 주도 지역 구조를 확장하고 강화하며, 개발 도상국의 이익을 공동으로 보호하여 글로벌 거버넌스에“아시아 기여”를 만들어야한다고 말했다. Wang은 인도-태평양 (AOIP)에 대한 전망은 독립성, 개방성 및 포용성을 준수하며 개발 및 협력에 중점을두고 있으며, 중국은 아세안 국가들과 협력하여 전망과 벨트와 도로 이니셔티브 사이의 시너지 효과를 공동으로 향상시킬 것이라고 말했다. (BRI), 그와 GDI. Fourth 사이"&amp;"에서, 양측은 공동으로 지역 평화와 안정성을 유지해야합니다. Wang은 GSI (Global Security Initiative)가 ASEAN이 옹호하는 보안 철학을 공유한다는 점을 지적하면서 중국은 아세안 국가에서 이니셔티브의 이행을 탐구하기 위해 아세안과 협력 할 준비가되어 있다고 말했다. 남중국해 (COC)에서 행동하고, 남중국해를 평화, 협력 및 우정의 바다로 바꾸기 위해 지역 국가의 손에있는 문제의 열쇠를 유지하십시오. 왕은 농업 개발 및 식량"&amp;" 안보에 관한 중국-아세안 협력, 중국-아세안 지도자 회의에서 식량 안보 협력에 관한 공동 성명서 발행을 제안했다. 아세안의 중심 위치, AOIP의 4 가지 우선 순위 영역에서의 지원 협력 목록, 평화 롭고 안전하고 안전하며 번영하며 아름답고 원만한 가정을 구축하는 데 관한 진보 보고서, 중국-아세안 건설에 관한 사실 목록입니다. 회의에 참석 한 외무부 장관들은 양측 간의 포괄적 인 전략적 파트너십이 설립 된 이후로 풍부한 물질과 놀라운 성과에 대한 역"&amp;"동적 인 아세안-중국 협력에 대해 강력하게 이야기했으며, 중국의 아세안의 중심 위치에 대한 일관된 지원에 감사했다. 그리고 Covid-19 Pandemic과의 싸움에서 아세안 국가에 백신을 제공해 주신 중국에 감사했습니다. 아세안 국가들은 상호 이익과 공유 비전을 가진 파트너로서 Xi 대통령의 제안을 완전히 승인했으며 평화 롭고 안전하고 안전하며 번영하며 아름답고 원만한 집을 함께 건설하고 BRI와 AOIP의 시너지를 기대한다고 말했다. 아세안에서 GD"&amp;"I와 GSI의 이행을 더욱 탐구하기 위해 외무부 장관들은 RCEP 이행의 진전에 대한 만족을 표명하고 아세안과의 자유 무역 협정에 도달하는 데 주도하는 중국을 인정했다. 중국 자유 무역 지역 업그레이드, 다양한 분야에서 상호 유익한 협력을 심화시키고 지역 평화, 안정성 및 번영을 공동으로 보호하기위한 COC 상담에서 실질적인 진전을 강요하는 것에 대한 후속 협상 가속화 중국의 주권을 침해하기 위해 미국 측의 도발에 대한 중국의 엄숙한 입장에 대해 설명했"&amp;"다. 주권과 영토 정직을 보호하기 위해 One-China 정책을 준수하고 중국을 지원합니다. ASEAN 외무부 장관은 또한 국가의 국가의 확고한 준수를 반복하여 횡단된 상황에 대한 성명서를 발표했습니다. 중국-아세안 포괄적 인 전략적 파트너십을위한 행동 계획은 중국-아세안 지도자 회의에 승인을받을 예정이다.")</f>
        <v>신 후아-중국 국무원 겸 Wang Yi 외무부 장관은 목요일에 중국-아세안 외무 장관 회의에 참석했으며, 그 동안 중국과 아세안 측은 협력에 대한 업적에 대해 크게 말하고 중국-해부 공동체를 건설하기로 약속했습니다. Wang과 캄보디아 부총리와 Prak Sokhonn 외무부 장관이 공동 의장을 맡은 회의는 동남아시아 국가 협회 (ASEAN)와 ASEAN 사무 총장 Dato Lim Jock의 외무부 장관이 참석했다. Hoi.wang은 Xi Jinping 중국 대통령과 Asean 국가의 지도자들이 작년 11 월에 포괄적 인 전략적 파트너십의 설립을 공동으로 발표 한 이후 파트너십의 발전은 다양한 분야에서 유망한 결과로 좋은 출발을 시작했다고 밝혔다. 양측은 다양한 유출의 도전을 충족시키기 위해 함께 일했으며 공동으로 어려운 평화와 안정을 유지했습니다. 그는이 지역에서“평화의 오아시스”를 보호한다고 그는 말했다. Covid-19 Pandemic에 따르면, 양측은 질병과 싸우고 응급 관리의 협력 강화에 연대를 보여 주어“안전 방패”를 건설한다고 Wang은 말했다. . 또한 측면은 또한 지역 포괄적 인 경제 파트너십 (RCEP)과 연결 가속화를 공동으로 구현하여“개발을위한 고지”를 만들었습니다. 또한 양측은 녹색 개발을 촉진하고 기후 변화를 해결하고 생태 환경을 향상시키는 협력을 강화했습니다. 그는 직접 비행을 늘려서 공공 지원을 강화하는 동시에 보호 및 에너지 변환을 촉진하고, 아세안 국가의 학생들이 질서 정연한 방식으로 중국에서 공부로 돌아갈 수 있도록 도와주고, 문화, 관광, 싱크 탱크 및 스포츠의 교환 및 협력 강화를 돕는다 고 그는 말했다. 왕은 중국은 평화 롭고 안전하며 안전하며 번영하며 아름답고 원고의 건물을 계속 발전시키기 위해 아세안과 함께 기꺼이 협력 할 것이라고 말했다. 집과 함께, 양측 지도자들이 도달 한 중요한 합의를 이행하고, 포괄적 인 전략적 파트너십을 계속 심화시키고, 미래를 공유하는 중국-아세안 공동체를 구축하여 지역 평화와 발전에 더 큰 기여를 할 수 있도록 .wang은 이와 관련하여 4 점 제안을 제시했으며, 먼저, 양측은 공통 개발 모델을 구축해야합니다. 양측은 더 높은 수준의 상호 혜택을 달성하기 위해 개발 전략 사이의 시너지 효과를 강화해야합니다. China는 개발을 위해 ASEAN 국가에 지원을 제공하겠다는 약속을 존중하고 GDI (Global Development Initiative)의 구현을 촉진하고 있습니다. Wang은 Asean 국가에서 양측은 공중 보건, 식품 및 에너지와 같은 압박 문제를 공동으로 해결해야한다고 지적했다. Wang은 양측이 고품질 벨트와 도로 협력을 촉진하기 위해 손에 합류하고, 새로운 국제 육상 시대 무역 복도 건설에 참여할 수 있도록 더 많은 국가를 환영하며, 산업 및 공급망의 안전과 원활한 흐름을 보장한다고 말했다. 양측은 고품질의 RCEP 구현을 추진하고, 중국-자유 무역 지역에 대한 후속 협상을 가속화하고, 디지털 및 녹색 경제에 대한 협력을 확대하기 위해 협력해야합니다. . Wang은 양측이 개방형 지역주의를지지하고, 진정한 다자주의를 증진시키고, 아세안 주도 지역 구조를 확장하고 강화하며, 개발 도상국의 이익을 공동으로 보호하여 글로벌 거버넌스에“아시아 기여”를 만들어야한다고 말했다. Wang은 인도-태평양 (AOIP)에 대한 전망은 독립성, 개방성 및 포용성을 준수하며 개발 및 협력에 중점을두고 있으며, 중국은 아세안 국가들과 협력하여 전망과 벨트와 도로 이니셔티브 사이의 시너지 효과를 공동으로 향상시킬 것이라고 말했다. (BRI), 그와 GDI. Fourth 사이에서, 양측은 공동으로 지역 평화와 안정성을 유지해야합니다. Wang은 GSI (Global Security Initiative)가 ASEAN이 옹호하는 보안 철학을 공유한다는 점을 지적하면서 중국은 아세안 국가에서 이니셔티브의 이행을 탐구하기 위해 아세안과 협력 할 준비가되어 있다고 말했다. 남중국해 (COC)에서 행동하고, 남중국해를 평화, 협력 및 우정의 바다로 바꾸기 위해 지역 국가의 손에있는 문제의 열쇠를 유지하십시오. 왕은 농업 개발 및 식량 안보에 관한 중국-아세안 협력, 중국-아세안 지도자 회의에서 식량 안보 협력에 관한 공동 성명서 발행을 제안했다. 아세안의 중심 위치, AOIP의 4 가지 우선 순위 영역에서의 지원 협력 목록, 평화 롭고 안전하고 안전하며 번영하며 아름답고 원만한 가정을 구축하는 데 관한 진보 보고서, 중국-아세안 건설에 관한 사실 목록입니다. 회의에 참석 한 외무부 장관들은 양측 간의 포괄적 인 전략적 파트너십이 설립 된 이후로 풍부한 물질과 놀라운 성과에 대한 역동적 인 아세안-중국 협력에 대해 강력하게 이야기했으며, 중국의 아세안의 중심 위치에 대한 일관된 지원에 감사했다. 그리고 Covid-19 Pandemic과의 싸움에서 아세안 국가에 백신을 제공해 주신 중국에 감사했습니다. 아세안 국가들은 상호 이익과 공유 비전을 가진 파트너로서 Xi 대통령의 제안을 완전히 승인했으며 평화 롭고 안전하고 안전하며 번영하며 아름답고 원만한 집을 함께 건설하고 BRI와 AOIP의 시너지를 기대한다고 말했다. 아세안에서 GDI와 GSI의 이행을 더욱 탐구하기 위해 외무부 장관들은 RCEP 이행의 진전에 대한 만족을 표명하고 아세안과의 자유 무역 협정에 도달하는 데 주도하는 중국을 인정했다. 중국 자유 무역 지역 업그레이드, 다양한 분야에서 상호 유익한 협력을 심화시키고 지역 평화, 안정성 및 번영을 공동으로 보호하기위한 COC 상담에서 실질적인 진전을 강요하는 것에 대한 후속 협상 가속화 중국의 주권을 침해하기 위해 미국 측의 도발에 대한 중국의 엄숙한 입장에 대해 설명했다. 주권과 영토 정직을 보호하기 위해 One-China 정책을 준수하고 중국을 지원합니다. ASEAN 외무부 장관은 또한 국가의 국가의 확고한 준수를 반복하여 횡단된 상황에 대한 성명서를 발표했습니다. 중국-아세안 포괄적 인 전략적 파트너십을위한 행동 계획은 중국-아세안 지도자 회의에 승인을받을 예정이다.</v>
      </c>
    </row>
    <row r="120" ht="15.75" customHeight="1">
      <c r="A120" s="1">
        <v>118.0</v>
      </c>
      <c r="B120" s="3" t="s">
        <v>362</v>
      </c>
      <c r="C120" s="3" t="str">
        <f>IFERROR(__xludf.DUMMYFUNCTION("GOOGLETRANSLATE(B120,""en"",""ko"")"),"Royal Group Ppsez 수출은 7 개월 만에 $ 492.7m로 증가합니다.")</f>
        <v>Royal Group Ppsez 수출은 7 개월 만에 $ 492.7m로 증가합니다.</v>
      </c>
      <c r="D120" s="3" t="s">
        <v>338</v>
      </c>
      <c r="E120" s="3" t="str">
        <f>IFERROR(__xludf.DUMMYFUNCTION("GOOGLETRANSLATE(D120,""en"",""ko"")"),"2022 년 8 월 8 일")</f>
        <v>2022 년 8 월 8 일</v>
      </c>
      <c r="F120" s="4" t="s">
        <v>363</v>
      </c>
      <c r="G120" s="3" t="s">
        <v>364</v>
      </c>
      <c r="H120" s="3" t="str">
        <f>IFERROR(__xludf.DUMMYFUNCTION("GOOGLETRANSLATE(G120,""en"",""ko"")"),"Royal Group Phnom Penh Special Economic Zone (Royal Group Ppsez)은 올해 첫 7 개월 동안 4 억 9,270 만 달러로 놀라운 성장을 달성했으며, 작년 같은 기간에 비해 26 % 증가한 것으로 밝혀졌습니다. Royal Group Ppsez의 CEO 인 Hiroshi는 Khmer Times에 주로 357 헥타르의 토지에서 일본, 미국 및 태국으로 수출이 증가하면서 39,100 명의 근로자를 고용하는 102"&amp;" 개 회사를 호스트했습니다. 2021 년 7 월, 2021 년 같은 기간에 비해 42.9 % 증가한 2022 년 7 월. Garment Co, Ltd,”Eumatsu는 덧붙였다. Marvel Garment Co, Ltd는 중국에서 가장 큰 수직 통합 니트웨어 제조업체의 자회사라고 덧붙였다. Royal Group의 Sidiary —Cambodia의 전략적 투자 지주 회사는 통신, 운송, 에너지, 미디어 및 엔터테인먼트, 은행, 금융, 보험, 호텔, 재산을"&amp;" 포함한 광범위한 산업에서 미국에서 가장 역동적이고 다각화 된 비즈니스 대기업으로 인정됩니다. Royal Group은 개발, 무역 및 농업에 대해 Royal Group은 국가의 산업화에 기여하고 혁신적인 기술로 비즈니스 친화적 인 환경을 조성하기 위해 투자자를 지속적으로 지원하기 위해 노력하고 있다고 말했다. 캄보디아에서 정치적, 사회적 안정과 새로운 매력적인 투자법을 통해 우리는 더 많은 제조업체를 유치 할 것이라고 확신하며 수출량은 점점 더 높아질 "&amp;"것입니다.")</f>
        <v>Royal Group Phnom Penh Special Economic Zone (Royal Group Ppsez)은 올해 첫 7 개월 동안 4 억 9,270 만 달러로 놀라운 성장을 달성했으며, 작년 같은 기간에 비해 26 % 증가한 것으로 밝혀졌습니다. Royal Group Ppsez의 CEO 인 Hiroshi는 Khmer Times에 주로 357 헥타르의 토지에서 일본, 미국 및 태국으로 수출이 증가하면서 39,100 명의 근로자를 고용하는 102 개 회사를 호스트했습니다. 2021 년 7 월, 2021 년 같은 기간에 비해 42.9 % 증가한 2022 년 7 월. Garment Co, Ltd,”Eumatsu는 덧붙였다. Marvel Garment Co, Ltd는 중국에서 가장 큰 수직 통합 니트웨어 제조업체의 자회사라고 덧붙였다. Royal Group의 Sidiary —Cambodia의 전략적 투자 지주 회사는 통신, 운송, 에너지, 미디어 및 엔터테인먼트, 은행, 금융, 보험, 호텔, 재산을 포함한 광범위한 산업에서 미국에서 가장 역동적이고 다각화 된 비즈니스 대기업으로 인정됩니다. Royal Group은 개발, 무역 및 농업에 대해 Royal Group은 국가의 산업화에 기여하고 혁신적인 기술로 비즈니스 친화적 인 환경을 조성하기 위해 투자자를 지속적으로 지원하기 위해 노력하고 있다고 말했다. 캄보디아에서 정치적, 사회적 안정과 새로운 매력적인 투자법을 통해 우리는 더 많은 제조업체를 유치 할 것이라고 확신하며 수출량은 점점 더 높아질 것입니다.</v>
      </c>
    </row>
    <row r="121" ht="15.75" customHeight="1">
      <c r="A121" s="1">
        <v>119.0</v>
      </c>
      <c r="B121" s="3" t="s">
        <v>365</v>
      </c>
      <c r="C121" s="3" t="str">
        <f>IFERROR(__xludf.DUMMYFUNCTION("GOOGLETRANSLATE(B121,""en"",""ko"")"),"Panda Commercial Bank는 Huione Life Insurance와 파트너 관계를 맺고 개인 은행 부서를 강화합니다.")</f>
        <v>Panda Commercial Bank는 Huione Life Insurance와 파트너 관계를 맺고 개인 은행 부서를 강화합니다.</v>
      </c>
      <c r="D121" s="3" t="s">
        <v>338</v>
      </c>
      <c r="E121" s="3" t="str">
        <f>IFERROR(__xludf.DUMMYFUNCTION("GOOGLETRANSLATE(D121,""en"",""ko"")"),"2022 년 8 월 8 일")</f>
        <v>2022 년 8 월 8 일</v>
      </c>
      <c r="F121" s="4" t="s">
        <v>366</v>
      </c>
      <c r="G121" s="3" t="s">
        <v>367</v>
      </c>
      <c r="H121" s="3" t="str">
        <f>IFERROR(__xludf.DUMMYFUNCTION("GOOGLETRANSLATE(G121,""en"",""ko"")"),"Panda Commercial Bank는 Huione Life Insurance와 계약을 체결했습니다. Huione Life Insurance는 주로 진료 의뢰하에있는 다른 Bancassurance 모델과 달리 기업 대행사 모델에 따라 Panda Bank의 직원이 대출 및 예금과 같은 은행 제품으로 보험 상품을 포장 할 수 있습니다. 직원은 재무 계획에 대한 교육을받을 것입니다.“우리는 또한이 모델을 통해 Panda가 대상 고객의 요구를 충족시키는 Hu"&amp;"ione Life Insurance와 공동으로 제품을 개발할 수 있기 때문에이 모델을 선택했습니다. 우리는 중국과 싱가포르 시장에서 공동 경험을 활용 하고이 시장에 고유 한 보험 솔루션을 제공 할 것입니다.”Panda Commercial Bank의 CEO 인 Cynthia Liaw는 말했습니다. VVIP 고객에게 다음과 같은 서비스를 제공합니다.“우리는 또한 직원들이 자산 관리에 능숙하도록 훈련시킬 것입니다. 저의 개인 업무 경험은 주로 디지털 및 지불"&amp;" 관련이지만, 자산 관리를 위해 IBF (Institute of Banking &amp; Finance) 싱가포르에서 개인 은행 인증을 받았습니다.”“이것은 싱가포르의 개인 은행가가 제공하기 전에 얻어야하는 인증입니다. 높은 순 가치 고객에게 재무 자문 서비스. 따라서 저는 캄보디아와 국제적으로 높은 순 가치 고객에게 서비스를 제공 할 수있는 자산 관리자 팀을 구축 할 것입니다.")</f>
        <v>Panda Commercial Bank는 Huione Life Insurance와 계약을 체결했습니다. Huione Life Insurance는 주로 진료 의뢰하에있는 다른 Bancassurance 모델과 달리 기업 대행사 모델에 따라 Panda Bank의 직원이 대출 및 예금과 같은 은행 제품으로 보험 상품을 포장 할 수 있습니다. 직원은 재무 계획에 대한 교육을받을 것입니다.“우리는 또한이 모델을 통해 Panda가 대상 고객의 요구를 충족시키는 Huione Life Insurance와 공동으로 제품을 개발할 수 있기 때문에이 모델을 선택했습니다. 우리는 중국과 싱가포르 시장에서 공동 경험을 활용 하고이 시장에 고유 한 보험 솔루션을 제공 할 것입니다.”Panda Commercial Bank의 CEO 인 Cynthia Liaw는 말했습니다. VVIP 고객에게 다음과 같은 서비스를 제공합니다.“우리는 또한 직원들이 자산 관리에 능숙하도록 훈련시킬 것입니다. 저의 개인 업무 경험은 주로 디지털 및 지불 관련이지만, 자산 관리를 위해 IBF (Institute of Banking &amp; Finance) 싱가포르에서 개인 은행 인증을 받았습니다.”“이것은 싱가포르의 개인 은행가가 제공하기 전에 얻어야하는 인증입니다. 높은 순 가치 고객에게 재무 자문 서비스. 따라서 저는 캄보디아와 국제적으로 높은 순 가치 고객에게 서비스를 제공 할 수있는 자산 관리자 팀을 구축 할 것입니다.</v>
      </c>
    </row>
    <row r="122" ht="15.75" customHeight="1">
      <c r="A122" s="1">
        <v>120.0</v>
      </c>
      <c r="B122" s="3" t="s">
        <v>30</v>
      </c>
      <c r="C122" s="3" t="str">
        <f>IFERROR(__xludf.DUMMYFUNCTION("GOOGLETRANSLATE(B122,""en"",""ko"")"),"시장 감시")</f>
        <v>시장 감시</v>
      </c>
      <c r="D122" s="3" t="s">
        <v>338</v>
      </c>
      <c r="E122" s="3" t="str">
        <f>IFERROR(__xludf.DUMMYFUNCTION("GOOGLETRANSLATE(D122,""en"",""ko"")"),"2022 년 8 월 8 일")</f>
        <v>2022 년 8 월 8 일</v>
      </c>
      <c r="F122" s="4" t="s">
        <v>368</v>
      </c>
      <c r="G122" s="3" t="s">
        <v>369</v>
      </c>
      <c r="H122" s="3" t="str">
        <f>IFERROR(__xludf.DUMMYFUNCTION("GOOGLETRANSLATE(G122,""en"",""ko"")"),"CSX는 2.94 점을 얻었습니다. 캄보디아 증권 거래소 지수 (CSX)는 금요일 469.98로 2.94 포인트 또는 0.63 % 증가했습니다. 466.37에 개장 한 지수는 하루 무역 기간 동안 469.98의 최고치와 464.96의 최저치를 기록했으며, 메인 이사회에서 ABC는 100 명의 Riels를 10,300 Riels와 GTI, 30 Riels에 도달하여 4,020 Riels에 도달했습니다. PPSP는 2,360 명의 Riels와 Pepc에 도"&amp;"달하기 위해 20 명의 Riels를 올렸고, 10 명의 Riels는 3,150 Riels에 정착하여 각각 13,400 개의 Riels와 14,760 Riels로 이동하여 각각 20 개의 Riels를 잃었습니다. PWSA는 7,420 Riel에서 평평하게 유지되었으며, 성장위원회에서 JSL은 4,100 Riels에서 평평하게 유지되었으며 DBDE는 10 명의 Riels를 2,380 명의 Riels로 끌어 올렸습니다.")</f>
        <v>CSX는 2.94 점을 얻었습니다. 캄보디아 증권 거래소 지수 (CSX)는 금요일 469.98로 2.94 포인트 또는 0.63 % 증가했습니다. 466.37에 개장 한 지수는 하루 무역 기간 동안 469.98의 최고치와 464.96의 최저치를 기록했으며, 메인 이사회에서 ABC는 100 명의 Riels를 10,300 Riels와 GTI, 30 Riels에 도달하여 4,020 Riels에 도달했습니다. PPSP는 2,360 명의 Riels와 Pepc에 도달하기 위해 20 명의 Riels를 올렸고, 10 명의 Riels는 3,150 Riels에 정착하여 각각 13,400 개의 Riels와 14,760 Riels로 이동하여 각각 20 개의 Riels를 잃었습니다. PWSA는 7,420 Riel에서 평평하게 유지되었으며, 성장위원회에서 JSL은 4,100 Riels에서 평평하게 유지되었으며 DBDE는 10 명의 Riels를 2,380 명의 Riels로 끌어 올렸습니다.</v>
      </c>
    </row>
    <row r="123" ht="15.75" customHeight="1">
      <c r="A123" s="1">
        <v>121.0</v>
      </c>
      <c r="B123" s="3" t="s">
        <v>370</v>
      </c>
      <c r="C123" s="3" t="str">
        <f>IFERROR(__xludf.DUMMYFUNCTION("GOOGLETRANSLATE(B123,""en"",""ko"")"),"사역은 더 많은 관광 제품의 출시를 촉구합니다")</f>
        <v>사역은 더 많은 관광 제품의 출시를 촉구합니다</v>
      </c>
      <c r="D123" s="3" t="s">
        <v>338</v>
      </c>
      <c r="E123" s="3" t="str">
        <f>IFERROR(__xludf.DUMMYFUNCTION("GOOGLETRANSLATE(D123,""en"",""ko"")"),"2022 년 8 월 8 일")</f>
        <v>2022 년 8 월 8 일</v>
      </c>
      <c r="F123" s="4" t="s">
        <v>371</v>
      </c>
      <c r="G123" s="3" t="s">
        <v>372</v>
      </c>
      <c r="H123" s="3" t="str">
        <f>IFERROR(__xludf.DUMMYFUNCTION("GOOGLETRANSLATE(G123,""en"",""ko"")"),"관광부는 국내 및 국제 관광객을 유치하기 위해 모든 형태의 더 많은 관광 제품을 설립 할 것을 요구했으며, 최근 캔들 지방의 Koh Slaket Stadio Resort의 런칭 행사에 참여하면서 최근에 소피크의 최고 소피자 관광부의 주정부는 캄보디아가 Covid-19 위기에서 회복하는 길에있는 것처럼 민간 부문의 새로운 관광 제품 개발에 열중하고 있다고 말했다. 외국인 관광객을 위해. “캄보디아의 관광 부문은 비행 연결이 증가함에 따라 점차 회복되고 있"&amp;"으며 국내 및 국제 관광객의 수도 꾸준히 증가했습니다. 이것
민간 부문은
Sopheak은 Koh Slaket Stadio Resort의 창립자 인 Chan Davy는 13 헥타르의 부동산에 위치한 리조트가 멀티 스타일의 엔터테인먼트 장소라고 말했다. Davy는“문화 관광에 대한 나의 투자는 국내 및 국제 관광객의 지원을 받고 도시 근처에서 인기있는 관광지가 될 것이라고 믿는다. Sivlin은 2022 년 전 상반기에 Khmer Times에 말했다. 캄보"&amp;"디아는 50 만 명 이상의 국제 관광객을 받았으며 2021 년 같은 기간에 비해 394 % 증가했습니다.")</f>
        <v>관광부는 국내 및 국제 관광객을 유치하기 위해 모든 형태의 더 많은 관광 제품을 설립 할 것을 요구했으며, 최근 캔들 지방의 Koh Slaket Stadio Resort의 런칭 행사에 참여하면서 최근에 소피크의 최고 소피자 관광부의 주정부는 캄보디아가 Covid-19 위기에서 회복하는 길에있는 것처럼 민간 부문의 새로운 관광 제품 개발에 열중하고 있다고 말했다. 외국인 관광객을 위해. “캄보디아의 관광 부문은 비행 연결이 증가함에 따라 점차 회복되고 있으며 국내 및 국제 관광객의 수도 꾸준히 증가했습니다. 이것
민간 부문은
Sopheak은 Koh Slaket Stadio Resort의 창립자 인 Chan Davy는 13 헥타르의 부동산에 위치한 리조트가 멀티 스타일의 엔터테인먼트 장소라고 말했다. Davy는“문화 관광에 대한 나의 투자는 국내 및 국제 관광객의 지원을 받고 도시 근처에서 인기있는 관광지가 될 것이라고 믿는다. Sivlin은 2022 년 전 상반기에 Khmer Times에 말했다. 캄보디아는 50 만 명 이상의 국제 관광객을 받았으며 2021 년 같은 기간에 비해 394 % 증가했습니다.</v>
      </c>
    </row>
    <row r="124" ht="15.75" customHeight="1">
      <c r="A124" s="1">
        <v>122.0</v>
      </c>
      <c r="B124" s="3" t="s">
        <v>373</v>
      </c>
      <c r="C124" s="3" t="str">
        <f>IFERROR(__xludf.DUMMYFUNCTION("GOOGLETRANSLATE(B124,""en"",""ko"")"),"남아프리카 공화국 전투 오렌지 전투")</f>
        <v>남아프리카 공화국 전투 오렌지 전투</v>
      </c>
      <c r="D124" s="3" t="s">
        <v>338</v>
      </c>
      <c r="E124" s="3" t="str">
        <f>IFERROR(__xludf.DUMMYFUNCTION("GOOGLETRANSLATE(D124,""en"",""ko"")"),"2022 년 8 월 8 일")</f>
        <v>2022 년 8 월 8 일</v>
      </c>
      <c r="F124" s="4" t="s">
        <v>374</v>
      </c>
      <c r="G124" s="3" t="s">
        <v>375</v>
      </c>
      <c r="H124" s="3" t="str">
        <f>IFERROR(__xludf.DUMMYFUNCTION("GOOGLETRANSLATE(G124,""en"",""ko"")"),"AFP-남아프리카 공화국과 유럽 연합이 수입 규칙에 대한 분쟁으로 유럽 항구에서 좌초 된 컨테이너에서 수백만 상자의 오렌지가 손상되고있다. , EU가 지난달에 EU가 새로운 공장 및 건강 안전 요건을 도입 한 후 Orange Farmers가 생존을 위협한다고 말한 후 세계 무역기구 (WTO)에 불만을 제기했습니다. 남아프리카의 감귤 재배자 협회 (CGA)는 남아프리카의 과일을 유럽으로 이끌고 도착하자마자 CGA (Comply and Under Faila"&amp;"ster”라고 말합니다. 품질과 안전은 (정지) 거기에 앉아 있습니다 - 그리고 사람들이 식량 안보에 대해 걱정할 때.”EU 규칙은 False Codling Mot라는 곤충의 잠재적 스프레드를 다루는 것을 목표로합니다. 오렌지와 자몽을 포함한 과일을 먹는 사하라 사막 이남 아프리카 출신의 해충 인 H, 새로운 조치는 남아프리카 농민들이 모든 유럽 바운드 오렌지에 극도의 차가운 치료를 적용하고 과일을 섭씨 2도 (35도)에 보관해야합니다 (35도 CGA는"&amp;" 25 일 동안 화씨 또는 낮은 수준의 감소를 방지 할 수있는 더 많은 목표를 가지고 있기 때문에이 조치는 불필요하다고 말합니다. 남아프리카 공화국은 EU 요구 사항이“과학에 근거하지 않았다”고 주장했다. 남아프리카 감귤 재배자들은 이미 끔찍한 해협에있는 산업에 과도한 추가 압력 을가한다고 말합니다.“이것은 많은 비용을 추가 할 것입니다. 세계에서는 감당할 수 있습니다.”라고 거의 100 년 된 농장 일요일 강 감귤류의 머리 인 Hannes de Waa"&amp;"l은이 회사가 남쪽 근처에 7,000 헥타르 (17,000 에이커)를 둔 오렌지, 클레멘 타인 및 레몬 나무를 가진 회사 인 De Waal의 책임자는 말했습니다. 동부 해안 도시 GQEBERHA는 수입이 이미 높은 운송 및 비료 비용으로 압착되었다고 말했다. CovID-19가 강타한 이래로 보석 비용이 급증했으며, 우크라이나의 전쟁으로 인해 비료 가격이있다-러시아는 세계 최대의 생산자 중 하나입니다. CGA에 따르면 남아프리카의 오렌지 계절의 높이에 부"&amp;"딪히는 새로운 규칙은 남아프리카의 거의 20 억 달러 규모의 감귤 산업에서 가장 큰 시장으로 압력이 가장 큰 시장입니다. Chadwick은 수출 작전이 본격적으로 시작되었을 때 과일 재배자들에게 적응할 시간이 거의 없다고 말했다. 아프리카 정부는 이미 새로운 기준을 충족하는 선적에 대한 새로운 문서를 발행하기 위해 노력하고 있었지만 수백 개의 컨테이너가 파괴 될 수 있다고 Chadwick은 말했다. CGA는 NTI-Moth System은“우리의 시스템은"&amp;" 차가운 처리를 포함하지만 위험을 목표로하는 반면 EU 측정은 모든 오렌지를 포괄하는 담요 측정입니다.”라고 Chadwick은 말했습니다. 그는 남아프리카의 조치에 대해 냉기 치료는 이제 WTO와 관련이 있다고 말했다. 당사자는 60 일 동안 해결책을 협상해야합니다. 고소인은이 문제를 전문가 패널에 의해 결정할 수 있도록 요청할 수 있습니다. EU는 EU의 공장 및 건강 안전 기준의 목표는 노동 조합을 보호하는 것입니다. 이 해충이 노조에 자리 잡은 경"&amp;"우 농업과 환경에 대한 잠재적 인 영향으로 인한 영토는 EU위원회의 대변인이 성명서에서 말했다. “우리 산업은 압력을 받고 있습니다. 기본적으로 1 년의 생존입니다.”라고 그는 말했다.")</f>
        <v>AFP-남아프리카 공화국과 유럽 연합이 수입 규칙에 대한 분쟁으로 유럽 항구에서 좌초 된 컨테이너에서 수백만 상자의 오렌지가 손상되고있다. , EU가 지난달에 EU가 새로운 공장 및 건강 안전 요건을 도입 한 후 Orange Farmers가 생존을 위협한다고 말한 후 세계 무역기구 (WTO)에 불만을 제기했습니다. 남아프리카의 감귤 재배자 협회 (CGA)는 남아프리카의 과일을 유럽으로 이끌고 도착하자마자 CGA (Comply and Under Failaster”라고 말합니다. 품질과 안전은 (정지) 거기에 앉아 있습니다 - 그리고 사람들이 식량 안보에 대해 걱정할 때.”EU 규칙은 False Codling Mot라는 곤충의 잠재적 스프레드를 다루는 것을 목표로합니다. 오렌지와 자몽을 포함한 과일을 먹는 사하라 사막 이남 아프리카 출신의 해충 인 H, 새로운 조치는 남아프리카 농민들이 모든 유럽 바운드 오렌지에 극도의 차가운 치료를 적용하고 과일을 섭씨 2도 (35도)에 보관해야합니다 (35도 CGA는 25 일 동안 화씨 또는 낮은 수준의 감소를 방지 할 수있는 더 많은 목표를 가지고 있기 때문에이 조치는 불필요하다고 말합니다. 남아프리카 공화국은 EU 요구 사항이“과학에 근거하지 않았다”고 주장했다. 남아프리카 감귤 재배자들은 이미 끔찍한 해협에있는 산업에 과도한 추가 압력 을가한다고 말합니다.“이것은 많은 비용을 추가 할 것입니다. 세계에서는 감당할 수 있습니다.”라고 거의 100 년 된 농장 일요일 강 감귤류의 머리 인 Hannes de Waal은이 회사가 남쪽 근처에 7,000 헥타르 (17,000 에이커)를 둔 오렌지, 클레멘 타인 및 레몬 나무를 가진 회사 인 De Waal의 책임자는 말했습니다. 동부 해안 도시 GQEBERHA는 수입이 이미 높은 운송 및 비료 비용으로 압착되었다고 말했다. CovID-19가 강타한 이래로 보석 비용이 급증했으며, 우크라이나의 전쟁으로 인해 비료 가격이있다-러시아는 세계 최대의 생산자 중 하나입니다. CGA에 따르면 남아프리카의 오렌지 계절의 높이에 부딪히는 새로운 규칙은 남아프리카의 거의 20 억 달러 규모의 감귤 산업에서 가장 큰 시장으로 압력이 가장 큰 시장입니다. Chadwick은 수출 작전이 본격적으로 시작되었을 때 과일 재배자들에게 적응할 시간이 거의 없다고 말했다. 아프리카 정부는 이미 새로운 기준을 충족하는 선적에 대한 새로운 문서를 발행하기 위해 노력하고 있었지만 수백 개의 컨테이너가 파괴 될 수 있다고 Chadwick은 말했다. CGA는 NTI-Moth System은“우리의 시스템은 차가운 처리를 포함하지만 위험을 목표로하는 반면 EU 측정은 모든 오렌지를 포괄하는 담요 측정입니다.”라고 Chadwick은 말했습니다. 그는 남아프리카의 조치에 대해 냉기 치료는 이제 WTO와 관련이 있다고 말했다. 당사자는 60 일 동안 해결책을 협상해야합니다. 고소인은이 문제를 전문가 패널에 의해 결정할 수 있도록 요청할 수 있습니다. EU는 EU의 공장 및 건강 안전 기준의 목표는 노동 조합을 보호하는 것입니다. 이 해충이 노조에 자리 잡은 경우 농업과 환경에 대한 잠재적 인 영향으로 인한 영토는 EU위원회의 대변인이 성명서에서 말했다. “우리 산업은 압력을 받고 있습니다. 기본적으로 1 년의 생존입니다.”라고 그는 말했다.</v>
      </c>
    </row>
    <row r="125" ht="15.75" customHeight="1">
      <c r="A125" s="1">
        <v>123.0</v>
      </c>
      <c r="B125" s="3" t="s">
        <v>376</v>
      </c>
      <c r="C125" s="3" t="str">
        <f>IFERROR(__xludf.DUMMYFUNCTION("GOOGLETRANSLATE(B125,""en"",""ko"")"),"시리아 휘발유 가격은 두 배 이상입니다")</f>
        <v>시리아 휘발유 가격은 두 배 이상입니다</v>
      </c>
      <c r="D125" s="3" t="s">
        <v>338</v>
      </c>
      <c r="E125" s="3" t="str">
        <f>IFERROR(__xludf.DUMMYFUNCTION("GOOGLETRANSLATE(D125,""en"",""ko"")"),"2022 년 8 월 8 일")</f>
        <v>2022 년 8 월 8 일</v>
      </c>
      <c r="F125" s="4" t="s">
        <v>377</v>
      </c>
      <c r="G125" s="3" t="s">
        <v>378</v>
      </c>
      <c r="H125" s="3" t="str">
        <f>IFERROR(__xludf.DUMMYFUNCTION("GOOGLETRANSLATE(G125,""en"",""ko"")"),"AFP-시리아의 내부 상업부는 연료 부족과 전력 삭감에 직면 한 전쟁이 필요한 국가에서 약 130 %의 휘발유 가격 인상을 발표했습니다. 127 %의 증가에 따르면, 사나 통신 공식 공식 사나 통신사가 인용 한 성명서에서 보조금이없는 가솔린 비용은 시리아 파운드 3,500에서 4,000 파운드로 증가 할 것이라고 밝혔다. 시리아 파운드가 계속 감가 상각되면서 당국은 연료 가격을 인상했다. 시리아의 통화는 2,814의 공식 요금에 비해 암시장의 달러로 약"&amp;" 4,250 달러로 거래되고 있습니다.“이 조치는 모든 사람을 때릴 것입니다. ""우리의 급여는 이제 우리를 직장으로 데려 갈 수있을 정도로 충분하고 다시 집으로 데려 갈 수있을 정도로 충분하지 않습니다."" ""인생은 매우 어려워졌고 나는이 상황이 우리를 이끄는 곳을 찾지 못했습니다."" 덧붙여서 2011 년 전쟁이 발생하면 시리아의 석유 및 가스 부문은 수십억 달러에 이르는 손실을 입었습니다. 경제는 장기 전쟁과 다마스쿠스에 대한 제재로 인해 어려움"&amp;"을 겪었습니다. 조치가 평범한 사람들을 너무 열심히 때렸다는 우려 때문에 바샤 르 알-아사드 대통령의 정권에 대한 제재에 대한 검토를 요구했다. 시리아의 갈등은 2011 년 평화로운 시위의 잔인한 억압으로 시작되었고 외국 세력과 지하드를 끌어 당기기 위해 확대되었다. 그것은 50 만 명이 사망하고 국가 인구의 절반을 사망했습니다.")</f>
        <v>AFP-시리아의 내부 상업부는 연료 부족과 전력 삭감에 직면 한 전쟁이 필요한 국가에서 약 130 %의 휘발유 가격 인상을 발표했습니다. 127 %의 증가에 따르면, 사나 통신 공식 공식 사나 통신사가 인용 한 성명서에서 보조금이없는 가솔린 비용은 시리아 파운드 3,500에서 4,000 파운드로 증가 할 것이라고 밝혔다. 시리아 파운드가 계속 감가 상각되면서 당국은 연료 가격을 인상했다. 시리아의 통화는 2,814의 공식 요금에 비해 암시장의 달러로 약 4,250 달러로 거래되고 있습니다.“이 조치는 모든 사람을 때릴 것입니다. "우리의 급여는 이제 우리를 직장으로 데려 갈 수있을 정도로 충분하고 다시 집으로 데려 갈 수있을 정도로 충분하지 않습니다." "인생은 매우 어려워졌고 나는이 상황이 우리를 이끄는 곳을 찾지 못했습니다." 덧붙여서 2011 년 전쟁이 발생하면 시리아의 석유 및 가스 부문은 수십억 달러에 이르는 손실을 입었습니다. 경제는 장기 전쟁과 다마스쿠스에 대한 제재로 인해 어려움을 겪었습니다. 조치가 평범한 사람들을 너무 열심히 때렸다는 우려 때문에 바샤 르 알-아사드 대통령의 정권에 대한 제재에 대한 검토를 요구했다. 시리아의 갈등은 2011 년 평화로운 시위의 잔인한 억압으로 시작되었고 외국 세력과 지하드를 끌어 당기기 위해 확대되었다. 그것은 50 만 명이 사망하고 국가 인구의 절반을 사망했습니다.</v>
      </c>
    </row>
    <row r="126" ht="15.75" customHeight="1">
      <c r="A126" s="1">
        <v>124.0</v>
      </c>
      <c r="B126" s="3" t="s">
        <v>379</v>
      </c>
      <c r="C126" s="3" t="str">
        <f>IFERROR(__xludf.DUMMYFUNCTION("GOOGLETRANSLATE(B126,""en"",""ko"")"),"일본은 Sihanoukville 항구 현대화 프로젝트를 위해 3 억 3,220 만 달러를 부여합니다.")</f>
        <v>일본은 Sihanoukville 항구 현대화 프로젝트를 위해 3 억 3,220 만 달러를 부여합니다.</v>
      </c>
      <c r="D126" s="3" t="s">
        <v>380</v>
      </c>
      <c r="E126" s="3" t="str">
        <f>IFERROR(__xludf.DUMMYFUNCTION("GOOGLETRANSLATE(D126,""en"",""ko"")"),"2022 년 8 월 6 일")</f>
        <v>2022 년 8 월 6 일</v>
      </c>
      <c r="F126" s="4" t="s">
        <v>381</v>
      </c>
      <c r="G126" s="3" t="s">
        <v>382</v>
      </c>
      <c r="H126" s="3" t="str">
        <f>IFERROR(__xludf.DUMMYFUNCTION("GOOGLETRANSLATE(G126,""en"",""ko"")"),"일본은 캄보디아에 3 억 2,22 만 달러의 대출을 수여하여 Sihanoukville Port를 확장하고 현대화했습니다. 외교부 협력부 장관 인 Prak Sokhonn과 Hayashi Yoshimasa, 일본 외무부 장관은 Sihanoukville 항구 대출에 대한 메모 및 관련 문서의 교환에 서명했습니다. 새로운 컨테이너 터미널 확장 프로젝트 (I). 헌 센프 라임 헌 센 (Hun Sen)은 오늘 제 55 차 아세안 외무 장관 회의의 부업에서 열린 서"&amp;"명 식을 주재했다. Sihanoukville 자율 항구는 심해 항구로 전환하기 위해 항구 프로젝트에 대한 대출을 제공하고 Covid-19 백신을 캄보디아에 제공 한 일본 정부에 감사를 표했다.")</f>
        <v>일본은 캄보디아에 3 억 2,22 만 달러의 대출을 수여하여 Sihanoukville Port를 확장하고 현대화했습니다. 외교부 협력부 장관 인 Prak Sokhonn과 Hayashi Yoshimasa, 일본 외무부 장관은 Sihanoukville 항구 대출에 대한 메모 및 관련 문서의 교환에 서명했습니다. 새로운 컨테이너 터미널 확장 프로젝트 (I). 헌 센프 라임 헌 센 (Hun Sen)은 오늘 제 55 차 아세안 외무 장관 회의의 부업에서 열린 서명 식을 주재했다. Sihanoukville 자율 항구는 심해 항구로 전환하기 위해 항구 프로젝트에 대한 대출을 제공하고 Covid-19 백신을 캄보디아에 제공 한 일본 정부에 감사를 표했다.</v>
      </c>
    </row>
    <row r="127" ht="15.75" customHeight="1">
      <c r="A127" s="1">
        <v>125.0</v>
      </c>
      <c r="B127" s="3" t="s">
        <v>383</v>
      </c>
      <c r="C127" s="3" t="str">
        <f>IFERROR(__xludf.DUMMYFUNCTION("GOOGLETRANSLATE(B127,""en"",""ko"")"),"China-Cambodia 유대, 두 나라는 벨트와 도로 협력을 강화합니다.")</f>
        <v>China-Cambodia 유대, 두 나라는 벨트와 도로 협력을 강화합니다.</v>
      </c>
      <c r="D127" s="3" t="s">
        <v>380</v>
      </c>
      <c r="E127" s="3" t="str">
        <f>IFERROR(__xludf.DUMMYFUNCTION("GOOGLETRANSLATE(D127,""en"",""ko"")"),"2022 년 8 월 6 일")</f>
        <v>2022 년 8 월 6 일</v>
      </c>
      <c r="F127" s="4" t="s">
        <v>384</v>
      </c>
      <c r="G127" s="3" t="s">
        <v>385</v>
      </c>
      <c r="H127" s="3" t="str">
        <f>IFERROR(__xludf.DUMMYFUNCTION("GOOGLETRANSLATE(G127,""en"",""ko"")"),"노동자들은 캄보디아에 새로운 랜드 마크 (Siem Reap Angkor International Airport)에 새로운 랜드 마크를 짓기 위해 시간을 맞이하고 있습니다. 유네스코에 등재 된 앙코르 고고학 공원이 위치한 같은 도시에 위치하고 있습니다. 중국 기업이 투자하고 건설 한 공항은 벨트 및 도로 이니셔티브의 상징적 인 프로젝트입니다. 펜 리 (Feng Li Project) Siem Reap Angkor International Airport Pr"&amp;"oject“우리는 이제 터미널 빌딩 및 장식 설계의 기계 및 전기 설치를 연구하고 있습니다. . 또한 우리는 비행장 지역의 포장 도로를 구체화하는 데 바빴습니다. 우리는 계획대로 3 년 만에 전체 프로젝트를 마치기로 결심했습니다.”프로젝트는 2020 년 3 월에 Covid 발생이 시작되었을 때 시작되었습니다. 지난 2 년 동안, 전염병은 큰 도전을 제기하여 직원과 재료의 국경 간 교통을 실질적인 두통으로 만들었습니다. FENG LI 프로젝트 관리자 인 "&amp;"Siem Reap Angkor International Airport Project“우리는 큰 피를 피하기 위해 엄격한 조치를 취했습니다. -건축을 중단 할 수있는 스케일 감염. 우리는 직원들에게 필요할 때 예방 접종과 검역소를 요청했으며 모든 사람의 체온을 모니터링하고 있습니다.”프로젝트에는 1,000 명 이상의 현지 근로자가 포함됩니다. 공항은 내년 3 월에 완료 될 예정이며 10 월에 운영 될 예정입니다. Tekreth Samrach 회장, Sie"&amp;"m Reap-Angkor International Airport의 건설위원회“공항 자체는 무역, ​​투자, 관광객 도착, 항공 운송 서비스를 홍보 할 것입니다. 이것은 캄보디아 사람들의 경제 성장과 일자리 창출로 이어질 것입니다. 관광 산업은 캄보디아 경제에서 매우 중요한 역할을합니다. GDP의 15 ~ 17%처럼 차지합니다. 이것은 캄보디아에서 가장 큰 공항이 될 것입니다.”그리고 양자 협력은 인프라를 훨씬 뛰어 넘습니다. 공항 건설을 담당하는 중국 "&amp;"회사는 또한 캄보디아 전역의 27 개 학교 시설을 업그레이드하는 것을 목표로 교육 프로젝트를 수행하고 있습니다. 이 회사는 프로젝트 품질과 사회적 책임 모두에 동등한 중요성을 부여한다고 말합니다. Hu Kailin 국제 공학부, Yunnan Construction and Investment Holding Group Company의 국제 공학부 총괄 관리자“우리는 환경 친화적 인 제품을 사용하고 현지 법률 및 규정을 엄격하게 따르려고 노력합니다. 숲과 같"&amp;"은 자연 환경 및 오염을 예방합니다. Samrach 회장은 캄보디아와 중국이 매우 좋은 관계를 가지고 있으며 양측이 무역, 투자 및 문화 교류에 대한 협력을 강화할 수있는 기회를 포착 할 수 있기를 희망한다고 말했다. YJH, CGTN, Yunnan 지방.")</f>
        <v>노동자들은 캄보디아에 새로운 랜드 마크 (Siem Reap Angkor International Airport)에 새로운 랜드 마크를 짓기 위해 시간을 맞이하고 있습니다. 유네스코에 등재 된 앙코르 고고학 공원이 위치한 같은 도시에 위치하고 있습니다. 중국 기업이 투자하고 건설 한 공항은 벨트 및 도로 이니셔티브의 상징적 인 프로젝트입니다. 펜 리 (Feng Li Project) Siem Reap Angkor International Airport Project“우리는 이제 터미널 빌딩 및 장식 설계의 기계 및 전기 설치를 연구하고 있습니다. . 또한 우리는 비행장 지역의 포장 도로를 구체화하는 데 바빴습니다. 우리는 계획대로 3 년 만에 전체 프로젝트를 마치기로 결심했습니다.”프로젝트는 2020 년 3 월에 Covid 발생이 시작되었을 때 시작되었습니다. 지난 2 년 동안, 전염병은 큰 도전을 제기하여 직원과 재료의 국경 간 교통을 실질적인 두통으로 만들었습니다. FENG LI 프로젝트 관리자 인 Siem Reap Angkor International Airport Project“우리는 큰 피를 피하기 위해 엄격한 조치를 취했습니다. -건축을 중단 할 수있는 스케일 감염. 우리는 직원들에게 필요할 때 예방 접종과 검역소를 요청했으며 모든 사람의 체온을 모니터링하고 있습니다.”프로젝트에는 1,000 명 이상의 현지 근로자가 포함됩니다. 공항은 내년 3 월에 완료 될 예정이며 10 월에 운영 될 예정입니다. Tekreth Samrach 회장, Siem Reap-Angkor International Airport의 건설위원회“공항 자체는 무역, ​​투자, 관광객 도착, 항공 운송 서비스를 홍보 할 것입니다. 이것은 캄보디아 사람들의 경제 성장과 일자리 창출로 이어질 것입니다. 관광 산업은 캄보디아 경제에서 매우 중요한 역할을합니다. GDP의 15 ~ 17%처럼 차지합니다. 이것은 캄보디아에서 가장 큰 공항이 될 것입니다.”그리고 양자 협력은 인프라를 훨씬 뛰어 넘습니다. 공항 건설을 담당하는 중국 회사는 또한 캄보디아 전역의 27 개 학교 시설을 업그레이드하는 것을 목표로 교육 프로젝트를 수행하고 있습니다. 이 회사는 프로젝트 품질과 사회적 책임 모두에 동등한 중요성을 부여한다고 말합니다. Hu Kailin 국제 공학부, Yunnan Construction and Investment Holding Group Company의 국제 공학부 총괄 관리자“우리는 환경 친화적 인 제품을 사용하고 현지 법률 및 규정을 엄격하게 따르려고 노력합니다. 숲과 같은 자연 환경 및 오염을 예방합니다. Samrach 회장은 캄보디아와 중국이 매우 좋은 관계를 가지고 있으며 양측이 무역, 투자 및 문화 교류에 대한 협력을 강화할 수있는 기회를 포착 할 수 있기를 희망한다고 말했다. YJH, CGTN, Yunnan 지방.</v>
      </c>
    </row>
    <row r="128" ht="15.75" customHeight="1">
      <c r="A128" s="1">
        <v>126.0</v>
      </c>
      <c r="B128" s="3" t="s">
        <v>386</v>
      </c>
      <c r="C128" s="3" t="str">
        <f>IFERROR(__xludf.DUMMYFUNCTION("GOOGLETRANSLATE(B128,""en"",""ko"")"),"새로운 대출 계약을 통한 Sihanoukville 자율 포트 현대화 지원")</f>
        <v>새로운 대출 계약을 통한 Sihanoukville 자율 포트 현대화 지원</v>
      </c>
      <c r="D128" s="3" t="s">
        <v>380</v>
      </c>
      <c r="E128" s="3" t="str">
        <f>IFERROR(__xludf.DUMMYFUNCTION("GOOGLETRANSLATE(D128,""en"",""ko"")"),"2022 년 8 월 6 일")</f>
        <v>2022 년 8 월 6 일</v>
      </c>
      <c r="F128" s="4" t="s">
        <v>387</v>
      </c>
      <c r="G128" s="3" t="s">
        <v>388</v>
      </c>
      <c r="H128" s="3" t="str">
        <f>IFERROR(__xludf.DUMMYFUNCTION("GOOGLETRANSLATE(G128,""en"",""ko"")"),"캄보디아와 일본은 Preah Sihanouk Province에서 Sihanoukville Port New Container Terminal Expansion Project (i)의 이행을위한 대출 계약에 서명 할 것입니다. 서명 의식은 오늘 Hun Sen 총리의 대통령직에 따라 Phnom Penh의 Peace Palace에서 열릴 것입니다. . 해외 국제 협력부 보도 자료, 해당 프로젝트에 대한 41,388,000,000 엔까지의 엔화 대출 연장에 관한"&amp;" 메모 및 관련 문서의 교환에 따라 Prak Sokhonn, 부국장, 장관 사이에 입증 될 것입니다. 캄보디아의 외무 및 국제 협력, 일본 외무부 장관 하와시 요시마 사 (Hayashi Yoshimasa), 헴 밴디 (Hem Vanndy), 캄보디아 경제 재무부 장관, 카메이 하루 코 (Kamei Haruko) 사이의 위에서 언급 한 프로젝트에 대한 대출 협정 Jica Cambodia Office의 최고 대표.이 대출은 Sihanoukville의 확장과"&amp;" 현대화에 실질적으로 기여할 것입니다. utonomous 항구와 항구를 캄보디아의 주요 심해 항구로 바꾸는 것은 올해 초 두 나라 총리의 약속과 함께 캄보디아 및 지역에서 소스가 밑줄을 밑줄을 맡았습니다. Yoshimasa는 또한 Hung Panha 총리에 대한 호의를 지불 할 것입니다 - AKP")</f>
        <v>캄보디아와 일본은 Preah Sihanouk Province에서 Sihanoukville Port New Container Terminal Expansion Project (i)의 이행을위한 대출 계약에 서명 할 것입니다. 서명 의식은 오늘 Hun Sen 총리의 대통령직에 따라 Phnom Penh의 Peace Palace에서 열릴 것입니다. . 해외 국제 협력부 보도 자료, 해당 프로젝트에 대한 41,388,000,000 엔까지의 엔화 대출 연장에 관한 메모 및 관련 문서의 교환에 따라 Prak Sokhonn, 부국장, 장관 사이에 입증 될 것입니다. 캄보디아의 외무 및 국제 협력, 일본 외무부 장관 하와시 요시마 사 (Hayashi Yoshimasa), 헴 밴디 (Hem Vanndy), 캄보디아 경제 재무부 장관, 카메이 하루 코 (Kamei Haruko) 사이의 위에서 언급 한 프로젝트에 대한 대출 협정 Jica Cambodia Office의 최고 대표.이 대출은 Sihanoukville의 확장과 현대화에 실질적으로 기여할 것입니다. utonomous 항구와 항구를 캄보디아의 주요 심해 항구로 바꾸는 것은 올해 초 두 나라 총리의 약속과 함께 캄보디아 및 지역에서 소스가 밑줄을 밑줄을 맡았습니다. Yoshimasa는 또한 Hung Panha 총리에 대한 호의를 지불 할 것입니다 - AKP</v>
      </c>
    </row>
    <row r="129" ht="15.75" customHeight="1">
      <c r="A129" s="1">
        <v>127.0</v>
      </c>
      <c r="B129" s="3" t="s">
        <v>389</v>
      </c>
      <c r="C129" s="3" t="str">
        <f>IFERROR(__xludf.DUMMYFUNCTION("GOOGLETRANSLATE(B129,""en"",""ko"")"),"아세안 외무 장관은 RCEP 키 주요 기여자 지역의 회복 전략에 기여한다고 말합니다.")</f>
        <v>아세안 외무 장관은 RCEP 키 주요 기여자 지역의 회복 전략에 기여한다고 말합니다.</v>
      </c>
      <c r="D129" s="3" t="s">
        <v>380</v>
      </c>
      <c r="E129" s="3" t="str">
        <f>IFERROR(__xludf.DUMMYFUNCTION("GOOGLETRANSLATE(D129,""en"",""ko"")"),"2022 년 8 월 6 일")</f>
        <v>2022 년 8 월 6 일</v>
      </c>
      <c r="F129" s="4" t="s">
        <v>390</v>
      </c>
      <c r="G129" s="3" t="s">
        <v>391</v>
      </c>
      <c r="H129" s="3" t="str">
        <f>IFERROR(__xludf.DUMMYFUNCTION("GOOGLETRANSLATE(G129,""en"",""ko"")"),"금요일에 발표 된 아세안 외무 장관의 공동 통신에 따르면, 지역 포괄적 인 경제 파트너십 (RCEP) 자유 무역 협정은 동남아시아 국가 협회 (ASEAN) 협회 회복 전략의 주요 기여자가 될 것입니다. 캄보디아의 수도 인 프놈펜에서 열린 제 55 차 아세안 외무 장관 회의 (55 회 AMM) 이후, 장관들은 2022 년 1 월 1 일부터 RCEP의 입장을 환영했다. 이 지역의 포용적이고 개방형 무역 및 투자 건축을 지원하기 위해”Communique는 또"&amp;"한 4 월의 RJC (Rcep Joint Committee) 회의의 결과를 환영했으며, 이는 RCEP 구현 준비에 대해 논의했다. RCEP 구현을 모니터링하기위한위원회 및 RCEP 사무국 설립에 대한 주요 요소의 승인. 캄보디아 총리는 55 번째 암반의 에미니 (Emony)에 캄보디아 (Cambodia)에 독립형 사무국을 설립하여 RCEP의 잠재력을 극대화 할 것을 제안했다.“캄보디아는이 RCEP 사무국을 주최 할 준비가되어있다. 우리는 프놈펜에서 사무"&amp;"국이 어디에 있어야하는지 생각했고, 우리는 상세한 제안을 공식화하기 위해 노력하는 동안 캄보디아가 동료 아세안 회원국과 모든 RCEP 참여 국가의 지원을받을 수 있기를 바랍니다. RCEP는 브루나이, 캄보디아, 인도네시아, 라오스, 말레이시아, 미얀마, 필리핀, 싱가포르, 태국 및 베트남, 그리고 5 명의 거래 파트너 등 10 개 ASEAN 회원국을 포함한 15 개의 아시아 태평양 국가로 구성되어 있습니다. 중국, 일본, 한국, 호주 및 뉴질랜드. 메가"&amp;" 지역 협정은 향후 20 년 동안 서명자들 사이에서 거래되는 상품에 대한 관세의 90 %를 제거 할 것입니다. 총 국내 총생산이 26.2 조 달러 인 22 억 명, 즉 세계 인구의 30 %, 전세계 GDP의 약 30 %, 전 세계 무역의 28 %를 차지하는 시장. Evelopment Bank의 연구에 따르면 RCEP는 2030 년까지 회원국의 소득을 0.6 % 증가시켜 지역 소득에 매년 2 억 2,500 억 달러, 지역 고용에 280 만 개의 일자리를 "&amp;"추가 할 것입니다. 중국 데일리 캄보디아 (China Dailycambodian) 상무부 차관과 펜 소비 치 (Penn Sovicheat) 대변인은 RCEP가 장기적으로 지역 및 세계 경제 성장에 새로운 자극을 주입 할 것이라고 말했다. 그는 신화에게 말했다. ""2028 년까지 2030 년과 2050 년까지 각각 중간 소득과 고소득 지위를 달성하려는 국가의 계획된 노력에 대한 캄보디아의 캄보디아 탐구에 잘 정리 된 개입입니다."" 캄보디아 왕립 아카데"&amp;"미 국제 관계 연구소 (International Relations Institute of Cambodia)의 킨 피아 (Kin Phea)는 RCEP는 모든 양자 자유 무역 협정을 하나의 경제적 영역으로 끌어 당기기 때문에 일방주의를 파괴하는 데 중요한 역할을했다고 말했다. 중국이 아시아 경제를 보호주의를 피하고 무역 전쟁의 광범위한 부정적인 영향을 막기 위해 아시아 경제를 핵심 경제 극으로 전환하는 데 중요한 역할을 한 아시아에서 가장 야심 찬 지역 자"&amp;"유 무역 협정”이라고 Xinhua는 말했다.")</f>
        <v>금요일에 발표 된 아세안 외무 장관의 공동 통신에 따르면, 지역 포괄적 인 경제 파트너십 (RCEP) 자유 무역 협정은 동남아시아 국가 협회 (ASEAN) 협회 회복 전략의 주요 기여자가 될 것입니다. 캄보디아의 수도 인 프놈펜에서 열린 제 55 차 아세안 외무 장관 회의 (55 회 AMM) 이후, 장관들은 2022 년 1 월 1 일부터 RCEP의 입장을 환영했다. 이 지역의 포용적이고 개방형 무역 및 투자 건축을 지원하기 위해”Communique는 또한 4 월의 RJC (Rcep Joint Committee) 회의의 결과를 환영했으며, 이는 RCEP 구현 준비에 대해 논의했다. RCEP 구현을 모니터링하기위한위원회 및 RCEP 사무국 설립에 대한 주요 요소의 승인. 캄보디아 총리는 55 번째 암반의 에미니 (Emony)에 캄보디아 (Cambodia)에 독립형 사무국을 설립하여 RCEP의 잠재력을 극대화 할 것을 제안했다.“캄보디아는이 RCEP 사무국을 주최 할 준비가되어있다. 우리는 프놈펜에서 사무국이 어디에 있어야하는지 생각했고, 우리는 상세한 제안을 공식화하기 위해 노력하는 동안 캄보디아가 동료 아세안 회원국과 모든 RCEP 참여 국가의 지원을받을 수 있기를 바랍니다. RCEP는 브루나이, 캄보디아, 인도네시아, 라오스, 말레이시아, 미얀마, 필리핀, 싱가포르, 태국 및 베트남, 그리고 5 명의 거래 파트너 등 10 개 ASEAN 회원국을 포함한 15 개의 아시아 태평양 국가로 구성되어 있습니다. 중국, 일본, 한국, 호주 및 뉴질랜드. 메가 지역 협정은 향후 20 년 동안 서명자들 사이에서 거래되는 상품에 대한 관세의 90 %를 제거 할 것입니다. 총 국내 총생산이 26.2 조 달러 인 22 억 명, 즉 세계 인구의 30 %, 전세계 GDP의 약 30 %, 전 세계 무역의 28 %를 차지하는 시장. Evelopment Bank의 연구에 따르면 RCEP는 2030 년까지 회원국의 소득을 0.6 % 증가시켜 지역 소득에 매년 2 억 2,500 억 달러, 지역 고용에 280 만 개의 일자리를 추가 할 것입니다. 중국 데일리 캄보디아 (China Dailycambodian) 상무부 차관과 펜 소비 치 (Penn Sovicheat) 대변인은 RCEP가 장기적으로 지역 및 세계 경제 성장에 새로운 자극을 주입 할 것이라고 말했다. 그는 신화에게 말했다. "2028 년까지 2030 년과 2050 년까지 각각 중간 소득과 고소득 지위를 달성하려는 국가의 계획된 노력에 대한 캄보디아의 캄보디아 탐구에 잘 정리 된 개입입니다." 캄보디아 왕립 아카데미 국제 관계 연구소 (International Relations Institute of Cambodia)의 킨 피아 (Kin Phea)는 RCEP는 모든 양자 자유 무역 협정을 하나의 경제적 영역으로 끌어 당기기 때문에 일방주의를 파괴하는 데 중요한 역할을했다고 말했다. 중국이 아시아 경제를 보호주의를 피하고 무역 전쟁의 광범위한 부정적인 영향을 막기 위해 아시아 경제를 핵심 경제 극으로 전환하는 데 중요한 역할을 한 아시아에서 가장 야심 찬 지역 자유 무역 협정”이라고 Xinhua는 말했다.</v>
      </c>
    </row>
    <row r="130" ht="15.75" customHeight="1">
      <c r="A130" s="1">
        <v>128.0</v>
      </c>
      <c r="B130" s="3" t="s">
        <v>392</v>
      </c>
      <c r="C130" s="3" t="str">
        <f>IFERROR(__xludf.DUMMYFUNCTION("GOOGLETRANSLATE(B130,""en"",""ko"")"),"캄보디아-사우스 한국 경제 협력을 강화하기 위해")</f>
        <v>캄보디아-사우스 한국 경제 협력을 강화하기 위해</v>
      </c>
      <c r="D130" s="3" t="s">
        <v>380</v>
      </c>
      <c r="E130" s="3" t="str">
        <f>IFERROR(__xludf.DUMMYFUNCTION("GOOGLETRANSLATE(D130,""en"",""ko"")"),"2022 년 8 월 6 일")</f>
        <v>2022 년 8 월 6 일</v>
      </c>
      <c r="F130" s="4" t="s">
        <v>393</v>
      </c>
      <c r="G130" s="3" t="s">
        <v>394</v>
      </c>
      <c r="H130" s="3" t="str">
        <f>IFERROR(__xludf.DUMMYFUNCTION("GOOGLETRANSLATE(G130,""en"",""ko"")"),"캄보디아의 Prak Sokhonn 외무부 장관은 금요일에 지역 포괄적 인 경제 파트너십 (RCEP) 자유 무역 협정이 캄보디아와 한국의 무역 및 투자 관계를위한 부스터가 될 것이라고 말했다. 캄보디아 외무부 대변인 Chum Sounry에 따르면 55 차 아세안 외무부 장관 회의 및 캄보디아의 프놈펜에서 열린 관련 회의에서 한국 외무 장관과의 회의. 한국)는 캄보디아에 대한 외국인 직접 투자에서 2 위를 차지했으며 RCEP의 이행은 양국 간의 경제 협력을"&amp;" 강화하기위한 프레임 워크 역할을 할 것입니다.”대변인은 보도 자료에서 2022 년 1 월 1 일에 발효되었다. RCEP는 브루나이, 캄보디아, 인도네시아, 라오스, 말레이시아, 미얀마, 필리핀, 싱가포르, T 등 10 개의 아세안 회원국을 포함한 15 개의 아시아 태평양 국가로 구성됩니다. Hailand와 Vietnam - 그리고 5 명의 무역 파트너, 즉 중국, 일본, 한국, 호주 및 뉴질랜드. 회의를 통해 두 장관은 또한 모든 수준에서 빈번한 교환"&amp;"을 특징으로하는 우호적 인 양자 관계의 지속적인 성장에 대한 만족을 표명했습니다. Sounry는 기존의 협력 발전에 대한 헌신에 따르면 캄보디아와 한국 간의 탄력적 인 경제 협력이 Covid-19 Pandemic에도 불구하고 높은 양자 무역량으로 인해 뒷받침 된 단호한 경제 협력을 만족스럽게 지적했다고 그는 덧붙였다. 캄보디아-남한 한국 자유 무역 협정이 발효되면 양자 무역 활동도 크게 높아질 것입니다. 신화")</f>
        <v>캄보디아의 Prak Sokhonn 외무부 장관은 금요일에 지역 포괄적 인 경제 파트너십 (RCEP) 자유 무역 협정이 캄보디아와 한국의 무역 및 투자 관계를위한 부스터가 될 것이라고 말했다. 캄보디아 외무부 대변인 Chum Sounry에 따르면 55 차 아세안 외무부 장관 회의 및 캄보디아의 프놈펜에서 열린 관련 회의에서 한국 외무 장관과의 회의. 한국)는 캄보디아에 대한 외국인 직접 투자에서 2 위를 차지했으며 RCEP의 이행은 양국 간의 경제 협력을 강화하기위한 프레임 워크 역할을 할 것입니다.”대변인은 보도 자료에서 2022 년 1 월 1 일에 발효되었다. RCEP는 브루나이, 캄보디아, 인도네시아, 라오스, 말레이시아, 미얀마, 필리핀, 싱가포르, T 등 10 개의 아세안 회원국을 포함한 15 개의 아시아 태평양 국가로 구성됩니다. Hailand와 Vietnam - 그리고 5 명의 무역 파트너, 즉 중국, 일본, 한국, 호주 및 뉴질랜드. 회의를 통해 두 장관은 또한 모든 수준에서 빈번한 교환을 특징으로하는 우호적 인 양자 관계의 지속적인 성장에 대한 만족을 표명했습니다. Sounry는 기존의 협력 발전에 대한 헌신에 따르면 캄보디아와 한국 간의 탄력적 인 경제 협력이 Covid-19 Pandemic에도 불구하고 높은 양자 무역량으로 인해 뒷받침 된 단호한 경제 협력을 만족스럽게 지적했다고 그는 덧붙였다. 캄보디아-남한 한국 자유 무역 협정이 발효되면 양자 무역 활동도 크게 높아질 것입니다. 신화</v>
      </c>
    </row>
    <row r="131" ht="15.75" customHeight="1">
      <c r="A131" s="1">
        <v>129.0</v>
      </c>
      <c r="B131" s="3" t="s">
        <v>395</v>
      </c>
      <c r="C131" s="3" t="str">
        <f>IFERROR(__xludf.DUMMYFUNCTION("GOOGLETRANSLATE(B131,""en"",""ko"")"),"캄보디아와의 관광 및 무역 협력을 장려하는 인도")</f>
        <v>캄보디아와의 관광 및 무역 협력을 장려하는 인도</v>
      </c>
      <c r="D131" s="3" t="s">
        <v>396</v>
      </c>
      <c r="E131" s="3" t="str">
        <f>IFERROR(__xludf.DUMMYFUNCTION("GOOGLETRANSLATE(D131,""en"",""ko"")"),"2022 년 8 월 5 일")</f>
        <v>2022 년 8 월 5 일</v>
      </c>
      <c r="F131" s="4" t="s">
        <v>397</v>
      </c>
      <c r="G131" s="3" t="s">
        <v>398</v>
      </c>
      <c r="H131" s="3" t="str">
        <f>IFERROR(__xludf.DUMMYFUNCTION("GOOGLETRANSLATE(G131,""en"",""ko"")"),"인도는 캄보디아와의 관광 및 무역 협력을 더욱 홍보하기 위해 노력하고 있습니다.이 약속은 8 월 3 일에 Siem Reap Province를 방문하기 전에 인도 정부의 외무부 장관 인 Subrahmanyam Jaishankar에 의해 이루어졌습니다. 프놈펜에서 회의 및 관련 회의는 캄보디아와 인도가 수년 동안 비슷한 문화를 가지고 있으며, 그의 첫 번째 왕국 방문은 캄보디아의 문화, 특히 세계 유산을 경험할 수있는 좋은 기회입니다. 캄보디아-인디아 외교"&amp;" 관계와 문화를 포함한 양국 간의 협력은 더욱 꽃을 피울 것입니다. 그는 또한 캄보디아의 유산 보존 작업에 대한 인도의 기여에 스트레스를 주었다. CAMB의 공동 홍보에 관한 캄보디아와 캄보디아 관광부와의 좋은 협력 인도의 Odia Tourism Road Show. LIM NARY - AKP")</f>
        <v>인도는 캄보디아와의 관광 및 무역 협력을 더욱 홍보하기 위해 노력하고 있습니다.이 약속은 8 월 3 일에 Siem Reap Province를 방문하기 전에 인도 정부의 외무부 장관 인 Subrahmanyam Jaishankar에 의해 이루어졌습니다. 프놈펜에서 회의 및 관련 회의는 캄보디아와 인도가 수년 동안 비슷한 문화를 가지고 있으며, 그의 첫 번째 왕국 방문은 캄보디아의 문화, 특히 세계 유산을 경험할 수있는 좋은 기회입니다. 캄보디아-인디아 외교 관계와 문화를 포함한 양국 간의 협력은 더욱 꽃을 피울 것입니다. 그는 또한 캄보디아의 유산 보존 작업에 대한 인도의 기여에 스트레스를 주었다. CAMB의 공동 홍보에 관한 캄보디아와 캄보디아 관광부와의 좋은 협력 인도의 Odia Tourism Road Show. LIM NARY - AKP</v>
      </c>
    </row>
    <row r="132" ht="15.75" customHeight="1">
      <c r="A132" s="1">
        <v>130.0</v>
      </c>
      <c r="B132" s="3" t="s">
        <v>399</v>
      </c>
      <c r="C132" s="3" t="str">
        <f>IFERROR(__xludf.DUMMYFUNCTION("GOOGLETRANSLATE(B132,""en"",""ko"")"),"왕립 그룹 프놈펜 스페셜 경제 구역은 성장 궤적을 유지합니다.")</f>
        <v>왕립 그룹 프놈펜 스페셜 경제 구역은 성장 궤적을 유지합니다.</v>
      </c>
      <c r="D132" s="3" t="s">
        <v>396</v>
      </c>
      <c r="E132" s="3" t="str">
        <f>IFERROR(__xludf.DUMMYFUNCTION("GOOGLETRANSLATE(D132,""en"",""ko"")"),"2022 년 8 월 5 일")</f>
        <v>2022 년 8 월 5 일</v>
      </c>
      <c r="F132" s="4" t="s">
        <v>400</v>
      </c>
      <c r="G132" s="3" t="s">
        <v>401</v>
      </c>
      <c r="H132" s="3" t="str">
        <f>IFERROR(__xludf.DUMMYFUNCTION("GOOGLETRANSLATE(G132,""en"",""ko"")"),"로얄 그룹 프놈펜 세즈 plc. 올해 첫 7 개월 동안 4 억 9,270 만 달러의 수출 증가가 2021 년에 같은 기간 동안 26% 증가한 것으로 나타났습니다. 2022 년 7 월 현재 39,100 명의 근로자를 고용하는 회사는 2021 년 같은 기간 동안 42.9% 증가한 회사입니다. 또한 중국에서 가장 큰 수직으로 통합 된 니트웨어 제조업체의 자회사 인 Marvel Garment Co., Ltd.의 대규모 투자”라고 Royal Group Phnom"&amp;" Penh Sez Plc.의 최고 경영자 인 Uematsu Hiroshi는 Hun Sen 총리의 강력한 리더십을 지적했습니다. 캄보디아는 다른 나라보다 Covid-19 Pandemic을 더 잘 관리 할 수 ​​있었고 경제 활동에 부정적인 영향을 완화했습니다. Phnom Penh Sez Plc.는 국가의 산업화에 기여하고 혁신적인 기술로 비즈니스 친화적 인 환경을 조성하기 위해 투자자를 지속적으로 지원하겠다는 약속을 재확인했습니다.")</f>
        <v>로얄 그룹 프놈펜 세즈 plc. 올해 첫 7 개월 동안 4 억 9,270 만 달러의 수출 증가가 2021 년에 같은 기간 동안 26% 증가한 것으로 나타났습니다. 2022 년 7 월 현재 39,100 명의 근로자를 고용하는 회사는 2021 년 같은 기간 동안 42.9% 증가한 회사입니다. 또한 중국에서 가장 큰 수직으로 통합 된 니트웨어 제조업체의 자회사 인 Marvel Garment Co., Ltd.의 대규모 투자”라고 Royal Group Phnom Penh Sez Plc.의 최고 경영자 인 Uematsu Hiroshi는 Hun Sen 총리의 강력한 리더십을 지적했습니다. 캄보디아는 다른 나라보다 Covid-19 Pandemic을 더 잘 관리 할 수 ​​있었고 경제 활동에 부정적인 영향을 완화했습니다. Phnom Penh Sez Plc.는 국가의 산업화에 기여하고 혁신적인 기술로 비즈니스 친화적 인 환경을 조성하기 위해 투자자를 지속적으로 지원하겠다는 약속을 재확인했습니다.</v>
      </c>
    </row>
    <row r="133" ht="15.75" customHeight="1">
      <c r="A133" s="1">
        <v>131.0</v>
      </c>
      <c r="B133" s="3" t="s">
        <v>402</v>
      </c>
      <c r="C133" s="3" t="str">
        <f>IFERROR(__xludf.DUMMYFUNCTION("GOOGLETRANSLATE(B133,""en"",""ko"")"),"영국 동남아시아와의 관계를 강화하고 확장 보안 및 개발 링크")</f>
        <v>영국 동남아시아와의 관계를 강화하고 확장 보안 및 개발 링크</v>
      </c>
      <c r="D133" s="3" t="s">
        <v>396</v>
      </c>
      <c r="E133" s="3" t="str">
        <f>IFERROR(__xludf.DUMMYFUNCTION("GOOGLETRANSLATE(D133,""en"",""ko"")"),"2022 년 8 월 5 일")</f>
        <v>2022 년 8 월 5 일</v>
      </c>
      <c r="F133" s="4" t="s">
        <v>403</v>
      </c>
      <c r="G133" s="3" t="s">
        <v>404</v>
      </c>
      <c r="H133" s="3" t="str">
        <f>IFERROR(__xludf.DUMMYFUNCTION("GOOGLETRANSLATE(G133,""en"",""ko"")"),"아만다 밀링 (Amanda Milling)은 이번 주 캄보디아를 방문하여 어제 발표 된 영국 정부의 성명에 따르면 이번 주 캄보디아를 방문하여 동남아시아의 영향력있는 국가들과의 다양한 문제에 대한 이정표 협정을 발표했다. 새로운 행동 계획은 무역에 대한 협력이 심화 될 것입니다. 기후 변화, 소녀 교육, 디지털 및 과학 및 기술뿐만 아니라 해상 보안 및 사이버를 포함한 투자, 방어 및 보안. Amanda Milling은 영국은 경제적 관계를 계속 심화시"&amp;"키고 빠르게 성장하는 경제와의 보안 파트너십을 강화하고 있다고 말했다. 동남아시아. 아세안 -UK 오늘 대회 후 회의는 영국이 아세안 대화 파트너가 된 이후 첫 번째 회의입니다. 영국의 대화 파트너 상태 인 최초의 아세안은 25 년 만에 동의 한 최초의 아세안은 2021 년 8 월에 공식화되었으며, 동남아시아 블록과의 영국의 기울기에 대한 중요한 부분은 녹색 일자리를 창출하고 우리의 강화에 도움이 될 것입니다. 안보 협력, 기술 및 과학 파트너십 홍보 "&amp;"및 유엔 해상법에 관한 유엔 협약과 같은 국제법의 주요 기둥을 보호하며, 장관은 또한 영국이 민간 인프라 개발 그룹에 대한 자금 지원을 통해 지원하는 Infraco Asia가 IS를 지원한다고 발표했다. 밀링 (Milling) 장관은 캄보디아의 급수 네트워크 개발을 지원하기 위해 230 만 달러의 대출을 제공합니다. 회의를 통해 밀링 장관은 영국 국민의 주권 민주주의 국가에 대한 러시아의 미리, 미리 계획 및 야만적 인 공격을 영국 국민과 영국의 스탠드"&amp;"에 대한 남아 있음을 분명히 밝혔습니다. 미얀마에서 러시아 정부의 비난 가능한 행동을 비난하는 국제 파트너와 연합 미얀마 junta의 최근 민주주의 운동가들의 최근 끔찍하고 야만적 인 처형을했다. 그녀는 영국이 미얀마에 대한 아세안의 5 점 컨센서스와 폭력의 즉각적인 종말과 위기에 대한 평화로운 해결책에 대한 긴급한 필요성을 계속 지원한다고 반복했다. 대화 파트너가되기 때문에 영국은 G7 외무 장관들에게 대표 될 것을 초대했다. 지난 12 월과 전 세계"&amp;" Covid-19 Pandemic 기간 동안 ASEAN 회원에게 430 만 회량의 COVID-19 백신을 기부하고 Covid-19 ASEAN Response Fund에 1 백만 파운드를 기부했습니다. 영국은 최근에 아시아 개발 은행과 MOU에 서명했습니다. 아세안은 아세안 촉매 녹색 금융 시설을 지원하기 위해 1 억 £ 17m의 신탁 기금을 통해 녹색 인프라에 투자해야합니다. Akp-Heng Panha")</f>
        <v>아만다 밀링 (Amanda Milling)은 이번 주 캄보디아를 방문하여 어제 발표 된 영국 정부의 성명에 따르면 이번 주 캄보디아를 방문하여 동남아시아의 영향력있는 국가들과의 다양한 문제에 대한 이정표 협정을 발표했다. 새로운 행동 계획은 무역에 대한 협력이 심화 될 것입니다. 기후 변화, 소녀 교육, 디지털 및 과학 및 기술뿐만 아니라 해상 보안 및 사이버를 포함한 투자, 방어 및 보안. Amanda Milling은 영국은 경제적 관계를 계속 심화시키고 빠르게 성장하는 경제와의 보안 파트너십을 강화하고 있다고 말했다. 동남아시아. 아세안 -UK 오늘 대회 후 회의는 영국이 아세안 대화 파트너가 된 이후 첫 번째 회의입니다. 영국의 대화 파트너 상태 인 최초의 아세안은 25 년 만에 동의 한 최초의 아세안은 2021 년 8 월에 공식화되었으며, 동남아시아 블록과의 영국의 기울기에 대한 중요한 부분은 녹색 일자리를 창출하고 우리의 강화에 도움이 될 것입니다. 안보 협력, 기술 및 과학 파트너십 홍보 및 유엔 해상법에 관한 유엔 협약과 같은 국제법의 주요 기둥을 보호하며, 장관은 또한 영국이 민간 인프라 개발 그룹에 대한 자금 지원을 통해 지원하는 Infraco Asia가 IS를 지원한다고 발표했다. 밀링 (Milling) 장관은 캄보디아의 급수 네트워크 개발을 지원하기 위해 230 만 달러의 대출을 제공합니다. 회의를 통해 밀링 장관은 영국 국민의 주권 민주주의 국가에 대한 러시아의 미리, 미리 계획 및 야만적 인 공격을 영국 국민과 영국의 스탠드에 대한 남아 있음을 분명히 밝혔습니다. 미얀마에서 러시아 정부의 비난 가능한 행동을 비난하는 국제 파트너와 연합 미얀마 junta의 최근 민주주의 운동가들의 최근 끔찍하고 야만적 인 처형을했다. 그녀는 영국이 미얀마에 대한 아세안의 5 점 컨센서스와 폭력의 즉각적인 종말과 위기에 대한 평화로운 해결책에 대한 긴급한 필요성을 계속 지원한다고 반복했다. 대화 파트너가되기 때문에 영국은 G7 외무 장관들에게 대표 될 것을 초대했다. 지난 12 월과 전 세계 Covid-19 Pandemic 기간 동안 ASEAN 회원에게 430 만 회량의 COVID-19 백신을 기부하고 Covid-19 ASEAN Response Fund에 1 백만 파운드를 기부했습니다. 영국은 최근에 아시아 개발 은행과 MOU에 서명했습니다. 아세안은 아세안 촉매 녹색 금융 시설을 지원하기 위해 1 억 £ 17m의 신탁 기금을 통해 녹색 인프라에 투자해야합니다. Akp-Heng Panha</v>
      </c>
    </row>
    <row r="134" ht="15.75" customHeight="1">
      <c r="A134" s="1">
        <v>132.0</v>
      </c>
      <c r="B134" s="3" t="s">
        <v>405</v>
      </c>
      <c r="C134" s="3" t="str">
        <f>IFERROR(__xludf.DUMMYFUNCTION("GOOGLETRANSLATE(B134,""en"",""ko"")"),"캄보디아에는 1,780 만 명의 인터넷 가입자 : 장관이 있습니다")</f>
        <v>캄보디아에는 1,780 만 명의 인터넷 가입자 : 장관이 있습니다</v>
      </c>
      <c r="D134" s="3" t="s">
        <v>396</v>
      </c>
      <c r="E134" s="3" t="str">
        <f>IFERROR(__xludf.DUMMYFUNCTION("GOOGLETRANSLATE(D134,""en"",""ko"")"),"2022 년 8 월 5 일")</f>
        <v>2022 년 8 월 5 일</v>
      </c>
      <c r="F134" s="4" t="s">
        <v>406</v>
      </c>
      <c r="G134" s="3" t="s">
        <v>407</v>
      </c>
      <c r="H134" s="3" t="str">
        <f>IFERROR(__xludf.DUMMYFUNCTION("GOOGLETRANSLATE(G134,""en"",""ko"")"),"캄보디아는 약 1,780 만 명의 인터넷 가입자를 보유하고 있으며, 많은 사람들이 하나 이상의 인터넷 서비스를 구독했기 때문에 총 1,600 만 명의 인구를 초과했으며, 우체국 및 통신부 장관 Chea Vandeth는 목요일에 말했다. 1,480 만 명이 모바일 인터넷 서비스에 가입하고 고정 인터넷 서비스에 312,233 명을 구독했습니다.“많은 인터넷 사용자가 캄보디아의 전자 상거래 개발에 중요한 기여를 해왔습니다. 최근 몇 년 동안 캄보디아에서 전자"&amp;" 상거래의 시장 가치는 2021 년에 9 억 9 천만 달러였으며 2022 년에 11 억 달러로 증가 할 것으로 예상됩니다.“전자 상거래 시장 가치는 2025 년에 178 억 달러에이를 것으로 예상됩니다. 그는 동남아시아 국가에는 현재 5 명의 휴대 전화 사업자와 38 명의 인터넷 서비스 제공 업체가 있다고 장관은 말했다. e Kingdom은 Facebook을 사용하고 2 백만은 Instagram을 사용합니다. 신화")</f>
        <v>캄보디아는 약 1,780 만 명의 인터넷 가입자를 보유하고 있으며, 많은 사람들이 하나 이상의 인터넷 서비스를 구독했기 때문에 총 1,600 만 명의 인구를 초과했으며, 우체국 및 통신부 장관 Chea Vandeth는 목요일에 말했다. 1,480 만 명이 모바일 인터넷 서비스에 가입하고 고정 인터넷 서비스에 312,233 명을 구독했습니다.“많은 인터넷 사용자가 캄보디아의 전자 상거래 개발에 중요한 기여를 해왔습니다. 최근 몇 년 동안 캄보디아에서 전자 상거래의 시장 가치는 2021 년에 9 억 9 천만 달러였으며 2022 년에 11 억 달러로 증가 할 것으로 예상됩니다.“전자 상거래 시장 가치는 2025 년에 178 억 달러에이를 것으로 예상됩니다. 그는 동남아시아 국가에는 현재 5 명의 휴대 전화 사업자와 38 명의 인터넷 서비스 제공 업체가 있다고 장관은 말했다. e Kingdom은 Facebook을 사용하고 2 백만은 Instagram을 사용합니다. 신화</v>
      </c>
    </row>
    <row r="135" ht="15.75" customHeight="1">
      <c r="A135" s="1">
        <v>133.0</v>
      </c>
      <c r="B135" s="3" t="s">
        <v>408</v>
      </c>
      <c r="C135" s="3" t="str">
        <f>IFERROR(__xludf.DUMMYFUNCTION("GOOGLETRANSLATE(B135,""en"",""ko"")"),"세관 세금 소득은 H1에서 12 % 증가했습니다")</f>
        <v>세관 세금 소득은 H1에서 12 % 증가했습니다</v>
      </c>
      <c r="D135" s="3" t="s">
        <v>396</v>
      </c>
      <c r="E135" s="3" t="str">
        <f>IFERROR(__xludf.DUMMYFUNCTION("GOOGLETRANSLATE(D135,""en"",""ko"")"),"2022 년 8 월 5 일")</f>
        <v>2022 년 8 월 5 일</v>
      </c>
      <c r="F135" s="4" t="s">
        <v>409</v>
      </c>
      <c r="G135" s="3" t="s">
        <v>410</v>
      </c>
      <c r="H135" s="3" t="str">
        <f>IFERROR(__xludf.DUMMYFUNCTION("GOOGLETRANSLATE(G135,""en"",""ko"")"),"관세 및 Excise 총과는 올해 1 월 -6 월에 1,295 백만 달러를 벌었으며 작년 같은 기간에 비해 12 % 증가한 공식 보고서가 밝혀 졌다고 보고서는 첫 학기에 업무 성과를 검토하기 위해 회의에서 발표되었습니다. 그리고 8 월 3 일에 AUN Pornmoniroth, 경제 재무부 장관 및 경제 재무부 장관의 회장단에 따라 개최 된 두 번째 학기의 새로운 목표를 세웠습니다. 회의에서 GDCE 국장 Kun Nhem 사무 총장은 총 수입의 45.1 "&amp;"%를 차지한 차량 및 기계 수입 세금이 각각 27.7 %와 21.1 %의 다중 상품 및 석유 제품을 차지합니다. AUN Pornmoniroth는 더 나은 결과를 달성하기 위해 모든 수준에서 관세 및 소비 관리 및 공무원의 노력에 대해 높은 이야기를했습니다. Akp-Chea Vannak")</f>
        <v>관세 및 Excise 총과는 올해 1 월 -6 월에 1,295 백만 달러를 벌었으며 작년 같은 기간에 비해 12 % 증가한 공식 보고서가 밝혀 졌다고 보고서는 첫 학기에 업무 성과를 검토하기 위해 회의에서 발표되었습니다. 그리고 8 월 3 일에 AUN Pornmoniroth, 경제 재무부 장관 및 경제 재무부 장관의 회장단에 따라 개최 된 두 번째 학기의 새로운 목표를 세웠습니다. 회의에서 GDCE 국장 Kun Nhem 사무 총장은 총 수입의 45.1 %를 차지한 차량 및 기계 수입 세금이 각각 27.7 %와 21.1 %의 다중 상품 및 석유 제품을 차지합니다. AUN Pornmoniroth는 더 나은 결과를 달성하기 위해 모든 수준에서 관세 및 소비 관리 및 공무원의 노력에 대해 높은 이야기를했습니다. Akp-Chea Vannak</v>
      </c>
    </row>
    <row r="136" ht="15.75" customHeight="1">
      <c r="A136" s="1">
        <v>134.0</v>
      </c>
      <c r="B136" s="3" t="s">
        <v>411</v>
      </c>
      <c r="C136" s="3" t="str">
        <f>IFERROR(__xludf.DUMMYFUNCTION("GOOGLETRANSLATE(B136,""en"",""ko"")"),"캄보디아의 유명한 앙코르")</f>
        <v>캄보디아의 유명한 앙코르</v>
      </c>
      <c r="D136" s="3" t="s">
        <v>396</v>
      </c>
      <c r="E136" s="3" t="str">
        <f>IFERROR(__xludf.DUMMYFUNCTION("GOOGLETRANSLATE(D136,""en"",""ko"")"),"2022 년 8 월 5 일")</f>
        <v>2022 년 8 월 5 일</v>
      </c>
      <c r="F136" s="4" t="s">
        <v>412</v>
      </c>
      <c r="G136" s="3" t="s">
        <v>413</v>
      </c>
      <c r="H136" s="3" t="str">
        <f>IFERROR(__xludf.DUMMYFUNCTION("GOOGLETRANSLATE(G136,""en"",""ko"")"),"캄보디아의 유명한 앙코르 고고학 공원은 2022 년 첫 7 개월 동안 지난해 같은 기간에 비해 13.5 배 증가한 83,854 명의 외국인 관광객을 유치했다고 목요일의 언론은 1 월에 티켓 판매에서 3,300 만 달러의 수익을 올렸다. 올해 7 월 기간 동안 전년 대비 13 배 증가한 국영 앙코르 기업의 성명서는 7 월에만 앙코르는 작년 같은 달에 비해 52 배 증가한 23,871 명의 외국인을 환영했다고 밝혔다. 1992 년 유엔 교육, 과학 및 문화"&amp;" 단체 (유네스코)의 세계 문화 유산 목록에 새겨진 401 평방 킬로미터의 앙코르 고고학 공원 인 북서 시엠 레피 (Northwest Siem Reap Province)는 동남아시아 국가에서 가장 인기있는 관광지입니다. Thong Khon 관광부 장관은 월요일 캄보디아에서 2 년 이상 살고 일하는 외국인들이 앙코르를 무료로 방문 할 수 있다고 말했다. e 부지에 더 많은 관광객이 있는데, 1 일 입장권을 사는 외국인 관광객은 이틀 동안 앙코르를 방문 할"&amp;" 수 있으며 3 일 패스는 5 일의 방문으로 증가하고 7 일간의 방문은 10 일로 증가 할 것이라고 말했다. .이 사이트 방문의 입장료는 37 달러, 3 일 방문 비용은 62 달러, 일주일 동안의 방문 비용은 72 달러입니다. Angkor는 Covid-19 Pandemic이 약화되면서 앞으로 몇 달과 몇 년 동안 더 많은 관광객을 유치 할 것으로 예상됩니다.“우리 나라는 검역없이 모든 여행자에게 국경을 다시 열면서 더 많은 국제 관광객들이 앙코르에서 휴"&amp;"일을 보내겠다고 생각합니다. Angkor Enterprise에 따르면 Xinhua는 Xinhua에 말했다. 그는 Xinhua에 말했다. Angkor Enterprise에 따르면 Angkor는 2019 년에 최대 220 만 명의 국제 방문객을 수상하여 티켓 판매로 9 천 9 백만 달러의 매출을 올렸다. 신화")</f>
        <v>캄보디아의 유명한 앙코르 고고학 공원은 2022 년 첫 7 개월 동안 지난해 같은 기간에 비해 13.5 배 증가한 83,854 명의 외국인 관광객을 유치했다고 목요일의 언론은 1 월에 티켓 판매에서 3,300 만 달러의 수익을 올렸다. 올해 7 월 기간 동안 전년 대비 13 배 증가한 국영 앙코르 기업의 성명서는 7 월에만 앙코르는 작년 같은 달에 비해 52 배 증가한 23,871 명의 외국인을 환영했다고 밝혔다. 1992 년 유엔 교육, 과학 및 문화 단체 (유네스코)의 세계 문화 유산 목록에 새겨진 401 평방 킬로미터의 앙코르 고고학 공원 인 북서 시엠 레피 (Northwest Siem Reap Province)는 동남아시아 국가에서 가장 인기있는 관광지입니다. Thong Khon 관광부 장관은 월요일 캄보디아에서 2 년 이상 살고 일하는 외국인들이 앙코르를 무료로 방문 할 수 있다고 말했다. e 부지에 더 많은 관광객이 있는데, 1 일 입장권을 사는 외국인 관광객은 이틀 동안 앙코르를 방문 할 수 있으며 3 일 패스는 5 일의 방문으로 증가하고 7 일간의 방문은 10 일로 증가 할 것이라고 말했다. .이 사이트 방문의 입장료는 37 달러, 3 일 방문 비용은 62 달러, 일주일 동안의 방문 비용은 72 달러입니다. Angkor는 Covid-19 Pandemic이 약화되면서 앞으로 몇 달과 몇 년 동안 더 많은 관광객을 유치 할 것으로 예상됩니다.“우리 나라는 검역없이 모든 여행자에게 국경을 다시 열면서 더 많은 국제 관광객들이 앙코르에서 휴일을 보내겠다고 생각합니다. Angkor Enterprise에 따르면 Xinhua는 Xinhua에 말했다. 그는 Xinhua에 말했다. Angkor Enterprise에 따르면 Angkor는 2019 년에 최대 220 만 명의 국제 방문객을 수상하여 티켓 판매로 9 천 9 백만 달러의 매출을 올렸다. 신화</v>
      </c>
    </row>
    <row r="137" ht="15.75" customHeight="1">
      <c r="A137" s="1">
        <v>135.0</v>
      </c>
      <c r="B137" s="3" t="s">
        <v>414</v>
      </c>
      <c r="C137" s="3" t="str">
        <f>IFERROR(__xludf.DUMMYFUNCTION("GOOGLETRANSLATE(B137,""en"",""ko"")"),"Gov는 Modal Transport Master Plan에 대한 보고서를받습니다")</f>
        <v>Gov는 Modal Transport Master Plan에 대한 보고서를받습니다</v>
      </c>
      <c r="D137" s="3" t="s">
        <v>396</v>
      </c>
      <c r="E137" s="3" t="str">
        <f>IFERROR(__xludf.DUMMYFUNCTION("GOOGLETRANSLATE(D137,""en"",""ko"")"),"2022 년 8 월 5 일")</f>
        <v>2022 년 8 월 5 일</v>
      </c>
      <c r="F137" s="4" t="s">
        <v>415</v>
      </c>
      <c r="G137" s="3" t="s">
        <v>416</v>
      </c>
      <c r="H137" s="3" t="str">
        <f>IFERROR(__xludf.DUMMYFUNCTION("GOOGLETRANSLATE(G137,""en"",""ko"")"),"왕국이 2022-2030 년의 포괄적 인 모달 교통 마스터 플랜을 준비함에 따라 모델 간 운송 마스터 플랜에 대한 중국어 보조 연구가 완료되었고 보고서는 캄보디아 정부에 전달되었습니다. Ros Seilava, Supreme National Economic Council, 중국 회사 대표, 캄보디아의 중국 대사관 및 파트너 조직의 회원, 중국 정부의 보조금 이하의이 연구는 China International과 협력하여 최고 국가 경제 협의회에 의해 시작되"&amp;"었습니다. Seilava는 엔지니어링 컨설팅 코퍼레이션 (CIECC), 개발 파트너 및 민간 부문.이 보고서는 캄보디아의 개간 운송에 대한 포괄적 인 마스터 플랜을 컴파일하는 데 사용될 것이라고 Seilava는 말했다. 공공 사업 및 교통부는 마스터 플랜 초안을 작성할 때 보고서를 결합합니다. Cambodia는 'Cambodia 202-2030을위한 포괄적 인 수송 교통 마스터 플랜'을 구축하기위한 기관 및 기타 개발 파트너의 연결 및 물류 및 기타 연"&amp;"구 보고서에 대해 Seilava는 말했다. 캄보디아 상공 회의소의 부사장 인 Lim Heng은 중국 지원 연구가 캄보디아의 물류 및 교통 강화에 기여할 것이라고 말했다. 중국의 측면은 캄보디아 물류의 격차를 메우기 위해 운송 및 비용을 절감하는 데 도움이되는 것입니다. 현재 캄보디아의 운송 비용이 다른 아세안 국가에 비해 여전히 높기 때문에 중요합니다.”라고 Heng은 말했다. 현재 다중 모드 운송 및 물류의 연결을위한 마스터 플랜을 작성하고 있습니다."&amp;" Cooperat의 사역의 노력 Phnom Penh Logistics Center Development Study Project, Sihanoukville Logistics Center Development Study Project, Tonle Bassac Navigation Development Study Project, High-Speed ​​Rail Modernization Study Project, Phnom Penh-Bavet Expresswa"&amp;"y 프로젝트 및 건설 Kampong Thom-Kampong Chhnang, Battambang-Siem Reap Expressway는 효과적인 물류 시스템의 일부입니다.")</f>
        <v>왕국이 2022-2030 년의 포괄적 인 모달 교통 마스터 플랜을 준비함에 따라 모델 간 운송 마스터 플랜에 대한 중국어 보조 연구가 완료되었고 보고서는 캄보디아 정부에 전달되었습니다. Ros Seilava, Supreme National Economic Council, 중국 회사 대표, 캄보디아의 중국 대사관 및 파트너 조직의 회원, 중국 정부의 보조금 이하의이 연구는 China International과 협력하여 최고 국가 경제 협의회에 의해 시작되었습니다. Seilava는 엔지니어링 컨설팅 코퍼레이션 (CIECC), 개발 파트너 및 민간 부문.이 보고서는 캄보디아의 개간 운송에 대한 포괄적 인 마스터 플랜을 컴파일하는 데 사용될 것이라고 Seilava는 말했다. 공공 사업 및 교통부는 마스터 플랜 초안을 작성할 때 보고서를 결합합니다. Cambodia는 'Cambodia 202-2030을위한 포괄적 인 수송 교통 마스터 플랜'을 구축하기위한 기관 및 기타 개발 파트너의 연결 및 물류 및 기타 연구 보고서에 대해 Seilava는 말했다. 캄보디아 상공 회의소의 부사장 인 Lim Heng은 중국 지원 연구가 캄보디아의 물류 및 교통 강화에 기여할 것이라고 말했다. 중국의 측면은 캄보디아 물류의 격차를 메우기 위해 운송 및 비용을 절감하는 데 도움이되는 것입니다. 현재 캄보디아의 운송 비용이 다른 아세안 국가에 비해 여전히 높기 때문에 중요합니다.”라고 Heng은 말했다. 현재 다중 모드 운송 및 물류의 연결을위한 마스터 플랜을 작성하고 있습니다. Cooperat의 사역의 노력 Phnom Penh Logistics Center Development Study Project, Sihanoukville Logistics Center Development Study Project, Tonle Bassac Navigation Development Study Project, High-Speed ​​Rail Modernization Study Project, Phnom Penh-Bavet Expressway 프로젝트 및 건설 Kampong Thom-Kampong Chhnang, Battambang-Siem Reap Expressway는 효과적인 물류 시스템의 일부입니다.</v>
      </c>
    </row>
    <row r="138" ht="15.75" customHeight="1">
      <c r="A138" s="1">
        <v>136.0</v>
      </c>
      <c r="B138" s="3" t="s">
        <v>417</v>
      </c>
      <c r="C138" s="3" t="str">
        <f>IFERROR(__xludf.DUMMYFUNCTION("GOOGLETRANSLATE(B138,""en"",""ko"")"),"최초의 3 억 달러 타이어 공장은 생산 능력을 강조합니다")</f>
        <v>최초의 3 억 달러 타이어 공장은 생산 능력을 강조합니다</v>
      </c>
      <c r="D138" s="3" t="s">
        <v>396</v>
      </c>
      <c r="E138" s="3" t="str">
        <f>IFERROR(__xludf.DUMMYFUNCTION("GOOGLETRANSLATE(D138,""en"",""ko"")"),"2022 년 8 월 5 일")</f>
        <v>2022 년 8 월 5 일</v>
      </c>
      <c r="F138" s="4" t="s">
        <v>418</v>
      </c>
      <c r="G138" s="3" t="s">
        <v>419</v>
      </c>
      <c r="H138" s="3" t="str">
        <f>IFERROR(__xludf.DUMMYFUNCTION("GOOGLETRANSLATE(G138,""en"",""ko"")"),"중국 상장 타이어 회사 인 Jiangsu General Science Technology Co Ltd는 왕국에 전액 소유 자회사 일반 정보 (Cambodia) Co Ltd를 설립하여 Sihanoukville Special Economic에서 매년 5 백만 반 방사선 타이어와 900,000 개의 강철 벨트 방사선 타이어를 생산했습니다. General Intelligence의 한 공무원은 크메르 타임즈 (Khmer Times)에 캄보디아가 안정적인 국내 정"&amp;"치 환경, 꾸준한 경제 성장 및 정부의 우선적 인 세금 정책을 포함하여 유리한 투자 환경을 가지고 있다고 Khmer Times에 말했다. 관계자는“캄보디아에 생산 기지를 설립하기 위해 현지 고무 자원과 인적 자원을 더 잘 사용하고있다”고 말했다. 그는 공항, 항구 및 고속도로에 가깝고 지질 학적 이점이 좋다”고 덧붙였다. 이것은 SSEZ의 최초의 타이어 공장이라고 덧붙였다. 제작 된 타이어 브랜드는 주로 고급 타이어 브랜드 인 'Celimo'입니다. 타"&amp;"이어는 미국, 브라질, 동남아시아 및 기타 국가에 판매 될 예정이며 1,600 개 이상의 일자리가 추가 될 것으로 예상됩니다. 회사의 운영 및 개발 후, 지역 경제 개발을 완전히 홍보하고 국내 수요를 자극 할 것입니다. 태국의 생산 기반은 캄보디아에 공장을 투자하고 건설 할 계획이며 많은 예비 연구 및 현장 방문을 수행했습니다. Jiangsu General Science Technology Co는 총 계획된 토지 지역의 거의 180,000 평방 미터에서"&amp;" 프로젝트 건설을 다시 시작했습니다. Sihanoukville Special Economic Zone 이사회 회장 인 Chien Kang은 2022 년 1 월부터 6 월까지 Sihanoukville Special Economic Zone에서 수출 및 수입의 가치가 있다고 말했다. 전년 대비 13 억 달러, 전년 대비 38 % 증가 Covid-19, Sihanoukville Special Economic Zone은 생산 라인을 확보하기 위해 노력했으며 유"&amp;"럽, 미국, 중국 및 동남아시아에서 총 170 개의 기업을 유치하고 거의 30,000 개의 구직을 창설했습니다. 캄보디아와 중국에서 - 80,000 ~ 10 만 명의 산업 근로자를 고용하기 위해 300 개 기업의 지원 기능을 갖춘 생태 모델 공원을 형성 할 것입니다.")</f>
        <v>중국 상장 타이어 회사 인 Jiangsu General Science Technology Co Ltd는 왕국에 전액 소유 자회사 일반 정보 (Cambodia) Co Ltd를 설립하여 Sihanoukville Special Economic에서 매년 5 백만 반 방사선 타이어와 900,000 개의 강철 벨트 방사선 타이어를 생산했습니다. General Intelligence의 한 공무원은 크메르 타임즈 (Khmer Times)에 캄보디아가 안정적인 국내 정치 환경, 꾸준한 경제 성장 및 정부의 우선적 인 세금 정책을 포함하여 유리한 투자 환경을 가지고 있다고 Khmer Times에 말했다. 관계자는“캄보디아에 생산 기지를 설립하기 위해 현지 고무 자원과 인적 자원을 더 잘 사용하고있다”고 말했다. 그는 공항, 항구 및 고속도로에 가깝고 지질 학적 이점이 좋다”고 덧붙였다. 이것은 SSEZ의 최초의 타이어 공장이라고 덧붙였다. 제작 된 타이어 브랜드는 주로 고급 타이어 브랜드 인 'Celimo'입니다. 타이어는 미국, 브라질, 동남아시아 및 기타 국가에 판매 될 예정이며 1,600 개 이상의 일자리가 추가 될 것으로 예상됩니다. 회사의 운영 및 개발 후, 지역 경제 개발을 완전히 홍보하고 국내 수요를 자극 할 것입니다. 태국의 생산 기반은 캄보디아에 공장을 투자하고 건설 할 계획이며 많은 예비 연구 및 현장 방문을 수행했습니다. Jiangsu General Science Technology Co는 총 계획된 토지 지역의 거의 180,000 평방 미터에서 프로젝트 건설을 다시 시작했습니다. Sihanoukville Special Economic Zone 이사회 회장 인 Chien Kang은 2022 년 1 월부터 6 월까지 Sihanoukville Special Economic Zone에서 수출 및 수입의 가치가 있다고 말했다. 전년 대비 13 억 달러, 전년 대비 38 % 증가 Covid-19, Sihanoukville Special Economic Zone은 생산 라인을 확보하기 위해 노력했으며 유럽, 미국, 중국 및 동남아시아에서 총 170 개의 기업을 유치하고 거의 30,000 개의 구직을 창설했습니다. 캄보디아와 중국에서 - 80,000 ~ 10 만 명의 산업 근로자를 고용하기 위해 300 개 기업의 지원 기능을 갖춘 생태 모델 공원을 형성 할 것입니다.</v>
      </c>
    </row>
    <row r="139" ht="15.75" customHeight="1">
      <c r="A139" s="1">
        <v>137.0</v>
      </c>
      <c r="B139" s="3" t="s">
        <v>420</v>
      </c>
      <c r="C139" s="3" t="str">
        <f>IFERROR(__xludf.DUMMYFUNCTION("GOOGLETRANSLATE(B139,""en"",""ko"")"),"홍콩 프레아 Sihanouk 야심 찬 광섬유 프로젝트는 올해 킥 스타트")</f>
        <v>홍콩 프레아 Sihanouk 야심 찬 광섬유 프로젝트는 올해 킥 스타트</v>
      </c>
      <c r="D139" s="3" t="s">
        <v>396</v>
      </c>
      <c r="E139" s="3" t="str">
        <f>IFERROR(__xludf.DUMMYFUNCTION("GOOGLETRANSLATE(D139,""en"",""ko"")"),"2022 년 8 월 5 일")</f>
        <v>2022 년 8 월 5 일</v>
      </c>
      <c r="F139" s="4" t="s">
        <v>421</v>
      </c>
      <c r="G139" s="3" t="s">
        <v>422</v>
      </c>
      <c r="H139" s="3" t="str">
        <f>IFERROR(__xludf.DUMMYFUNCTION("GOOGLETRANSLATE(G139,""en"",""ko"")"),"Post and Telecommunications 부회장은 2,715km의 잠수함 광섬유 케이블 네트워크를 홍콩에서 Preah Sihanouk, Chea Vandeth, Post and Telecommunications의 장관을 연결할 것으로 예상되는이 프로젝트가 시작될 것으로 예상됩니다. 장관은 2024 년 말까지 완료된 장관 협의회의 기자 회견 에서이 네트워크 연결이 완료된 후에는 국가의 인터넷 능력이 이전보다 넓을 것이며 사용자는 그럴 것이라고 말"&amp;"했다. 약한 인터넷 연결에 대해 걱정할 필요가 없습니다. 또한,이 나라는 또한 더 저렴한 인터넷 서비스에 접근 할 수있을 것입니다.“우리는 약 640km의 잠수함 케이블 네트워크를 보유하고 있으며 홍콩에서 2,700 킬로미터를 고려하고 있다고 Vandeth는 말했다. 장관은 많은 사람들이 하나 이상의 인터넷 서비스를 구독했기 때문에 1,600 만 명의 국가의 총 인구를 초과했다고 약 1,400 만 명이 모바일 인터넷 서비스에 구독했고 312,233 명이"&amp;" 고정 인터넷 서비스에 가입했다고 말했다. 캄보디아에서 전자 상거래의 발전에 기여한 것은 중요합니다.”라고 그는 말했다. Vandeth는 전자 상거래가 최근 몇 년간 급속한 발전을 보였으며 캄보디아의 전자 상거래 시장 가치는 2021 년에 9 억 9 천만 달러였으며 증가 할 것으로 예상된다고 말했다. 2022 년에 11 억 달러 장관은 Roviders가 말했다.이 나라의 1,320 만 명이 Facebook을 사용하는 반면 Instagram에는 2 백만 "&amp;"명의 사용자가 있습니다.")</f>
        <v>Post and Telecommunications 부회장은 2,715km의 잠수함 광섬유 케이블 네트워크를 홍콩에서 Preah Sihanouk, Chea Vandeth, Post and Telecommunications의 장관을 연결할 것으로 예상되는이 프로젝트가 시작될 것으로 예상됩니다. 장관은 2024 년 말까지 완료된 장관 협의회의 기자 회견 에서이 네트워크 연결이 완료된 후에는 국가의 인터넷 능력이 이전보다 넓을 것이며 사용자는 그럴 것이라고 말했다. 약한 인터넷 연결에 대해 걱정할 필요가 없습니다. 또한,이 나라는 또한 더 저렴한 인터넷 서비스에 접근 할 수있을 것입니다.“우리는 약 640km의 잠수함 케이블 네트워크를 보유하고 있으며 홍콩에서 2,700 킬로미터를 고려하고 있다고 Vandeth는 말했다. 장관은 많은 사람들이 하나 이상의 인터넷 서비스를 구독했기 때문에 1,600 만 명의 국가의 총 인구를 초과했다고 약 1,400 만 명이 모바일 인터넷 서비스에 구독했고 312,233 명이 고정 인터넷 서비스에 가입했다고 말했다. 캄보디아에서 전자 상거래의 발전에 기여한 것은 중요합니다.”라고 그는 말했다. Vandeth는 전자 상거래가 최근 몇 년간 급속한 발전을 보였으며 캄보디아의 전자 상거래 시장 가치는 2021 년에 9 억 9 천만 달러였으며 증가 할 것으로 예상된다고 말했다. 2022 년에 11 억 달러 장관은 Roviders가 말했다.이 나라의 1,320 만 명이 Facebook을 사용하는 반면 Instagram에는 2 백만 명의 사용자가 있습니다.</v>
      </c>
    </row>
    <row r="140" ht="15.75" customHeight="1">
      <c r="A140" s="1">
        <v>138.0</v>
      </c>
      <c r="B140" s="3" t="s">
        <v>423</v>
      </c>
      <c r="C140" s="3" t="str">
        <f>IFERROR(__xludf.DUMMYFUNCTION("GOOGLETRANSLATE(B140,""en"",""ko"")"),"동남아시아 GDP 성장은 2022 년 최대 5%까지 수정되었습니다.")</f>
        <v>동남아시아 GDP 성장은 2022 년 최대 5%까지 수정되었습니다.</v>
      </c>
      <c r="D140" s="3" t="s">
        <v>396</v>
      </c>
      <c r="E140" s="3" t="str">
        <f>IFERROR(__xludf.DUMMYFUNCTION("GOOGLETRANSLATE(D140,""en"",""ko"")"),"2022 년 8 월 5 일")</f>
        <v>2022 년 8 월 5 일</v>
      </c>
      <c r="F140" s="4" t="s">
        <v>424</v>
      </c>
      <c r="G140" s="3" t="s">
        <v>425</v>
      </c>
      <c r="H140" s="3" t="str">
        <f>IFERROR(__xludf.DUMMYFUNCTION("GOOGLETRANSLATE(G140,""en"",""ko"")"),"아시아 개발 은행은 2022 년 동남아시아 국가에 대한 GDP 성장 예측을 4.9 %의 초기 추정치보다 약간 상승했으며 2023 년의 예측을 5.2 %로 유지 한 은행은 경제 성과에 대해 관찰했습니다. 아시아 개발의 아세안 국가는 7 월에 아시아 개발 전망 보충제를 보충했습니다. 또한 은행은 2022 년 동남아시아 인플레이션 예측을 3.7 %에서 4.7 %로 크게 올렸습니다. 내년 인플레이션은 3.1 %에서 3.4 %로 수정되었으며, 모든 지역 경제의 "&amp;"소비 성장은 올해 첫 5 개월 동안 Covid-19 이동성 제한의 점진적인 해제와 시장 및 국경의 재개로 인해 강력하게 반등했다고 말했다. 은행은 대부분의 경제에서 제조 및 서비스 생산량이 증가하여 일자리를 창출하고 가계 소득을 높이는 데 도움이된다는 것을 관찰했지만,이 지역의 국가는 유가가 높을수록 유가가 낮은 점을 포함하여 몇 가지 중요한 문제에 직면하고 있다고 경고했다. 금리, 무역 및 공급 중단. 그러한 요인들은 일부 경제에 대한 전망을 축소했다"&amp;"고 말했다.
2022 년과 2023 년에“소규모 경제는 특히 유가가 높은 공급 중단과 인플레이션으로 인해 더 큰 영향을 받고 있습니다. 이 보고서에 따르면, 관광객 도착은 매우 느리게 도착하고 있습니다.”라고 보고서는 언급했다. 또한 백신 접종률이 높은 하위 지역의 경제는 아직 의미있는 관광 부흥을 보지 못했다고 지적했다. 은행은 강력한 국내 수요와 수출로 인해 불확실성이 증가하고 글로벌 성장이 약한 것으로 말레이시아의 전망을 약화시키고 있다고 말했다."&amp;"“2022 년 1 분기의 5 %의 성장은 강력한 민간 소비와 Bantuan Keluarga 가족 지원 프로그램을 통한 정부 지원이 증가했다. 그러나 비즈니스 신뢰와 PMI는 COVID-19 발병을 해결하기 위해 잠겨있는 PRC의 도시들과의 약한 전 세계 전망과 공급 중단으로 인해 계속해서 부드러워지고 있습니다.”라고 보고서는 또한 필리핀의 성장 예측을 높였습니다. 예상보다 강한 1 분기 성과에서 2022 년의 6 %에서 6.5 %, 투자 및 가계 소비의"&amp;" 반등으로 뒷받침됩니다.“더 넓은 Covid-19 백신 접종 범위와 Omicron 변형의 비교적 온화한 건강 영향으로 경제가 더욱 재개 할 수있었습니다. 이 보고서에 따르면, 싱가포르의 성장은 2022 년에 강력한 정보 기술 및 금융 서비스, 지속적인 제조 성장, 관광 및 국내 지향 서비스 부문의 점진적인 회복에 의해 지원되는 2022 년에 확고한 상태로 남아있을 것입니다. 또한 은행은 성장 예측을 유지했습니다. 올해 6.5 %, 내년 Viet Nam."&amp;"IT의 6.7 %는 2022 년 Lao PDR의 경제 전망이 Dimmer Bec를보고 있다고 말했다. 가격 상승과 현지 통화가 약화되어 소비자 및 비즈니스 신뢰가 감소하는 일. 그러나 전망은 2023 년에 개선 될 것으로 예상된다.“미얀마의 산업 및 서비스 성장이 약간 개선되지만 정치적 긴장과 변동성있는 보안 상황은 경제 회복의 주요 하락 위험으로 남아있다”고 보고서는 밝혔다.")</f>
        <v>아시아 개발 은행은 2022 년 동남아시아 국가에 대한 GDP 성장 예측을 4.9 %의 초기 추정치보다 약간 상승했으며 2023 년의 예측을 5.2 %로 유지 한 은행은 경제 성과에 대해 관찰했습니다. 아시아 개발의 아세안 국가는 7 월에 아시아 개발 전망 보충제를 보충했습니다. 또한 은행은 2022 년 동남아시아 인플레이션 예측을 3.7 %에서 4.7 %로 크게 올렸습니다. 내년 인플레이션은 3.1 %에서 3.4 %로 수정되었으며, 모든 지역 경제의 소비 성장은 올해 첫 5 개월 동안 Covid-19 이동성 제한의 점진적인 해제와 시장 및 국경의 재개로 인해 강력하게 반등했다고 말했다. 은행은 대부분의 경제에서 제조 및 서비스 생산량이 증가하여 일자리를 창출하고 가계 소득을 높이는 데 도움이된다는 것을 관찰했지만,이 지역의 국가는 유가가 높을수록 유가가 낮은 점을 포함하여 몇 가지 중요한 문제에 직면하고 있다고 경고했다. 금리, 무역 및 공급 중단. 그러한 요인들은 일부 경제에 대한 전망을 축소했다고 말했다.
2022 년과 2023 년에“소규모 경제는 특히 유가가 높은 공급 중단과 인플레이션으로 인해 더 큰 영향을 받고 있습니다. 이 보고서에 따르면, 관광객 도착은 매우 느리게 도착하고 있습니다.”라고 보고서는 언급했다. 또한 백신 접종률이 높은 하위 지역의 경제는 아직 의미있는 관광 부흥을 보지 못했다고 지적했다. 은행은 강력한 국내 수요와 수출로 인해 불확실성이 증가하고 글로벌 성장이 약한 것으로 말레이시아의 전망을 약화시키고 있다고 말했다.“2022 년 1 분기의 5 %의 성장은 강력한 민간 소비와 Bantuan Keluarga 가족 지원 프로그램을 통한 정부 지원이 증가했다. 그러나 비즈니스 신뢰와 PMI는 COVID-19 발병을 해결하기 위해 잠겨있는 PRC의 도시들과의 약한 전 세계 전망과 공급 중단으로 인해 계속해서 부드러워지고 있습니다.”라고 보고서는 또한 필리핀의 성장 예측을 높였습니다. 예상보다 강한 1 분기 성과에서 2022 년의 6 %에서 6.5 %, 투자 및 가계 소비의 반등으로 뒷받침됩니다.“더 넓은 Covid-19 백신 접종 범위와 Omicron 변형의 비교적 온화한 건강 영향으로 경제가 더욱 재개 할 수있었습니다. 이 보고서에 따르면, 싱가포르의 성장은 2022 년에 강력한 정보 기술 및 금융 서비스, 지속적인 제조 성장, 관광 및 국내 지향 서비스 부문의 점진적인 회복에 의해 지원되는 2022 년에 확고한 상태로 남아있을 것입니다. 또한 은행은 성장 예측을 유지했습니다. 올해 6.5 %, 내년 Viet Nam.IT의 6.7 %는 2022 년 Lao PDR의 경제 전망이 Dimmer Bec를보고 있다고 말했다. 가격 상승과 현지 통화가 약화되어 소비자 및 비즈니스 신뢰가 감소하는 일. 그러나 전망은 2023 년에 개선 될 것으로 예상된다.“미얀마의 산업 및 서비스 성장이 약간 개선되지만 정치적 긴장과 변동성있는 보안 상황은 경제 회복의 주요 하락 위험으로 남아있다”고 보고서는 밝혔다.</v>
      </c>
    </row>
    <row r="141" ht="15.75" customHeight="1">
      <c r="A141" s="1">
        <v>139.0</v>
      </c>
      <c r="B141" s="3" t="s">
        <v>426</v>
      </c>
      <c r="C141" s="3" t="str">
        <f>IFERROR(__xludf.DUMMYFUNCTION("GOOGLETRANSLATE(B141,""en"",""ko"")"),"디지털화에 대한 과도한 강조는 Covid-19 동안 MSME를 해냈다")</f>
        <v>디지털화에 대한 과도한 강조는 Covid-19 동안 MSME를 해냈다</v>
      </c>
      <c r="D141" s="3" t="s">
        <v>396</v>
      </c>
      <c r="E141" s="3" t="str">
        <f>IFERROR(__xludf.DUMMYFUNCTION("GOOGLETRANSLATE(D141,""en"",""ko"")"),"2022 년 8 월 5 일")</f>
        <v>2022 년 8 월 5 일</v>
      </c>
      <c r="F141" s="4" t="s">
        <v>427</v>
      </c>
      <c r="G141" s="3" t="s">
        <v>428</v>
      </c>
      <c r="H141" s="3" t="str">
        <f>IFERROR(__xludf.DUMMYFUNCTION("GOOGLETRANSLATE(G141,""en"",""ko"")"),"주요 실수 중 일부는 COVID-19 Pandemic 기간 동안 제작 된 동남아시아의 소기, 중소 기업 (MSME)이 디지털화, 비공식 운영, 나선형 비용 및 정부 제도의 이용 실패에 대한 과도한 강조를 포함합니다. MANY MSMES는 위기를 극복하기 위해 디지털화되었으며 COVID-19 위기 동안 이들 중 많은 사람들이 성공적으로 입증되었습니다.“비즈니스 정보에 대한 액세스, 비즈니스 네트워크 강화, 비즈니스 기회 (글로벌 마켓 플레이스 및 글로벌 "&amp;"공급망에 대한 액세스 포함). 설문 조사에 따른 새로운 아시아 개발 은행 (ADB) 보고서에 따르면, 보고서에 따르면, 디지털화는 수익성을 보장하지 않았다. 인도네시아에서는 6 % 이상의 소득 증가가있는 사람들의 비중은 수익성을 보장하지 않았다. 이 보고서는 2020 년 8 월에서 9 월에 비 디지털 MSME보다 디지털 방식으로 MSMES가 더 높을 것이라고 지적했다. 그들은 주로 필수 일일 상품, 식품 및 건강 관리 제품을 판매하여 제공하는 소기업이었"&amp;"습니다. 그러나 2021 년으로, 수입이 없거나 30 % 이상의 소득 감소가있는 사람들의 비율은 비 디지털 MSME보다 디지털 운영 MSME에서 증가 할 가능성이 높습니다. 인용 된 이유 중 일부는 소셜 제한 중에는 비 필수 상품 및 서비스에 대한 수요가 제한되어 있고, 비즈니스 모델이 약한 비즈니스 모델 및 비즈니스 전략없이 기업을 시작하고, 운영 기술 사용에 익숙하지 않으며, 디지털화 중에 비용 관리가 좋지 않다고 언급 한 보고서에 따르면, 다른 실"&amp;"수. MSMES는 비공식 운영이었습니다. 사업을 등록하지 않음으로써 대출을 확보하기위한 공식 문서의 요구 사항 때문에 은행 크레딧에 대한 액세스를 확보하지 못했습니다. 비공식적 인 신용 라인은 이자율이 높아져 많은 금리가 부채 위험에 처하게되었습니다.“설문 조사에 응한 MSMES는 1 년에 1 년 동안 비용을 전염병으로 줄이기 위해 고군분투했습니다.”라고 보고서는 말했습니다. ADB의 동남아시아 부서장 인 Ramesh Subramaniam이 보고서에서 "&amp;"언급 한 것으로 인용 된 결과에 따르면 MSMES가 생존하기 위해서는 더 나은 비용 관리가 필요하다는 것을 암시합니다. 새로운 COVID-19 변형의 장기 전염병 및 발병을 감안할 때,이 조사는 또한 여러 정부 프로그램에 대한 정보가 부족하다는 것을 나타 냈습니다.")</f>
        <v>주요 실수 중 일부는 COVID-19 Pandemic 기간 동안 제작 된 동남아시아의 소기, 중소 기업 (MSME)이 디지털화, 비공식 운영, 나선형 비용 및 정부 제도의 이용 실패에 대한 과도한 강조를 포함합니다. MANY MSMES는 위기를 극복하기 위해 디지털화되었으며 COVID-19 위기 동안 이들 중 많은 사람들이 성공적으로 입증되었습니다.“비즈니스 정보에 대한 액세스, 비즈니스 네트워크 강화, 비즈니스 기회 (글로벌 마켓 플레이스 및 글로벌 공급망에 대한 액세스 포함). 설문 조사에 따른 새로운 아시아 개발 은행 (ADB) 보고서에 따르면, 보고서에 따르면, 디지털화는 수익성을 보장하지 않았다. 인도네시아에서는 6 % 이상의 소득 증가가있는 사람들의 비중은 수익성을 보장하지 않았다. 이 보고서는 2020 년 8 월에서 9 월에 비 디지털 MSME보다 디지털 방식으로 MSMES가 더 높을 것이라고 지적했다. 그들은 주로 필수 일일 상품, 식품 및 건강 관리 제품을 판매하여 제공하는 소기업이었습니다. 그러나 2021 년으로, 수입이 없거나 30 % 이상의 소득 감소가있는 사람들의 비율은 비 디지털 MSME보다 디지털 운영 MSME에서 증가 할 가능성이 높습니다. 인용 된 이유 중 일부는 소셜 제한 중에는 비 필수 상품 및 서비스에 대한 수요가 제한되어 있고, 비즈니스 모델이 약한 비즈니스 모델 및 비즈니스 전략없이 기업을 시작하고, 운영 기술 사용에 익숙하지 않으며, 디지털화 중에 비용 관리가 좋지 않다고 언급 한 보고서에 따르면, 다른 실수. MSMES는 비공식 운영이었습니다. 사업을 등록하지 않음으로써 대출을 확보하기위한 공식 문서의 요구 사항 때문에 은행 크레딧에 대한 액세스를 확보하지 못했습니다. 비공식적 인 신용 라인은 이자율이 높아져 많은 금리가 부채 위험에 처하게되었습니다.“설문 조사에 응한 MSMES는 1 년에 1 년 동안 비용을 전염병으로 줄이기 위해 고군분투했습니다.”라고 보고서는 말했습니다. ADB의 동남아시아 부서장 인 Ramesh Subramaniam이 보고서에서 언급 한 것으로 인용 된 결과에 따르면 MSMES가 생존하기 위해서는 더 나은 비용 관리가 필요하다는 것을 암시합니다. 새로운 COVID-19 변형의 장기 전염병 및 발병을 감안할 때,이 조사는 또한 여러 정부 프로그램에 대한 정보가 부족하다는 것을 나타 냈습니다.</v>
      </c>
    </row>
    <row r="142" ht="15.75" customHeight="1">
      <c r="A142" s="1">
        <v>140.0</v>
      </c>
      <c r="B142" s="3" t="s">
        <v>429</v>
      </c>
      <c r="C142" s="3" t="str">
        <f>IFERROR(__xludf.DUMMYFUNCTION("GOOGLETRANSLATE(B142,""en"",""ko"")"),"도쿄의 Nikkei 지수가 더 높아집니다")</f>
        <v>도쿄의 Nikkei 지수가 더 높아집니다</v>
      </c>
      <c r="D142" s="3" t="s">
        <v>396</v>
      </c>
      <c r="E142" s="3" t="str">
        <f>IFERROR(__xludf.DUMMYFUNCTION("GOOGLETRANSLATE(D142,""en"",""ko"")"),"2022 년 8 월 5 일")</f>
        <v>2022 년 8 월 5 일</v>
      </c>
      <c r="F142" s="4" t="s">
        <v>430</v>
      </c>
      <c r="G142" s="3" t="s">
        <v>431</v>
      </c>
      <c r="H142" s="3" t="str">
        <f>IFERROR(__xludf.DUMMYFUNCTION("GOOGLETRANSLATE(G142,""en"",""ko"")"),"도쿄 (AFP) - 도쿄의 벤치 마크 Nikkei Index는 목요일에 월스트리트 이익과 약한 엔으로 투자자들이 목요일에 더 높아졌습니다. Nikkei 225는 0.69 % 또는 190.30 포인트로 27,932.20으로 끝났고 더 넓은 Topix 지수는 1,930.73에 평평했습니다. 오카산 온라인 증권은 수요일 뉴욕에서 133.92 엔에 대해 134.15 엔 (133.92 엔)에 대해 134.15 엔 (134.15 엔) -예상보다 예상되는 서비스 산"&amp;"업 데이터는 투자자를 응원하는 데 도움이되었습니다.“외환 시장이 엔의 감가 상각을 향해 빠르게 전환하는 데 도움이되었습니다. 분기 순이익은 약한 엔의 수입 증가를 예측하면서도 전염병 관련 공급망 문제에서 인기를 얻었습니다. 세계 최고의 판매 자동차 제조업체는 이제 연간 순이익이 2.36 엔 (17.6 달러)을 예측합니다. ION)-이전 추정치에서 2.26 조 엔의 추정치에서 상승했지만 1/4 분기 순이익은 해마다 17.9 % 급락하여 736.8 억 엔입"&amp;"니다. 11,480 엔 ~ 11,480 엔. Uniqlo 운영자 고속 소매업은 0.85 % 증가한 82,510 엔입니다.")</f>
        <v>도쿄 (AFP) - 도쿄의 벤치 마크 Nikkei Index는 목요일에 월스트리트 이익과 약한 엔으로 투자자들이 목요일에 더 높아졌습니다. Nikkei 225는 0.69 % 또는 190.30 포인트로 27,932.20으로 끝났고 더 넓은 Topix 지수는 1,930.73에 평평했습니다. 오카산 온라인 증권은 수요일 뉴욕에서 133.92 엔에 대해 134.15 엔 (133.92 엔)에 대해 134.15 엔 (134.15 엔) -예상보다 예상되는 서비스 산업 데이터는 투자자를 응원하는 데 도움이되었습니다.“외환 시장이 엔의 감가 상각을 향해 빠르게 전환하는 데 도움이되었습니다. 분기 순이익은 약한 엔의 수입 증가를 예측하면서도 전염병 관련 공급망 문제에서 인기를 얻었습니다. 세계 최고의 판매 자동차 제조업체는 이제 연간 순이익이 2.36 엔 (17.6 달러)을 예측합니다. ION)-이전 추정치에서 2.26 조 엔의 추정치에서 상승했지만 1/4 분기 순이익은 해마다 17.9 % 급락하여 736.8 억 엔입니다. 11,480 엔 ~ 11,480 엔. Uniqlo 운영자 고속 소매업은 0.85 % 증가한 82,510 엔입니다.</v>
      </c>
    </row>
    <row r="143" ht="15.75" customHeight="1">
      <c r="A143" s="1">
        <v>141.0</v>
      </c>
      <c r="B143" s="3" t="s">
        <v>432</v>
      </c>
      <c r="C143" s="3" t="str">
        <f>IFERROR(__xludf.DUMMYFUNCTION("GOOGLETRANSLATE(B143,""en"",""ko"")"),"Mekong Institute는 캄보디아에서 아세안 상을 받았습니다")</f>
        <v>Mekong Institute는 캄보디아에서 아세안 상을 받았습니다</v>
      </c>
      <c r="D143" s="3" t="s">
        <v>396</v>
      </c>
      <c r="E143" s="3" t="str">
        <f>IFERROR(__xludf.DUMMYFUNCTION("GOOGLETRANSLATE(D143,""en"",""ko"")"),"2022 년 8 월 5 일")</f>
        <v>2022 년 8 월 5 일</v>
      </c>
      <c r="F143" s="4" t="s">
        <v>433</v>
      </c>
      <c r="G143" s="3" t="s">
        <v>434</v>
      </c>
      <c r="H143" s="3" t="str">
        <f>IFERROR(__xludf.DUMMYFUNCTION("GOOGLETRANSLATE(G143,""en"",""ko"")"),"GMS (Greater Mekong Sub-region)의 사회 경제적 발전 및 빈곤 완화에 관한 정부 간 메콩 연구소 (MI)는 수요일 프놈펜에서 캄보디아가 주최 한 55 번째 아세안 장관 회의에서 ASEAN Prize 2021을 수상했다. MI는 캄보디아, 중국, 라오스, 미얀마, 태국 및 베트남이 설립하고 대표하여 농업 개발 및 상업화, 무역 및 투자 촉진 및 지속 가능한 에너지 및 환경을 통한 국제, 지역 협력 및 경제 통합을 지원하면서 사회적 "&amp;"포용 및 취약성 문제를 해결했습니다. , 디지털 경제 및 혁신 및 노동 이동성. 태국 기반 MI의 이사 인 Suriyan Vichitlekarn은 캄보디아 외무부 장관 및 국제 협력으로부터 상을 받았다. 그는 크메르 타임즈 (Khmer Times) 에이 연구소 가이 지역의 공무원과 기관의 역량을 개발함으로써 4 가지 전문 분야에서 일한다고 말했다. Vichitlekarn에 따르면 표준, 국경 간 가치 사슬, 지속 가능하고 녹색 에너지, 녹색 및 탄력성 "&amp;"경제 및 노동 이동성 측면에서 환경 책임은 또한 메콩 국가의 중요성과 우리가 한 일을 인식하고 있음을 의미합니다. 국가는 또한 아세안의 강점과 업적에 기여합니다. 따라서 우리는이 국가들이 다른 아세안 국가들과 매우 가까워 질 수 있도록 개발 격차를 줄이기 위해 계속 더 잘할 것입니다.”라고 그는 덧붙였다. 이 지역의 약 7,500 명의 동문은 점차 정책 입안자가되고 지역 협력에 기여하고 둘째로, 정부, 민간 부문, 시민 사회 및 학술 기관을위한 플랫폼을"&amp;" 만들어 정책 구현 문제에 대한 연구를 수행 할 수있는 플랫폼을 만들었습니다. 우리는 진정한 파트너가되었습니다. 나는 이것이 모든 사람들에게 메콩 국가가 회원 일뿐 만 아니라 우리는 중요한 회원이라는 것을 암시 할 수 있다고 생각합니다. 우리는 또한 지역의 발전의 중요성을 옹호하기 위해 승자가 될 수있는 기회를 사용할 것입니다.” Vichitlekarn은 Mekong 국가가 아세안의 절반을 형성하고 메콩 간의 경험을 공유하기 위해 다른 아세안 국가들과 "&amp;"연결되면서 Mekong 국가가 더 강해지기 때문에 MI는 기부자 및 개발 파트너에게 더 강력한 지원을 제공 할 수있는 방법을 찾을뿐만 아니라 더 강력한 지원을 제공 할 것이라고 설명했다. 그리고 아세안 국가. Chantum, 계획부의 인구 및 개발을위한 사무국 사무 총장은 Khmer Times에 자신과 동료를 포함하여 캄보디아에서 일하는 약 1,300 명의 공무원들이 7,500 명의 MI 동문 중 하나이며에 참석했다고 말했다. 1998 년 연구소에서 3"&amp;" 주간의 교육.“상은 우리 정부가 연구소에 기여한다는 증거와 그것이하고있는 일 올바른 길에 있습니다. 개인적으로 저는이 상을 자랑스럽게 생각하며 정부도 이것을 자랑스럽게 생각할 것이라고 생각합니다.”Chantum은 말했다. Hang Suviddya는 계획부의 인구 및 개발 사무국 사무 총장은 5 월 상을 수상했다고 말했다. 캄보디아의 비정부 단체가 그러한 상을 받고 싶다면 다음 단계로 더 열심히 일하도록 영감을줍니다.“기회가있을 때, 나는 그들에게 연구"&amp;"소가 상징이라고 말할 것입니다.” MI의 파트너십 및 자원 동원 인 MI.Pornwilai Anne Pumira의 경제 통합에 관한 1 개월간의 교육에 참석 한 캄보디아의 계획부는 또한이 기관과 협력하여 외무부 및 국제 협력을 돕고 있다고 말했다. 프놈펜에서 캄보디아가 주최 한 55 번째 아세안 장관 회의 및 관련 회의.")</f>
        <v>GMS (Greater Mekong Sub-region)의 사회 경제적 발전 및 빈곤 완화에 관한 정부 간 메콩 연구소 (MI)는 수요일 프놈펜에서 캄보디아가 주최 한 55 번째 아세안 장관 회의에서 ASEAN Prize 2021을 수상했다. MI는 캄보디아, 중국, 라오스, 미얀마, 태국 및 베트남이 설립하고 대표하여 농업 개발 및 상업화, 무역 및 투자 촉진 및 지속 가능한 에너지 및 환경을 통한 국제, 지역 협력 및 경제 통합을 지원하면서 사회적 포용 및 취약성 문제를 해결했습니다. , 디지털 경제 및 혁신 및 노동 이동성. 태국 기반 MI의 이사 인 Suriyan Vichitlekarn은 캄보디아 외무부 장관 및 국제 협력으로부터 상을 받았다. 그는 크메르 타임즈 (Khmer Times) 에이 연구소 가이 지역의 공무원과 기관의 역량을 개발함으로써 4 가지 전문 분야에서 일한다고 말했다. Vichitlekarn에 따르면 표준, 국경 간 가치 사슬, 지속 가능하고 녹색 에너지, 녹색 및 탄력성 경제 및 노동 이동성 측면에서 환경 책임은 또한 메콩 국가의 중요성과 우리가 한 일을 인식하고 있음을 의미합니다. 국가는 또한 아세안의 강점과 업적에 기여합니다. 따라서 우리는이 국가들이 다른 아세안 국가들과 매우 가까워 질 수 있도록 개발 격차를 줄이기 위해 계속 더 잘할 것입니다.”라고 그는 덧붙였다. 이 지역의 약 7,500 명의 동문은 점차 정책 입안자가되고 지역 협력에 기여하고 둘째로, 정부, 민간 부문, 시민 사회 및 학술 기관을위한 플랫폼을 만들어 정책 구현 문제에 대한 연구를 수행 할 수있는 플랫폼을 만들었습니다. 우리는 진정한 파트너가되었습니다. 나는 이것이 모든 사람들에게 메콩 국가가 회원 일뿐 만 아니라 우리는 중요한 회원이라는 것을 암시 할 수 있다고 생각합니다. 우리는 또한 지역의 발전의 중요성을 옹호하기 위해 승자가 될 수있는 기회를 사용할 것입니다.” Vichitlekarn은 Mekong 국가가 아세안의 절반을 형성하고 메콩 간의 경험을 공유하기 위해 다른 아세안 국가들과 연결되면서 Mekong 국가가 더 강해지기 때문에 MI는 기부자 및 개발 파트너에게 더 강력한 지원을 제공 할 수있는 방법을 찾을뿐만 아니라 더 강력한 지원을 제공 할 것이라고 설명했다. 그리고 아세안 국가. Chantum, 계획부의 인구 및 개발을위한 사무국 사무 총장은 Khmer Times에 자신과 동료를 포함하여 캄보디아에서 일하는 약 1,300 명의 공무원들이 7,500 명의 MI 동문 중 하나이며에 참석했다고 말했다. 1998 년 연구소에서 3 주간의 교육.“상은 우리 정부가 연구소에 기여한다는 증거와 그것이하고있는 일 올바른 길에 있습니다. 개인적으로 저는이 상을 자랑스럽게 생각하며 정부도 이것을 자랑스럽게 생각할 것이라고 생각합니다.”Chantum은 말했다. Hang Suviddya는 계획부의 인구 및 개발 사무국 사무 총장은 5 월 상을 수상했다고 말했다. 캄보디아의 비정부 단체가 그러한 상을 받고 싶다면 다음 단계로 더 열심히 일하도록 영감을줍니다.“기회가있을 때, 나는 그들에게 연구소가 상징이라고 말할 것입니다.” MI의 파트너십 및 자원 동원 인 MI.Pornwilai Anne Pumira의 경제 통합에 관한 1 개월간의 교육에 참석 한 캄보디아의 계획부는 또한이 기관과 협력하여 외무부 및 국제 협력을 돕고 있다고 말했다. 프놈펜에서 캄보디아가 주최 한 55 번째 아세안 장관 회의 및 관련 회의.</v>
      </c>
    </row>
    <row r="144" ht="15.75" customHeight="1">
      <c r="A144" s="1">
        <v>142.0</v>
      </c>
      <c r="B144" s="3" t="s">
        <v>435</v>
      </c>
      <c r="C144" s="3" t="str">
        <f>IFERROR(__xludf.DUMMYFUNCTION("GOOGLETRANSLATE(B144,""en"",""ko"")"),"독일 산업 주문은 6 월에 미끄러 져 나옵니다")</f>
        <v>독일 산업 주문은 6 월에 미끄러 져 나옵니다</v>
      </c>
      <c r="D144" s="3" t="s">
        <v>396</v>
      </c>
      <c r="E144" s="3" t="str">
        <f>IFERROR(__xludf.DUMMYFUNCTION("GOOGLETRANSLATE(D144,""en"",""ko"")"),"2022 년 8 월 5 일")</f>
        <v>2022 년 8 월 5 일</v>
      </c>
      <c r="F144" s="4" t="s">
        <v>436</v>
      </c>
      <c r="G144" s="3" t="s">
        <v>437</v>
      </c>
      <c r="H144" s="3" t="str">
        <f>IFERROR(__xludf.DUMMYFUNCTION("GOOGLETRANSLATE(G144,""en"",""ko"")"),"프랑크푸르트 (AFP) - 6 월에 독일의 산업 명령이 감소한 목요일 공식 수치는 목요일에 발표 된 공식 수치가 앞으로 몇 달 동안 경기 침체의 위협에 직면 해 있음을 보여 주었다. 지난 달의 6 월, 연방 통계청 Destatis는 계산했다. 지난 달의 독서는 이전에 약간의 개선을 보여 주면서 0.2 %의 하락을 보여주기 위해 개정되었다. 스위치는 이제 독일이 5 개월 연속 산업 주문이 하락하는 것을 보았다는 것을 의미했다. Destatis는 전체 하락"&amp;"은 유로존 외부에서 주문량이 4.3 % 감소한 것으로 ""대부분""이었다. 생산량은 1.8 % 감소한 반면 중간 및 소비재는 1.2와 1.7 % 증가했으며 많은 경제 지표의 하향 전환으로 분석가들이 WA로 이끌었습니다. 기업들 사이의 비관론은 독일이“경기 침체의 절차에 처해 있다고 제안한 것”이라고 제안한 클레멘스 푸스트 (Clemens Fuest)는 4 월과 6 월 사이에 정체 된 독일 경제는 공식 수치에 따르면 제로 비율의 성장을 기록했다. 지난주에"&amp;" 출판되었습니다.")</f>
        <v>프랑크푸르트 (AFP) - 6 월에 독일의 산업 명령이 감소한 목요일 공식 수치는 목요일에 발표 된 공식 수치가 앞으로 몇 달 동안 경기 침체의 위협에 직면 해 있음을 보여 주었다. 지난 달의 6 월, 연방 통계청 Destatis는 계산했다. 지난 달의 독서는 이전에 약간의 개선을 보여 주면서 0.2 %의 하락을 보여주기 위해 개정되었다. 스위치는 이제 독일이 5 개월 연속 산업 주문이 하락하는 것을 보았다는 것을 의미했다. Destatis는 전체 하락은 유로존 외부에서 주문량이 4.3 % 감소한 것으로 "대부분"이었다. 생산량은 1.8 % 감소한 반면 중간 및 소비재는 1.2와 1.7 % 증가했으며 많은 경제 지표의 하향 전환으로 분석가들이 WA로 이끌었습니다. 기업들 사이의 비관론은 독일이“경기 침체의 절차에 처해 있다고 제안한 것”이라고 제안한 클레멘스 푸스트 (Clemens Fuest)는 4 월과 6 월 사이에 정체 된 독일 경제는 공식 수치에 따르면 제로 비율의 성장을 기록했다. 지난주에 출판되었습니다.</v>
      </c>
    </row>
    <row r="145" ht="15.75" customHeight="1">
      <c r="A145" s="1">
        <v>143.0</v>
      </c>
      <c r="B145" s="3" t="s">
        <v>438</v>
      </c>
      <c r="C145" s="3" t="str">
        <f>IFERROR(__xludf.DUMMYFUNCTION("GOOGLETRANSLATE(B145,""en"",""ko"")"),"중국의 대만 전쟁 게임은 더 많은 글로벌 공급망 중단을 위협합니다.")</f>
        <v>중국의 대만 전쟁 게임은 더 많은 글로벌 공급망 중단을 위협합니다.</v>
      </c>
      <c r="D145" s="3" t="s">
        <v>396</v>
      </c>
      <c r="E145" s="3" t="str">
        <f>IFERROR(__xludf.DUMMYFUNCTION("GOOGLETRANSLATE(D145,""en"",""ko"")"),"2022 년 8 월 5 일")</f>
        <v>2022 년 8 월 5 일</v>
      </c>
      <c r="F145" s="4" t="s">
        <v>439</v>
      </c>
      <c r="G145" s="3" t="s">
        <v>440</v>
      </c>
      <c r="H145" s="3" t="str">
        <f>IFERROR(__xludf.DUMMYFUNCTION("GOOGLETRANSLATE(G145,""en"",""ko"")"),"베이징 (AFP)-대만 주변의 중국 군사 운동은 세계에서 가장 바쁜 운송 구역 중 하나를 방해 할 예정이며, 애널리스트들은 이미 뻗어있는 글로벌 공급망에서 섬의 ​​중요한 위치를 강조하면서 AFP에 말했다. 미국 하우스 스피커 이후의 주요 강도 쇼 낸시 펠로시 (Nancy Pelosi)는 섬을 방문하여 베이징을 화나게했다. 작전은 목요일에 시작되어 지구상에서 가장 바쁜 운송 경로를 따라 진행되며, 동아시아 공장에서 생산 된 중요한 반도체와 전자 장비를 "&amp;"공급하는 데 사용됩니다. 데이터에 따르면, 노선은 천연 가스의 핵심 동맥입니다. 전 세계 컨테이너 선박의 절반은 좁은 대만 해협을 통과했습니다. “Bloomberg가 편집 함. 싱가포르의 부교수 인 제임스 샤 (James Char)는 말했다.
S. Rajaratnam 국제 연구 학교. 이코노미스트 정보 부서의 글로벌 무역의 수석 분석가 인 닉 마로 (Nick Marro)는“엄청나게 바쁜 수로”라고 말했다. 그리고 한국.”불확실성은 대만 타이 옥스 운송 "&amp;"및 운송 지수를 끌었다.
목요일에 1.05 % 하락한 주요 배송 및 항공사 주식을 추적했습니다.이 지수는 주가 시작된 이래 4.6 % 감소했습니다. 이는 해양 및 항만 국이 북부, 동부 및 남부 지역의 선박에 드릴에 사용되는 지역을 피하기 위해 선박을 경고했습니다. 그러나 AFP가 연락 한 몇몇 해운 회사는 재 시추 전 훈련의 영향을 기다리고 있다고 말했습니다. 진행중인 태풍 시즌은 필리핀 바다를 통해 대만 동부 해안 주변의 배를 우회하는 것이 더 위험"&amp;" 해졌다. Maersk China의 대변인 인 Bonnie Huang은“이 기간 동안 우리는 영향을 미치지 않으며 선박을 다시 라우팅 할 계획이 없습니다.”라고 말했습니다. 지난 이틀 동안, 대만과 가장 가까운 중국 주 푸지안의 주요 공항에서 400 개 이상의 항공편이 취소되었으며, 공역은 군대가 사용할 수 있다고 신호를 보냈다. LD는 비행 정보 지역 (FIR)을 통과하는 18 개의 국제 노선을 방해합니다. 1990 년대에 대만 해협 위기에 대한 자세"&amp;"한 내용은 1990 년대에 대만에서 미사일을 물로 옮기고 섬에서 수륙 양용 폭행을 연습하는 것을 포함하여 몇 달 동안 군사 운동을 수행했습니다. 중국인은 의심 할 여지없이 1996 년에 한 일을 넘어선 방식으로 결의를 보여주고 싶었습니다.”라고 미국에 본사를 둔 독일 마샬 펀드 싱크 탱크의 아시아 프로그램 책임자 인 보니 글래저 (Bonnie Glaser)는 말했다. 중국의 군대는“섬 전체를 봉쇄 할 수있다”고 말하지만 중국의 지속적인 경제적 고민은 큰"&amp;" 혼란을 겪을 위험이 없으며 공격적인 자세로 제한 할 가능성이 높다고 분석가들은 말했다. Char는 시간이 중국 경제에 해를 끼칠 것입니다.”라고 말했습니다. 호주의 싱크 탱크 인 Lowy Institute의 Natasha Kassam은 이온이 말했다. 중국이 펠로시 방문에 대한 반응을 확대 할 정도로 군사 근육, 사이버 공격 및 경제 제재를 굽히는 정도는 여전히 남아있다. 미국 싱크 탱크의 전문가 인 Thomas Shugart는“중국은 대만에 대한 항"&amp;"공 및 해상 봉쇄를 시행 할 수있는 능력이있을 가능성이 높다”고 말했다. 중국 공산당 지도자들이 기꺼이 기꺼이하는 정치적, 경제적 위험의 문제.”")</f>
        <v>베이징 (AFP)-대만 주변의 중국 군사 운동은 세계에서 가장 바쁜 운송 구역 중 하나를 방해 할 예정이며, 애널리스트들은 이미 뻗어있는 글로벌 공급망에서 섬의 ​​중요한 위치를 강조하면서 AFP에 말했다. 미국 하우스 스피커 이후의 주요 강도 쇼 낸시 펠로시 (Nancy Pelosi)는 섬을 방문하여 베이징을 화나게했다. 작전은 목요일에 시작되어 지구상에서 가장 바쁜 운송 경로를 따라 진행되며, 동아시아 공장에서 생산 된 중요한 반도체와 전자 장비를 공급하는 데 사용됩니다. 데이터에 따르면, 노선은 천연 가스의 핵심 동맥입니다. 전 세계 컨테이너 선박의 절반은 좁은 대만 해협을 통과했습니다. “Bloomberg가 편집 함. 싱가포르의 부교수 인 제임스 샤 (James Char)는 말했다.
S. Rajaratnam 국제 연구 학교. 이코노미스트 정보 부서의 글로벌 무역의 수석 분석가 인 닉 마로 (Nick Marro)는“엄청나게 바쁜 수로”라고 말했다. 그리고 한국.”불확실성은 대만 타이 옥스 운송 및 운송 지수를 끌었다.
목요일에 1.05 % 하락한 주요 배송 및 항공사 주식을 추적했습니다.이 지수는 주가 시작된 이래 4.6 % 감소했습니다. 이는 해양 및 항만 국이 북부, 동부 및 남부 지역의 선박에 드릴에 사용되는 지역을 피하기 위해 선박을 경고했습니다. 그러나 AFP가 연락 한 몇몇 해운 회사는 재 시추 전 훈련의 영향을 기다리고 있다고 말했습니다. 진행중인 태풍 시즌은 필리핀 바다를 통해 대만 동부 해안 주변의 배를 우회하는 것이 더 위험 해졌다. Maersk China의 대변인 인 Bonnie Huang은“이 기간 동안 우리는 영향을 미치지 않으며 선박을 다시 라우팅 할 계획이 없습니다.”라고 말했습니다. 지난 이틀 동안, 대만과 가장 가까운 중국 주 푸지안의 주요 공항에서 400 개 이상의 항공편이 취소되었으며, 공역은 군대가 사용할 수 있다고 신호를 보냈다. LD는 비행 정보 지역 (FIR)을 통과하는 18 개의 국제 노선을 방해합니다. 1990 년대에 대만 해협 위기에 대한 자세한 내용은 1990 년대에 대만에서 미사일을 물로 옮기고 섬에서 수륙 양용 폭행을 연습하는 것을 포함하여 몇 달 동안 군사 운동을 수행했습니다. 중국인은 의심 할 여지없이 1996 년에 한 일을 넘어선 방식으로 결의를 보여주고 싶었습니다.”라고 미국에 본사를 둔 독일 마샬 펀드 싱크 탱크의 아시아 프로그램 책임자 인 보니 글래저 (Bonnie Glaser)는 말했다. 중국의 군대는“섬 전체를 봉쇄 할 수있다”고 말하지만 중국의 지속적인 경제적 고민은 큰 혼란을 겪을 위험이 없으며 공격적인 자세로 제한 할 가능성이 높다고 분석가들은 말했다. Char는 시간이 중국 경제에 해를 끼칠 것입니다.”라고 말했습니다. 호주의 싱크 탱크 인 Lowy Institute의 Natasha Kassam은 이온이 말했다. 중국이 펠로시 방문에 대한 반응을 확대 할 정도로 군사 근육, 사이버 공격 및 경제 제재를 굽히는 정도는 여전히 남아있다. 미국 싱크 탱크의 전문가 인 Thomas Shugart는“중국은 대만에 대한 항공 및 해상 봉쇄를 시행 할 수있는 능력이있을 가능성이 높다”고 말했다. 중국 공산당 지도자들이 기꺼이 기꺼이하는 정치적, 경제적 위험의 문제.”</v>
      </c>
    </row>
    <row r="146" ht="15.75" customHeight="1">
      <c r="A146" s="1">
        <v>144.0</v>
      </c>
      <c r="B146" s="3" t="s">
        <v>441</v>
      </c>
      <c r="C146" s="3" t="str">
        <f>IFERROR(__xludf.DUMMYFUNCTION("GOOGLETRANSLATE(B146,""en"",""ko"")"),"Covid-19 현금 이체 제도 삭감 빈곤, UNDP 연구 발견")</f>
        <v>Covid-19 현금 이체 제도 삭감 빈곤, UNDP 연구 발견</v>
      </c>
      <c r="D146" s="3" t="s">
        <v>396</v>
      </c>
      <c r="E146" s="3" t="str">
        <f>IFERROR(__xludf.DUMMYFUNCTION("GOOGLETRANSLATE(D146,""en"",""ko"")"),"2022 년 8 월 5 일")</f>
        <v>2022 년 8 월 5 일</v>
      </c>
      <c r="F146" s="4" t="s">
        <v>442</v>
      </c>
      <c r="G146" s="3" t="s">
        <v>443</v>
      </c>
      <c r="H146" s="3" t="str">
        <f>IFERROR(__xludf.DUMMYFUNCTION("GOOGLETRANSLATE(G146,""en"",""ko"")"),"캄보디아의 COVID-19 현금 이체 프로그램에 따라 돈을받는 가구의 약 92 %가 음식에 썼으며, 최근 국가 사회 보호 협의회의 총 사무국과 공동으로 수행 된 유엔 개발 프로그램 (UNDP) 연구를 발견했습니다. 2 년 넘게 운영되는이 제도는 전염병 기간 동안 빈곤 퇴치에 실질적으로 기여했다는 점은 유행성이 취약한 가정에 대한 전염병의 지속적인 영향을 고려할 때, 2020 년 6 월 24 일 총리가 시작한 프로그램을 확장 할 계획이다. Hun Sen,"&amp;" 2022 년을 넘어서서 초기 계획에 따르면, 프로그램은 UNDP, 호주 외무부 무역부 (DFAT) 및 Deutsche Gesellschaft Zusammenarbeit (GIZ) GMBH를 지원하여 시행되었습니다. 가장 가난하고 가장 취약한 사람 중 하나 인 약 7 만 가구를 지원했습니다. 1,000 명의 수혜자가 말했다. 정부는 프로그램에 대해 한 달에 평균 약 3 천 5 백만 달러를 요리합니다.이 연구의 거시 경제 모델링은 또한이 프로그램이 202"&amp;"0 년에 0.55 %, 2021 년에 0.45 %를 자극하는 데 도움이되었다고 제안했다. 2021 년 2020 년과 3.4 %, 실업률을 2020 년에 0.57 %, 2021 년에는 0.62 % 감소한 것으로 연구에 따르면 평균적으로 가구는 프로그램에 따라 한 달에 약 50 달러를 받았으며 음식에 약 37 달러를 지출 한 것으로 나타났습니다. 그들이 음식에 대해서만받은 현금의 최대 3/4을 소비했습니다. 나머지는 의학, 유틸리티 지불, 교육, 의류, 저"&amp;"축, 사회 또는 종교 행사 등에 돈을 지출했습니다. 그 순서대로 수령인의 99 %가 현재 현금 이체 메커니즘에 만족하고 선호도를 요구할 때, 약 92 %가 다른 지원보다 현금을 선택했으며, 응답자의 75 % 이상이 여성이 가계 비용의 주요 의사 결정자라고보고했습니다. 또한 현금 이체 제도 수혜자는 추가 대출을 받거나 학교에서 탈락 할 가능성이 적다는 것이 밝혀졌으며, 특히 금융 서비스 제공 업체와의 관계와 관련하여 현금 수혜자들 사이에서 금융 문해력을 "&amp;"제기해야 할 것을 권고했습니다. . 또한 정부는 COVID-19 회복 기간 동안 프로그램을 계속한다고 제안했다. Sonali Dayaratne의 Cambodia에 대한 ONDP 책임자는 사회 보호에 대한 투자가 가장 효과적으로 지원할 수 있다는 새로운 보고서에 의해 제시된 증거의 중요성을 강조했다. 취약한. ""프로그램이 자신의 삶에 미친 영향은 캄보디아의보다 포괄적 인 사회 보호 시스템을위한 필수 빌딩 블록입니다.""라고 그녀는 말했다. 이 연구의 결"&amp;"과는 프로그램 구현의 효과와 투명성을 설명 할뿐만 아니라 생계를 향상시키고 경제를 자극하는 데있어 사회 지원 중재의 역할을 결정화합니다.")</f>
        <v>캄보디아의 COVID-19 현금 이체 프로그램에 따라 돈을받는 가구의 약 92 %가 음식에 썼으며, 최근 국가 사회 보호 협의회의 총 사무국과 공동으로 수행 된 유엔 개발 프로그램 (UNDP) 연구를 발견했습니다. 2 년 넘게 운영되는이 제도는 전염병 기간 동안 빈곤 퇴치에 실질적으로 기여했다는 점은 유행성이 취약한 가정에 대한 전염병의 지속적인 영향을 고려할 때, 2020 년 6 월 24 일 총리가 시작한 프로그램을 확장 할 계획이다. Hun Sen, 2022 년을 넘어서서 초기 계획에 따르면, 프로그램은 UNDP, 호주 외무부 무역부 (DFAT) 및 Deutsche Gesellschaft Zusammenarbeit (GIZ) GMBH를 지원하여 시행되었습니다. 가장 가난하고 가장 취약한 사람 중 하나 인 약 7 만 가구를 지원했습니다. 1,000 명의 수혜자가 말했다. 정부는 프로그램에 대해 한 달에 평균 약 3 천 5 백만 달러를 요리합니다.이 연구의 거시 경제 모델링은 또한이 프로그램이 2020 년에 0.55 %, 2021 년에 0.45 %를 자극하는 데 도움이되었다고 제안했다. 2021 년 2020 년과 3.4 %, 실업률을 2020 년에 0.57 %, 2021 년에는 0.62 % 감소한 것으로 연구에 따르면 평균적으로 가구는 프로그램에 따라 한 달에 약 50 달러를 받았으며 음식에 약 37 달러를 지출 한 것으로 나타났습니다. 그들이 음식에 대해서만받은 현금의 최대 3/4을 소비했습니다. 나머지는 의학, 유틸리티 지불, 교육, 의류, 저축, 사회 또는 종교 행사 등에 돈을 지출했습니다. 그 순서대로 수령인의 99 %가 현재 현금 이체 메커니즘에 만족하고 선호도를 요구할 때, 약 92 %가 다른 지원보다 현금을 선택했으며, 응답자의 75 % 이상이 여성이 가계 비용의 주요 의사 결정자라고보고했습니다. 또한 현금 이체 제도 수혜자는 추가 대출을 받거나 학교에서 탈락 할 가능성이 적다는 것이 밝혀졌으며, 특히 금융 서비스 제공 업체와의 관계와 관련하여 현금 수혜자들 사이에서 금융 문해력을 제기해야 할 것을 권고했습니다. . 또한 정부는 COVID-19 회복 기간 동안 프로그램을 계속한다고 제안했다. Sonali Dayaratne의 Cambodia에 대한 ONDP 책임자는 사회 보호에 대한 투자가 가장 효과적으로 지원할 수 있다는 새로운 보고서에 의해 제시된 증거의 중요성을 강조했다. 취약한. "프로그램이 자신의 삶에 미친 영향은 캄보디아의보다 포괄적 인 사회 보호 시스템을위한 필수 빌딩 블록입니다."라고 그녀는 말했다. 이 연구의 결과는 프로그램 구현의 효과와 투명성을 설명 할뿐만 아니라 생계를 향상시키고 경제를 자극하는 데있어 사회 지원 중재의 역할을 결정화합니다.</v>
      </c>
    </row>
    <row r="147" ht="15.75" customHeight="1">
      <c r="A147" s="1">
        <v>145.0</v>
      </c>
      <c r="B147" s="3" t="s">
        <v>30</v>
      </c>
      <c r="C147" s="3" t="str">
        <f>IFERROR(__xludf.DUMMYFUNCTION("GOOGLETRANSLATE(B147,""en"",""ko"")"),"시장 감시")</f>
        <v>시장 감시</v>
      </c>
      <c r="D147" s="3" t="s">
        <v>396</v>
      </c>
      <c r="E147" s="3" t="str">
        <f>IFERROR(__xludf.DUMMYFUNCTION("GOOGLETRANSLATE(D147,""en"",""ko"")"),"2022 년 8 월 5 일")</f>
        <v>2022 년 8 월 5 일</v>
      </c>
      <c r="F147" s="4" t="s">
        <v>444</v>
      </c>
      <c r="G147" s="3" t="s">
        <v>445</v>
      </c>
      <c r="H147" s="3" t="str">
        <f>IFERROR(__xludf.DUMMYFUNCTION("GOOGLETRANSLATE(G147,""en"",""ko"")"),"CSX는 4.31 점을 잃었습니다. 캄보디아 증권 거래소 지수 (CSX)는 어제 467.04에서 4.31 포인트 또는 0.91 % 감소했습니다. 470.21에 개장 한 지수는 하루 무역 기간 동안 470.71의 최고치와 467.04의 최저치를 기록했으며, Main Board에서 PEPC는 20 명의 Riels가 3,140 Riels에 도달했습니다. Pas는 200 명의 Riels를 잃어 13,420 Riels와 ABC, 100 Riels로 10,200 "&amp;"Riels에 도달했습니다. PPAP는 60 명의 Riels를 흘려 14,780 Riels와 GTI로 내려 가서 50 Riels는 3,990 Riels에 도달했습니다. PPSP와 PWSA는 각각 2,340 명의 Riels와 7,420 Riels로 각각 20 개의 Riels를 잃었습니다. Growth Board에서 JSL은 40 Riels를 잃었습니다.")</f>
        <v>CSX는 4.31 점을 잃었습니다. 캄보디아 증권 거래소 지수 (CSX)는 어제 467.04에서 4.31 포인트 또는 0.91 % 감소했습니다. 470.21에 개장 한 지수는 하루 무역 기간 동안 470.71의 최고치와 467.04의 최저치를 기록했으며, Main Board에서 PEPC는 20 명의 Riels가 3,140 Riels에 도달했습니다. Pas는 200 명의 Riels를 잃어 13,420 Riels와 ABC, 100 Riels로 10,200 Riels에 도달했습니다. PPAP는 60 명의 Riels를 흘려 14,780 Riels와 GTI로 내려 가서 50 Riels는 3,990 Riels에 도달했습니다. PPSP와 PWSA는 각각 2,340 명의 Riels와 7,420 Riels로 각각 20 개의 Riels를 잃었습니다. Growth Board에서 JSL은 40 Riels를 잃었습니다.</v>
      </c>
    </row>
    <row r="148" ht="15.75" customHeight="1">
      <c r="A148" s="1">
        <v>146.0</v>
      </c>
      <c r="B148" s="3" t="s">
        <v>446</v>
      </c>
      <c r="C148" s="3" t="str">
        <f>IFERROR(__xludf.DUMMYFUNCTION("GOOGLETRANSLATE(B148,""en"",""ko"")"),"홍콩에서 캄보디아로 광섬유 케이블 네트워크를 연결하는 사역")</f>
        <v>홍콩에서 캄보디아로 광섬유 케이블 네트워크를 연결하는 사역</v>
      </c>
      <c r="D148" s="3" t="s">
        <v>447</v>
      </c>
      <c r="E148" s="3" t="str">
        <f>IFERROR(__xludf.DUMMYFUNCTION("GOOGLETRANSLATE(D148,""en"",""ko"")"),"2022 년 8 월 4 일")</f>
        <v>2022 년 8 월 4 일</v>
      </c>
      <c r="F148" s="4" t="s">
        <v>448</v>
      </c>
      <c r="G148" s="3" t="s">
        <v>449</v>
      </c>
      <c r="H148" s="3" t="str">
        <f>IFERROR(__xludf.DUMMYFUNCTION("GOOGLETRANSLATE(G148,""en"",""ko"")"),"지위 및 통신부 장관 인 Chea Vandeth는 장관이 홍콩에서 Sub Sihanouk의 2,715km의 잠수함 광섬유 케이블 네트워크를 Preah Sihanouk에 연결할 계획이라고 밝혔다. 아침. 장관에 따르면이 프로젝트는 올해 출시 될 예정이며 2024 년 말까지 완료 될 예정이다. 통신부 장관은 2024 년 에이 네트워크 연결이 완료된 후 캄보디아의 인터넷 용량이 이전보다 넓을 것이라고 말했다. 국가는 더 이상 약한 인터넷에 대해 걱정할 필요가"&amp;" 없습니다. Vandeth 장관은“우리는 약 640 킬로미터의 잠수함 케이블 네트워크를 보유하고 있으며 홍콩에서 2,700 킬로미터를 고려하고있다”고 말했다.")</f>
        <v>지위 및 통신부 장관 인 Chea Vandeth는 장관이 홍콩에서 Sub Sihanouk의 2,715km의 잠수함 광섬유 케이블 네트워크를 Preah Sihanouk에 연결할 계획이라고 밝혔다. 아침. 장관에 따르면이 프로젝트는 올해 출시 될 예정이며 2024 년 말까지 완료 될 예정이다. 통신부 장관은 2024 년 에이 네트워크 연결이 완료된 후 캄보디아의 인터넷 용량이 이전보다 넓을 것이라고 말했다. 국가는 더 이상 약한 인터넷에 대해 걱정할 필요가 없습니다. Vandeth 장관은“우리는 약 640 킬로미터의 잠수함 케이블 네트워크를 보유하고 있으며 홍콩에서 2,700 킬로미터를 고려하고있다”고 말했다.</v>
      </c>
    </row>
    <row r="149" ht="15.75" customHeight="1">
      <c r="A149" s="1">
        <v>147.0</v>
      </c>
      <c r="B149" s="3" t="s">
        <v>450</v>
      </c>
      <c r="C149" s="3" t="str">
        <f>IFERROR(__xludf.DUMMYFUNCTION("GOOGLETRANSLATE(B149,""en"",""ko"")"),"Chong Khneas에서 관광 항구를 개발하기위한 왕립 정부는 관광객을 유치합니다.")</f>
        <v>Chong Khneas에서 관광 항구를 개발하기위한 왕립 정부는 관광객을 유치합니다.</v>
      </c>
      <c r="D149" s="3" t="s">
        <v>447</v>
      </c>
      <c r="E149" s="3" t="str">
        <f>IFERROR(__xludf.DUMMYFUNCTION("GOOGLETRANSLATE(D149,""en"",""ko"")"),"2022 년 8 월 4 일")</f>
        <v>2022 년 8 월 4 일</v>
      </c>
      <c r="F149" s="4" t="s">
        <v>451</v>
      </c>
      <c r="G149" s="3" t="s">
        <v>452</v>
      </c>
      <c r="H149" s="3" t="str">
        <f>IFERROR(__xludf.DUMMYFUNCTION("GOOGLETRANSLATE(G149,""en"",""ko"")"),"관광부는 Chong Kneas가 Siem Reap의 주요 관광지이며 더 많은 관광객을 유치하기 위해 개발 될 것이라고 Chong Khneas 관광 지역은 Sangkat Chong Khneas, Siem Reap City, Siem Reap에 있습니다. 관광 지역은 지방 도시에서 남쪽으로 20km 떨어져 있으며 Tonle Sap을 따라 Phnom Krom을 향해 앉아 있습니다. 그것은 관광객들이 Tonle Sap을 방문 할 수있는 4 개의 항구 중 하나입"&amp;"니다. 그것은 떠 다니는 마을, 침수 된 숲 및 환경 환경으로 구성되어 있습니다. Chong Kneas는이 지역에 사는 많은 사람들을위한 생계의 원천입니다. 정부는 표준에 따라 관광 항구를 개발하고 항구의 준비 및 개발 계획을 연구하기 위해 실무 그룹을 배정했습니다. 이것은 SIEM REAP Tourism Development Master Plan 2021-2035의 일부가 될 것입니다. 8 월 1 일, 관광부 장관 인 Thong Khon은 관광부 및 "&amp;"기타 공무원의 리더십과 함께이 지역을 방문하여 이 지역의 사람들. 장관은 관련 공무원들에게 사람들을 만나고 문제를 해결하도록 지시했다. 김 레 피어 (Siem Reap) 부국장 인 킴 클리 레그 (Gung Kimleang)는 관련 부처 및 기관 대표들과 함께 사람들의 대표들과 함께 긴급 회의가 열릴 것이라고 말했다. 관광 지역의 사람들. 그는 또한이 지역에서 쓰레기를 모으는 데 관심을 높이기 위해 쓰레기 수집 회사와의 작업을 검토 할 것이라고 덧붙였다.")</f>
        <v>관광부는 Chong Kneas가 Siem Reap의 주요 관광지이며 더 많은 관광객을 유치하기 위해 개발 될 것이라고 Chong Khneas 관광 지역은 Sangkat Chong Khneas, Siem Reap City, Siem Reap에 있습니다. 관광 지역은 지방 도시에서 남쪽으로 20km 떨어져 있으며 Tonle Sap을 따라 Phnom Krom을 향해 앉아 있습니다. 그것은 관광객들이 Tonle Sap을 방문 할 수있는 4 개의 항구 중 하나입니다. 그것은 떠 다니는 마을, 침수 된 숲 및 환경 환경으로 구성되어 있습니다. Chong Kneas는이 지역에 사는 많은 사람들을위한 생계의 원천입니다. 정부는 표준에 따라 관광 항구를 개발하고 항구의 준비 및 개발 계획을 연구하기 위해 실무 그룹을 배정했습니다. 이것은 SIEM REAP Tourism Development Master Plan 2021-2035의 일부가 될 것입니다. 8 월 1 일, 관광부 장관 인 Thong Khon은 관광부 및 기타 공무원의 리더십과 함께이 지역을 방문하여 이 지역의 사람들. 장관은 관련 공무원들에게 사람들을 만나고 문제를 해결하도록 지시했다. 김 레 피어 (Siem Reap) 부국장 인 킴 클리 레그 (Gung Kimleang)는 관련 부처 및 기관 대표들과 함께 사람들의 대표들과 함께 긴급 회의가 열릴 것이라고 말했다. 관광 지역의 사람들. 그는 또한이 지역에서 쓰레기를 모으는 데 관심을 높이기 위해 쓰레기 수집 회사와의 작업을 검토 할 것이라고 덧붙였다.</v>
      </c>
    </row>
    <row r="150" ht="15.75" customHeight="1">
      <c r="A150" s="1">
        <v>148.0</v>
      </c>
      <c r="B150" s="3" t="s">
        <v>453</v>
      </c>
      <c r="C150" s="3" t="str">
        <f>IFERROR(__xludf.DUMMYFUNCTION("GOOGLETRANSLATE(B150,""en"",""ko"")"),"인도 외무부 장관은 관광, 캄보디아와 인도 간의 무역을 계속 강화하기위한 장관")</f>
        <v>인도 외무부 장관은 관광, 캄보디아와 인도 간의 무역을 계속 강화하기위한 장관</v>
      </c>
      <c r="D150" s="3" t="s">
        <v>447</v>
      </c>
      <c r="E150" s="3" t="str">
        <f>IFERROR(__xludf.DUMMYFUNCTION("GOOGLETRANSLATE(D150,""en"",""ko"")"),"2022 년 8 월 4 일")</f>
        <v>2022 년 8 월 4 일</v>
      </c>
      <c r="F150" s="4" t="s">
        <v>454</v>
      </c>
      <c r="G150" s="3" t="s">
        <v>455</v>
      </c>
      <c r="H150" s="3" t="str">
        <f>IFERROR(__xludf.DUMMYFUNCTION("GOOGLETRANSLATE(G150,""en"",""ko"")"),"S. Jaishankar 인도 외무부 장관 S. Jaishankar는 캄보디아와 인도 간의 관광 및 무역 관계를 강화하기 위해 노력하고 있으며, 제 55 차 아세안 외무부 장관 회의 (AMM)와 관련 회의에 참석하기 전에 Jaishankar 장관과 그의 대표단은 Angkor Wat, TA Prohm 및 He Museum을 방문했습니다. Jaishankar는 2022 년에 2022 년에 캄보디아와 인도가 70 년 동안 외교 관계를 맺고 있다고 말했다. 이"&amp;"것은 양국의 혜택을 위해 문화 관계를 심화시킬 수있는 기회입니다. 그는 캄보디아와 인도가 수천 년 전부터 비슷한 문명을 가지고 있었으며 캄보디아와 인도는 2022 년 외교 관계 70 주년을 축하하고 있다고 덧붙였습니다. 캄보디아와 인도의 이익을 위해 문화적 유대를 더욱 심화시키기 위해 캄보디아와 인도는 관광 마케팅 및 홍보에 좋은 협력을하고 있다고 말했다.")</f>
        <v>S. Jaishankar 인도 외무부 장관 S. Jaishankar는 캄보디아와 인도 간의 관광 및 무역 관계를 강화하기 위해 노력하고 있으며, 제 55 차 아세안 외무부 장관 회의 (AMM)와 관련 회의에 참석하기 전에 Jaishankar 장관과 그의 대표단은 Angkor Wat, TA Prohm 및 He Museum을 방문했습니다. Jaishankar는 2022 년에 2022 년에 캄보디아와 인도가 70 년 동안 외교 관계를 맺고 있다고 말했다. 이것은 양국의 혜택을 위해 문화 관계를 심화시킬 수있는 기회입니다. 그는 캄보디아와 인도가 수천 년 전부터 비슷한 문명을 가지고 있었으며 캄보디아와 인도는 2022 년 외교 관계 70 주년을 축하하고 있다고 덧붙였습니다. 캄보디아와 인도의 이익을 위해 문화적 유대를 더욱 심화시키기 위해 캄보디아와 인도는 관광 마케팅 및 홍보에 좋은 협력을하고 있다고 말했다.</v>
      </c>
    </row>
    <row r="151" ht="15.75" customHeight="1">
      <c r="A151" s="1">
        <v>149.0</v>
      </c>
      <c r="B151" s="3" t="s">
        <v>456</v>
      </c>
      <c r="C151" s="3" t="str">
        <f>IFERROR(__xludf.DUMMYFUNCTION("GOOGLETRANSLATE(B151,""en"",""ko"")"),"Qatari FM 캄보디아와 카타르 사이의 항공편 재개를 추진")</f>
        <v>Qatari FM 캄보디아와 카타르 사이의 항공편 재개를 추진</v>
      </c>
      <c r="D151" s="3" t="s">
        <v>447</v>
      </c>
      <c r="E151" s="3" t="str">
        <f>IFERROR(__xludf.DUMMYFUNCTION("GOOGLETRANSLATE(D151,""en"",""ko"")"),"2022 년 8 월 4 일")</f>
        <v>2022 년 8 월 4 일</v>
      </c>
      <c r="F151" s="4" t="s">
        <v>457</v>
      </c>
      <c r="G151" s="3" t="s">
        <v>458</v>
      </c>
      <c r="H151" s="3" t="str">
        <f>IFERROR(__xludf.DUMMYFUNCTION("GOOGLETRANSLATE(G151,""en"",""ko"")"),"셰이크 모하메드 빈 압둘라 만 알 타니 (Sheikh Mohammed Bin Abdulrahman al-Thani), 카타르 외무부 장관 겸 외무부 장관은 캄보디아와 카타르 사이의 비행 재개를 양국 간 관광을 장려하기 위해 맹세하겠다고 맹세했다. 헌 센 총리는 카타르 부국장 알-타니 (Al-Thani) 부국장이 그를 만나 어제 저녁에 일을 할 수있게 해주었다. 회의에서 헌 센 총리는 알-타니 (Al-Thani)와 그의 대표단을 환영했다. 그리고 관련 회"&amp;"의. 프리미어는 양국 간의 양자 관계가 현재 개선되고 있으며 카타르 외무 장관의 방문은 카타르와 캄보디아 간의 관계와 협력을 강화하고 확대하는 데 기여할 것이라고 말했다. 또한 아세안 협력의 서명을 위해. 그는 이것이 캄보디아에 올 좋은 기회라고 강조했다. 그는 알-타니 (Al-Thani) 총리는 비즈니스 부문의 협력을 확대하기 위해 캄보디아 비즈니스와 만나기 위해 비즈니스 대표단이 미래에 캄보디아에 오도록 장려하기로 결심했다.")</f>
        <v>셰이크 모하메드 빈 압둘라 만 알 타니 (Sheikh Mohammed Bin Abdulrahman al-Thani), 카타르 외무부 장관 겸 외무부 장관은 캄보디아와 카타르 사이의 비행 재개를 양국 간 관광을 장려하기 위해 맹세하겠다고 맹세했다. 헌 센 총리는 카타르 부국장 알-타니 (Al-Thani) 부국장이 그를 만나 어제 저녁에 일을 할 수있게 해주었다. 회의에서 헌 센 총리는 알-타니 (Al-Thani)와 그의 대표단을 환영했다. 그리고 관련 회의. 프리미어는 양국 간의 양자 관계가 현재 개선되고 있으며 카타르 외무 장관의 방문은 카타르와 캄보디아 간의 관계와 협력을 강화하고 확대하는 데 기여할 것이라고 말했다. 또한 아세안 협력의 서명을 위해. 그는 이것이 캄보디아에 올 좋은 기회라고 강조했다. 그는 알-타니 (Al-Thani) 총리는 비즈니스 부문의 협력을 확대하기 위해 캄보디아 비즈니스와 만나기 위해 비즈니스 대표단이 미래에 캄보디아에 오도록 장려하기로 결심했다.</v>
      </c>
    </row>
    <row r="152" ht="15.75" customHeight="1">
      <c r="A152" s="1">
        <v>150.0</v>
      </c>
      <c r="B152" s="3" t="s">
        <v>459</v>
      </c>
      <c r="C152" s="3" t="str">
        <f>IFERROR(__xludf.DUMMYFUNCTION("GOOGLETRANSLATE(B152,""en"",""ko"")"),"캄보디아, 카타르 관광 협력 강화를위한 잉크 mou")</f>
        <v>캄보디아, 카타르 관광 협력 강화를위한 잉크 mou</v>
      </c>
      <c r="D152" s="3" t="s">
        <v>447</v>
      </c>
      <c r="E152" s="3" t="str">
        <f>IFERROR(__xludf.DUMMYFUNCTION("GOOGLETRANSLATE(D152,""en"",""ko"")"),"2022 년 8 월 4 일")</f>
        <v>2022 년 8 월 4 일</v>
      </c>
      <c r="F152" s="4" t="s">
        <v>460</v>
      </c>
      <c r="G152" s="3" t="s">
        <v>461</v>
      </c>
      <c r="H152" s="3" t="str">
        <f>IFERROR(__xludf.DUMMYFUNCTION("GOOGLETRANSLATE(G152,""en"",""ko"")"),"외무부 장관 인 Prak Sokhonn 부총리는 카타르가 관광 협력에 관한 왕국과의 이해 각서에 서명하도록 요청했다. 8 월 3 일 프놈펜에서 열린 55 차 AMM 회의에서 카타르의 업무. 그와 그의 카타르는 두 나라, 특히 경제 및 관광 분야에서 협력을 더욱 강화하고 양자 관계의 설립을 촉진하기로 합의했다. Sokhonn 부국장은 카타르가 12 월 15-18 일에 프놈펜에서 개최 될 15 번째 캄보디아 제품 및 수출출 박람회에 참여하기 위해 사업 대표"&amp;"단을 보내달라고 요청했다. 양국 관계를 높일 수있는 기회를 찾는 미래. 두 외무 장관은 여러 지역 및 국제적 이슈에 대한 견해와 토론을 교환하고 유엔 헌장에 모여있는 다자주의의 보호와 원칙에 동의했다. 양측은 국제 경기장에서도 서로를 지원하기로 동의했다.")</f>
        <v>외무부 장관 인 Prak Sokhonn 부총리는 카타르가 관광 협력에 관한 왕국과의 이해 각서에 서명하도록 요청했다. 8 월 3 일 프놈펜에서 열린 55 차 AMM 회의에서 카타르의 업무. 그와 그의 카타르는 두 나라, 특히 경제 및 관광 분야에서 협력을 더욱 강화하고 양자 관계의 설립을 촉진하기로 합의했다. Sokhonn 부국장은 카타르가 12 월 15-18 일에 프놈펜에서 개최 될 15 번째 캄보디아 제품 및 수출출 박람회에 참여하기 위해 사업 대표단을 보내달라고 요청했다. 양국 관계를 높일 수있는 기회를 찾는 미래. 두 외무 장관은 여러 지역 및 국제적 이슈에 대한 견해와 토론을 교환하고 유엔 헌장에 모여있는 다자주의의 보호와 원칙에 동의했다. 양측은 국제 경기장에서도 서로를 지원하기로 동의했다.</v>
      </c>
    </row>
    <row r="153" ht="15.75" customHeight="1">
      <c r="A153" s="1">
        <v>151.0</v>
      </c>
      <c r="B153" s="3" t="s">
        <v>462</v>
      </c>
      <c r="C153" s="3" t="str">
        <f>IFERROR(__xludf.DUMMYFUNCTION("GOOGLETRANSLATE(B153,""en"",""ko"")"),"오크 우드 프리미어는 프놈펜에서 데뷔합니다")</f>
        <v>오크 우드 프리미어는 프놈펜에서 데뷔합니다</v>
      </c>
      <c r="D153" s="3" t="s">
        <v>447</v>
      </c>
      <c r="E153" s="3" t="str">
        <f>IFERROR(__xludf.DUMMYFUNCTION("GOOGLETRANSLATE(D153,""en"",""ko"")"),"2022 년 8 월 4 일")</f>
        <v>2022 년 8 월 4 일</v>
      </c>
      <c r="F153" s="4" t="s">
        <v>463</v>
      </c>
      <c r="G153" s="3" t="s">
        <v>464</v>
      </c>
      <c r="H153" s="3" t="str">
        <f>IFERROR(__xludf.DUMMYFUNCTION("GOOGLETRANSLATE(G153,""en"",""ko"")"),"어제 오크 우드는 캄보디아 왕국에 오크 우드 프리미어 프놈펜 (Phnom Penh)의 개장을 발표했다. 호스 피탈 리티 관리의 주요 브랜드 인 오크 우드 (Oakwood)는 어제 캄보디아 왕국에 오크 우드 프리미어 프놈펜 (Phnom Penh)의 개장을 발표했다. , 207 개의 잘 꾸며진 호텔 객실과 서비스 아파트가있는 새로운 랜드 마크는 Cityscape에 전통적인 크메르 아트가 주입 된 현대적인 우아함을 추가합니다. 전설적인 'Asia of Asi"&amp;"a'에있는 Oakwood Premier Phnom Penh의 Oakwood 프리미어 브랜드의 존재는 멜버른, 서울, 도쿄, 광저우, 방갈로르, 인천, 통글루, 자카르타와 같은 세계에서 가장 좋아하는 게이트웨이 도시에서 10 개 목적지로 확장됩니다. 캄보디아의 경제 및 관광 핫스팟으로서의 호소력 증가 더 많은 여행자들이 왕국을 방문함에 따라 이익. 우리는 캄보디아 수도에서 우리의 독특한 스타일의 맞춤형 고급 스러움을 데뷔하여 손님들이 짧거나 확장 된 숙박"&amp;"을 위해 집을 느끼는 고요하고 편안한 피난처에 빠질 수 있도록 기쁘게 생각합니다.” Phnom Penh.oakwood Premier Phnom Penh는 수도의 활기찬 비즈니스 및 엔터테인먼트 허브에서 문화적 매력과 쉽게 사치를 혼합합니다. 단기 및 장거리 비즈니스 또는 레저 여행자 모두에게 뛰어난 환대는 디럭스 룸, 스튜디오, 1, 2 베드룸 및 3 베드룸 아파트를 혼합하여 제공됩니다. Crowning Glory는 City Skyline의 탁 트인 전"&amp;"망을 제공하는 웅장한 547 평방 미터의 펜트 하우스입니다. 브랜드의 특징 경험의 일부인 Oakwood Premier Mobile Bar는 매일 저녁 창의적인 계절 칵테일과 클래식 팁을 제공합니다. 2022 년 11 월에 출시 될 예정인이 맞춤형 ""모바일 클럽 라운지""서비스 경험은 하루 종일 레스토랑, Senses를 포함한 세련된 F &amp; B 공연장으로, 라이브 쿠킹 스테이션, 지중해 스타일의 점심, 저명한 저녁 식사 메뉴 및 일요일 브런치를 제공하는"&amp;" 아침 뷔페를 제공합니다. 아로마 베이커리와 카페; 처칠의 위스키와 시가 바; 그리고 하루 종일 간식과 다과를 제공하는 독점 거주자 라운지 및 이그제큐티브 라운지. 현장 시설은 야외 수영장 및 피트니스 센터와 비즈니스 손님을위한 회의실을 포함하여 편의점 및 의료 센터와 직접 도달 범위 내에서 국제 학교 및 소매 단지가 포함되어있어 Phnom에 의해 풍성해집니다. 펜의 매혹적인 프랑스 인디도 중국 유산과 다양한 문화적 영향. 인근의 유명한 명소로는 왕궁,"&amp;" 캄보디아 국립 박물관, 유명한 유산 건물 및 미술관이 포함되며, 모두 자동차로 10 분 이내에 있습니다. 활기찬 중앙 시장과 야시장도 근처에 있으며 정통 현지 요리 및 기념품을 위해 근처에 있습니다. Oakwood.com")</f>
        <v>어제 오크 우드는 캄보디아 왕국에 오크 우드 프리미어 프놈펜 (Phnom Penh)의 개장을 발표했다. 호스 피탈 리티 관리의 주요 브랜드 인 오크 우드 (Oakwood)는 어제 캄보디아 왕국에 오크 우드 프리미어 프놈펜 (Phnom Penh)의 개장을 발표했다. , 207 개의 잘 꾸며진 호텔 객실과 서비스 아파트가있는 새로운 랜드 마크는 Cityscape에 전통적인 크메르 아트가 주입 된 현대적인 우아함을 추가합니다. 전설적인 'Asia of Asia'에있는 Oakwood Premier Phnom Penh의 Oakwood 프리미어 브랜드의 존재는 멜버른, 서울, 도쿄, 광저우, 방갈로르, 인천, 통글루, 자카르타와 같은 세계에서 가장 좋아하는 게이트웨이 도시에서 10 개 목적지로 확장됩니다. 캄보디아의 경제 및 관광 핫스팟으로서의 호소력 증가 더 많은 여행자들이 왕국을 방문함에 따라 이익. 우리는 캄보디아 수도에서 우리의 독특한 스타일의 맞춤형 고급 스러움을 데뷔하여 손님들이 짧거나 확장 된 숙박을 위해 집을 느끼는 고요하고 편안한 피난처에 빠질 수 있도록 기쁘게 생각합니다.” Phnom Penh.oakwood Premier Phnom Penh는 수도의 활기찬 비즈니스 및 엔터테인먼트 허브에서 문화적 매력과 쉽게 사치를 혼합합니다. 단기 및 장거리 비즈니스 또는 레저 여행자 모두에게 뛰어난 환대는 디럭스 룸, 스튜디오, 1, 2 베드룸 및 3 베드룸 아파트를 혼합하여 제공됩니다. Crowning Glory는 City Skyline의 탁 트인 전망을 제공하는 웅장한 547 평방 미터의 펜트 하우스입니다. 브랜드의 특징 경험의 일부인 Oakwood Premier Mobile Bar는 매일 저녁 창의적인 계절 칵테일과 클래식 팁을 제공합니다. 2022 년 11 월에 출시 될 예정인이 맞춤형 "모바일 클럽 라운지"서비스 경험은 하루 종일 레스토랑, Senses를 포함한 세련된 F &amp; B 공연장으로, 라이브 쿠킹 스테이션, 지중해 스타일의 점심, 저명한 저녁 식사 메뉴 및 일요일 브런치를 제공하는 아침 뷔페를 제공합니다. 아로마 베이커리와 카페; 처칠의 위스키와 시가 바; 그리고 하루 종일 간식과 다과를 제공하는 독점 거주자 라운지 및 이그제큐티브 라운지. 현장 시설은 야외 수영장 및 피트니스 센터와 비즈니스 손님을위한 회의실을 포함하여 편의점 및 의료 센터와 직접 도달 범위 내에서 국제 학교 및 소매 단지가 포함되어있어 Phnom에 의해 풍성해집니다. 펜의 매혹적인 프랑스 인디도 중국 유산과 다양한 문화적 영향. 인근의 유명한 명소로는 왕궁, 캄보디아 국립 박물관, 유명한 유산 건물 및 미술관이 포함되며, 모두 자동차로 10 분 이내에 있습니다. 활기찬 중앙 시장과 야시장도 근처에 있으며 정통 현지 요리 및 기념품을 위해 근처에 있습니다. Oakwood.com</v>
      </c>
    </row>
    <row r="154" ht="15.75" customHeight="1">
      <c r="A154" s="1">
        <v>152.0</v>
      </c>
      <c r="B154" s="3" t="s">
        <v>465</v>
      </c>
      <c r="C154" s="3" t="str">
        <f>IFERROR(__xludf.DUMMYFUNCTION("GOOGLETRANSLATE(B154,""en"",""ko"")"),"방콕 항공은 캄보디아의 시엠 레 피어 (Siem Reap) 로의 항공편을 재개합니다")</f>
        <v>방콕 항공은 캄보디아의 시엠 레 피어 (Siem Reap) 로의 항공편을 재개합니다</v>
      </c>
      <c r="D154" s="3" t="s">
        <v>447</v>
      </c>
      <c r="E154" s="3" t="str">
        <f>IFERROR(__xludf.DUMMYFUNCTION("GOOGLETRANSLATE(D154,""en"",""ko"")"),"2022 년 8 월 4 일")</f>
        <v>2022 년 8 월 4 일</v>
      </c>
      <c r="F154" s="4" t="s">
        <v>466</v>
      </c>
      <c r="G154" s="3" t="s">
        <v>467</v>
      </c>
      <c r="H154" s="3" t="str">
        <f>IFERROR(__xludf.DUMMYFUNCTION("GOOGLETRANSLATE(G154,""en"",""ko"")"),"방콕 항공은 2022 년 8 월 1 일부터 방콕-시그 레피 (Cambodia)와 방콕-앙통 (미얀마) 노선과 2022 년 9 월 1 일부터 방콕-낭 (베트남) 노선에서 직접 일일 항공편을 재개했다고 발표했다. 방콕 항공 회장 인 Puttipong Prasarttong-Osoth는“방콕과 시엠 레 피어 사이의 빨리 비행기 비행은 이웃 국가에서 태국의 관광과 관광을 촉진 할 것으로 예상됩니다. -2021 년 8 월, 2021 년 12 월 방콕 -phnom "&amp;"펜 서비스 및 2022 년 7 월 Bangkok-Maldives Service의 Singapore Service. 방콕 (Suvarnabhumi Airport)-Siem Reap Route는 ATR72-600 항공기에 의해 운영됩니다. 비행 PG905는 10.30 시간에 방콕을 출발합니다. 11.45 시간에 Siem Reap에 도착하며 비행 PG906은 12.15 시간에 Siem Reap을 떠납니다. 방콕에 도착한 13.55 시간. 방콕-낭 노선은 20"&amp;"22 년 9 월 1 일에 시작되는 동안 방콕 (Suvarnabhumi Airport)-양곤 노선은 Airbus A320 항공기가 운영합니다. 비행 PG703은 16.45 시간에 방콕을 떠날 것입니다. 17.35 시간에 양곤에 도착하며 비행 PG704는 18.20 시간에 양곤을 떠나 20.20 시간에 방콕에 도착합니다. 비행 PG947은 10.55 시간에 방콕을 출발합니다. 12.45 시간에 Da Nang에 도착하며 비행 PG948은 13.55 시간에 D"&amp;"a Nang을 떠납니다. 15.25 시간에 방콕에 도착했습니다. Pattaya 메일")</f>
        <v>방콕 항공은 2022 년 8 월 1 일부터 방콕-시그 레피 (Cambodia)와 방콕-앙통 (미얀마) 노선과 2022 년 9 월 1 일부터 방콕-낭 (베트남) 노선에서 직접 일일 항공편을 재개했다고 발표했다. 방콕 항공 회장 인 Puttipong Prasarttong-Osoth는“방콕과 시엠 레 피어 사이의 빨리 비행기 비행은 이웃 국가에서 태국의 관광과 관광을 촉진 할 것으로 예상됩니다. -2021 년 8 월, 2021 년 12 월 방콕 -phnom 펜 서비스 및 2022 년 7 월 Bangkok-Maldives Service의 Singapore Service. 방콕 (Suvarnabhumi Airport)-Siem Reap Route는 ATR72-600 항공기에 의해 운영됩니다. 비행 PG905는 10.30 시간에 방콕을 출발합니다. 11.45 시간에 Siem Reap에 도착하며 비행 PG906은 12.15 시간에 Siem Reap을 떠납니다. 방콕에 도착한 13.55 시간. 방콕-낭 노선은 2022 년 9 월 1 일에 시작되는 동안 방콕 (Suvarnabhumi Airport)-양곤 노선은 Airbus A320 항공기가 운영합니다. 비행 PG703은 16.45 시간에 방콕을 떠날 것입니다. 17.35 시간에 양곤에 도착하며 비행 PG704는 18.20 시간에 양곤을 떠나 20.20 시간에 방콕에 도착합니다. 비행 PG947은 10.55 시간에 방콕을 출발합니다. 12.45 시간에 Da Nang에 도착하며 비행 PG948은 13.55 시간에 Da Nang을 떠납니다. 15.25 시간에 방콕에 도착했습니다. Pattaya 메일</v>
      </c>
    </row>
    <row r="155" ht="15.75" customHeight="1">
      <c r="A155" s="1">
        <v>153.0</v>
      </c>
      <c r="B155" s="3" t="s">
        <v>468</v>
      </c>
      <c r="C155" s="3" t="str">
        <f>IFERROR(__xludf.DUMMYFUNCTION("GOOGLETRANSLATE(B155,""en"",""ko"")"),"러시아와 캄보디아는 상호 정착지에서 국가 통화로 전환하는 시선")</f>
        <v>러시아와 캄보디아는 상호 정착지에서 국가 통화로 전환하는 시선</v>
      </c>
      <c r="D155" s="3" t="s">
        <v>447</v>
      </c>
      <c r="E155" s="3" t="str">
        <f>IFERROR(__xludf.DUMMYFUNCTION("GOOGLETRANSLATE(D155,""en"",""ko"")"),"2022 년 8 월 4 일")</f>
        <v>2022 년 8 월 4 일</v>
      </c>
      <c r="F155" s="4" t="s">
        <v>469</v>
      </c>
      <c r="G155" s="3" t="s">
        <v>470</v>
      </c>
      <c r="H155" s="3" t="str">
        <f>IFERROR(__xludf.DUMMYFUNCTION("GOOGLETRANSLATE(G155,""en"",""ko"")"),"러시아와 캄보디아는 캄보디아 아나 톨리 보로 비크 (Cambodia Anatoly Borovik)의 러시아 대사는 상호 합의에서 국가 통화로 전환 할 가능성을 고려하고있다.“금융 부문의 협력 측면에서 우리 파트너는 관련 러시아 이니셔티브를 알고있다. Borovik은 상호 정착지에서 국가 통화로 전환 할 가능성에 대해 물었을 때 2012 년에 러시아-캄보디아 무역의 가치가 2 억 2,300 만 달러에 도달했다고 지적했다. 그러나 2022 년에 서부에 의해"&amp;" 때리는 전염병과“불법 제한”으로 인해 양국 간의 무역이 둔화되었으며, 러시아 기업들은 캄보디아 시장에 진출하기 위해 신뢰할 수있는 파트너를 찾고 있다고 덧붙였다. 양자 협력을 강화하는 데. 인공위성")</f>
        <v>러시아와 캄보디아는 캄보디아 아나 톨리 보로 비크 (Cambodia Anatoly Borovik)의 러시아 대사는 상호 합의에서 국가 통화로 전환 할 가능성을 고려하고있다.“금융 부문의 협력 측면에서 우리 파트너는 관련 러시아 이니셔티브를 알고있다. Borovik은 상호 정착지에서 국가 통화로 전환 할 가능성에 대해 물었을 때 2012 년에 러시아-캄보디아 무역의 가치가 2 억 2,300 만 달러에 도달했다고 지적했다. 그러나 2022 년에 서부에 의해 때리는 전염병과“불법 제한”으로 인해 양국 간의 무역이 둔화되었으며, 러시아 기업들은 캄보디아 시장에 진출하기 위해 신뢰할 수있는 파트너를 찾고 있다고 덧붙였다. 양자 협력을 강화하는 데. 인공위성</v>
      </c>
    </row>
    <row r="156" ht="15.75" customHeight="1">
      <c r="A156" s="1">
        <v>154.0</v>
      </c>
      <c r="B156" s="3" t="s">
        <v>471</v>
      </c>
      <c r="C156" s="3" t="str">
        <f>IFERROR(__xludf.DUMMYFUNCTION("GOOGLETRANSLATE(B156,""en"",""ko"")"),"캄보디아")</f>
        <v>캄보디아</v>
      </c>
      <c r="D156" s="3" t="s">
        <v>447</v>
      </c>
      <c r="E156" s="3" t="str">
        <f>IFERROR(__xludf.DUMMYFUNCTION("GOOGLETRANSLATE(D156,""en"",""ko"")"),"2022 년 8 월 4 일")</f>
        <v>2022 년 8 월 4 일</v>
      </c>
      <c r="F156" s="4" t="s">
        <v>472</v>
      </c>
      <c r="G156" s="3" t="s">
        <v>473</v>
      </c>
      <c r="H156" s="3" t="str">
        <f>IFERROR(__xludf.DUMMYFUNCTION("GOOGLETRANSLATE(G156,""en"",""ko"")"),"캄보디아는 2022 년 첫 7 개월 동안 169,766 톤의 밀드 쌀을 중국으로 수출하여 8,900 만 달러의 매출을 올렸다고 Cambodia Rice Federation (CRF)은 수요일에 캄보디아 쌀의 가장 큰 구매자로 남아 있었고, 유럽 연합은 유럽 연합으로 남아 있다고 밝혔다. CRF는 보도 자료에서 1 월에서 7 월 기간 동안 캄보디아 총 쌀 수출량의 48.3 %를 차지했다고 덧붙였다. CRF Saran 회장은 중국이 캄보디아 쌀의 큰 시장이"&amp;"며 더 많은 쌀을 중국으로 수출하기를 희망한다고 말했다. ""RCEP (지역 포괄적 인 경제 파트너십)는 캄보디아와 중국과 다른 참여 국가 간의 상품 거래를 더욱 쉽게 할 것입니다.""라고 Xinhua는 말했습니다. 더 많은 외국인 투자자들이 쌀 산업을 포함한 다양한 부문에 투자하여 완제품을 RCEP 국가에 수출하기 위해 우선적 관세를 가지고 있습니다.” CRF에 따라 캄보디아는 올해 첫 7 개월 동안 56 개국과 지역으로 총 350,902 톤의 밀드 "&amp;"쌀을 전년 대비 13 % 증가하여 2 억 2 천 8 백만 달러의 매출을 올렸습니다. 신화")</f>
        <v>캄보디아는 2022 년 첫 7 개월 동안 169,766 톤의 밀드 쌀을 중국으로 수출하여 8,900 만 달러의 매출을 올렸다고 Cambodia Rice Federation (CRF)은 수요일에 캄보디아 쌀의 가장 큰 구매자로 남아 있었고, 유럽 연합은 유럽 연합으로 남아 있다고 밝혔다. CRF는 보도 자료에서 1 월에서 7 월 기간 동안 캄보디아 총 쌀 수출량의 48.3 %를 차지했다고 덧붙였다. CRF Saran 회장은 중국이 캄보디아 쌀의 큰 시장이며 더 많은 쌀을 중국으로 수출하기를 희망한다고 말했다. "RCEP (지역 포괄적 인 경제 파트너십)는 캄보디아와 중국과 다른 참여 국가 간의 상품 거래를 더욱 쉽게 할 것입니다."라고 Xinhua는 말했습니다. 더 많은 외국인 투자자들이 쌀 산업을 포함한 다양한 부문에 투자하여 완제품을 RCEP 국가에 수출하기 위해 우선적 관세를 가지고 있습니다.” CRF에 따라 캄보디아는 올해 첫 7 개월 동안 56 개국과 지역으로 총 350,902 톤의 밀드 쌀을 전년 대비 13 % 증가하여 2 억 2 천 8 백만 달러의 매출을 올렸습니다. 신화</v>
      </c>
    </row>
    <row r="157" ht="15.75" customHeight="1">
      <c r="A157" s="1">
        <v>155.0</v>
      </c>
      <c r="B157" s="3" t="s">
        <v>474</v>
      </c>
      <c r="C157" s="3" t="str">
        <f>IFERROR(__xludf.DUMMYFUNCTION("GOOGLETRANSLATE(B157,""en"",""ko"")"),"캄보디아는 RCEP 사무국을 프놈펜에 설립 할 것을 제안합니다")</f>
        <v>캄보디아는 RCEP 사무국을 프놈펜에 설립 할 것을 제안합니다</v>
      </c>
      <c r="D157" s="3" t="s">
        <v>447</v>
      </c>
      <c r="E157" s="3" t="str">
        <f>IFERROR(__xludf.DUMMYFUNCTION("GOOGLETRANSLATE(D157,""en"",""ko"")"),"2022 년 8 월 4 일")</f>
        <v>2022 년 8 월 4 일</v>
      </c>
      <c r="F157" s="4" t="s">
        <v>475</v>
      </c>
      <c r="G157" s="3" t="s">
        <v>476</v>
      </c>
      <c r="H157" s="3" t="str">
        <f>IFERROR(__xludf.DUMMYFUNCTION("GOOGLETRANSLATE(G157,""en"",""ko"")"),"캄보디아 정부는 Phnom Penh에 지역 협력 경제 파트너십 (RCEP) 사무국의 설립을 제안했다.이 계획은 Hun Sen 총리가 55 차 아세안 장관 회의에서 열린 발언에서 발표했다. .Cambodia는 사무국의 주최를 위해 제출할 계획이라고 그는 말했다. 캄보디아가 공식적으로 제안을 제출할 때 캄보디아가 동료 아세안 회원국과 모든 RCEP 참여 국가의 지원을받을 수 있기를 바랍니다.”라고 총리는 말했다. 회복 프레임 워크.“ASEAN 내 시장의 잠"&amp;"재력과 광범위한 경제 통합의 잠재력을 극대화하기위한 광범위한 전략 3과 일치하여, 우리는 가능한 빨리 독립형 사무국이 있어야한다고 생각합니다. 지난 1 월에 발효되었다”고 말했다. 세계 최대의 무역 거래 인 RCEP는 아시아 태평양 지역에 의해 세계 최대의 무역 블록을 가짐으로써 여러 세계의 불확실성의시기에 더 깊은 지역 통합 및 자유 무역 및 다자주의를위한 전 세계적으로 전 세계적으로 모멘텀을 향한 중요한 단계로 박수를 보냈습니다. , RCEP는 22"&amp;" 억 명의 사람들 또는 세계 인구의 30 %를 설립하여 총 국내 총생산 (GDP)이 26.2 조 달러의 총 국내 총 생산량 (GDP)을 설립합니다. Cambodia의 다른 회원국에 대한 총 수출은 2022 년 전 상반기에 총 3,200 억 달러를 기록했습니다. 상무부 (Commerce of Commerce)의 보고서에 따르면, 전년 대비 10 % 증가한 상무부의 국무부 및 펜 소비 츠 대변인은 RCEP 이행이 캄보디아 수출의 성장에 기여했다고 말했다. "&amp;"2022 년이 일어 났고 그 이후로
수출은 발효됩니다
더욱 증가했습니다
RCEP는 수출 증가에 기여합니다.”라고 그는 말했다. RCEP는 동남아시아 국가 협회 (Brunei, Cambodia, Indonesia, Laos, Malaysia, Myanmar, Philippore, Singapore, Singapore)의 10 개 회원국 간의 자유 무역 협정이다. 태국, 베트남) 및 5 개의 FTA 파트너 (호주, 중국, 일본, 뉴질랜드 및 한국).")</f>
        <v>캄보디아 정부는 Phnom Penh에 지역 협력 경제 파트너십 (RCEP) 사무국의 설립을 제안했다.이 계획은 Hun Sen 총리가 55 차 아세안 장관 회의에서 열린 발언에서 발표했다. .Cambodia는 사무국의 주최를 위해 제출할 계획이라고 그는 말했다. 캄보디아가 공식적으로 제안을 제출할 때 캄보디아가 동료 아세안 회원국과 모든 RCEP 참여 국가의 지원을받을 수 있기를 바랍니다.”라고 총리는 말했다. 회복 프레임 워크.“ASEAN 내 시장의 잠재력과 광범위한 경제 통합의 잠재력을 극대화하기위한 광범위한 전략 3과 일치하여, 우리는 가능한 빨리 독립형 사무국이 있어야한다고 생각합니다. 지난 1 월에 발효되었다”고 말했다. 세계 최대의 무역 거래 인 RCEP는 아시아 태평양 지역에 의해 세계 최대의 무역 블록을 가짐으로써 여러 세계의 불확실성의시기에 더 깊은 지역 통합 및 자유 무역 및 다자주의를위한 전 세계적으로 전 세계적으로 모멘텀을 향한 중요한 단계로 박수를 보냈습니다. , RCEP는 22 억 명의 사람들 또는 세계 인구의 30 %를 설립하여 총 국내 총생산 (GDP)이 26.2 조 달러의 총 국내 총 생산량 (GDP)을 설립합니다. Cambodia의 다른 회원국에 대한 총 수출은 2022 년 전 상반기에 총 3,200 억 달러를 기록했습니다. 상무부 (Commerce of Commerce)의 보고서에 따르면, 전년 대비 10 % 증가한 상무부의 국무부 및 펜 소비 츠 대변인은 RCEP 이행이 캄보디아 수출의 성장에 기여했다고 말했다. 2022 년이 일어 났고 그 이후로
수출은 발효됩니다
더욱 증가했습니다
RCEP는 수출 증가에 기여합니다.”라고 그는 말했다. RCEP는 동남아시아 국가 협회 (Brunei, Cambodia, Indonesia, Laos, Malaysia, Myanmar, Philippore, Singapore, Singapore)의 10 개 회원국 간의 자유 무역 협정이다. 태국, 베트남) 및 5 개의 FTA 파트너 (호주, 중국, 일본, 뉴질랜드 및 한국).</v>
      </c>
    </row>
    <row r="158" ht="15.75" customHeight="1">
      <c r="A158" s="1">
        <v>156.0</v>
      </c>
      <c r="B158" s="3" t="s">
        <v>477</v>
      </c>
      <c r="C158" s="3" t="str">
        <f>IFERROR(__xludf.DUMMYFUNCTION("GOOGLETRANSLATE(B158,""en"",""ko"")"),"정부는 경제 다각화 보고서를 공개하지 않습니다")</f>
        <v>정부는 경제 다각화 보고서를 공개하지 않습니다</v>
      </c>
      <c r="D158" s="3" t="s">
        <v>447</v>
      </c>
      <c r="E158" s="3" t="str">
        <f>IFERROR(__xludf.DUMMYFUNCTION("GOOGLETRANSLATE(D158,""en"",""ko"")"),"2022 년 8 월 4 일")</f>
        <v>2022 년 8 월 4 일</v>
      </c>
      <c r="F158" s="4" t="s">
        <v>478</v>
      </c>
      <c r="G158" s="3" t="s">
        <v>479</v>
      </c>
      <c r="H158" s="3" t="str">
        <f>IFERROR(__xludf.DUMMYFUNCTION("GOOGLETRANSLATE(G158,""en"",""ko"")"),"장관 협의회는 어제 2017 년부터 2021 년까지 지난 5 년간 주요 다 분야 성과에 대한 요약 보고서를 발표했으며, 여기에는 캄보디아 정부의 장애물과 도전을 극복하려는 지속적인 노력, 특히 코비드에 대한 지속적인 노력을 보여주는 국가의 경제 다각화를 포함하여 -19 경제에 부딪친 전염병.“2017 년부터 2021 년까지 캄보디아 왕립 정부의 주요 성과”에 대한 요약 보고서는 공공 사업, 교통, 물류, 항공, 에너지를 포함한 다양한 부문의 발전을 통해"&amp;" 경제를 다양 화했습니다. , 광산, 석유, 제조업, 노동, 투자, 통신 및 은행.“경제 다각화는 높은 성장을 유지하기 위해 기존 경제 활동으로부터 추가 된 수출 및 건축 가치를 향상시키기 위해 가능한 한 많은 교정기를 창출하는 데 필수적인 과정입니다. 중간 정도의 장기적인 견해로”보고서는 말했다. 정부는 9 레벨 1 National Road를 건설했다. S, 66 레벨 2 국가 도로 및 627 개의 지방 도로는 2017 년부터 2021 년까지 각각 약"&amp;" 2,254km, 5,007km 및 10,863km이며, 길이가 216 미터의 콘크리트 Chrey Thom Bridge는 Kandal의 전국 도로에서 지어졌습니다. 보고서에 따르면, Tonle Bassac River를 가로 지르는 2017 년 주정부는 2021 년에 1,131 미터 콘크리트 Steung Trong Bridge가 작년에 Mekong River 전역의 Kampong Cham과 Tbong Khmum Provinces에 걸친 도로 71C에 건설"&amp;"되었다고 덧붙였다. 보고서에 따르면, Phnom Penh Autonomous Port (2,500 만 달러, Sihanoukville Autonomous Port)의 주요 사업에서 약 1,937 만 달러의 매출은 6,350 만 달러에 이르렀다. Central Phnom Penh to Phnom Penh International Airport. 보고서에 따르면 23 개의 항공사 (6 개 지역 및 17 개의 외국 기업)가 2021 년, 38 PE에 캄보디아"&amp;"로 비행을하고 있다고합니다. Rcent는 2020 년 수치보다 적었고 2019 년에 Air로 여행 한 거의 1,200 만 명의 승객이 있었지만 2020 년에는 80 %, 2021 년에는 91 % 감소했습니다.
보고서에 따르면 312,586 톤 이상의화물이 캄보디아에서 국내 및 해외 목적지로 항공하여 공중으로 이송되었으며, 325,839 편의 항공편이있었습니다. 2020 년과 2021 년에 각각 72 %와 70 %. Battambang, Steung Tr"&amp;"eng, Koh Kong, Takhmao, Dara Sakor, Mondulkiri 및 러닝 캐널의 개조와 같은 Poipet의 새로운 공항 개발 프로젝트에서 일부 작업이 이루어졌습니다. 토지 국경으로서 활주로, 유도로, 터미널, 타워, 항공 내비게이션 보조 장치, 소방국 및 공항의 경계 건설 계획 준비. ASEAN 회원국과의 양자 및 다국적 협상을 통해 주요 국가와의 협정을 강화하고 확대해야합니다. 모든 협상에는 주요 경제 전략이 포함되어 있습니다.”보"&amp;"고서는 지적했다. 전력망의 확장은 2017 년에 199 개 도시와 지방으로 전기 공급을 가능하게했으며 Pailin을 제외하고 2021 년에는 24 개로 증가한 것으로 나타났다. 전기 공급을받지 못했지만 주민들은 태양 광 발전을 사용할 수있었습니다. 또한 캄보디아는 2021 년에 4,014 메가 와트의 전기를 수입했으며, 2017 년 2,322 메가 와트에서 72.74 % 증가한 것으로 나타 났으며, Cambodia는 2021 년 5 월 현재 2,90,2"&amp;"54 배럴의 석유를 생산했으며 MME는 63 개의 라이센스, 17 개의 인증서, 344를 수여했습니다. 보고서에 따르면, 2017 년부터 2021 년까지 스테이션 운영에 대한 기술 스테이션 및 1,931 개의 허가증에 따르면 Krisenergy Apsara Company Limited (1 억 1,85 백만 달러, Cambodian Resource Energy Development Co)는 1 억 2,230 만 달러가 상류 측에 투자되었다고 덧붙였다. "&amp;"Ltd — 1,38 백만 블록. 970,487 명의 노동자들이 노동 시장에 머물 렀으며 134 억 달러가 투자되었습니다.")</f>
        <v>장관 협의회는 어제 2017 년부터 2021 년까지 지난 5 년간 주요 다 분야 성과에 대한 요약 보고서를 발표했으며, 여기에는 캄보디아 정부의 장애물과 도전을 극복하려는 지속적인 노력, 특히 코비드에 대한 지속적인 노력을 보여주는 국가의 경제 다각화를 포함하여 -19 경제에 부딪친 전염병.“2017 년부터 2021 년까지 캄보디아 왕립 정부의 주요 성과”에 대한 요약 보고서는 공공 사업, 교통, 물류, 항공, 에너지를 포함한 다양한 부문의 발전을 통해 경제를 다양 화했습니다. , 광산, 석유, 제조업, 노동, 투자, 통신 및 은행.“경제 다각화는 높은 성장을 유지하기 위해 기존 경제 활동으로부터 추가 된 수출 및 건축 가치를 향상시키기 위해 가능한 한 많은 교정기를 창출하는 데 필수적인 과정입니다. 중간 정도의 장기적인 견해로”보고서는 말했다. 정부는 9 레벨 1 National Road를 건설했다. S, 66 레벨 2 국가 도로 및 627 개의 지방 도로는 2017 년부터 2021 년까지 각각 약 2,254km, 5,007km 및 10,863km이며, 길이가 216 미터의 콘크리트 Chrey Thom Bridge는 Kandal의 전국 도로에서 지어졌습니다. 보고서에 따르면, Tonle Bassac River를 가로 지르는 2017 년 주정부는 2021 년에 1,131 미터 콘크리트 Steung Trong Bridge가 작년에 Mekong River 전역의 Kampong Cham과 Tbong Khmum Provinces에 걸친 도로 71C에 건설되었다고 덧붙였다. 보고서에 따르면, Phnom Penh Autonomous Port (2,500 만 달러, Sihanoukville Autonomous Port)의 주요 사업에서 약 1,937 만 달러의 매출은 6,350 만 달러에 이르렀다. Central Phnom Penh to Phnom Penh International Airport. 보고서에 따르면 23 개의 항공사 (6 개 지역 및 17 개의 외국 기업)가 2021 년, 38 PE에 캄보디아로 비행을하고 있다고합니다. Rcent는 2020 년 수치보다 적었고 2019 년에 Air로 여행 한 거의 1,200 만 명의 승객이 있었지만 2020 년에는 80 %, 2021 년에는 91 % 감소했습니다.
보고서에 따르면 312,586 톤 이상의화물이 캄보디아에서 국내 및 해외 목적지로 항공하여 공중으로 이송되었으며, 325,839 편의 항공편이있었습니다. 2020 년과 2021 년에 각각 72 %와 70 %. Battambang, Steung Treng, Koh Kong, Takhmao, Dara Sakor, Mondulkiri 및 러닝 캐널의 개조와 같은 Poipet의 새로운 공항 개발 프로젝트에서 일부 작업이 이루어졌습니다. 토지 국경으로서 활주로, 유도로, 터미널, 타워, 항공 내비게이션 보조 장치, 소방국 및 공항의 경계 건설 계획 준비. ASEAN 회원국과의 양자 및 다국적 협상을 통해 주요 국가와의 협정을 강화하고 확대해야합니다. 모든 협상에는 주요 경제 전략이 포함되어 있습니다.”보고서는 지적했다. 전력망의 확장은 2017 년에 199 개 도시와 지방으로 전기 공급을 가능하게했으며 Pailin을 제외하고 2021 년에는 24 개로 증가한 것으로 나타났다. 전기 공급을받지 못했지만 주민들은 태양 광 발전을 사용할 수있었습니다. 또한 캄보디아는 2021 년에 4,014 메가 와트의 전기를 수입했으며, 2017 년 2,322 메가 와트에서 72.74 % 증가한 것으로 나타 났으며, Cambodia는 2021 년 5 월 현재 2,90,254 배럴의 석유를 생산했으며 MME는 63 개의 라이센스, 17 개의 인증서, 344를 수여했습니다. 보고서에 따르면, 2017 년부터 2021 년까지 스테이션 운영에 대한 기술 스테이션 및 1,931 개의 허가증에 따르면 Krisenergy Apsara Company Limited (1 억 1,85 백만 달러, Cambodian Resource Energy Development Co)는 1 억 2,230 만 달러가 상류 측에 투자되었다고 덧붙였다. Ltd — 1,38 백만 블록. 970,487 명의 노동자들이 노동 시장에 머물 렀으며 134 억 달러가 투자되었습니다.</v>
      </c>
    </row>
    <row r="159" ht="15.75" customHeight="1">
      <c r="A159" s="1">
        <v>157.0</v>
      </c>
      <c r="B159" s="3" t="s">
        <v>480</v>
      </c>
      <c r="C159" s="3" t="str">
        <f>IFERROR(__xludf.DUMMYFUNCTION("GOOGLETRANSLATE(B159,""en"",""ko"")"),"소비자 신용 성능은 2 분기에 강력합니다")</f>
        <v>소비자 신용 성능은 2 분기에 강력합니다</v>
      </c>
      <c r="D159" s="3" t="s">
        <v>447</v>
      </c>
      <c r="E159" s="3" t="str">
        <f>IFERROR(__xludf.DUMMYFUNCTION("GOOGLETRANSLATE(D159,""en"",""ko"")"),"2022 년 8 월 4 일")</f>
        <v>2022 년 8 월 4 일</v>
      </c>
      <c r="F159" s="4" t="s">
        <v>481</v>
      </c>
      <c r="G159" s="3" t="s">
        <v>482</v>
      </c>
      <c r="H159" s="3" t="str">
        <f>IFERROR(__xludf.DUMMYFUNCTION("GOOGLETRANSLATE(G159,""en"",""ko"")"),"소비자 신용 성과는 대출 계좌 수와 대출 잔고가 지역 전체에 걸쳐 성장을 기록함에 따라 강력한 개선을 보여주었습니다. 캄보디아 캄보디아의 최신 보고서는 2 분기에 소비자 신용 신청이 지난 분기에 비해 감소했음을 보여주었습니다. 응용 프로그램 수. 30 개 이상의 DPD 비율로 측정 된 대출 품질은 지역 전체의 비율이 상승함에 따라 약간 감소했으며, 소비자 신용 응용 프로그램은 11 % 감소했습니다. 가을은 개인 금융 응용 프로그램에서 지난 분기보다 11"&amp;" % 감소한 것으로보고되었습니다. 보고서에 따르면 모기지 신청은 16 % 감소한 반면 신용 카드 신청은 23 % 증가한 반면 총 대출 계좌 수는 3.41 % 증가하여 약 1,430 만 계정으로 증가했습니다. 이 보고서는 2 분기 말까지 133 억 달러에 도달했다고 보고서는 소비자 신용 품질에 대해 총 잔액의 비율로 30+dpd의 비율로 2.47 %로 증가했다. 신용 고객의 대다수는 단일 금융 기관에 전념하고 단일 계정 만 보유하고 있습니다. 2022 년"&amp;" 2 분기에 개인 금융, 신용 카드 또는 모기지가 세 가지 다른 형태로 신용을 인수하려는 소비자의 수는 전체적으로 감소했습니다. 11 %의 비율. 하락은 모기지 응용 프로그램에서 발견되었으며, 16 % 감소한 해안 지역에서 가장 큰 하락은 28 %로 떨어 졌다고 보고서는 말했다. . 28.28 %의 나머지 지분은 여러 금융 기관과 관계가있는 사람들을 나타 냈습니다.")</f>
        <v>소비자 신용 성과는 대출 계좌 수와 대출 잔고가 지역 전체에 걸쳐 성장을 기록함에 따라 강력한 개선을 보여주었습니다. 캄보디아 캄보디아의 최신 보고서는 2 분기에 소비자 신용 신청이 지난 분기에 비해 감소했음을 보여주었습니다. 응용 프로그램 수. 30 개 이상의 DPD 비율로 측정 된 대출 품질은 지역 전체의 비율이 상승함에 따라 약간 감소했으며, 소비자 신용 응용 프로그램은 11 % 감소했습니다. 가을은 개인 금융 응용 프로그램에서 지난 분기보다 11 % 감소한 것으로보고되었습니다. 보고서에 따르면 모기지 신청은 16 % 감소한 반면 신용 카드 신청은 23 % 증가한 반면 총 대출 계좌 수는 3.41 % 증가하여 약 1,430 만 계정으로 증가했습니다. 이 보고서는 2 분기 말까지 133 억 달러에 도달했다고 보고서는 소비자 신용 품질에 대해 총 잔액의 비율로 30+dpd의 비율로 2.47 %로 증가했다. 신용 고객의 대다수는 단일 금융 기관에 전념하고 단일 계정 만 보유하고 있습니다. 2022 년 2 분기에 개인 금융, 신용 카드 또는 모기지가 세 가지 다른 형태로 신용을 인수하려는 소비자의 수는 전체적으로 감소했습니다. 11 %의 비율. 하락은 모기지 응용 프로그램에서 발견되었으며, 16 % 감소한 해안 지역에서 가장 큰 하락은 28 %로 떨어 졌다고 보고서는 말했다. . 28.28 %의 나머지 지분은 여러 금융 기관과 관계가있는 사람들을 나타 냈습니다.</v>
      </c>
    </row>
    <row r="160" ht="15.75" customHeight="1">
      <c r="A160" s="1">
        <v>158.0</v>
      </c>
      <c r="B160" s="3" t="s">
        <v>483</v>
      </c>
      <c r="C160" s="3" t="str">
        <f>IFERROR(__xludf.DUMMYFUNCTION("GOOGLETRANSLATE(B160,""en"",""ko"")"),"인도, 일본 및 UAE와 함께 캄보디아 뮬링 FTA 가능성")</f>
        <v>인도, 일본 및 UAE와 함께 캄보디아 뮬링 FTA 가능성</v>
      </c>
      <c r="D160" s="3" t="s">
        <v>447</v>
      </c>
      <c r="E160" s="3" t="str">
        <f>IFERROR(__xludf.DUMMYFUNCTION("GOOGLETRANSLATE(D160,""en"",""ko"")"),"2022 년 8 월 4 일")</f>
        <v>2022 년 8 월 4 일</v>
      </c>
      <c r="F160" s="4" t="s">
        <v>484</v>
      </c>
      <c r="G160" s="3" t="s">
        <v>485</v>
      </c>
      <c r="H160" s="3" t="str">
        <f>IFERROR(__xludf.DUMMYFUNCTION("GOOGLETRANSLATE(G160,""en"",""ko"")"),"정부는 캄보디아 농산물을 세계 시장에 수출하려는 의정서, 계약 및 메모의 서명을 통해 기존 및 신규 시장을 검토해 왔으며, 이는 현재 식량 불안 위기에 의해 위협을 받고 있으며, 이는 상거래의 장관을 통해 정부가 가능성을 연구하고있다. 2022 년 8 월 1 일, 국무 장관 인 Sok Sopheak은 미 국무 장관의 팀을 이끌었습니다. ASEAN PLUS 3 (AMRO)은 AMRO의 선교부 책임자이자 부국장 인 Jinho Choi가 이끌었습니다. Sop"&amp;"heak은 Covid-19 전염병의 맥락에서 사회 경제적 지원 메커니즘을 식별하고 이행하는 데있어 정부의 성공에 대한 대표단을 브리핑했습니다. 특히 캄보디아의 관광 및 중소 기업을 포함한 전국 예방 접종 캠페인 및 유리한 정책은“이러한 보호 정책으로 인해 캄보디아는 2022 년 상반기에 약 26 %의 수출 성장을 달성했지만 -19 위기와 러시아-우크라이나 전쟁은 생산 라인과 글로벌 공급에 계속 영향을 미칩니다.”“세계 경제 위기의 맥락, 특히 주요 국가"&amp;"의 인플레이션 및 무역 봉쇄의 결과에 대한 캄보디아의 관점과 관련하여 Covid-19 Crisis와 Russia-Ukraine War, 정부는 캄보디아가 더 넓은 시장에 접근하고 P보다 더 지속 가능한 것처럼 국제 무역에 대해 낙관적입니다. 캄보디아가 아세안 플러스 프레임 워크, 아세안 프레임 워크 및 양자 프레임 워크에 들어간 FTAS에 따라 로브 딩.“캄보디아 현재 식량 불안 위기에 의해 위협을 받고있는 세계 시장은 말했다. 정부는 또한 전자 상거래"&amp;" 법률, 경쟁법, 무역 다각화 법, 새로운 투자법, 상업 계약, 무역 대행사 및 특수 경제 구역을 포함하여 국제 규범 및 표준을 준수하기 위해 국내 개혁을 추진했습니다. 비즈니스, 무역 및 공공 거버넌스, Phnom Penh-Sihanoukville Expressway, Sihanoukville Deep Sea Port, 수력 발전소 확장 프로젝트 및 Sihanoukville Multipurpose Economic Zone 프로젝트의 디지털화를 촉진하는"&amp;" 정책을 도입했습니다. 또한 투명하고 저렴한 국경 간 무역 촉진을 보장하기위한 캄보디아의 주요 메커니즘입니다. 캄보디아의 거시 경제 상황에 대한 연구 보고서를 준비하기 위해 입력으로서의 자세하고 공식 정보에서 품질 및 심층 분석에 이르기까지. 전반적으로 정부는 정책에 대해 논의하고 외국 투자자가 캄보디아에 대한 투자를 고려하는 것이 중요합니다. 이 보고서는 곧 완료 될 것으로 예상되며 2022 년 9 월에 출판 될 것으로 예상됩니다.")</f>
        <v>정부는 캄보디아 농산물을 세계 시장에 수출하려는 의정서, 계약 및 메모의 서명을 통해 기존 및 신규 시장을 검토해 왔으며, 이는 현재 식량 불안 위기에 의해 위협을 받고 있으며, 이는 상거래의 장관을 통해 정부가 가능성을 연구하고있다. 2022 년 8 월 1 일, 국무 장관 인 Sok Sopheak은 미 국무 장관의 팀을 이끌었습니다. ASEAN PLUS 3 (AMRO)은 AMRO의 선교부 책임자이자 부국장 인 Jinho Choi가 이끌었습니다. Sopheak은 Covid-19 전염병의 맥락에서 사회 경제적 지원 메커니즘을 식별하고 이행하는 데있어 정부의 성공에 대한 대표단을 브리핑했습니다. 특히 캄보디아의 관광 및 중소 기업을 포함한 전국 예방 접종 캠페인 및 유리한 정책은“이러한 보호 정책으로 인해 캄보디아는 2022 년 상반기에 약 26 %의 수출 성장을 달성했지만 -19 위기와 러시아-우크라이나 전쟁은 생산 라인과 글로벌 공급에 계속 영향을 미칩니다.”“세계 경제 위기의 맥락, 특히 주요 국가의 인플레이션 및 무역 봉쇄의 결과에 대한 캄보디아의 관점과 관련하여 Covid-19 Crisis와 Russia-Ukraine War, 정부는 캄보디아가 더 넓은 시장에 접근하고 P보다 더 지속 가능한 것처럼 국제 무역에 대해 낙관적입니다. 캄보디아가 아세안 플러스 프레임 워크, 아세안 프레임 워크 및 양자 프레임 워크에 들어간 FTAS에 따라 로브 딩.“캄보디아 현재 식량 불안 위기에 의해 위협을 받고있는 세계 시장은 말했다. 정부는 또한 전자 상거래 법률, 경쟁법, 무역 다각화 법, 새로운 투자법, 상업 계약, 무역 대행사 및 특수 경제 구역을 포함하여 국제 규범 및 표준을 준수하기 위해 국내 개혁을 추진했습니다. 비즈니스, 무역 및 공공 거버넌스, Phnom Penh-Sihanoukville Expressway, Sihanoukville Deep Sea Port, 수력 발전소 확장 프로젝트 및 Sihanoukville Multipurpose Economic Zone 프로젝트의 디지털화를 촉진하는 정책을 도입했습니다. 또한 투명하고 저렴한 국경 간 무역 촉진을 보장하기위한 캄보디아의 주요 메커니즘입니다. 캄보디아의 거시 경제 상황에 대한 연구 보고서를 준비하기 위해 입력으로서의 자세하고 공식 정보에서 품질 및 심층 분석에 이르기까지. 전반적으로 정부는 정책에 대해 논의하고 외국 투자자가 캄보디아에 대한 투자를 고려하는 것이 중요합니다. 이 보고서는 곧 완료 될 것으로 예상되며 2022 년 9 월에 출판 될 것으로 예상됩니다.</v>
      </c>
    </row>
    <row r="161" ht="15.75" customHeight="1">
      <c r="A161" s="1">
        <v>159.0</v>
      </c>
      <c r="B161" s="3" t="s">
        <v>486</v>
      </c>
      <c r="C161" s="3" t="str">
        <f>IFERROR(__xludf.DUMMYFUNCTION("GOOGLETRANSLATE(B161,""en"",""ko"")"),"‘다음 달에 완료 될 링로드 3 프로젝트’")</f>
        <v>‘다음 달에 완료 될 링로드 3 프로젝트’</v>
      </c>
      <c r="D161" s="3" t="s">
        <v>447</v>
      </c>
      <c r="E161" s="3" t="str">
        <f>IFERROR(__xludf.DUMMYFUNCTION("GOOGLETRANSLATE(D161,""en"",""ko"")"),"2022 년 8 월 4 일")</f>
        <v>2022 년 8 월 4 일</v>
      </c>
      <c r="F161" s="4" t="s">
        <v>487</v>
      </c>
      <c r="G161" s="3" t="s">
        <v>488</v>
      </c>
      <c r="H161" s="3" t="str">
        <f>IFERROR(__xludf.DUMMYFUNCTION("GOOGLETRANSLATE(G161,""en"",""ko"")"),"Ring Road 3 프로젝트의 건설 2019 년 1 월 중국과 캄보디아 정부의 공동 자금 조달하에 2 억 6,67 만 달러의 비용으로 시작되었습니다. 많은 기대하는 Ring Road 3 프로젝트는 올해 9 월에 완료 될 것으로 예상됩니다. (MPWT)는 릴리스에서 말했다. 화요일에 PIU (Project Implementation Unit)의 보고서에 따르면, Ring Road 3은 7 월 25 일 현재 53km 길이의 길이 53 킬로미터의 길이 1에"&amp;" National Road 4를 National Road 1에 연결합니다. 발표에 따르면, 건설은 각각 72.46 %, 69.9 % 및 95.98 %로 완료되었으며, 링로드 3은 국립 도로 5와 6을 통해 국립 도로 1까지 국립 도로 4에 연결될 것이라고 덧붙였다. 이 보고서는“이 프로젝트는 교통 산업에 서비스를 제공 할 새로운 크고 현대적인 링 도로가 될 것”이라고 보고서는 Pur Senchey District의 Chumou Vorn 마을의 Chump"&amp;"ou Vorn 마을에서 14+105에서 시작하여 국가를 통해 확장 될 것이라고 덧붙였다. 윈-윈대로 및 국립 도로 6에서 5까지의 도로 5에서 6. 프로젝트는 또한 National Roads 4, 3, 2에 연결됩니다.
21 Bassac River와 Anlong Chin Island를 통해 칸달성에있는 Kien Svay District의 Sdao Kanleng 마을에있는 Kilometer 24+840의 National Road 1에서 마무리합니다. Ki"&amp;"en Svay District에있는 Phnom Penh 자율 포트의 컨테이너 터미널을 연결하고 Great Mekong 하위 지역의 중앙 및 남부 경제 복도로 Asean Highways AH1 및 AH11 및 Main Corridor 도로를 보완합니다. Ring Road 3 프로젝트의 건설은 1 월에 시작되었습니다. 2019 년 상하이 건설 그룹의 구현 중
Co., Ltd.는 2 억 6,67 만 달러의 투자 비용과 Guangzhou Wanan Constr"&amp;"uction Supervision Co., Ltd.의 감독하에 중국과 캄보디아 정부가 공동으로 자금을 지원 하에서 5,300 만 달러를 청구했습니다.")</f>
        <v>Ring Road 3 프로젝트의 건설 2019 년 1 월 중국과 캄보디아 정부의 공동 자금 조달하에 2 억 6,67 만 달러의 비용으로 시작되었습니다. 많은 기대하는 Ring Road 3 프로젝트는 올해 9 월에 완료 될 것으로 예상됩니다. (MPWT)는 릴리스에서 말했다. 화요일에 PIU (Project Implementation Unit)의 보고서에 따르면, Ring Road 3은 7 월 25 일 현재 53km 길이의 길이 53 킬로미터의 길이 1에 National Road 4를 National Road 1에 연결합니다. 발표에 따르면, 건설은 각각 72.46 %, 69.9 % 및 95.98 %로 완료되었으며, 링로드 3은 국립 도로 5와 6을 통해 국립 도로 1까지 국립 도로 4에 연결될 것이라고 덧붙였다. 이 보고서는“이 프로젝트는 교통 산업에 서비스를 제공 할 새로운 크고 현대적인 링 도로가 될 것”이라고 보고서는 Pur Senchey District의 Chumou Vorn 마을의 Chumpou Vorn 마을에서 14+105에서 시작하여 국가를 통해 확장 될 것이라고 덧붙였다. 윈-윈대로 및 국립 도로 6에서 5까지의 도로 5에서 6. 프로젝트는 또한 National Roads 4, 3, 2에 연결됩니다.
21 Bassac River와 Anlong Chin Island를 통해 칸달성에있는 Kien Svay District의 Sdao Kanleng 마을에있는 Kilometer 24+840의 National Road 1에서 마무리합니다. Kien Svay District에있는 Phnom Penh 자율 포트의 컨테이너 터미널을 연결하고 Great Mekong 하위 지역의 중앙 및 남부 경제 복도로 Asean Highways AH1 및 AH11 및 Main Corridor 도로를 보완합니다. Ring Road 3 프로젝트의 건설은 1 월에 시작되었습니다. 2019 년 상하이 건설 그룹의 구현 중
Co., Ltd.는 2 억 6,67 만 달러의 투자 비용과 Guangzhou Wanan Construction Supervision Co., Ltd.의 감독하에 중국과 캄보디아 정부가 공동으로 자금을 지원 하에서 5,300 만 달러를 청구했습니다.</v>
      </c>
    </row>
    <row r="162" ht="15.75" customHeight="1">
      <c r="A162" s="1">
        <v>160.0</v>
      </c>
      <c r="B162" s="3" t="s">
        <v>489</v>
      </c>
      <c r="C162" s="3" t="str">
        <f>IFERROR(__xludf.DUMMYFUNCTION("GOOGLETRANSLATE(B162,""en"",""ko"")"),"중국은 펠로시 방문으로 신선한 무역 연석으로 대만을 쳤다.")</f>
        <v>중국은 펠로시 방문으로 신선한 무역 연석으로 대만을 쳤다.</v>
      </c>
      <c r="D162" s="3" t="s">
        <v>447</v>
      </c>
      <c r="E162" s="3" t="str">
        <f>IFERROR(__xludf.DUMMYFUNCTION("GOOGLETRANSLATE(D162,""en"",""ko"")"),"2022 년 8 월 4 일")</f>
        <v>2022 년 8 월 4 일</v>
      </c>
      <c r="F162" s="4" t="s">
        <v>490</v>
      </c>
      <c r="G162" s="3" t="s">
        <v>491</v>
      </c>
      <c r="H162" s="3" t="str">
        <f>IFERROR(__xludf.DUMMYFUNCTION("GOOGLETRANSLATE(G162,""en"",""ko"")"),"베이징 (AFP) - 중국은 수요일 대만에서 과일과 물고기 수입으로 연석을 출시하면서 US House Speaker Nancy Pelosi가 방문한 후 섬으로의 모래 배송을 중단 시켰습니다. 25 년 만에 대만을 방문하도록 대통령직과 가장 유명한 선출 된 미국 공무원에게 외교 폭풍을 불러 일으켰다. 그녀는 화요일 늦게 중국의 뚜렷한 경고로 인해 화요일에 착륙했다. China 's Customs Administration은 수요일에 대만으로부터 과도한 살"&amp;"충제 잔류 물의“반복 된”탐지와 패키지에 대한 양성 코로나 바이러스 테스트로 인해 물고기의 수입에 대한 감귤 과일 수입을 중단 할 것이라고 밝혔다. 상무부는 또한 수요일부터 세부 사항을 제공하지 않고“자연 모래의 수출을 중단”할 것이라고 덧붙였다. 자연 모래는 일반적으로 콘크리트와 아스팔트를 생산하는 데 사용됩니다. d 대만의 수입 모래와 자갈의 대부분은 중국에서 나온다.이 움직임은“베이징의 일반적인 패턴”의 일부라고 말했다. 그녀는 며칠 덧붙였다.“외"&amp;"교 또는 무역 긴장이 높아질 때, 중국 규제 기관은 일반적으로 규정 준수에 매우 엄격한 접근 방식을 취합니다… 무역 금지를 정당화하는 데 사용할 수있는 모든 문제를 찾고 있습니다.”라고 AFP.China는 대만의 가장 큰 거래라고 말했습니다. 파트너 및 수출 시장은 2021 년에 양자 무역이 26 % 증가한 3,200 억 달러로 3,300 억 달러로 공식 데이터가 보여줍니다. 베이징은 섬의 수출을 목표로 한 것은 이번이 처음이 아닙니다. 해충은 정치적으"&amp;"로 주도 된 것으로 널리 알려진 움직임에서 해충의 움직임으로 2016 년 Tsai Ing-Wen 대통령이 취임 한 이후 대만에 압력을 가했다. F“One China”. 최신 금지의 최상위에서 타이페이 농무 협의회는 화요일 중국이 어업, 차 및 꿀을 포함한 다른 대만 상품의 수입을 중단하는 데 규제 위반을 인용했다고 밝혔다. -타이페이 국방부의 움직임으로 대만을 둘러싸고있는 파이어 군사 훈련은 주요 항구와 도시 지역을 위협했다고 말했다. 일부 시점에서, "&amp;"중국 운영 구역은 대만 해안선의 20km (12.4 마일) 이내에 올 것이다. 해방군. 3,300 만 명의 사람들이 오랫동안 침략의 가능성으로 오랫동안 살았지만, 중국에서 가장 독단적 인 지도자 인 Xi Jinping 대통령에 따라 그 위협이 심화되었습니다.")</f>
        <v>베이징 (AFP) - 중국은 수요일 대만에서 과일과 물고기 수입으로 연석을 출시하면서 US House Speaker Nancy Pelosi가 방문한 후 섬으로의 모래 배송을 중단 시켰습니다. 25 년 만에 대만을 방문하도록 대통령직과 가장 유명한 선출 된 미국 공무원에게 외교 폭풍을 불러 일으켰다. 그녀는 화요일 늦게 중국의 뚜렷한 경고로 인해 화요일에 착륙했다. China 's Customs Administration은 수요일에 대만으로부터 과도한 살충제 잔류 물의“반복 된”탐지와 패키지에 대한 양성 코로나 바이러스 테스트로 인해 물고기의 수입에 대한 감귤 과일 수입을 중단 할 것이라고 밝혔다. 상무부는 또한 수요일부터 세부 사항을 제공하지 않고“자연 모래의 수출을 중단”할 것이라고 덧붙였다. 자연 모래는 일반적으로 콘크리트와 아스팔트를 생산하는 데 사용됩니다. d 대만의 수입 모래와 자갈의 대부분은 중국에서 나온다.이 움직임은“베이징의 일반적인 패턴”의 일부라고 말했다. 그녀는 며칠 덧붙였다.“외교 또는 무역 긴장이 높아질 때, 중국 규제 기관은 일반적으로 규정 준수에 매우 엄격한 접근 방식을 취합니다… 무역 금지를 정당화하는 데 사용할 수있는 모든 문제를 찾고 있습니다.”라고 AFP.China는 대만의 가장 큰 거래라고 말했습니다. 파트너 및 수출 시장은 2021 년에 양자 무역이 26 % 증가한 3,200 억 달러로 3,300 억 달러로 공식 데이터가 보여줍니다. 베이징은 섬의 수출을 목표로 한 것은 이번이 처음이 아닙니다. 해충은 정치적으로 주도 된 것으로 널리 알려진 움직임에서 해충의 움직임으로 2016 년 Tsai Ing-Wen 대통령이 취임 한 이후 대만에 압력을 가했다. F“One China”. 최신 금지의 최상위에서 타이페이 농무 협의회는 화요일 중국이 어업, 차 및 꿀을 포함한 다른 대만 상품의 수입을 중단하는 데 규제 위반을 인용했다고 밝혔다. -타이페이 국방부의 움직임으로 대만을 둘러싸고있는 파이어 군사 훈련은 주요 항구와 도시 지역을 위협했다고 말했다. 일부 시점에서, 중국 운영 구역은 대만 해안선의 20km (12.4 마일) 이내에 올 것이다. 해방군. 3,300 만 명의 사람들이 오랫동안 침략의 가능성으로 오랫동안 살았지만, 중국에서 가장 독단적 인 지도자 인 Xi Jinping 대통령에 따라 그 위협이 심화되었습니다.</v>
      </c>
    </row>
    <row r="163" ht="15.75" customHeight="1">
      <c r="A163" s="1">
        <v>161.0</v>
      </c>
      <c r="B163" s="3" t="s">
        <v>492</v>
      </c>
      <c r="C163" s="3" t="str">
        <f>IFERROR(__xludf.DUMMYFUNCTION("GOOGLETRANSLATE(B163,""en"",""ko"")"),"OCIC, 말레이시아의 Eakon 잉크 MOU를 개발하여 Elysee Project")</f>
        <v>OCIC, 말레이시아의 Eakon 잉크 MOU를 개발하여 Elysee Project</v>
      </c>
      <c r="D163" s="3" t="s">
        <v>447</v>
      </c>
      <c r="E163" s="3" t="str">
        <f>IFERROR(__xludf.DUMMYFUNCTION("GOOGLETRANSLATE(D163,""en"",""ko"")"),"2022 년 8 월 4 일")</f>
        <v>2022 년 8 월 4 일</v>
      </c>
      <c r="F163" s="4" t="s">
        <v>493</v>
      </c>
      <c r="G163" s="3" t="s">
        <v>494</v>
      </c>
      <c r="H163" s="3" t="str">
        <f>IFERROR(__xludf.DUMMYFUNCTION("GOOGLETRANSLATE(G163,""en"",""ko"")"),"왕국의 주요 부동산 개발자 인 해외 캄보디아 투자 공사 (OCIC)는 말레이시아의 이콘 그룹과의 이해 각서에 서명하여 프놈펜에서 Elysee 프로젝트를 개발했습니다. Elysee는 Capital에서 OCIC의 타운십 개발 중 하나입니다. OCIC 및 Mega Asset Management의 이사 인 Lim Lychin은 MOU에 서명했습니다. Dato 'Sri Ricky Yaw, Eakon Group의 그룹 전무 이사와 함께 작업 범위 및 비즈니스 약속"&amp;"과 같은 세부 사항을 규정했습니다. , 화요일 프놈펜에있는 캐나다 타워 (Canadia Tower) 에서이 기능에 따라 Yaw는 다음과 같이 말했습니다 :“Eakon Group Elysee Project의 투자자는 여기에 시민과 기업의 생계를 향상시킬 세계적 수준의 부동산을 개발합니다.”Elysee는 조합입니다. 미래의 소유자와 투자자들에게 활기찬 라이프 스타일 경험을 제공하는 독점 거주지, 프리미엄 등급 사무실 및 최고 수준의 식당 및 레저 지역의 고"&amp;"급 혼합 사용 프로그램. 캄보디아의 강점을 투자 목적지로 밝히고 있다고 Lychin은 말했다. 특히 캄보디아가 전염병에도 불구하고 최근 몇 년 동안 더 많은 외국 투자자를 목격하고 있기 때문에 통합 혼합 사용 프로젝트에 더 많은 말레이시아 투자자를 유치하기를 기대합니다. 이 파트너십을 통해 우리는 캄보디아의 투자 기회의 많은 장점을 강조하기를 기대하며, 우리는 또한 선구적인 재산과 인프라 프로젝트를 전달할 때 OCIC의 경쟁력을 강조 할 수 있습니다.”"&amp;"Yaw는 MOU가 무역 대표단의 결실이라고 지적했습니다. 2022 년 4 월 국제 무역 산업부에 따라 말레이시아 중소기업 협회가 조직 한 캄보디아. 행사 기간 동안 Eakon Group과 OCIC 사이의 초기 회의가 열렸고 2022 년 5 월 OCIC 팀이 프로젝트 협상을 위해 말레이시아로 돌아 왔습니다. Cambodia Eldeen Husaini Mohd Hashim과 Canadia Group의 Charles Vann의 말레이시아 대사 Mohd Has"&amp;"him은 두 회사의 새로운 협력에 대해 축하하며, 두 국가 간의 비즈니스 유대를 더욱 강화하는 것의 중요성을 반복했습니다.“저는이 발전에 매우 만족하며 캄보디아에 대한 더 많은 말레이시아의 투자를 장려합니다. 말레이시아와 캄보디아 기업들 모두 에게이 MOU에 서명하고 미래의 협력과 진보가 확장 될 수 있기를 바랍니다.”라고 그는 말했다. KEG 개발 SDN BHD는 말레이시아 그룹 인 Eakon Group의 부동산 개발 부문입니다. 대규모 상업 및 주거"&amp;" 프로젝트 및 교육 기관을위한 기계, 전기 및 배관 서비스를 전문으로하는 회사. 주요 서비스에는 에어컨, 기계식 환기 및 말레이시아 및 해외의 다국적 기업을 포함한 부동산 개발자, 정부 부서 및 기업 고객을위한 에어컨, 전기, 소방 및 배관 공사가 포함됩니다. , OCIC는 항공 및 교육에서 미디어 및 소매에 이르기까지 다른 비즈니스 부문에서 존재합니다. OCIC는 현재 투자 규모와 개발 된 여러 프로젝트에 의해 현재 캄보디아에서 가장 크고 주요 부동산"&amp;" 개발자라고 말했다. 이 회사의 핵심 전문 지식은 부동산 개발, 위성 도시 및 부동산 관리에 있으며 새로운 Phnom Penh International Airport, Diamond Island City, Norea Island, Changvar Satellite City 및 Olympia City Complex와 같은 주목할만한 프로젝트가 있습니다.")</f>
        <v>왕국의 주요 부동산 개발자 인 해외 캄보디아 투자 공사 (OCIC)는 말레이시아의 이콘 그룹과의 이해 각서에 서명하여 프놈펜에서 Elysee 프로젝트를 개발했습니다. Elysee는 Capital에서 OCIC의 타운십 개발 중 하나입니다. OCIC 및 Mega Asset Management의 이사 인 Lim Lychin은 MOU에 서명했습니다. Dato 'Sri Ricky Yaw, Eakon Group의 그룹 전무 이사와 함께 작업 범위 및 비즈니스 약속과 같은 세부 사항을 규정했습니다. , 화요일 프놈펜에있는 캐나다 타워 (Canadia Tower) 에서이 기능에 따라 Yaw는 다음과 같이 말했습니다 :“Eakon Group Elysee Project의 투자자는 여기에 시민과 기업의 생계를 향상시킬 세계적 수준의 부동산을 개발합니다.”Elysee는 조합입니다. 미래의 소유자와 투자자들에게 활기찬 라이프 스타일 경험을 제공하는 독점 거주지, 프리미엄 등급 사무실 및 최고 수준의 식당 및 레저 지역의 고급 혼합 사용 프로그램. 캄보디아의 강점을 투자 목적지로 밝히고 있다고 Lychin은 말했다. 특히 캄보디아가 전염병에도 불구하고 최근 몇 년 동안 더 많은 외국 투자자를 목격하고 있기 때문에 통합 혼합 사용 프로젝트에 더 많은 말레이시아 투자자를 유치하기를 기대합니다. 이 파트너십을 통해 우리는 캄보디아의 투자 기회의 많은 장점을 강조하기를 기대하며, 우리는 또한 선구적인 재산과 인프라 프로젝트를 전달할 때 OCIC의 경쟁력을 강조 할 수 있습니다.”Yaw는 MOU가 무역 대표단의 결실이라고 지적했습니다. 2022 년 4 월 국제 무역 산업부에 따라 말레이시아 중소기업 협회가 조직 한 캄보디아. 행사 기간 동안 Eakon Group과 OCIC 사이의 초기 회의가 열렸고 2022 년 5 월 OCIC 팀이 프로젝트 협상을 위해 말레이시아로 돌아 왔습니다. Cambodia Eldeen Husaini Mohd Hashim과 Canadia Group의 Charles Vann의 말레이시아 대사 Mohd Hashim은 두 회사의 새로운 협력에 대해 축하하며, 두 국가 간의 비즈니스 유대를 더욱 강화하는 것의 중요성을 반복했습니다.“저는이 발전에 매우 만족하며 캄보디아에 대한 더 많은 말레이시아의 투자를 장려합니다. 말레이시아와 캄보디아 기업들 모두 에게이 MOU에 서명하고 미래의 협력과 진보가 확장 될 수 있기를 바랍니다.”라고 그는 말했다. KEG 개발 SDN BHD는 말레이시아 그룹 인 Eakon Group의 부동산 개발 부문입니다. 대규모 상업 및 주거 프로젝트 및 교육 기관을위한 기계, 전기 및 배관 서비스를 전문으로하는 회사. 주요 서비스에는 에어컨, 기계식 환기 및 말레이시아 및 해외의 다국적 기업을 포함한 부동산 개발자, 정부 부서 및 기업 고객을위한 에어컨, 전기, 소방 및 배관 공사가 포함됩니다. , OCIC는 항공 및 교육에서 미디어 및 소매에 이르기까지 다른 비즈니스 부문에서 존재합니다. OCIC는 현재 투자 규모와 개발 된 여러 프로젝트에 의해 현재 캄보디아에서 가장 크고 주요 부동산 개발자라고 말했다. 이 회사의 핵심 전문 지식은 부동산 개발, 위성 도시 및 부동산 관리에 있으며 새로운 Phnom Penh International Airport, Diamond Island City, Norea Island, Changvar Satellite City 및 Olympia City Complex와 같은 주목할만한 프로젝트가 있습니다.</v>
      </c>
    </row>
    <row r="164" ht="15.75" customHeight="1">
      <c r="A164" s="1">
        <v>162.0</v>
      </c>
      <c r="B164" s="3" t="s">
        <v>495</v>
      </c>
      <c r="C164" s="3" t="str">
        <f>IFERROR(__xludf.DUMMYFUNCTION("GOOGLETRANSLATE(B164,""en"",""ko"")"),"Attwood는 블록 체인 기술을 채택하여 가짜를 확인합니다")</f>
        <v>Attwood는 블록 체인 기술을 채택하여 가짜를 확인합니다</v>
      </c>
      <c r="D164" s="3" t="s">
        <v>447</v>
      </c>
      <c r="E164" s="3" t="str">
        <f>IFERROR(__xludf.DUMMYFUNCTION("GOOGLETRANSLATE(D164,""en"",""ko"")"),"2022 년 8 월 4 일")</f>
        <v>2022 년 8 월 4 일</v>
      </c>
      <c r="F164" s="4" t="s">
        <v>496</v>
      </c>
      <c r="G164" s="3" t="s">
        <v>497</v>
      </c>
      <c r="H164" s="3" t="str">
        <f>IFERROR(__xludf.DUMMYFUNCTION("GOOGLETRANSLATE(G164,""en"",""ko"")"),"블록 체인 기술은 상품의 진위와 캄보디아도 대역계에 합류하기 위해 많은 국가에서 점점 더 많이 사용되고 있습니다. 미국 최고의 알코올 음료 수입 업체 및 유통 업체 인 Attwood Import Export, 최근 Vechain 기술인 Vechainthor가 새로운 보안 스티커를 개발했습니다. 이 이니셔티브에 대한 발표에서 Vechain은 ABS (Attwood Blockchain Sticker)라고 불리는 스티커가 고급 알코올 음료 분배 회사 보증에 "&amp;"도움이 될 것이라고 말했다.
제품의 진위. Vechain에 대한 접근에 따라 블록 체인 스티커는 Attwood가 분배하는 각 음료 한 병에 배치됩니다. 각 ABS는 Vechain 블록 체인에 통합 된 제품에 대한 주요 정보를 가지고 있으므로 두드러진 정보를 불변하고 신뢰할 수 없게 만들었습니다. 회사가 배포 한 음료 구매를 위해 Attwood의 고객은 스마트 폰에서 병에 배치 된 스티커를 스캔하여의 진실성과 기원을 확인할 수 있습니다. 이 이니셔티브는 "&amp;"사기를 예방하고 고객이 Malefactors가 제작 한 가짜 음료를 소비하지 못하게하는 데 도움이 될 것입니다. Attwood Import Export는 고객에게 제공되는 고객 및 제품에 대한 책임은 전국에서 30 년 이상 고급 알코올 음료 브랜드를 배포하는 주요 회사 중 하나입니다. Attwood 배포 브랜드에는 Johnie Walker, Chandon Sparkling, Budweiser Beer, Moet &amp; Chandon, Hennessy 및 T"&amp;"errazas가 포함됩니다. 최근에는 특히 개발 도상국에서 유통중인 가짜 제품의 수가 급증했습니다. 그러나 Vechain은 기술을 통해 이러한 사기 관행과 싸우기 위해 노력하고 있다고 Vechainthor는 신뢰 문제를 해결하기 위해 구체적으로 개발되었다고 밝혔다. 이를 바탕으로 네트워크는 공급망 및 물류를 포함한 다양한 부문의 많은 회사들이 채택했으며,이 발표는 Vechain의 공동 창립자 인 Sunny Lu가 회사가 블록 체인 기술을 사용하여 세계를"&amp;" 변화시키기 위해 최선을 다하고 있다고 발표 한 후 24 시간도 채 걸리지 않습니다.")</f>
        <v>블록 체인 기술은 상품의 진위와 캄보디아도 대역계에 합류하기 위해 많은 국가에서 점점 더 많이 사용되고 있습니다. 미국 최고의 알코올 음료 수입 업체 및 유통 업체 인 Attwood Import Export, 최근 Vechain 기술인 Vechainthor가 새로운 보안 스티커를 개발했습니다. 이 이니셔티브에 대한 발표에서 Vechain은 ABS (Attwood Blockchain Sticker)라고 불리는 스티커가 고급 알코올 음료 분배 회사 보증에 도움이 될 것이라고 말했다.
제품의 진위. Vechain에 대한 접근에 따라 블록 체인 스티커는 Attwood가 분배하는 각 음료 한 병에 배치됩니다. 각 ABS는 Vechain 블록 체인에 통합 된 제품에 대한 주요 정보를 가지고 있으므로 두드러진 정보를 불변하고 신뢰할 수 없게 만들었습니다. 회사가 배포 한 음료 구매를 위해 Attwood의 고객은 스마트 폰에서 병에 배치 된 스티커를 스캔하여의 진실성과 기원을 확인할 수 있습니다. 이 이니셔티브는 사기를 예방하고 고객이 Malefactors가 제작 한 가짜 음료를 소비하지 못하게하는 데 도움이 될 것입니다. Attwood Import Export는 고객에게 제공되는 고객 및 제품에 대한 책임은 전국에서 30 년 이상 고급 알코올 음료 브랜드를 배포하는 주요 회사 중 하나입니다. Attwood 배포 브랜드에는 Johnie Walker, Chandon Sparkling, Budweiser Beer, Moet &amp; Chandon, Hennessy 및 Terrazas가 포함됩니다. 최근에는 특히 개발 도상국에서 유통중인 가짜 제품의 수가 급증했습니다. 그러나 Vechain은 기술을 통해 이러한 사기 관행과 싸우기 위해 노력하고 있다고 Vechainthor는 신뢰 문제를 해결하기 위해 구체적으로 개발되었다고 밝혔다. 이를 바탕으로 네트워크는 공급망 및 물류를 포함한 다양한 부문의 많은 회사들이 채택했으며,이 발표는 Vechain의 공동 창립자 인 Sunny Lu가 회사가 블록 체인 기술을 사용하여 세계를 변화시키기 위해 최선을 다하고 있다고 발표 한 후 24 시간도 채 걸리지 않습니다.</v>
      </c>
    </row>
    <row r="165" ht="15.75" customHeight="1">
      <c r="A165" s="1">
        <v>163.0</v>
      </c>
      <c r="B165" s="3" t="s">
        <v>498</v>
      </c>
      <c r="C165" s="3" t="str">
        <f>IFERROR(__xludf.DUMMYFUNCTION("GOOGLETRANSLATE(B165,""en"",""ko"")"),"BMW 이익은 중국의 잠금이 노크 생산으로 감소합니다")</f>
        <v>BMW 이익은 중국의 잠금이 노크 생산으로 감소합니다</v>
      </c>
      <c r="D165" s="3" t="s">
        <v>447</v>
      </c>
      <c r="E165" s="3" t="str">
        <f>IFERROR(__xludf.DUMMYFUNCTION("GOOGLETRANSLATE(D165,""en"",""ko"")"),"2022 년 8 월 4 일")</f>
        <v>2022 년 8 월 4 일</v>
      </c>
      <c r="F165" s="4" t="s">
        <v>499</v>
      </c>
      <c r="G165" s="3" t="s">
        <v>500</v>
      </c>
      <c r="H165" s="3" t="str">
        <f>IFERROR(__xludf.DUMMYFUNCTION("GOOGLETRANSLATE(G165,""en"",""ko"")"),"프랑크푸르트 (AFP) - 독일 자동차 제조업체 인 BMW는 수요일 공급 병목 현상과 중국의 잠금이 생산을 중단함에 따라 2 분기에 이익이 감소했다고 4 월에서 6 월 사이의 자동차 제조업체의 이익은 48 억 유로에서 30 억 유로 (31 억 달러)로 떨어 졌다고 밝혔다. BMW CEO Oliver Zipse는“불리한 조건”을 인정했지만 성명서에서 뮌헨에 기반을 둔 그룹은“높은 수준의 탄력성”을 보여 주었다. ""자동차 제조업체의 주요 시장 인 BMW는"&amp;" 올해 상반기에 생산을 보유하고 있다고 BMW는 성명서에서 말했다. 생산 제한은 BMW가 더 큰 마진이있는 최상위 모델에 더 많이 기울어 졌다는 것을 의미했습니다.이 그룹은이 더 나은“제품 믹스”와 차량의 높은 가격으로 인해 PA BMW는 BMW는 말했다. BMW는 우크라이나 전쟁도 공급을 방해하고 산업에 대한 무게를 차단하면서 하반기에 경제 상황이“어려운 상태로 남아있을 것”이라고 말했다. BMW는 절반은“견고하게 더 높아질 것”이라고 말했다. 그러나"&amp;" 상반기에는“손실 손실에 대해 완전히 보상하지 않을 것”이라고 말했다. BMW는“평균 이상의 순서 은행”을 가졌다는 것을 의미했지만, 급격한 에너지 가격의 뒷면에 높은 인플레이션은 경제를 차단하고 BMW의 주문 백 로그는“연말에 정상화”를 볼 것입니다. BMW의 예측은 영향을 고려하지 않았습니다. 유럽에 대한 러시아 가스 공급을 줄이면 현지에서 생산할 수 있습니다.")</f>
        <v>프랑크푸르트 (AFP) - 독일 자동차 제조업체 인 BMW는 수요일 공급 병목 현상과 중국의 잠금이 생산을 중단함에 따라 2 분기에 이익이 감소했다고 4 월에서 6 월 사이의 자동차 제조업체의 이익은 48 억 유로에서 30 억 유로 (31 억 달러)로 떨어 졌다고 밝혔다. BMW CEO Oliver Zipse는“불리한 조건”을 인정했지만 성명서에서 뮌헨에 기반을 둔 그룹은“높은 수준의 탄력성”을 보여 주었다. "자동차 제조업체의 주요 시장 인 BMW는 올해 상반기에 생산을 보유하고 있다고 BMW는 성명서에서 말했다. 생산 제한은 BMW가 더 큰 마진이있는 최상위 모델에 더 많이 기울어 졌다는 것을 의미했습니다.이 그룹은이 더 나은“제품 믹스”와 차량의 높은 가격으로 인해 PA BMW는 BMW는 말했다. BMW는 우크라이나 전쟁도 공급을 방해하고 산업에 대한 무게를 차단하면서 하반기에 경제 상황이“어려운 상태로 남아있을 것”이라고 말했다. BMW는 절반은“견고하게 더 높아질 것”이라고 말했다. 그러나 상반기에는“손실 손실에 대해 완전히 보상하지 않을 것”이라고 말했다. BMW는“평균 이상의 순서 은행”을 가졌다는 것을 의미했지만, 급격한 에너지 가격의 뒷면에 높은 인플레이션은 경제를 차단하고 BMW의 주문 백 로그는“연말에 정상화”를 볼 것입니다. BMW의 예측은 영향을 고려하지 않았습니다. 유럽에 대한 러시아 가스 공급을 줄이면 현지에서 생산할 수 있습니다.</v>
      </c>
    </row>
    <row r="166" ht="15.75" customHeight="1">
      <c r="A166" s="1">
        <v>164.0</v>
      </c>
      <c r="B166" s="3" t="s">
        <v>501</v>
      </c>
      <c r="C166" s="3" t="str">
        <f>IFERROR(__xludf.DUMMYFUNCTION("GOOGLETRANSLATE(B166,""en"",""ko"")"),"연준 관계자는 우리에게 경기 침체를 피할 수 있다고 말했다.")</f>
        <v>연준 관계자는 우리에게 경기 침체를 피할 수 있다고 말했다.</v>
      </c>
      <c r="D166" s="3" t="s">
        <v>447</v>
      </c>
      <c r="E166" s="3" t="str">
        <f>IFERROR(__xludf.DUMMYFUNCTION("GOOGLETRANSLATE(D166,""en"",""ko"")"),"2022 년 8 월 4 일")</f>
        <v>2022 년 8 월 4 일</v>
      </c>
      <c r="F166" s="4" t="s">
        <v>502</v>
      </c>
      <c r="G166" s="3" t="s">
        <v>503</v>
      </c>
      <c r="H166" s="3" t="str">
        <f>IFERROR(__xludf.DUMMYFUNCTION("GOOGLETRANSLATE(G166,""en"",""ko"")"),"워싱턴 (AFP) - 미국과 유럽 연합은 불황을 피하고 인플레이션을 허용 가능한 수준으로 낮추어 부드러운 착륙을 달성 할 수 있다고 미국 중앙 은행 관계자는 화요일에 말했다.“미국과 EA에서 부드러운 착륙이 가능하다. 유로 지역),”St Louis Federal Reserve 회장 James Bullard 회장 James Bullard는 뉴욕 대학교에서 연설하는 동안 중앙 은행이 금리를 적극적으로 인상하여 런 어웨이 인플레이션을 늦추기 때문에 통화 정책"&amp;"의“교대”가 필요합니다. 그는 핵심 요소는 인플레이션 기대치를 관리하는 것인데, 시장과 소비자가 가격이 계속 상승 할 것으로 예상하면 가격이 상승하고 가격이 올라 가기 전에 상품을 구매하기 위해 돌진하는 사람들, 그리고 직원들이 더 높은 임금을 요구하는 경우에 따라 행동 할 것이라고 덧붙였다. Bullard는“미국과 유로 지역의 현재 인플레이션은 1970 년대 수준에 가깝습니다.”Bullard는 말했다. 연준의“신뢰성”부족에 대한 ng.“연준이 인플레이"&amp;"션을 구축 할 수있게 한 후 10 년이 지난 후 인플레이션 감소에 대해 진지한 사람은 거의 없었습니다.” Bullard는“연준과 ECB (Ecb) (유럽 중앙 은행)는 1970 년대에 비해 상당한 신뢰성을 가지고있다”고 Bullard는 말했다. 결과적으로 연준은 Buller가 처음 예상 한 것보다“약간 더 높은”금리를 인상해야합니다. 미국의 상업 은행의 분위기를 설정 한 연준의 주요 요금은 현재 2.25 ~ 2.50 %입니다. Bullard는 연말까지 "&amp;"3.75 ~ 4 %로 인상되기 위해 6 월에 9.1 %, 40 년 동안 가장 높은 인플레이션이 7 월에 유로존에서 새로운 기록에 도달하여 8.9 % 증가했습니다. .")</f>
        <v>워싱턴 (AFP) - 미국과 유럽 연합은 불황을 피하고 인플레이션을 허용 가능한 수준으로 낮추어 부드러운 착륙을 달성 할 수 있다고 미국 중앙 은행 관계자는 화요일에 말했다.“미국과 EA에서 부드러운 착륙이 가능하다. 유로 지역),”St Louis Federal Reserve 회장 James Bullard 회장 James Bullard는 뉴욕 대학교에서 연설하는 동안 중앙 은행이 금리를 적극적으로 인상하여 런 어웨이 인플레이션을 늦추기 때문에 통화 정책의“교대”가 필요합니다. 그는 핵심 요소는 인플레이션 기대치를 관리하는 것인데, 시장과 소비자가 가격이 계속 상승 할 것으로 예상하면 가격이 상승하고 가격이 올라 가기 전에 상품을 구매하기 위해 돌진하는 사람들, 그리고 직원들이 더 높은 임금을 요구하는 경우에 따라 행동 할 것이라고 덧붙였다. Bullard는“미국과 유로 지역의 현재 인플레이션은 1970 년대 수준에 가깝습니다.”Bullard는 말했다. 연준의“신뢰성”부족에 대한 ng.“연준이 인플레이션을 구축 할 수있게 한 후 10 년이 지난 후 인플레이션 감소에 대해 진지한 사람은 거의 없었습니다.” Bullard는“연준과 ECB (Ecb) (유럽 중앙 은행)는 1970 년대에 비해 상당한 신뢰성을 가지고있다”고 Bullard는 말했다. 결과적으로 연준은 Buller가 처음 예상 한 것보다“약간 더 높은”금리를 인상해야합니다. 미국의 상업 은행의 분위기를 설정 한 연준의 주요 요금은 현재 2.25 ~ 2.50 %입니다. Bullard는 연말까지 3.75 ~ 4 %로 인상되기 위해 6 월에 9.1 %, 40 년 동안 가장 높은 인플레이션이 7 월에 유로존에서 새로운 기록에 도달하여 8.9 % 증가했습니다. .</v>
      </c>
    </row>
    <row r="167" ht="15.75" customHeight="1">
      <c r="A167" s="1">
        <v>165.0</v>
      </c>
      <c r="B167" s="3" t="s">
        <v>30</v>
      </c>
      <c r="C167" s="3" t="str">
        <f>IFERROR(__xludf.DUMMYFUNCTION("GOOGLETRANSLATE(B167,""en"",""ko"")"),"시장 감시")</f>
        <v>시장 감시</v>
      </c>
      <c r="D167" s="3" t="s">
        <v>447</v>
      </c>
      <c r="E167" s="3" t="str">
        <f>IFERROR(__xludf.DUMMYFUNCTION("GOOGLETRANSLATE(D167,""en"",""ko"")"),"2022 년 8 월 4 일")</f>
        <v>2022 년 8 월 4 일</v>
      </c>
      <c r="F167" s="4" t="s">
        <v>504</v>
      </c>
      <c r="G167" s="3" t="s">
        <v>505</v>
      </c>
      <c r="H167" s="3" t="str">
        <f>IFERROR(__xludf.DUMMYFUNCTION("GOOGLETRANSLATE(G167,""en"",""ko"")"),"CSX는 2.80 포인트 캄보디아 증권 거래소 인덱스 (CSX)는 어제 471.35에서 2.80 포인트 또는 0.59 %를 낭비했습니다. 472.89로 열린 지수는 그날의 최고와 동일하게 기록되었습니다. 당일 최저치는 469.71이었다. 메인 보드에서 ABC는 80 명의 Riels를 잃어 10,300 Riels로 내려 갔으며 Pas는 60 명의 Riels를 포기하여 13,620 Riels에 도달했습니다. PPAP 및 PPSP는 각각 14,840 명의 R"&amp;"iels와 2,360 Riels로 각각 20 개의 Riels를 흘 렸습니다. Pepc는 10 명의 Riels를 3,120 Riels에 도달하기 위해 흘 렸습니다 .PWSA와 GTI는 평평하게 남아있었습니다. GREURTUT BOALD에서 JSL은 4,140 Riels와 DBDE에 정착하기 위해 20 명의 Riels를 잃었습니다.")</f>
        <v>CSX는 2.80 포인트 캄보디아 증권 거래소 인덱스 (CSX)는 어제 471.35에서 2.80 포인트 또는 0.59 %를 낭비했습니다. 472.89로 열린 지수는 그날의 최고와 동일하게 기록되었습니다. 당일 최저치는 469.71이었다. 메인 보드에서 ABC는 80 명의 Riels를 잃어 10,300 Riels로 내려 갔으며 Pas는 60 명의 Riels를 포기하여 13,620 Riels에 도달했습니다. PPAP 및 PPSP는 각각 14,840 명의 Riels와 2,360 Riels로 각각 20 개의 Riels를 흘 렸습니다. Pepc는 10 명의 Riels를 3,120 Riels에 도달하기 위해 흘 렸습니다 .PWSA와 GTI는 평평하게 남아있었습니다. GREURTUT BOALD에서 JSL은 4,140 Riels와 DBDE에 정착하기 위해 20 명의 Riels를 잃었습니다.</v>
      </c>
    </row>
    <row r="168" ht="15.75" customHeight="1">
      <c r="A168" s="1">
        <v>166.0</v>
      </c>
      <c r="B168" s="3" t="s">
        <v>506</v>
      </c>
      <c r="C168" s="3" t="str">
        <f>IFERROR(__xludf.DUMMYFUNCTION("GOOGLETRANSLATE(B168,""en"",""ko"")"),"왕국의 인플레이션은 3.2 pct로 떨어질 것으로 예상했다")</f>
        <v>왕국의 인플레이션은 3.2 pct로 떨어질 것으로 예상했다</v>
      </c>
      <c r="D168" s="3" t="s">
        <v>507</v>
      </c>
      <c r="E168" s="3" t="str">
        <f>IFERROR(__xludf.DUMMYFUNCTION("GOOGLETRANSLATE(D168,""en"",""ko"")"),"2022 년 8 월 3 일")</f>
        <v>2022 년 8 월 3 일</v>
      </c>
      <c r="F168" s="4" t="s">
        <v>508</v>
      </c>
      <c r="G168" s="3" t="s">
        <v>509</v>
      </c>
      <c r="H168" s="3" t="str">
        <f>IFERROR(__xludf.DUMMYFUNCTION("GOOGLETRANSLATE(G168,""en"",""ko"")"),"2022 년 하반기, 인플레이션 율은 올해 상반기 6.5 %로 상승한 후 3.2 %로 감소 할 것으로 예상됩니다. 올해 상반기, 캄보디아의 평균 인플레이션 률은 작년 H1에 비해 6.5 %에 이르렀으며, 이는 인플레이션 평균 3.4 %로 인플레이션이 상승하여 전반전 상승, 글로벌 공급망의 혼란 국내 수요의 회복”이라고 보고서는 말했다. ""전 세계 원유 가격에 따라 상품 및 서비스의 연료 가격은 전 세계 원유 가격에 따라 18.2 % 상승했으며, 지정 "&amp;"학적 긴장이 수요 회복과 함께 영향을받는 글로벌 석유 공급품이 증가했습니다.""인플레이션은 평균으로 떨어질 것으로 예상되었습니다. 3.2 %. 전세계 원유 가격이 7 월에서 2022 년 말까지 하락할 것으로 예상되기 때문에 석유 관련 상품 가격의 증가가 9.3 %로 둔화되는 것을 관찰함으로써 예측이 이루어졌다. 캄보디아 왕립 아카데미의 이코노미스트 인 홍 반나 크 (Hong Vannak)는 석유와 에너지 가격 하락이 상품 가격을 하락했다고 말했다. 인플"&amp;"레이션과 유가 하락은 사람들의 생계를 회복시키는 데 도움이 될 것입니다.")</f>
        <v>2022 년 하반기, 인플레이션 율은 올해 상반기 6.5 %로 상승한 후 3.2 %로 감소 할 것으로 예상됩니다. 올해 상반기, 캄보디아의 평균 인플레이션 률은 작년 H1에 비해 6.5 %에 이르렀으며, 이는 인플레이션 평균 3.4 %로 인플레이션이 상승하여 전반전 상승, 글로벌 공급망의 혼란 국내 수요의 회복”이라고 보고서는 말했다. "전 세계 원유 가격에 따라 상품 및 서비스의 연료 가격은 전 세계 원유 가격에 따라 18.2 % 상승했으며, 지정 학적 긴장이 수요 회복과 함께 영향을받는 글로벌 석유 공급품이 증가했습니다."인플레이션은 평균으로 떨어질 것으로 예상되었습니다. 3.2 %. 전세계 원유 가격이 7 월에서 2022 년 말까지 하락할 것으로 예상되기 때문에 석유 관련 상품 가격의 증가가 9.3 %로 둔화되는 것을 관찰함으로써 예측이 이루어졌다. 캄보디아 왕립 아카데미의 이코노미스트 인 홍 반나 크 (Hong Vannak)는 석유와 에너지 가격 하락이 상품 가격을 하락했다고 말했다. 인플레이션과 유가 하락은 사람들의 생계를 회복시키는 데 도움이 될 것입니다.</v>
      </c>
    </row>
    <row r="169" ht="15.75" customHeight="1">
      <c r="A169" s="1">
        <v>167.0</v>
      </c>
      <c r="B169" s="3" t="s">
        <v>510</v>
      </c>
      <c r="C169" s="3" t="str">
        <f>IFERROR(__xludf.DUMMYFUNCTION("GOOGLETRANSLATE(B169,""en"",""ko"")"),"정부는 올해 채권 발행을 완료 할 것으로 기대하지 않습니다")</f>
        <v>정부는 올해 채권 발행을 완료 할 것으로 기대하지 않습니다</v>
      </c>
      <c r="D169" s="3" t="s">
        <v>507</v>
      </c>
      <c r="E169" s="3" t="str">
        <f>IFERROR(__xludf.DUMMYFUNCTION("GOOGLETRANSLATE(D169,""en"",""ko"")"),"2022 년 8 월 3 일")</f>
        <v>2022 년 8 월 3 일</v>
      </c>
      <c r="F169" s="4" t="s">
        <v>511</v>
      </c>
      <c r="G169" s="3" t="s">
        <v>512</v>
      </c>
      <c r="H169" s="3" t="str">
        <f>IFERROR(__xludf.DUMMYFUNCTION("GOOGLETRANSLATE(G169,""en"",""ko"")"),"정부 채권 발행을위한 절차를 마무리하는 경제 재무부는 올해 초기 공모 (IPO)를 완료 할 것으로 예상하며, 정부는 새로운 공공 출처를 창출하기위한 채권 발행을 시작했습니다. 유가 증권 시장의 투자자를위한 금융 및 금융 상품 및 외국 자금에 대한 의존도를 줄이면서 채권 발행의 기술 절차가 확정되고 있다고 경제 재무부의 사무국 사무국 및 대변인은 정부의 기자 회견에서 정부의 기자 회견에서 말했다. 어제 대변인.“사역은 거의 완전히 구현되었으며 문제 및 증"&amp;"권 거래 전에 설문 조사 및 검토를 수행하는 기술 팀”이라고 그는 말했다. 그는 투자 프로젝트와 국가 경제 성장을 촉진한다고 말했다. 정부 채권 발행은 국내 기업들이 개발 파트너로부터 차용하는 국가가 아닌 적절한 속도로 채권을 구매할 수있는 가능성을 제공한다”고 Soksensan은 말했다. 정부의 채권을 발행하기로 한 정부의 결정은 캄보디아의 자본 부문을 개발하고 강화하고 가능한 한 민간 부문으로부터 자본을 조달하는 것입니다. 증권의 성공적인 발행은 정"&amp;"부가 대규모 인프라 프로젝트에 자금을 지원하는 데 도움이 될 것입니다. 도로, 철도 및 공항으로 캄보디아 증권 거래소의 최고 경영자 인 Hong Sok Hour는 말했다. 캄보디아가 발전함에 따라 외국의 자본 원이 줄어들면, 우리는 우리 자신의 자본 원이 있어야합니다. 따라서 정부 증권의 ​​발행은 미래를 확보하기위한 단계입니다.”라고 그는 최근에 말했다. CSX는 현재 16 개의 유가 증권 - 9 개의 주식 회사와 7 개의 기업 채권을 보유하고 있으며"&amp;", 상장 회사는 주식 시장에서 2 억 8 천만 달러 이상을 모금했다. CSX의 일일 거래 가치는 올해 첫 학기에 평균 $ 870,000를 기록했습니다. CSX는 캄보디아 정부와 55 % 지분을 보유한 합작 투자이며 한국 거래소는 나머지를 소유하고 있습니다.")</f>
        <v>정부 채권 발행을위한 절차를 마무리하는 경제 재무부는 올해 초기 공모 (IPO)를 완료 할 것으로 예상하며, 정부는 새로운 공공 출처를 창출하기위한 채권 발행을 시작했습니다. 유가 증권 시장의 투자자를위한 금융 및 금융 상품 및 외국 자금에 대한 의존도를 줄이면서 채권 발행의 기술 절차가 확정되고 있다고 경제 재무부의 사무국 사무국 및 대변인은 정부의 기자 회견에서 정부의 기자 회견에서 말했다. 어제 대변인.“사역은 거의 완전히 구현되었으며 문제 및 증권 거래 전에 설문 조사 및 검토를 수행하는 기술 팀”이라고 그는 말했다. 그는 투자 프로젝트와 국가 경제 성장을 촉진한다고 말했다. 정부 채권 발행은 국내 기업들이 개발 파트너로부터 차용하는 국가가 아닌 적절한 속도로 채권을 구매할 수있는 가능성을 제공한다”고 Soksensan은 말했다. 정부의 채권을 발행하기로 한 정부의 결정은 캄보디아의 자본 부문을 개발하고 강화하고 가능한 한 민간 부문으로부터 자본을 조달하는 것입니다. 증권의 성공적인 발행은 정부가 대규모 인프라 프로젝트에 자금을 지원하는 데 도움이 될 것입니다. 도로, 철도 및 공항으로 캄보디아 증권 거래소의 최고 경영자 인 Hong Sok Hour는 말했다. 캄보디아가 발전함에 따라 외국의 자본 원이 줄어들면, 우리는 우리 자신의 자본 원이 있어야합니다. 따라서 정부 증권의 ​​발행은 미래를 확보하기위한 단계입니다.”라고 그는 최근에 말했다. CSX는 현재 16 개의 유가 증권 - 9 개의 주식 회사와 7 개의 기업 채권을 보유하고 있으며, 상장 회사는 주식 시장에서 2 억 8 천만 달러 이상을 모금했다. CSX의 일일 거래 가치는 올해 첫 학기에 평균 $ 870,000를 기록했습니다. CSX는 캄보디아 정부와 55 % 지분을 보유한 합작 투자이며 한국 거래소는 나머지를 소유하고 있습니다.</v>
      </c>
    </row>
    <row r="170" ht="15.75" customHeight="1">
      <c r="A170" s="1">
        <v>168.0</v>
      </c>
      <c r="B170" s="3" t="s">
        <v>513</v>
      </c>
      <c r="C170" s="3" t="str">
        <f>IFERROR(__xludf.DUMMYFUNCTION("GOOGLETRANSLATE(B170,""en"",""ko"")"),"Kingdom Inks Mou는 농산물을 한국으로 수출합니다")</f>
        <v>Kingdom Inks Mou는 농산물을 한국으로 수출합니다</v>
      </c>
      <c r="D170" s="3" t="s">
        <v>507</v>
      </c>
      <c r="E170" s="3" t="str">
        <f>IFERROR(__xludf.DUMMYFUNCTION("GOOGLETRANSLATE(D170,""en"",""ko"")"),"2022 년 8 월 3 일")</f>
        <v>2022 년 8 월 3 일</v>
      </c>
      <c r="F170" s="4" t="s">
        <v>514</v>
      </c>
      <c r="G170" s="3" t="s">
        <v>515</v>
      </c>
      <c r="H170" s="3" t="str">
        <f>IFERROR(__xludf.DUMMYFUNCTION("GOOGLETRANSLATE(G170,""en"",""ko"")"),"월요일 캄보디아의 농업 산림 및 어업 (MAFF) 장관 (MAFF) Maff의 장관 인 Maff.veng Sokhon의 고위 관리에 따르면 한국은 Food Trade Corporation의 CEO 인 Choon-Jin Kim과 Orient Group의 대표와 함께 MOU에 서명했다. 공무원은 양국 간 농업 비즈니스 개발에 관한 협력을 구축 할 때 MAFF 국무 장관은 Khmer Times에 국무 장관이 한국을 방문하여 민간 기업과의 농업 사업 개발에 대"&amp;"한 협력을 구축했다고 말했다. 그리고 대학과 같은 공공 기관과 함께 농업 부문의 인적 자원 개발에 관한 것입니다.“지금까지 그는 여전히 그 나라에 있으며 정부를 만났습니다. Vanhan은 캄보디아가 캄보디아가 농업의 잠재력을 가지고 있다고 말했다. -현지 기업과 생산자에게 생산성 증가, 원자재 가공 및 부가 가치 증가를위한 기회를 제공 할 농산물 가공 및 수출에 대한 산업 사업.“실제로 수출은 전국적으로 많은 이점을 가져다 줄 것입니다. 정부가 예상 한"&amp;" 농민. 그래서 오늘 이번 계약은 캄보디아에서 한국으로 농산물 수출을위한 촉진을 제공하는 데 중요한 역할을 할 것이며, 한국 국립 오픈 대학 (National Open University)의 Songhwan KO는 캄보디아가 식품 잉여와 수출을 보유하고 있다고 말했다. 패디, 쌀, 카사바, 바나나, 망고, 캐슈 및 고무와 같은 농산물은 국내 시장을 공급하기에 충분한 주식을 보유한 후 국가가 식량 안보를 유지하고
농업부 장관은 또한 생산 능력, 생산성, "&amp;"가치 사슬, 가치 부가 및 경쟁력 증가 및 용어 수출 Orient Group의 CEO 인 Chang은 MOU가 서명 된 후 캄보디아 농업 부문의 인적 자원 개발 목표를 달성하기위한 현실적인 의지로 전진 할 것이라고 말했다.“교육은 가난한 사람을 만들 수 있습니다. 부자가되고, 능력이없고 숙련 될 수없고, 가난한 나라가 능력을 갖기 때문에 가난한 나라가 발전하게됩니다.”라고 그는 말했다. 전년 대비 관세 및 소비국의 보고서에 따르면 거래량은 13.6 % "&amp;"증가했습니다. 이 기간 동안 $ 421.33 백만. 캄보디아 정부는 양자 자유 무역에 따라 수출을 높이고 싶어합니다.
시행 될 것으로 예상되는 한국과의 계약
올해. 캄보디아와 한국은 FTA (Free Trade Agreem) 협약 초안에 서명했으며 캄보디아는 올해 2 월 내부 절차를 마무리했다. 절차를 마무리하고 내부 절차가 완료되고 통보되면 FTA는 60 일 안에 발효됩니다. FTA에 따라 한국은 캄보디아에서 수입 된 제품의 95.6 %에 대한 관세를"&amp;" 제거하기로 합의했으며 캄보디아는 수입 상품의 93.8 %에 대한 관세를 제거 할 것입니다.")</f>
        <v>월요일 캄보디아의 농업 산림 및 어업 (MAFF) 장관 (MAFF) Maff의 장관 인 Maff.veng Sokhon의 고위 관리에 따르면 한국은 Food Trade Corporation의 CEO 인 Choon-Jin Kim과 Orient Group의 대표와 함께 MOU에 서명했다. 공무원은 양국 간 농업 비즈니스 개발에 관한 협력을 구축 할 때 MAFF 국무 장관은 Khmer Times에 국무 장관이 한국을 방문하여 민간 기업과의 농업 사업 개발에 대한 협력을 구축했다고 말했다. 그리고 대학과 같은 공공 기관과 함께 농업 부문의 인적 자원 개발에 관한 것입니다.“지금까지 그는 여전히 그 나라에 있으며 정부를 만났습니다. Vanhan은 캄보디아가 캄보디아가 농업의 잠재력을 가지고 있다고 말했다. -현지 기업과 생산자에게 생산성 증가, 원자재 가공 및 부가 가치 증가를위한 기회를 제공 할 농산물 가공 및 수출에 대한 산업 사업.“실제로 수출은 전국적으로 많은 이점을 가져다 줄 것입니다. 정부가 예상 한 농민. 그래서 오늘 이번 계약은 캄보디아에서 한국으로 농산물 수출을위한 촉진을 제공하는 데 중요한 역할을 할 것이며, 한국 국립 오픈 대학 (National Open University)의 Songhwan KO는 캄보디아가 식품 잉여와 수출을 보유하고 있다고 말했다. 패디, 쌀, 카사바, 바나나, 망고, 캐슈 및 고무와 같은 농산물은 국내 시장을 공급하기에 충분한 주식을 보유한 후 국가가 식량 안보를 유지하고
농업부 장관은 또한 생산 능력, 생산성, 가치 사슬, 가치 부가 및 경쟁력 증가 및 용어 수출 Orient Group의 CEO 인 Chang은 MOU가 서명 된 후 캄보디아 농업 부문의 인적 자원 개발 목표를 달성하기위한 현실적인 의지로 전진 할 것이라고 말했다.“교육은 가난한 사람을 만들 수 있습니다. 부자가되고, 능력이없고 숙련 될 수없고, 가난한 나라가 능력을 갖기 때문에 가난한 나라가 발전하게됩니다.”라고 그는 말했다. 전년 대비 관세 및 소비국의 보고서에 따르면 거래량은 13.6 % 증가했습니다. 이 기간 동안 $ 421.33 백만. 캄보디아 정부는 양자 자유 무역에 따라 수출을 높이고 싶어합니다.
시행 될 것으로 예상되는 한국과의 계약
올해. 캄보디아와 한국은 FTA (Free Trade Agreem) 협약 초안에 서명했으며 캄보디아는 올해 2 월 내부 절차를 마무리했다. 절차를 마무리하고 내부 절차가 완료되고 통보되면 FTA는 60 일 안에 발효됩니다. FTA에 따라 한국은 캄보디아에서 수입 된 제품의 95.6 %에 대한 관세를 제거하기로 합의했으며 캄보디아는 수입 상품의 93.8 %에 대한 관세를 제거 할 것입니다.</v>
      </c>
    </row>
    <row r="171" ht="15.75" customHeight="1">
      <c r="A171" s="1">
        <v>169.0</v>
      </c>
      <c r="B171" s="3" t="s">
        <v>516</v>
      </c>
      <c r="C171" s="3" t="str">
        <f>IFERROR(__xludf.DUMMYFUNCTION("GOOGLETRANSLATE(B171,""en"",""ko"")"),"Mef는 Covid-199가 경제를 계속 해치고 있다고 말합니다")</f>
        <v>Mef는 Covid-199가 경제를 계속 해치고 있다고 말합니다</v>
      </c>
      <c r="D171" s="3" t="s">
        <v>507</v>
      </c>
      <c r="E171" s="3" t="str">
        <f>IFERROR(__xludf.DUMMYFUNCTION("GOOGLETRANSLATE(D171,""en"",""ko"")"),"2022 년 8 월 3 일")</f>
        <v>2022 년 8 월 3 일</v>
      </c>
      <c r="F171" s="4" t="s">
        <v>517</v>
      </c>
      <c r="G171" s="3" t="s">
        <v>518</v>
      </c>
      <c r="H171" s="3" t="str">
        <f>IFERROR(__xludf.DUMMYFUNCTION("GOOGLETRANSLATE(G171,""en"",""ko"")"),"경제 금융부 (MEF)의 중간 평가에 따르면 캄보디아의 경제는 5.4 % 증가 할 것으로 예상되었지만, 연초에 5.6 %의 이전 예측에서 코비드의 영향으로 하락했다. MEF 대변인 MeoS Soksensan은 어제 기자 회견에서“러시아와 우크라이나 간의 전쟁은 석유 및 식품 품목의 가격 상승으로 인해 Hight 인플레이션과 같은 문제를 일으키고있다. MEF는 상황을 계속 모니터링하고 평가하고 적시에 개입 조치를 취할 것입니다.”따라서 2022 예산은 여"&amp;"전히 ​​경제 안정성과 사람들의 생계를 유지하기위한 정부의 효과적인 정책 도구로 간주 될 수 있습니다. Covid-19의 영향은 경제 회복을위한 로드맵을 제공하는 것 외에도 동시에 예산은 엄격한 조치의 이행을 통해 효율성과 수익 수집 수준을 높이 겠다는 정부의 약속을 강조합니다. 양자 개발 파트너 (DPS)에서 68 %가, 다자 DPS에서 32 %로 981 억 달러에 이르렀습니다.“우리의 총 외부 부채는 GDP의 33 %에서 35 % 사이에 있으며, 이"&amp;"는 여전히 40의 임계 값보다 낮습니다. 그에게 말을 걸었다. Covid-19 Policy와 함께 새로운 정상적인 방식으로 생활의 일환으로 Cambodia의 경제 성장을 복원하고 홍보하는 RK 및 프로그램은 공공 금융 개혁의 일환으로 MEF가 다음의 '성취도에 대한 책임'의 다음 단계를 준비하고 있습니다. Framework 공식. 세 번째로, MEF는 주 자산 및 비 세금 수익의 관리를 강화하고 비세 수익 관리 시스템 및 재고 관리 시스템의 설립을 가속"&amp;"하여 비 세금 수익 수집 시스템을 현대화하기위한 조치를 계속할 것입니다. 정보 기술. 네 번째 측면은 공공 부채 관리에 중점을 둡니다. 정부가 2015-2018 년 공공 부채 관리 전략 2015-2018을 성공적으로 이행 한 후, 국가는 지속 가능하고 위험이 낮은 부채를 계속 유지하고 있습니다. 5 번째 직사각형 전략에 따라 정부는 공공 수입 관리를 간소화하고 세금을 높일 것입니다. 수익 수집.")</f>
        <v>경제 금융부 (MEF)의 중간 평가에 따르면 캄보디아의 경제는 5.4 % 증가 할 것으로 예상되었지만, 연초에 5.6 %의 이전 예측에서 코비드의 영향으로 하락했다. MEF 대변인 MeoS Soksensan은 어제 기자 회견에서“러시아와 우크라이나 간의 전쟁은 석유 및 식품 품목의 가격 상승으로 인해 Hight 인플레이션과 같은 문제를 일으키고있다. MEF는 상황을 계속 모니터링하고 평가하고 적시에 개입 조치를 취할 것입니다.”따라서 2022 예산은 여전히 ​​경제 안정성과 사람들의 생계를 유지하기위한 정부의 효과적인 정책 도구로 간주 될 수 있습니다. Covid-19의 영향은 경제 회복을위한 로드맵을 제공하는 것 외에도 동시에 예산은 엄격한 조치의 이행을 통해 효율성과 수익 수집 수준을 높이 겠다는 정부의 약속을 강조합니다. 양자 개발 파트너 (DPS)에서 68 %가, 다자 DPS에서 32 %로 981 억 달러에 이르렀습니다.“우리의 총 외부 부채는 GDP의 33 %에서 35 % 사이에 있으며, 이는 여전히 40의 임계 값보다 낮습니다. 그에게 말을 걸었다. Covid-19 Policy와 함께 새로운 정상적인 방식으로 생활의 일환으로 Cambodia의 경제 성장을 복원하고 홍보하는 RK 및 프로그램은 공공 금융 개혁의 일환으로 MEF가 다음의 '성취도에 대한 책임'의 다음 단계를 준비하고 있습니다. Framework 공식. 세 번째로, MEF는 주 자산 및 비 세금 수익의 관리를 강화하고 비세 수익 관리 시스템 및 재고 관리 시스템의 설립을 가속하여 비 세금 수익 수집 시스템을 현대화하기위한 조치를 계속할 것입니다. 정보 기술. 네 번째 측면은 공공 부채 관리에 중점을 둡니다. 정부가 2015-2018 년 공공 부채 관리 전략 2015-2018을 성공적으로 이행 한 후, 국가는 지속 가능하고 위험이 낮은 부채를 계속 유지하고 있습니다. 5 번째 직사각형 전략에 따라 정부는 공공 수입 관리를 간소화하고 세금을 높일 것입니다. 수익 수집.</v>
      </c>
    </row>
    <row r="172" ht="15.75" customHeight="1">
      <c r="A172" s="1">
        <v>170.0</v>
      </c>
      <c r="B172" s="3" t="s">
        <v>519</v>
      </c>
      <c r="C172" s="3" t="str">
        <f>IFERROR(__xludf.DUMMYFUNCTION("GOOGLETRANSLATE(B172,""en"",""ko"")"),"Prince Real Estate는 덜 솔루션과 연결되어 있습니다")</f>
        <v>Prince Real Estate는 덜 솔루션과 연결되어 있습니다</v>
      </c>
      <c r="D172" s="3" t="s">
        <v>507</v>
      </c>
      <c r="E172" s="3" t="str">
        <f>IFERROR(__xludf.DUMMYFUNCTION("GOOGLETRANSLATE(D172,""en"",""ko"")"),"2022 년 8 월 3 일")</f>
        <v>2022 년 8 월 3 일</v>
      </c>
      <c r="F172" s="4" t="s">
        <v>520</v>
      </c>
      <c r="G172" s="3" t="s">
        <v>521</v>
      </c>
      <c r="H172" s="3" t="str">
        <f>IFERROR(__xludf.DUMMYFUNCTION("GOOGLETRANSLATE(G172,""en"",""ko"")"),"Prince Holding Group의 Prince Real Estate는 최고의 보험 중개인 Less Solutions와 함께 MOU (Memorandum)에 서명하여 구매자 및 세입자를위한 다양한 보험 상품을 이용할 수 있도록했습니다. 프린스 부동산과 벨린다 찬 (Belinda Chan)은 두 조직의 최고 공무원이있을 때 덜 솔루션의 총괄 책임자 인 벨린다 찬 (Belinda Chan)의 서명 행사 중 기자 회견을 포기하면서 덜 솔루션과의 파트너십은"&amp;" 다양한 무료 보험 솔루션을 보장 할 것이라고 말했다. 주택 소유자의 자산을 보호하기위한 무료 화재 및 주택 보험으로. 그는 주택 구매가 이제 더 많은 마음의 평화로 이루어질 것입니다. 사람들이 지향적 인 조직으로서 우리는 직원의 건강에 관심을 갖고 있으며 덜 솔루션으로부터 건강 보험 계획 및 사고 보험 계획을 구매했습니다.”라고 그는 말했다. Sheng은 보안 서비스, 부동산 관리 서비스 및 임대 서비스와 같은 경쟁력있는 비율로 관련 사업부가 제공한다"&amp;"고 말했다. 그는 부동산 구매자가 말했다.이 그룹이 새로운 3.0 시대에 안내 한 이후 모든 중등 기업과 부서의 집단적 노력을 통해 Prince One Tropica, Prince Happiness Plaza 등과 같은 프로젝트에서 큰 진전이 달성되었다고 그는 지적했다. ""Prince와 Less Solutions 간의 협력은 우리가 제공하는 서비스 패키지를 소유자에게 풍부하게 할 것""이라고 덧붙였다. Sheng은“우리는 항상 고객을 최우선으로하고 적"&amp;"은 솔루션도 방대한 고객 기반을 즐기고 캄보디아의 많은 현지 회사와 파트너십 계약을 체결 했으며이 파트너십은 고객을위한 '라이프 스타일'업그레이드로 이어질 것입니다. Prince Real Estate의 CEO 인 Lee는 시장에서 가장 접근하기 쉽고 안전하며 가장 편리한 솔루션을 제공함으로써 주택 소유자와 투자자 모두에게 장기적인 가치를 제공함으로써 2015 년 프린스 부동산은 6 개의 프로젝트를 완료했습니다. Phnom Penh와 Sihanoukvil"&amp;"le에서 2 천만 평방 미터가 넘는 면적이 개발되었습니다. 또한 캄보디아 전역에 1,200 만 평방 미터가 넘는 토지 보호 구역을 보유하고 있다고 밝혔다.")</f>
        <v>Prince Holding Group의 Prince Real Estate는 최고의 보험 중개인 Less Solutions와 함께 MOU (Memorandum)에 서명하여 구매자 및 세입자를위한 다양한 보험 상품을 이용할 수 있도록했습니다. 프린스 부동산과 벨린다 찬 (Belinda Chan)은 두 조직의 최고 공무원이있을 때 덜 솔루션의 총괄 책임자 인 벨린다 찬 (Belinda Chan)의 서명 행사 중 기자 회견을 포기하면서 덜 솔루션과의 파트너십은 다양한 무료 보험 솔루션을 보장 할 것이라고 말했다. 주택 소유자의 자산을 보호하기위한 무료 화재 및 주택 보험으로. 그는 주택 구매가 이제 더 많은 마음의 평화로 이루어질 것입니다. 사람들이 지향적 인 조직으로서 우리는 직원의 건강에 관심을 갖고 있으며 덜 솔루션으로부터 건강 보험 계획 및 사고 보험 계획을 구매했습니다.”라고 그는 말했다. Sheng은 보안 서비스, 부동산 관리 서비스 및 임대 서비스와 같은 경쟁력있는 비율로 관련 사업부가 제공한다고 말했다. 그는 부동산 구매자가 말했다.이 그룹이 새로운 3.0 시대에 안내 한 이후 모든 중등 기업과 부서의 집단적 노력을 통해 Prince One Tropica, Prince Happiness Plaza 등과 같은 프로젝트에서 큰 진전이 달성되었다고 그는 지적했다. "Prince와 Less Solutions 간의 협력은 우리가 제공하는 서비스 패키지를 소유자에게 풍부하게 할 것"이라고 덧붙였다. Sheng은“우리는 항상 고객을 최우선으로하고 적은 솔루션도 방대한 고객 기반을 즐기고 캄보디아의 많은 현지 회사와 파트너십 계약을 체결 했으며이 파트너십은 고객을위한 '라이프 스타일'업그레이드로 이어질 것입니다. Prince Real Estate의 CEO 인 Lee는 시장에서 가장 접근하기 쉽고 안전하며 가장 편리한 솔루션을 제공함으로써 주택 소유자와 투자자 모두에게 장기적인 가치를 제공함으로써 2015 년 프린스 부동산은 6 개의 프로젝트를 완료했습니다. Phnom Penh와 Sihanoukville에서 2 천만 평방 미터가 넘는 면적이 개발되었습니다. 또한 캄보디아 전역에 1,200 만 평방 미터가 넘는 토지 보호 구역을 보유하고 있다고 밝혔다.</v>
      </c>
    </row>
    <row r="173" ht="15.75" customHeight="1">
      <c r="A173" s="1">
        <v>171.0</v>
      </c>
      <c r="B173" s="3" t="s">
        <v>522</v>
      </c>
      <c r="C173" s="3" t="str">
        <f>IFERROR(__xludf.DUMMYFUNCTION("GOOGLETRANSLATE(B173,""en"",""ko"")"),"정부가 우선적으로 6 개의 관광 구역을 개발하는 정부")</f>
        <v>정부가 우선적으로 6 개의 관광 구역을 개발하는 정부</v>
      </c>
      <c r="D173" s="3" t="s">
        <v>507</v>
      </c>
      <c r="E173" s="3" t="str">
        <f>IFERROR(__xludf.DUMMYFUNCTION("GOOGLETRANSLATE(D173,""en"",""ko"")"),"2022 년 8 월 3 일")</f>
        <v>2022 년 8 월 3 일</v>
      </c>
      <c r="F173" s="4" t="s">
        <v>523</v>
      </c>
      <c r="G173" s="3" t="s">
        <v>524</v>
      </c>
      <c r="H173" s="3" t="str">
        <f>IFERROR(__xludf.DUMMYFUNCTION("GOOGLETRANSLATE(G173,""en"",""ko"")"),"월요일 정부는 Preah Jayavarman-Norodom National Park 또는 Kulen Mountain, Bateay Srey Protected Area, Angkor Heritage Site, Siem Reap City, Tonle Sap Lake 지역 및 주변 지역을 포함하여 6 개의 관광 구역을 우선적으로 개발할 계획을 시작했습니다. 새로운 Siem Reap Tourist Site.preah Jayavarman-Norodom Natio"&amp;"nal Park 또는 Kulen Mountain은 종교적, 자연, 생태 관광, 모험, 연구 및 과학 관광 목적지로 개발 될 것이며 Banteay Srey의 주변 지역은 농촌과 농촌으로 보호됩니다. 세계 문화 유산, 문화 및 종교 관광 목적지로서 농업 관광 목적지 및 앙코르 문화 유산 부지. 정부는 Siem Reap City를 최고의 역사적 유산 도시 목적지, Tonle Sap Lake 지역으로 자연 기반 관광 및 생태 관광 목적지로 개발할 것입니다. 정"&amp;"부는 인구 증가, 도시 계획, 숙박 시설 증가 및 호스트 방문자에 대한 관광 요구에 대한 새로운 Siem Reap 관광지를 개발할 것입니다. N 중간 및 장기 및 도시와 Angkor Heritage Site의 개발 압력을 피하기 위해 관광부의 국무 장관은 Khmer Times에게 Preah Jayavarman-Norodom National Park 또는 Kulen Mountain Development Plan의 Will을 말했다. Bateay Srey "&amp;"Protected Area의 주변 지역과 SIEM REAP CITY의 주변 지역과 SIEM REAP 관광 개발위원회, APSARA AUTHORY, TONLE SAP LAKE 지역, 국영 Angkor Enterprise 및 New Siem Reap Tourist Site의 Tonle SAP Lake 지역의 주변 지역의 책임입니다. Tong Hap은 관광부에 따라“계획의 구현을 효과적으로 관리하기 위해서는 이와 같은 경영진을 공유해야한다”고 Tong Hap"&amp;"은 말했다. Siem Reap-Angkor Management and Development Commission의 Siem Reap에서는 단기 계획이 더 많은 관광객을 끌어들이는 세 가지 영역에 집중한다고 말했다. N 중앙 지역, Pub Street 및 Siem Reap River 지역을 개선하고 도시의 도로 개선을 개선하여 중앙 구역. 둘째, 관광 제품 개발과 함께 도시의 위성 지역의 확장; 그리고 셋째로 관리 및 개발 메커니즘을 설정합니다.“단기 기간"&amp;"에 우리는 또한 우리가 설정 한 비전과 일치하기 위해이 영역을 구축하고 개발하기위한 아키텍처 계획을 준비해야합니다. 또한 경영진에 중점을 둡니다. 경제 및 재무부 장관 인 Samuth.Aun Pornmoniroth는이 행정위원회가 2022-2023 년의 단기 행동 계획의 구현을 이행 한 다음 검토 및 승인을 위해 사역에 제출하고 관련 공무원이 Chong Khneas 페리 터미널을 표준화 된 관광 터미널로 더욱 발전시킬 것을 촉구했습니다. 약 60,000"&amp;" 명의 국제 관광객, 2021 년 같은 기간에 비해 1,025 % 증가한 1,025 %, 1 백만 명 이상의 국내 관광객이 같은 기간 동안 798 % 증가했습니다. 다른 한편으로, 2022 년 상반기에는 387 개의 항공편이있었습니다.“실제로, Siem Reap Province는 전 세계의 관광객을 끌어들이는 매우 중요한 문화 관광 목적지입니다. 캄보디아 여행사 협회 회장 인 Chhay Sivlin은 말했다.")</f>
        <v>월요일 정부는 Preah Jayavarman-Norodom National Park 또는 Kulen Mountain, Bateay Srey Protected Area, Angkor Heritage Site, Siem Reap City, Tonle Sap Lake 지역 및 주변 지역을 포함하여 6 개의 관광 구역을 우선적으로 개발할 계획을 시작했습니다. 새로운 Siem Reap Tourist Site.preah Jayavarman-Norodom National Park 또는 Kulen Mountain은 종교적, 자연, 생태 관광, 모험, 연구 및 과학 관광 목적지로 개발 될 것이며 Banteay Srey의 주변 지역은 농촌과 농촌으로 보호됩니다. 세계 문화 유산, 문화 및 종교 관광 목적지로서 농업 관광 목적지 및 앙코르 문화 유산 부지. 정부는 Siem Reap City를 최고의 역사적 유산 도시 목적지, Tonle Sap Lake 지역으로 자연 기반 관광 및 생태 관광 목적지로 개발할 것입니다. 정부는 인구 증가, 도시 계획, 숙박 시설 증가 및 호스트 방문자에 대한 관광 요구에 대한 새로운 Siem Reap 관광지를 개발할 것입니다. N 중간 및 장기 및 도시와 Angkor Heritage Site의 개발 압력을 피하기 위해 관광부의 국무 장관은 Khmer Times에게 Preah Jayavarman-Norodom National Park 또는 Kulen Mountain Development Plan의 Will을 말했다. Bateay Srey Protected Area의 주변 지역과 SIEM REAP CITY의 주변 지역과 SIEM REAP 관광 개발위원회, APSARA AUTHORY, TONLE SAP LAKE 지역, 국영 Angkor Enterprise 및 New Siem Reap Tourist Site의 Tonle SAP Lake 지역의 주변 지역의 책임입니다. Tong Hap은 관광부에 따라“계획의 구현을 효과적으로 관리하기 위해서는 이와 같은 경영진을 공유해야한다”고 Tong Hap은 말했다. Siem Reap-Angkor Management and Development Commission의 Siem Reap에서는 단기 계획이 더 많은 관광객을 끌어들이는 세 가지 영역에 집중한다고 말했다. N 중앙 지역, Pub Street 및 Siem Reap River 지역을 개선하고 도시의 도로 개선을 개선하여 중앙 구역. 둘째, 관광 제품 개발과 함께 도시의 위성 지역의 확장; 그리고 셋째로 관리 및 개발 메커니즘을 설정합니다.“단기 기간에 우리는 또한 우리가 설정 한 비전과 일치하기 위해이 영역을 구축하고 개발하기위한 아키텍처 계획을 준비해야합니다. 또한 경영진에 중점을 둡니다. 경제 및 재무부 장관 인 Samuth.Aun Pornmoniroth는이 행정위원회가 2022-2023 년의 단기 행동 계획의 구현을 이행 한 다음 검토 및 승인을 위해 사역에 제출하고 관련 공무원이 Chong Khneas 페리 터미널을 표준화 된 관광 터미널로 더욱 발전시킬 것을 촉구했습니다. 약 60,000 명의 국제 관광객, 2021 년 같은 기간에 비해 1,025 % 증가한 1,025 %, 1 백만 명 이상의 국내 관광객이 같은 기간 동안 798 % 증가했습니다. 다른 한편으로, 2022 년 상반기에는 387 개의 항공편이있었습니다.“실제로, Siem Reap Province는 전 세계의 관광객을 끌어들이는 매우 중요한 문화 관광 목적지입니다. 캄보디아 여행사 협회 회장 인 Chhay Sivlin은 말했다.</v>
      </c>
    </row>
    <row r="174" ht="15.75" customHeight="1">
      <c r="A174" s="1">
        <v>172.0</v>
      </c>
      <c r="B174" s="3" t="s">
        <v>525</v>
      </c>
      <c r="C174" s="3" t="str">
        <f>IFERROR(__xludf.DUMMYFUNCTION("GOOGLETRANSLATE(B174,""en"",""ko"")"),"캄보디아-싱가포르 협력 센터는 프놈펜에서 열립니다")</f>
        <v>캄보디아-싱가포르 협력 센터는 프놈펜에서 열립니다</v>
      </c>
      <c r="D174" s="3" t="s">
        <v>507</v>
      </c>
      <c r="E174" s="3" t="str">
        <f>IFERROR(__xludf.DUMMYFUNCTION("GOOGLETRANSLATE(D174,""en"",""ko"")"),"2022 년 8 월 3 일")</f>
        <v>2022 년 8 월 3 일</v>
      </c>
      <c r="F174" s="4" t="s">
        <v>526</v>
      </c>
      <c r="G174" s="3" t="s">
        <v>527</v>
      </c>
      <c r="H174" s="3" t="str">
        <f>IFERROR(__xludf.DUMMYFUNCTION("GOOGLETRANSLATE(G174,""en"",""ko"")"),"캄보디아 부총리 겸 외무부 장관 겸 국제 협력 및 국제 협력부 장관 Prak Sokhonn과 싱가포르 Vivian Balakrishnan 박사는 어제 Phnom Penh에 캄보디아-싱가포르 협력 센터 (CSCC)를 공식적으로 개설했다. ,“IAI (Asean Integration) 이니셔티브 (IAI)는 2000 년 PM Goh Chok Tong에 의해 시작되어 새로운 아세안 회원국, 즉 캄보디아, 라오스, 미얀마 및 베트남 (CLMV)의 개발 격차를 "&amp;"좁혔습니다. 현재까지 CLMV의 약 38,000 명의 공무원이 IAI 교육 센터에서 교실 스타일 과정에 참여했습니다.”2018 년 싱가포르는이 교육 센터를 싱가포르 협력 센터 (SCC)로 업그레이드하여 CLMV 국가의 진화 요구를 충족 시켰습니다. 캄보디아와 싱가포르 간의 무역은 2021 년에 약 52 억 달러에 이르렀습니다. 캄보디아의 주요 수출에는 싱가포르의 주요 수출에는 캄포트 페퍼, 팜 설탕, 망고 및 밀드 쌀, 왕국 수입 연료, 기계, 전자 장"&amp;"치, 음식, 음료, 종이 및 귀금 돌이 포함되어 있습니다. “싱가포르 정부는 각 CLMV 국가의 교육 센터를 설립하여 광범위한 이니셔티브를 이행하기 위해 효과적이고 효율적으로 설립했습니다. Phnom Penh의 캄보디아-싱가포르 훈련 센터는 2002 년 3 월에 시작되었습니다. 지난 20 년 동안이 센터는 IAI에 따라 10,700 명 이상의 캄보디아 공무원을 훈련 시켰으며 16,600 명 이상의 캄보디아 공무원이 아래 과정에 참여했습니다. 싱가포르 협"&amp;"력 프로그램은 장관이 말했다.“캄보디아 정부를 대신하여 우리는 싱가포르 정부에 개발 격차를 좁히고 아세안 통합 심화의 주요 발동자가 된 것에 대해 깊은 감사를 전하고 싶습니다. Balakrishnan 은이 기능에 대해 이야기하면서“캄보디아는 싱가포르의 가장 오래된 친구 중 하나입니다. 사실, 싱가포르의 창립 총리는 리 쿠안 yew 씨와 후기 왕 아버지 노로 돔 시아누크 (Norodom Sihanouk)는 싱가포르의 독립 이전에도 캄보디아의 수고 이전에도"&amp;" 우리 관계에 대해 매우 강력한 기초를 마련했습니다. 오늘날 우리나라는 무역과 투자 및 인민-사람들과 사람들과 사람들의 링크를 즐기고 인적 자원 개발에 대한 매우 긴밀한 협력을 누리고 있습니다.”30 주년을 기념하는 싱가포르 협력 프로그램 (SCP)에 대해 이야기하면서 장관은 지적했다. “또한 ASEAN 통합 이니셔티브 (IAI)에 따라 20 년 동안 싱가포르와 캄보디아의 기술 협력을 기반으로합니다. 우리는 2002 년 캄보디아-싱가포르 훈련 센터를 설"&amp;"립했습니다. 2002 년 캄보디아를 포함한 새로운 아세안 회원국의 역량 구축을 지원하기 위해 아세안 지도자들이 2000 년에 IAI를 시작한 후 2018 년 싱가포르는 IAI 교육 센터를 싱가포르 협력 센터 (Singapore Cooperation Centers)로 업그레이드했습니다. SCCS), 국가가 용량 구축 프로그램을보다 전체적으로 제공 할 수있는 통합 플랫폼 역할을하도록 의도 된 SCCS)는 CSCC의 중요성에 대해 이야기하면서“CSCC는 20"&amp;"18 년 7 월에 최초의 운영을 시작한 센터였습니다. 혁신 및 기술을 사용하여 식량 안보 및 안전을 증진시키고, 소기업 및 중소 기업 및 의료 부문의 디지털 채택 증가를 포함하여 광범위한 주제를 다루는 IAI 교육 과정 76 개가 비즈니스 복구를 가속화하고, 공공 보건 시스템의 복원을 향상시킵니다. 공공 정책 및 거버넌스의 혁신에 대한 모범 사례를 공유 할뿐만 아니라. CSCC는 캄보디아에서보다 관련성 있고 최신 용량 구축 프로그램을 제공하기 위해 외국"&amp;" 개발 지원 기관을 포함하여 싱가포르 엔티티와 아세안 대화 파트너를 함께 제공합니다.”CSCC는 공무원 대학 싱가포르 인 Temasek Foundation과 제휴했습니다. 2020 년 2 월 캄보디아 공무부와 왕립 행정부는 2020 년 2 월 캄보디아 선임 공무원을위한“리더십 개발 프로그램”을 조직하기 위해 독일 국제 협력 기관과 협력하여 영어 교육을 제공하는 독일 협력 기관과 협력하고있다. Banteay Meanchey, Battambang 및 Sie"&amp;"m Reap과 같은 지역의 지방 공무원을위한 투자 촉진 및 민간 부문 개발 친교 프로그램”은 지난 몇 년 동안 전염병으로 인해 모든 국가가 직면 한 문제를 제외하고“지난 몇 년 동안 지난 몇 년 동안 전 세계와 물론 캄보디아와 싱가포르에서도 매우 도전적이었습니다. 그러나 나는 마음이 들었고, DPM Prak Sokhonn은 싱가포르와 캄보디아 가이 위기를 함께 겪었고, 서로에 대한 우리의 상호 지원에 대한 우리의 상호 지원에 대해 더 강력하고 자신감을 "&amp;"가지고 있다는 것에 동의 할 것이라고 확신합니다.” 몇 달 전, 우리는 특히 연결, 인프라 개발, 핀 테크 및 디지털 경제와 같은 새로운 영역에서 양자 협력을 확대하기로 합의했습니다. 나는 우리가 캄보디아를 지원하기 위해 최선을 다하고 있다고 말하기 위해 여기에 있습니다.”그는 또한이 나라의 급속한 변화에 감사했습니다.“캄보디아는 성숙하고 발전하고 더욱 발전함에 따라, 나는 당신이 멋진 도시를 가지고 있음을 알았습니다. 여기서 많은 일이 일어난 것이 분"&amp;"명합니다. 또한 우리의 관계가 새로운 높이에 도달했다고 말할 것입니다. CSTC (Cambodia-Singapore Training Center)는 2002 년에 2000 년 IAI가 시작된 후 2002 년에 설립되었습니다. -CSCC는 캄보디아 공무원을위한 구축 프로그램 교육 서비스, 컨설팅 프로젝트 및 서비스, 의료 서비스 및 인도 주의적 지원을 포함하여 더 넓은 개발 프로젝트를 촉진합니다. 회의 중에 인프라 아시아, 싱가포르 국제 재단, Temas"&amp;"ek Foundation 등과 같은 평판이 좋은 싱가포르 민간 및 공공 부문 기업과 파트너 관계
캄보디아의 개발 요구.")</f>
        <v>캄보디아 부총리 겸 외무부 장관 겸 국제 협력 및 국제 협력부 장관 Prak Sokhonn과 싱가포르 Vivian Balakrishnan 박사는 어제 Phnom Penh에 캄보디아-싱가포르 협력 센터 (CSCC)를 공식적으로 개설했다. ,“IAI (Asean Integration) 이니셔티브 (IAI)는 2000 년 PM Goh Chok Tong에 의해 시작되어 새로운 아세안 회원국, 즉 캄보디아, 라오스, 미얀마 및 베트남 (CLMV)의 개발 격차를 좁혔습니다. 현재까지 CLMV의 약 38,000 명의 공무원이 IAI 교육 센터에서 교실 스타일 과정에 참여했습니다.”2018 년 싱가포르는이 교육 센터를 싱가포르 협력 센터 (SCC)로 업그레이드하여 CLMV 국가의 진화 요구를 충족 시켰습니다. 캄보디아와 싱가포르 간의 무역은 2021 년에 약 52 억 달러에 이르렀습니다. 캄보디아의 주요 수출에는 싱가포르의 주요 수출에는 캄포트 페퍼, 팜 설탕, 망고 및 밀드 쌀, 왕국 수입 연료, 기계, 전자 장치, 음식, 음료, 종이 및 귀금 돌이 포함되어 있습니다. “싱가포르 정부는 각 CLMV 국가의 교육 센터를 설립하여 광범위한 이니셔티브를 이행하기 위해 효과적이고 효율적으로 설립했습니다. Phnom Penh의 캄보디아-싱가포르 훈련 센터는 2002 년 3 월에 시작되었습니다. 지난 20 년 동안이 센터는 IAI에 따라 10,700 명 이상의 캄보디아 공무원을 훈련 시켰으며 16,600 명 이상의 캄보디아 공무원이 아래 과정에 참여했습니다. 싱가포르 협력 프로그램은 장관이 말했다.“캄보디아 정부를 대신하여 우리는 싱가포르 정부에 개발 격차를 좁히고 아세안 통합 심화의 주요 발동자가 된 것에 대해 깊은 감사를 전하고 싶습니다. Balakrishnan 은이 기능에 대해 이야기하면서“캄보디아는 싱가포르의 가장 오래된 친구 중 하나입니다. 사실, 싱가포르의 창립 총리는 리 쿠안 yew 씨와 후기 왕 아버지 노로 돔 시아누크 (Norodom Sihanouk)는 싱가포르의 독립 이전에도 캄보디아의 수고 이전에도 우리 관계에 대해 매우 강력한 기초를 마련했습니다. 오늘날 우리나라는 무역과 투자 및 인민-사람들과 사람들과 사람들의 링크를 즐기고 인적 자원 개발에 대한 매우 긴밀한 협력을 누리고 있습니다.”30 주년을 기념하는 싱가포르 협력 프로그램 (SCP)에 대해 이야기하면서 장관은 지적했다. “또한 ASEAN 통합 이니셔티브 (IAI)에 따라 20 년 동안 싱가포르와 캄보디아의 기술 협력을 기반으로합니다. 우리는 2002 년 캄보디아-싱가포르 훈련 센터를 설립했습니다. 2002 년 캄보디아를 포함한 새로운 아세안 회원국의 역량 구축을 지원하기 위해 아세안 지도자들이 2000 년에 IAI를 시작한 후 2018 년 싱가포르는 IAI 교육 센터를 싱가포르 협력 센터 (Singapore Cooperation Centers)로 업그레이드했습니다. SCCS), 국가가 용량 구축 프로그램을보다 전체적으로 제공 할 수있는 통합 플랫폼 역할을하도록 의도 된 SCCS)는 CSCC의 중요성에 대해 이야기하면서“CSCC는 2018 년 7 월에 최초의 운영을 시작한 센터였습니다. 혁신 및 기술을 사용하여 식량 안보 및 안전을 증진시키고, 소기업 및 중소 기업 및 의료 부문의 디지털 채택 증가를 포함하여 광범위한 주제를 다루는 IAI 교육 과정 76 개가 비즈니스 복구를 가속화하고, 공공 보건 시스템의 복원을 향상시킵니다. 공공 정책 및 거버넌스의 혁신에 대한 모범 사례를 공유 할뿐만 아니라. CSCC는 캄보디아에서보다 관련성 있고 최신 용량 구축 프로그램을 제공하기 위해 외국 개발 지원 기관을 포함하여 싱가포르 엔티티와 아세안 대화 파트너를 함께 제공합니다.”CSCC는 공무원 대학 싱가포르 인 Temasek Foundation과 제휴했습니다. 2020 년 2 월 캄보디아 공무부와 왕립 행정부는 2020 년 2 월 캄보디아 선임 공무원을위한“리더십 개발 프로그램”을 조직하기 위해 독일 국제 협력 기관과 협력하여 영어 교육을 제공하는 독일 협력 기관과 협력하고있다. Banteay Meanchey, Battambang 및 Siem Reap과 같은 지역의 지방 공무원을위한 투자 촉진 및 민간 부문 개발 친교 프로그램”은 지난 몇 년 동안 전염병으로 인해 모든 국가가 직면 한 문제를 제외하고“지난 몇 년 동안 지난 몇 년 동안 전 세계와 물론 캄보디아와 싱가포르에서도 매우 도전적이었습니다. 그러나 나는 마음이 들었고, DPM Prak Sokhonn은 싱가포르와 캄보디아 가이 위기를 함께 겪었고, 서로에 대한 우리의 상호 지원에 대한 우리의 상호 지원에 대해 더 강력하고 자신감을 가지고 있다는 것에 동의 할 것이라고 확신합니다.” 몇 달 전, 우리는 특히 연결, 인프라 개발, 핀 테크 및 디지털 경제와 같은 새로운 영역에서 양자 협력을 확대하기로 합의했습니다. 나는 우리가 캄보디아를 지원하기 위해 최선을 다하고 있다고 말하기 위해 여기에 있습니다.”그는 또한이 나라의 급속한 변화에 감사했습니다.“캄보디아는 성숙하고 발전하고 더욱 발전함에 따라, 나는 당신이 멋진 도시를 가지고 있음을 알았습니다. 여기서 많은 일이 일어난 것이 분명합니다. 또한 우리의 관계가 새로운 높이에 도달했다고 말할 것입니다. CSTC (Cambodia-Singapore Training Center)는 2002 년에 2000 년 IAI가 시작된 후 2002 년에 설립되었습니다. -CSCC는 캄보디아 공무원을위한 구축 프로그램 교육 서비스, 컨설팅 프로젝트 및 서비스, 의료 서비스 및 인도 주의적 지원을 포함하여 더 넓은 개발 프로젝트를 촉진합니다. 회의 중에 인프라 아시아, 싱가포르 국제 재단, Temasek Foundation 등과 같은 평판이 좋은 싱가포르 민간 및 공공 부문 기업과 파트너 관계
캄보디아의 개발 요구.</v>
      </c>
    </row>
    <row r="175" ht="15.75" customHeight="1">
      <c r="A175" s="1">
        <v>173.0</v>
      </c>
      <c r="B175" s="3" t="s">
        <v>30</v>
      </c>
      <c r="C175" s="3" t="str">
        <f>IFERROR(__xludf.DUMMYFUNCTION("GOOGLETRANSLATE(B175,""en"",""ko"")"),"시장 감시")</f>
        <v>시장 감시</v>
      </c>
      <c r="D175" s="3" t="s">
        <v>507</v>
      </c>
      <c r="E175" s="3" t="str">
        <f>IFERROR(__xludf.DUMMYFUNCTION("GOOGLETRANSLATE(D175,""en"",""ko"")"),"2022 년 8 월 3 일")</f>
        <v>2022 년 8 월 3 일</v>
      </c>
      <c r="F175" s="4" t="s">
        <v>528</v>
      </c>
      <c r="G175" s="3" t="s">
        <v>529</v>
      </c>
      <c r="H175" s="3" t="str">
        <f>IFERROR(__xludf.DUMMYFUNCTION("GOOGLETRANSLATE(G175,""en"",""ko"")"),"CSX는 0.76 포인트를 잃었습니다. 캄보디아 증권 거래소 지수 (CSX)는 어제 474.15에서 0.76 포인트 또는 0.16 %를 잃었습니다. 474.34에 개장 한 지수는 하루 무역 기간 동안 474.44의 최고치와 472.47의 최저치를 기록했으며, PWSA는 20 명의 Riels를 7,440 Riels와 PPSP에 도달하기 위해 2,380 Riels에 정착하기 위해 7,440 Riels와 PPSP에 도달했습니다. 3,130 Riels와 PPA"&amp;"P에 도달하려면 40 Riels가 14,860 Riels로 이동합니다. ABC와 GTI는 각각 10,380 명의 Riels와 4,040 개의 Riels로 20 명의 Riels를 잃었습니다. PAS는 성장위원회에서 평평하게 남아있었습니다. DBDE는 20 명의 Riels를 최대 2,400 명의 Riels로 끌어 올렸고 JSL은 4,160 명의 Riels에 정착하기 위해 20 명의 Riels를 잃었습니다.")</f>
        <v>CSX는 0.76 포인트를 잃었습니다. 캄보디아 증권 거래소 지수 (CSX)는 어제 474.15에서 0.76 포인트 또는 0.16 %를 잃었습니다. 474.34에 개장 한 지수는 하루 무역 기간 동안 474.44의 최고치와 472.47의 최저치를 기록했으며, PWSA는 20 명의 Riels를 7,440 Riels와 PPSP에 도달하기 위해 2,380 Riels에 정착하기 위해 7,440 Riels와 PPSP에 도달했습니다. 3,130 Riels와 PPAP에 도달하려면 40 Riels가 14,860 Riels로 이동합니다. ABC와 GTI는 각각 10,380 명의 Riels와 4,040 개의 Riels로 20 명의 Riels를 잃었습니다. PAS는 성장위원회에서 평평하게 남아있었습니다. DBDE는 20 명의 Riels를 최대 2,400 명의 Riels로 끌어 올렸고 JSL은 4,160 명의 Riels에 정착하기 위해 20 명의 Riels를 잃었습니다.</v>
      </c>
    </row>
    <row r="176" ht="15.75" customHeight="1">
      <c r="A176" s="1">
        <v>174.0</v>
      </c>
      <c r="B176" s="3" t="s">
        <v>530</v>
      </c>
      <c r="C176" s="3" t="str">
        <f>IFERROR(__xludf.DUMMYFUNCTION("GOOGLETRANSLATE(B176,""en"",""ko"")"),"Siem Reap에 관광객을 끌어 들이기 위해 시작된 주요 행동 계획")</f>
        <v>Siem Reap에 관광객을 끌어 들이기 위해 시작된 주요 행동 계획</v>
      </c>
      <c r="D176" s="3" t="s">
        <v>531</v>
      </c>
      <c r="E176" s="3" t="str">
        <f>IFERROR(__xludf.DUMMYFUNCTION("GOOGLETRANSLATE(D176,""en"",""ko"")"),"2022 년 8 월 2 일")</f>
        <v>2022 년 8 월 2 일</v>
      </c>
      <c r="F176" s="4" t="s">
        <v>532</v>
      </c>
      <c r="G176" s="3" t="s">
        <v>533</v>
      </c>
      <c r="H176" s="3" t="str">
        <f>IFERROR(__xludf.DUMMYFUNCTION("GOOGLETRANSLATE(G176,""en"",""ko"")"),"왕립 정부는 새로운 관광 제품 및 서비스 개발을 통해 더 많은 관광객을 씨앗로 끌어 들이기위한 주요 행동 계획을 시작했습니다. REAP, 새로운 관광 제품 및 서비스는 Phnom Kulen National Park, Banteay Srei Protected Area, Angkor Heritage 지역 주변의 관광 지역과 같은 6 가지 우선 순위 영역에서 개발해야합니다. Tea Seiha에 따르면 Siem Reap City, Tonle Sap Lake A"&amp;"rea 및 New Siem Reap Tourist Area는 서비스 품질을 향상시키고 Siem Reap에 대한 저렴한 투어 패키지를“2023 년 캄보디아 방문”캠페인을 향한 Siem Reap에 저렴한 투어 패키지를 준비함으로써, Tea Seiha에 따르면, Tea Seiha에 따르면 SIEM REAP 주지사 2022 년 상반기에 Siem Reap은 약 60,000 명의 국제 관광객을 받았으며, 2021 년 같은 기간에 비해 1,025 % 증가한 1,02"&amp;"5 %, 같은 기간 동안 798 % 증가했습니다. . 반면에 2022 년 상반기에는 387 개의 항공편이 Siem Reap 행 항공편이있었습니다. 2022 년 상반기에는 2022 년에 10 만 명 이상의 국제 관광객을 받고 2023 년에 약 50 만 명으로 증가하여 캄보디아를 방문하는 국제 관광객의 4 분의 1을 흡수합니다. 경제 재무 부국장 인 Pornmoniroth는 관련 부처와 기관들에게 Siem Reap-Angkor 관광 관리 및 개발위원회의 메"&amp;"커니즘에 제출하여 행정부와 논의하고 협력 할 것을 촉구했다.")</f>
        <v>왕립 정부는 새로운 관광 제품 및 서비스 개발을 통해 더 많은 관광객을 씨앗로 끌어 들이기위한 주요 행동 계획을 시작했습니다. REAP, 새로운 관광 제품 및 서비스는 Phnom Kulen National Park, Banteay Srei Protected Area, Angkor Heritage 지역 주변의 관광 지역과 같은 6 가지 우선 순위 영역에서 개발해야합니다. Tea Seiha에 따르면 Siem Reap City, Tonle Sap Lake Area 및 New Siem Reap Tourist Area는 서비스 품질을 향상시키고 Siem Reap에 대한 저렴한 투어 패키지를“2023 년 캄보디아 방문”캠페인을 향한 Siem Reap에 저렴한 투어 패키지를 준비함으로써, Tea Seiha에 따르면, Tea Seiha에 따르면 SIEM REAP 주지사 2022 년 상반기에 Siem Reap은 약 60,000 명의 국제 관광객을 받았으며, 2021 년 같은 기간에 비해 1,025 % 증가한 1,025 %, 같은 기간 동안 798 % 증가했습니다. . 반면에 2022 년 상반기에는 387 개의 항공편이 Siem Reap 행 항공편이있었습니다. 2022 년 상반기에는 2022 년에 10 만 명 이상의 국제 관광객을 받고 2023 년에 약 50 만 명으로 증가하여 캄보디아를 방문하는 국제 관광객의 4 분의 1을 흡수합니다. 경제 재무 부국장 인 Pornmoniroth는 관련 부처와 기관들에게 Siem Reap-Angkor 관광 관리 및 개발위원회의 메커니즘에 제출하여 행정부와 논의하고 협력 할 것을 촉구했다.</v>
      </c>
    </row>
    <row r="177" ht="15.75" customHeight="1">
      <c r="A177" s="1">
        <v>175.0</v>
      </c>
      <c r="B177" s="3" t="s">
        <v>534</v>
      </c>
      <c r="C177" s="3" t="str">
        <f>IFERROR(__xludf.DUMMYFUNCTION("GOOGLETRANSLATE(B177,""en"",""ko"")"),"NBC는 2022 년 캄보디아의 GDP 성장이 5.3%로 나타납니다.")</f>
        <v>NBC는 2022 년 캄보디아의 GDP 성장이 5.3%로 나타납니다.</v>
      </c>
      <c r="D177" s="3" t="s">
        <v>531</v>
      </c>
      <c r="E177" s="3" t="str">
        <f>IFERROR(__xludf.DUMMYFUNCTION("GOOGLETRANSLATE(D177,""en"",""ko"")"),"2022 년 8 월 2 일")</f>
        <v>2022 년 8 월 2 일</v>
      </c>
      <c r="F177" s="4" t="s">
        <v>535</v>
      </c>
      <c r="G177" s="3" t="s">
        <v>536</v>
      </c>
      <c r="H177" s="3" t="str">
        <f>IFERROR(__xludf.DUMMYFUNCTION("GOOGLETRANSLATE(G177,""en"",""ko"")"),"캄보디아 국립 은행 (NBC)에 따르면, 올해 캄보디아의 경제 성장에 자극을 줄 것입니다. NBC의 최신 보고서는 왕국의 경제 성장이 올해 5.3 %로 2021 년의 3 % 성장보다 높을 것으로 예상된다고 은행은 올해 Covid의 더 나은 상황으로 인해 올해 전 세계 성장이 완화 될 것으로 예상된다. -19 전염병과 이것은 생산, 무역, 관광 및 투자의 운영에 도움이되었지만 러시아-우크라이나 전쟁은 석유 관련 상품 및 서비스의 인플레이션을 증가 시켰습니"&amp;"다. 19, 특히 총 1,600 만 명의 인구의 94 %가 예방 접종을 통해 정부가 국경을 다시 열게하여 예방 접종을받은 외국인 관광객에게 건강 조치를 제거했습니다. Chea Chanto 주지사.“세계적 성장의 회복으로 국내에서 유리한 요인은 국가의 제조 제품 수출과 건설 및 부동산 지원 활동을 늘 렸습니다. 작년 같은 기간보다 31 % 증가한 반면 수입은 4 % 상승한 1 억 4 억 달러 증가한 것으로 나타 났으며,이 보고서는 유가 상승으로 인해 국가"&amp;"의 경제 성장이 높은 인플레이션에 직면 할 것이라고 밝혔다. COVID-19 위기가 국가 경제에 미치는 영향의 일부를 흡수하고 비즈니스 활동, 투자 및 소비의 지속 가능성에 기여하는 중요한 역할”이라고 Chanto는 7 월 26 일에 3.2 %의 하향 예측을 수정했습니다. 2022 년과 2023 년 2.9 %의 글로벌 성장은 전 세계 경제가 여전히 유행성과 러시아의 우크라이나 침공에서 벗어나고 있다고 언급했다. 이자형.")</f>
        <v>캄보디아 국립 은행 (NBC)에 따르면, 올해 캄보디아의 경제 성장에 자극을 줄 것입니다. NBC의 최신 보고서는 왕국의 경제 성장이 올해 5.3 %로 2021 년의 3 % 성장보다 높을 것으로 예상된다고 은행은 올해 Covid의 더 나은 상황으로 인해 올해 전 세계 성장이 완화 될 것으로 예상된다. -19 전염병과 이것은 생산, 무역, 관광 및 투자의 운영에 도움이되었지만 러시아-우크라이나 전쟁은 석유 관련 상품 및 서비스의 인플레이션을 증가 시켰습니다. 19, 특히 총 1,600 만 명의 인구의 94 %가 예방 접종을 통해 정부가 국경을 다시 열게하여 예방 접종을받은 외국인 관광객에게 건강 조치를 제거했습니다. Chea Chanto 주지사.“세계적 성장의 회복으로 국내에서 유리한 요인은 국가의 제조 제품 수출과 건설 및 부동산 지원 활동을 늘 렸습니다. 작년 같은 기간보다 31 % 증가한 반면 수입은 4 % 상승한 1 억 4 억 달러 증가한 것으로 나타 났으며,이 보고서는 유가 상승으로 인해 국가의 경제 성장이 높은 인플레이션에 직면 할 것이라고 밝혔다. COVID-19 위기가 국가 경제에 미치는 영향의 일부를 흡수하고 비즈니스 활동, 투자 및 소비의 지속 가능성에 기여하는 중요한 역할”이라고 Chanto는 7 월 26 일에 3.2 %의 하향 예측을 수정했습니다. 2022 년과 2023 년 2.9 %의 글로벌 성장은 전 세계 경제가 여전히 유행성과 러시아의 우크라이나 침공에서 벗어나고 있다고 언급했다. 이자형.</v>
      </c>
    </row>
    <row r="178" ht="15.75" customHeight="1">
      <c r="A178" s="1">
        <v>176.0</v>
      </c>
      <c r="B178" s="3" t="s">
        <v>537</v>
      </c>
      <c r="C178" s="3" t="str">
        <f>IFERROR(__xludf.DUMMYFUNCTION("GOOGLETRANSLATE(B178,""en"",""ko"")"),"7 월 마지막 주말에 220,000 명 이상의 국내 방문자 투어 캄보디아")</f>
        <v>7 월 마지막 주말에 220,000 명 이상의 국내 방문자 투어 캄보디아</v>
      </c>
      <c r="D178" s="3" t="s">
        <v>531</v>
      </c>
      <c r="E178" s="3" t="str">
        <f>IFERROR(__xludf.DUMMYFUNCTION("GOOGLETRANSLATE(D178,""en"",""ko"")"),"2022 년 8 월 2 일")</f>
        <v>2022 년 8 월 2 일</v>
      </c>
      <c r="F178" s="4" t="s">
        <v>538</v>
      </c>
      <c r="G178" s="3" t="s">
        <v>539</v>
      </c>
      <c r="H178" s="3" t="str">
        <f>IFERROR(__xludf.DUMMYFUNCTION("GOOGLETRANSLATE(G178,""en"",""ko"")"),"관광부의 보고서에 따르면, 7 월 마지막 주말에 총 220,937 명의 국내 및 국제 방문객들이 캄보디아를 가로 질러 캄보디아를 가로 질러 여행했다. 관광객의 204,585 명은 전국 방문객, 16,352 명은 내부 외국 관광객이었습니다. 가장 많이 방문한 관광지는 Kampot Coastal Province, Preah Sihanouk, Siem Reap, Battambang 및 Phnom Penh Capital의 지방이 뒤 따릅니다. Kep, Kand"&amp;"al, Kampong Speu 및 Prost at Provinces는이 시대에 가장 매력적인 9 가지 목적지 중 하나였으며, 관광부와 지방 및 시립 관광부는 계속해서 부처가 도입 한 안전 표준 운영 절차 (SOPS)의 이행을 계속 시행했습니다. COVID-19의 전파를 방지합니다. C. Nika - AKP")</f>
        <v>관광부의 보고서에 따르면, 7 월 마지막 주말에 총 220,937 명의 국내 및 국제 방문객들이 캄보디아를 가로 질러 캄보디아를 가로 질러 여행했다. 관광객의 204,585 명은 전국 방문객, 16,352 명은 내부 외국 관광객이었습니다. 가장 많이 방문한 관광지는 Kampot Coastal Province, Preah Sihanouk, Siem Reap, Battambang 및 Phnom Penh Capital의 지방이 뒤 따릅니다. Kep, Kandal, Kampong Speu 및 Prost at Provinces는이 시대에 가장 매력적인 9 가지 목적지 중 하나였으며, 관광부와 지방 및 시립 관광부는 계속해서 부처가 도입 한 안전 표준 운영 절차 (SOPS)의 이행을 계속 시행했습니다. COVID-19의 전파를 방지합니다. C. Nika - AKP</v>
      </c>
    </row>
    <row r="179" ht="15.75" customHeight="1">
      <c r="A179" s="1">
        <v>177.0</v>
      </c>
      <c r="B179" s="3" t="s">
        <v>540</v>
      </c>
      <c r="C179" s="3" t="str">
        <f>IFERROR(__xludf.DUMMYFUNCTION("GOOGLETRANSLATE(B179,""en"",""ko"")"),"캄보디아의 의복, 신발, 여행 용품은 2022 년 H1에서 40 pct를 수출합니다.")</f>
        <v>캄보디아의 의복, 신발, 여행 용품은 2022 년 H1에서 40 pct를 수출합니다.</v>
      </c>
      <c r="D179" s="3" t="s">
        <v>531</v>
      </c>
      <c r="E179" s="3" t="str">
        <f>IFERROR(__xludf.DUMMYFUNCTION("GOOGLETRANSLATE(D179,""en"",""ko"")"),"2022 년 8 월 2 일")</f>
        <v>2022 년 8 월 2 일</v>
      </c>
      <c r="F179" s="4" t="s">
        <v>541</v>
      </c>
      <c r="G179" s="3" t="s">
        <v>542</v>
      </c>
      <c r="H179" s="3" t="str">
        <f>IFERROR(__xludf.DUMMYFUNCTION("GOOGLETRANSLATE(G179,""en"",""ko"")"),"캄보디아의 의복, 신발 및 여행 용품 산업은 올해 상반기에 수출이 40 % 증가한 것으로 보인다. 이 보고서는 올해 1 월 -6 월 기간과 같은 기간 동안 472 억 달러에서 40 % 증가한 것으로 상무부의 국무부 장관과 펜 소비 츠 대변인은 캄보디아의 사회 경제 활동의 전체 재개로 성장했다고 밝혔다. 그는 무역 선호도와 세계 수요의 증가.“1 월에 발효 된 지역 포괄적 인 경제 파트너십 (RCEP) 자유 무역 협정 도이 성장에 기여했다”고 월요일 Xi"&amp;"nhua에 말했다. 10 개 ASEAN 회원국, 즉 브루나이, 캄보디아, 인도네시아, 라오스, 말레이시아, 미얀마, 필리핀, 싱가포르, 태국 및 베트남, 5 명의 무역 파트너를 포함한 국가 S-중국, 일본, 한국, 호주 및 뉴질랜드.“글로벌 Covid-19 Pandemic이 약해짐에 따라 올해 내내 성장이 계속 될 것이라고 믿는다”고 Sovicheat는 덧붙였다. 캄보디아의 교환 수입자. 이 부문은 약 750,000 명의 노동자를 고용하는 약 1,100"&amp;" 개의 공장과 지점으로 구성되어 있으며, 대부분 여성은 대부분 여성이 Covid-19의 영향을받는 다른 의류 생산 국가가 여전히 캄보디아의 수출을 높이는 데 중요한 역할을 해왔습니다. "" 캄보디아 왕립 아카데미 (Royal Academy of Cambodia)의 중국 연구소 (Institute of China Studies) 사무 총장 인 Ky Sereyvath는 신화에게 말했다.")</f>
        <v>캄보디아의 의복, 신발 및 여행 용품 산업은 올해 상반기에 수출이 40 % 증가한 것으로 보인다. 이 보고서는 올해 1 월 -6 월 기간과 같은 기간 동안 472 억 달러에서 40 % 증가한 것으로 상무부의 국무부 장관과 펜 소비 츠 대변인은 캄보디아의 사회 경제 활동의 전체 재개로 성장했다고 밝혔다. 그는 무역 선호도와 세계 수요의 증가.“1 월에 발효 된 지역 포괄적 인 경제 파트너십 (RCEP) 자유 무역 협정 도이 성장에 기여했다”고 월요일 Xinhua에 말했다. 10 개 ASEAN 회원국, 즉 브루나이, 캄보디아, 인도네시아, 라오스, 말레이시아, 미얀마, 필리핀, 싱가포르, 태국 및 베트남, 5 명의 무역 파트너를 포함한 국가 S-중국, 일본, 한국, 호주 및 뉴질랜드.“글로벌 Covid-19 Pandemic이 약해짐에 따라 올해 내내 성장이 계속 될 것이라고 믿는다”고 Sovicheat는 덧붙였다. 캄보디아의 교환 수입자. 이 부문은 약 750,000 명의 노동자를 고용하는 약 1,100 개의 공장과 지점으로 구성되어 있으며, 대부분 여성은 대부분 여성이 Covid-19의 영향을받는 다른 의류 생산 국가가 여전히 캄보디아의 수출을 높이는 데 중요한 역할을 해왔습니다. " 캄보디아 왕립 아카데미 (Royal Academy of Cambodia)의 중국 연구소 (Institute of China Studies) 사무 총장 인 Ky Sereyvath는 신화에게 말했다.</v>
      </c>
    </row>
    <row r="180" ht="15.75" customHeight="1">
      <c r="A180" s="1">
        <v>178.0</v>
      </c>
      <c r="B180" s="3" t="s">
        <v>543</v>
      </c>
      <c r="C180" s="3" t="str">
        <f>IFERROR(__xludf.DUMMYFUNCTION("GOOGLETRANSLATE(B180,""en"",""ko"")"),"왕국 석유 수입은 H1에서 25% 급증합니다")</f>
        <v>왕국 석유 수입은 H1에서 25% 급증합니다</v>
      </c>
      <c r="D180" s="3" t="s">
        <v>531</v>
      </c>
      <c r="E180" s="3" t="str">
        <f>IFERROR(__xludf.DUMMYFUNCTION("GOOGLETRANSLATE(D180,""en"",""ko"")"),"2022 년 8 월 2 일")</f>
        <v>2022 년 8 월 2 일</v>
      </c>
      <c r="F180" s="4" t="s">
        <v>544</v>
      </c>
      <c r="G180" s="3" t="s">
        <v>545</v>
      </c>
      <c r="H180" s="3" t="str">
        <f>IFERROR(__xludf.DUMMYFUNCTION("GOOGLETRANSLATE(G180,""en"",""ko"")"),"캄보디아는 올해 상반기에 석유 수입 가치가 증가한 것으로 나타 났으며, 러시아-우크라이나 전쟁에 따른 원유 가격의 전 세계적 상승으로 인해 왕국은 올해 1 월 -6 월에 1,910 만 달러 상당의 석유 제품을 수입했습니다. 캄보디아 국립 은행 (National Bank of Cambodia)의 보고서에 따르면 작년 같은 기간에 비해 25.8 % 증가한 것으로 보고서는 관련 부처와 기관이 제공 한 데이터를 기반으로 편집되었다. 싱가포르와 태국은 해저 석유"&amp;" 및 가스 매장량이 아직 두드리지 않았다. 석유에 대한 수요는 급증했지만 국가는 현지 소비에 대한 충분한 수요를 공급할 석유 재고가 있다고 말했다. 상무부. 수입이 없다면 캄보디아는 충분한 공급을위한 석유를 가지고있다”고 말했다. 지난주 석유, 가스 및 전력 캄보디아 2022 회의에서 이번 부문에 대한 추가 투자가 이러한 증가하는 수요에 대응할 것을 촉구했다. 소비자 및 기타 개발 부문을위한 석유 및 가스 공급을 보장하기 위해 석유 및 석유 제품을 보관"&amp;", 운송 및 배포하여 2 월에 러시아-우크라이나 위기가 시작된 이래로 캄보디아의 오일 가격이 급등하여 가격 상승을 일으켰습니다. 상품. 국제 원유 가격의 급속한 인상을 고려하여 부두 가격 조정을 15 일에서 10 일로 단축 시켰습니다. 정부는 재정 및 FI를 시행했습니다. 사람들의 재정적 부담을 완화하기 위해 공통 상품과 서비스에 대한 인플레이션을 억제하는 Nancial 정책.")</f>
        <v>캄보디아는 올해 상반기에 석유 수입 가치가 증가한 것으로 나타 났으며, 러시아-우크라이나 전쟁에 따른 원유 가격의 전 세계적 상승으로 인해 왕국은 올해 1 월 -6 월에 1,910 만 달러 상당의 석유 제품을 수입했습니다. 캄보디아 국립 은행 (National Bank of Cambodia)의 보고서에 따르면 작년 같은 기간에 비해 25.8 % 증가한 것으로 보고서는 관련 부처와 기관이 제공 한 데이터를 기반으로 편집되었다. 싱가포르와 태국은 해저 석유 및 가스 매장량이 아직 두드리지 않았다. 석유에 대한 수요는 급증했지만 국가는 현지 소비에 대한 충분한 수요를 공급할 석유 재고가 있다고 말했다. 상무부. 수입이 없다면 캄보디아는 충분한 공급을위한 석유를 가지고있다”고 말했다. 지난주 석유, 가스 및 전력 캄보디아 2022 회의에서 이번 부문에 대한 추가 투자가 이러한 증가하는 수요에 대응할 것을 촉구했다. 소비자 및 기타 개발 부문을위한 석유 및 가스 공급을 보장하기 위해 석유 및 석유 제품을 보관, 운송 및 배포하여 2 월에 러시아-우크라이나 위기가 시작된 이래로 캄보디아의 오일 가격이 급등하여 가격 상승을 일으켰습니다. 상품. 국제 원유 가격의 급속한 인상을 고려하여 부두 가격 조정을 15 일에서 10 일로 단축 시켰습니다. 정부는 재정 및 FI를 시행했습니다. 사람들의 재정적 부담을 완화하기 위해 공통 상품과 서비스에 대한 인플레이션을 억제하는 Nancial 정책.</v>
      </c>
    </row>
    <row r="181" ht="15.75" customHeight="1">
      <c r="A181" s="1">
        <v>179.0</v>
      </c>
      <c r="B181" s="3" t="s">
        <v>546</v>
      </c>
      <c r="C181" s="3" t="str">
        <f>IFERROR(__xludf.DUMMYFUNCTION("GOOGLETRANSLATE(B181,""en"",""ko"")"),"중국에 대한 캄보디아의 농업 수출은 240 만 톤을 기록했다.")</f>
        <v>중국에 대한 캄보디아의 농업 수출은 240 만 톤을 기록했다.</v>
      </c>
      <c r="D181" s="3" t="s">
        <v>531</v>
      </c>
      <c r="E181" s="3" t="str">
        <f>IFERROR(__xludf.DUMMYFUNCTION("GOOGLETRANSLATE(D181,""en"",""ko"")"),"2022 년 8 월 2 일")</f>
        <v>2022 년 8 월 2 일</v>
      </c>
      <c r="F181" s="4" t="s">
        <v>547</v>
      </c>
      <c r="G181" s="3" t="s">
        <v>548</v>
      </c>
      <c r="H181" s="3" t="str">
        <f>IFERROR(__xludf.DUMMYFUNCTION("GOOGLETRANSLATE(G181,""en"",""ko"")"),"COVID-19 위기 동안 농업 부문은 도전에 직면했지만 강력하게 유지되었으며, 국제 시장으로 농업 수출 범위를 확장하는 등 기회를 창출했습니다. 캄보디아에있는 중국 대사관의 보고서 인 캐슈 너트는 2019 년부터 2022 년 상반기까지 캄보디아가 중국 시장에 미화 19 억 달러의 240 만 톤 이상의 농산물을 수출했다고 덧붙였다. 산림 및 수산부는 2022 년 상반기에 캄보디아는 160,000 톤 이상의 쌀을 중국으로 수출했으며 작년 같은 기간에 비해"&amp;" 17.4 % 증가했다고 말했다. , 2022 년 상반기에 총 쌀 수출의 50 % 이상을 차지하고 있습니다. 이니셔티브는 캄보디아의 농업 부문에 큰 혜택을 가져 왔습니다. 그는 또한 농업 생산물 가공 공원 지역의 설립을 통해 농산물의 가치를 높이고 캄보디아와 중국의 양자 협력을 통해 캄보디아 농업 기술의 홍보를 통해 경제와 경제와 중국에 대한 캄보디아 농업 수출을 촉진했다. 캄보디아의 중국 대사관, 캄보디아의 중국 인증 및 검사 그룹 (CCIC) 총괄 "&amp;"책임자 인 Chen Qisheng은 양국이 서명 한 요구 사항에 따라 실무 그룹을 이끌었습니다. 가열 장비를 설치하고 배송되기 전에 관련 제품의 품질을 향상시킵니다. 상품이 중국에 도착하면 세관을 통과하고 매끄럽게 시장에 배송 할 수 있습니다. 캄보디아는 2022 년 상반기에 캄보디아와 턱 사이의 무역량이 2021 년 같은 기간에 비해 20 % 증가한 60 억 달러에 도달했으며, 캄보디아는 2022 년 상반기에 중국으로부터 12 억 2 천만 달러의 고정"&amp;" 당사자 투자를 유치했다. China는 올해 1 월 -6 월 기간 동안 총 투자 총 투자의 43 %를 차지했으며,이 보고서는 말했다.")</f>
        <v>COVID-19 위기 동안 농업 부문은 도전에 직면했지만 강력하게 유지되었으며, 국제 시장으로 농업 수출 범위를 확장하는 등 기회를 창출했습니다. 캄보디아에있는 중국 대사관의 보고서 인 캐슈 너트는 2019 년부터 2022 년 상반기까지 캄보디아가 중국 시장에 미화 19 억 달러의 240 만 톤 이상의 농산물을 수출했다고 덧붙였다. 산림 및 수산부는 2022 년 상반기에 캄보디아는 160,000 톤 이상의 쌀을 중국으로 수출했으며 작년 같은 기간에 비해 17.4 % 증가했다고 말했다. , 2022 년 상반기에 총 쌀 수출의 50 % 이상을 차지하고 있습니다. 이니셔티브는 캄보디아의 농업 부문에 큰 혜택을 가져 왔습니다. 그는 또한 농업 생산물 가공 공원 지역의 설립을 통해 농산물의 가치를 높이고 캄보디아와 중국의 양자 협력을 통해 캄보디아 농업 기술의 홍보를 통해 경제와 경제와 중국에 대한 캄보디아 농업 수출을 촉진했다. 캄보디아의 중국 대사관, 캄보디아의 중국 인증 및 검사 그룹 (CCIC) 총괄 책임자 인 Chen Qisheng은 양국이 서명 한 요구 사항에 따라 실무 그룹을 이끌었습니다. 가열 장비를 설치하고 배송되기 전에 관련 제품의 품질을 향상시킵니다. 상품이 중국에 도착하면 세관을 통과하고 매끄럽게 시장에 배송 할 수 있습니다. 캄보디아는 2022 년 상반기에 캄보디아와 턱 사이의 무역량이 2021 년 같은 기간에 비해 20 % 증가한 60 억 달러에 도달했으며, 캄보디아는 2022 년 상반기에 중국으로부터 12 억 2 천만 달러의 고정 당사자 투자를 유치했다. China는 올해 1 월 -6 월 기간 동안 총 투자 총 투자의 43 %를 차지했으며,이 보고서는 말했다.</v>
      </c>
    </row>
    <row r="182" ht="15.75" customHeight="1">
      <c r="A182" s="1">
        <v>180.0</v>
      </c>
      <c r="B182" s="3" t="s">
        <v>549</v>
      </c>
      <c r="C182" s="3" t="str">
        <f>IFERROR(__xludf.DUMMYFUNCTION("GOOGLETRANSLATE(B182,""en"",""ko"")"),"Azaylla는 사전 시리즈에게 Insitor Impact의 자금을 얻습니다")</f>
        <v>Azaylla는 사전 시리즈에게 Insitor Impact의 자금을 얻습니다</v>
      </c>
      <c r="D182" s="3" t="s">
        <v>531</v>
      </c>
      <c r="E182" s="3" t="str">
        <f>IFERROR(__xludf.DUMMYFUNCTION("GOOGLETRANSLATE(D182,""en"",""ko"")"),"2022 년 8 월 2 일")</f>
        <v>2022 년 8 월 2 일</v>
      </c>
      <c r="F182" s="4" t="s">
        <v>550</v>
      </c>
      <c r="G182" s="3" t="s">
        <v>551</v>
      </c>
      <c r="H182" s="3" t="str">
        <f>IFERROR(__xludf.DUMMYFUNCTION("GOOGLETRANSLATE(G182,""en"",""ko"")"),"브래들리 코프 (Bradley Kopsick)는 캄보디아 경제 발전에서 농업은 계속해서 중요한 역할을하고있다.… 아자 할라는 농민들과 긴밀히 협력하여 불확실한 시장 요구와 이웃 국가 뒤에 지연되는 수익률을 포함하여 일상적인 도전을 해결한다고 말했다. 캄보디아의 식품 유통 회사 인 Insitor 's Cambodia Country Directorazaylla는 어제 Insitor Partners가 관리하는 Impact Asia Fund II로부터 자금을 "&amp;"사전 시리즈를 받았다고 밝혔다. 신선한 농산물을 공급하기 위해 왕국 전역의 협동 조합은 새로운 자금을 사용하여 지속 가능하고 사회적으로 책임있는 농업 사업 네트워크를 성장시키고 기술을 활용하여 슈퍼마켓, 호텔, 레스토랑 및 케이터를 제공 할 것이라고 말했다.
Azaylla의 이사회 회장 인 Parth Borkotoky는“현지 제품.“캄보디아 생산 업체에서 소비자에게 직접 제품을 가져 오는 필요성은 결코 더 크지 않았습니다. 그는“우리는 모든 캄보디아 농"&amp;"민과 제조업체가 더 큰 소비자 기반에 접근 할 수있게 해줄 것”이라고 말했다. 소비자 통찰력, 시장 데이터 및 큐 레이션을 결합하여 플랫폼은 일관된 가격과 최신 분야를 제공합니다.
Cambodia는 현재 베트남과 태국과 같은 이웃 국가에서 신선한 농산물의 약 70 %를 수입합니다. Azaylla는 농민들과 직접 협력하여 농작물 품질을 향상시키고 수익률을 높이며 신용을 늘리면 국내 시장을 지원한다고 Azaylla에 대한 투자는 싱가포르에 본사를 둔 Imp"&amp;"act Fund Manager 인 Insitor Partners의 캄보디아에서 9 위를 차지한다고 말했다. 2009 년 프놈펜에서 설립 된 Insitor는 초기 단계의 기업가를 백업하여 아시아 개발 도상국 고객을위한 생명을 바꾸는 솔루션을 구축합니다. Insitor의 캄보디아 국가 디렉터 인 브래들리 코프 (Bradley Kopsick)는“이 펀드의 29 개 투자는이 지역 전역의 5 천만 개 이상의 저소득 고객에게 영향을 미쳤다”고 말했다. ""Azay"&amp;"lla는 농민들과 긴밀히 협력하여 불확실한 시장 요구와 이웃 국가 뒤에 뒤쳐진 수익률을 포함하여 일상적인 도전을 해결합니다.""2019 년 캄보디아에 설립 된 Azaylla는 작년에 첫 번째 자금 조달을 받았습니다. 프놈펜에 본사를 둔 벤처 회사 인 Uberis Capital은 덧붙였다.")</f>
        <v>브래들리 코프 (Bradley Kopsick)는 캄보디아 경제 발전에서 농업은 계속해서 중요한 역할을하고있다.… 아자 할라는 농민들과 긴밀히 협력하여 불확실한 시장 요구와 이웃 국가 뒤에 지연되는 수익률을 포함하여 일상적인 도전을 해결한다고 말했다. 캄보디아의 식품 유통 회사 인 Insitor 's Cambodia Country Directorazaylla는 어제 Insitor Partners가 관리하는 Impact Asia Fund II로부터 자금을 사전 시리즈를 받았다고 밝혔다. 신선한 농산물을 공급하기 위해 왕국 전역의 협동 조합은 새로운 자금을 사용하여 지속 가능하고 사회적으로 책임있는 농업 사업 네트워크를 성장시키고 기술을 활용하여 슈퍼마켓, 호텔, 레스토랑 및 케이터를 제공 할 것이라고 말했다.
Azaylla의 이사회 회장 인 Parth Borkotoky는“현지 제품.“캄보디아 생산 업체에서 소비자에게 직접 제품을 가져 오는 필요성은 결코 더 크지 않았습니다. 그는“우리는 모든 캄보디아 농민과 제조업체가 더 큰 소비자 기반에 접근 할 수있게 해줄 것”이라고 말했다. 소비자 통찰력, 시장 데이터 및 큐 레이션을 결합하여 플랫폼은 일관된 가격과 최신 분야를 제공합니다.
Cambodia는 현재 베트남과 태국과 같은 이웃 국가에서 신선한 농산물의 약 70 %를 수입합니다. Azaylla는 농민들과 직접 협력하여 농작물 품질을 향상시키고 수익률을 높이며 신용을 늘리면 국내 시장을 지원한다고 Azaylla에 대한 투자는 싱가포르에 본사를 둔 Impact Fund Manager 인 Insitor Partners의 캄보디아에서 9 위를 차지한다고 말했다. 2009 년 프놈펜에서 설립 된 Insitor는 초기 단계의 기업가를 백업하여 아시아 개발 도상국 고객을위한 생명을 바꾸는 솔루션을 구축합니다. Insitor의 캄보디아 국가 디렉터 인 브래들리 코프 (Bradley Kopsick)는“이 펀드의 29 개 투자는이 지역 전역의 5 천만 개 이상의 저소득 고객에게 영향을 미쳤다”고 말했다. "Azaylla는 농민들과 긴밀히 협력하여 불확실한 시장 요구와 이웃 국가 뒤에 뒤쳐진 수익률을 포함하여 일상적인 도전을 해결합니다."2019 년 캄보디아에 설립 된 Azaylla는 작년에 첫 번째 자금 조달을 받았습니다. 프놈펜에 본사를 둔 벤처 회사 인 Uberis Capital은 덧붙였다.</v>
      </c>
    </row>
    <row r="183" ht="15.75" customHeight="1">
      <c r="A183" s="1">
        <v>181.0</v>
      </c>
      <c r="B183" s="3" t="s">
        <v>552</v>
      </c>
      <c r="C183" s="3" t="str">
        <f>IFERROR(__xludf.DUMMYFUNCTION("GOOGLETRANSLATE(B183,""en"",""ko"")"),"RCEP는 아세안 국가 간의 산업 관계를 심화시킵니다")</f>
        <v>RCEP는 아세안 국가 간의 산업 관계를 심화시킵니다</v>
      </c>
      <c r="D183" s="3" t="s">
        <v>531</v>
      </c>
      <c r="E183" s="3" t="str">
        <f>IFERROR(__xludf.DUMMYFUNCTION("GOOGLETRANSLATE(D183,""en"",""ko"")"),"2022 년 8 월 2 일")</f>
        <v>2022 년 8 월 2 일</v>
      </c>
      <c r="F183" s="4" t="s">
        <v>553</v>
      </c>
      <c r="G183" s="3" t="s">
        <v>554</v>
      </c>
      <c r="H183" s="3" t="str">
        <f>IFERROR(__xludf.DUMMYFUNCTION("GOOGLETRANSLATE(G183,""en"",""ko"")"),"NANNING (XINHUA) - 중국 남 중국의 광시 장우 자치 지역의 주요 종이 공장에서 올해 아세안 국가의 주문이 급증함에 따라 생산 라인이 완전히 증기로 진행되었습니다. Guangxi Jingui Pulp의 물류 부국장 인 Zhou Ju는“공장에서 생산 된 흰색 골판지로 채워진 약 90 개의 컨테이너가 매일 Qinzhou 항구를 통해 아세안 시장으로 배송되며 그 수는 계속 증가하고 있습니다. 인도네시아 아시아 펄프 및 페이퍼 시나르 마스 (Sin"&amp;"ar Mas)가 소유 한 Paper Co., Ltd.는 1 월에 지역 포괄적 인 경제 파트너십 (RCEP)이 발효되면서 회원국들 사이에서 거래 비용이 더 줄어들 었으며 관련 회사는 확실한 혜택을 보았습니다. 세관 데이터는 올해 상반기에 아세안 국가와의 중국 무역이 2.95 조 위안 (약 437.8 억 달러), 전년 대비 10.6 % 증가한 것으로 나타났습니다. , 목재 펄프 및 아세안 국가에서 수입 된 전분은 이제 RCEP 계약 덕분에 우선적 인 관세를"&amp;" 누리고 있으며 이는 회사 비용을 크게 절약했습니다. 인도네시아 회사는 1 월 광시의 수도 인 Nanning에 지점을 설립하여 중국, 라오스 및 캄보디아의 그룹의 임업 업무를 관리하고 회사가 중국과 중국의 거대한 경제 협력 잠재력을 시끄럽게함에 따라 산업 체인을 확장하려고합니다. 아세안 국가. 회사는 RCEP의 구현으로 ASEAN 및 중국 기업이보다 투명하고 명확한 환경에서 비즈니스를 수행하고, 관세 허가 절차를 단순화하며, 무역 및 경제 교류를 촉진 "&amp;"할 수 있다고 생각합니다.“RCEP의 구현은 회사와 파트너에게 실질적인 혜택을 가져 왔습니다. Guangxi Free Trade Zone Sing Nest International Trading Co., Ltd.의 Guangxi의 싱가포르 인 건강 식품 생산 및 가공 기업의 부 차관 인 Li Huihuan은이 회사가 Edible Bird 's와 같은 원자재를 수입하고 있습니다. 말레이시아에서 둥지. Li는 RCEP가 가져온 단순화 된 관세 덕분에 기업의"&amp;" 생산 및 운영 효율성이 크게 개선되었다고 덧붙였다.“말레이시아의 원자재 주문에서 상품 수용까지의 시간 범위는 15 일에서 5 일로 단축되었습니다. Li는 창고 비용을 크게 줄였습니다. Liugong Machinery Co., Ltd.는 1 월에 많은 수의 로더를 태국으로 운송하고 2 월에 태국 유통 업체 인 Yontrakarn과 합작 투자 계약을 체결했습니다. 이 회사의 회장 겸 CEO 인 Zeng Guang'an은 양측이 11 년 동안 협력 해 왔으"&amp;"며 합작 투자와 함께 태국 고객에게 더 나은 서비스를 제공하기를 원한다고 말했다. 중국과 RCEP 회원 간의 교환 및 협력 창. 광시와 아세안 국가 사이에는 총 12 개의 항공화물 노선이 개설되어 거의 모든 주요 아세안 국가를 다루고 있습니다.")</f>
        <v>NANNING (XINHUA) - 중국 남 중국의 광시 장우 자치 지역의 주요 종이 공장에서 올해 아세안 국가의 주문이 급증함에 따라 생산 라인이 완전히 증기로 진행되었습니다. Guangxi Jingui Pulp의 물류 부국장 인 Zhou Ju는“공장에서 생산 된 흰색 골판지로 채워진 약 90 개의 컨테이너가 매일 Qinzhou 항구를 통해 아세안 시장으로 배송되며 그 수는 계속 증가하고 있습니다. 인도네시아 아시아 펄프 및 페이퍼 시나르 마스 (Sinar Mas)가 소유 한 Paper Co., Ltd.는 1 월에 지역 포괄적 인 경제 파트너십 (RCEP)이 발효되면서 회원국들 사이에서 거래 비용이 더 줄어들 었으며 관련 회사는 확실한 혜택을 보았습니다. 세관 데이터는 올해 상반기에 아세안 국가와의 중국 무역이 2.95 조 위안 (약 437.8 억 달러), 전년 대비 10.6 % 증가한 것으로 나타났습니다. , 목재 펄프 및 아세안 국가에서 수입 된 전분은 이제 RCEP 계약 덕분에 우선적 인 관세를 누리고 있으며 이는 회사 비용을 크게 절약했습니다. 인도네시아 회사는 1 월 광시의 수도 인 Nanning에 지점을 설립하여 중국, 라오스 및 캄보디아의 그룹의 임업 업무를 관리하고 회사가 중국과 중국의 거대한 경제 협력 잠재력을 시끄럽게함에 따라 산업 체인을 확장하려고합니다. 아세안 국가. 회사는 RCEP의 구현으로 ASEAN 및 중국 기업이보다 투명하고 명확한 환경에서 비즈니스를 수행하고, 관세 허가 절차를 단순화하며, 무역 및 경제 교류를 촉진 할 수 있다고 생각합니다.“RCEP의 구현은 회사와 파트너에게 실질적인 혜택을 가져 왔습니다. Guangxi Free Trade Zone Sing Nest International Trading Co., Ltd.의 Guangxi의 싱가포르 인 건강 식품 생산 및 가공 기업의 부 차관 인 Li Huihuan은이 회사가 Edible Bird 's와 같은 원자재를 수입하고 있습니다. 말레이시아에서 둥지. Li는 RCEP가 가져온 단순화 된 관세 덕분에 기업의 생산 및 운영 효율성이 크게 개선되었다고 덧붙였다.“말레이시아의 원자재 주문에서 상품 수용까지의 시간 범위는 15 일에서 5 일로 단축되었습니다. Li는 창고 비용을 크게 줄였습니다. Liugong Machinery Co., Ltd.는 1 월에 많은 수의 로더를 태국으로 운송하고 2 월에 태국 유통 업체 인 Yontrakarn과 합작 투자 계약을 체결했습니다. 이 회사의 회장 겸 CEO 인 Zeng Guang'an은 양측이 11 년 동안 협력 해 왔으며 합작 투자와 함께 태국 고객에게 더 나은 서비스를 제공하기를 원한다고 말했다. 중국과 RCEP 회원 간의 교환 및 협력 창. 광시와 아세안 국가 사이에는 총 12 개의 항공화물 노선이 개설되어 거의 모든 주요 아세안 국가를 다루고 있습니다.</v>
      </c>
    </row>
    <row r="184" ht="15.75" customHeight="1">
      <c r="A184" s="1">
        <v>182.0</v>
      </c>
      <c r="B184" s="3" t="s">
        <v>555</v>
      </c>
      <c r="C184" s="3" t="str">
        <f>IFERROR(__xludf.DUMMYFUNCTION("GOOGLETRANSLATE(B184,""en"",""ko"")"),"사역은 야심 찬 농촌 물과 위생 목표를 설정합니다")</f>
        <v>사역은 야심 찬 농촌 물과 위생 목표를 설정합니다</v>
      </c>
      <c r="D184" s="3" t="s">
        <v>531</v>
      </c>
      <c r="E184" s="3" t="str">
        <f>IFERROR(__xludf.DUMMYFUNCTION("GOOGLETRANSLATE(D184,""en"",""ko"")"),"2022 년 8 월 2 일")</f>
        <v>2022 년 8 월 2 일</v>
      </c>
      <c r="F184" s="4" t="s">
        <v>556</v>
      </c>
      <c r="G184" s="3" t="s">
        <v>557</v>
      </c>
      <c r="H184" s="3" t="str">
        <f>IFERROR(__xludf.DUMMYFUNCTION("GOOGLETRANSLATE(G184,""en"",""ko"")"),"농촌 개발부는 2025 년까지 모든 농촌 시민들에게 깨끗한 물과 위생을 제공한다는 목표를 세웠다고 밝혔다. 어제 기자 회견에서 농촌 개발부 Chrun Theravat 국무 장관은 왕립 정부가 국가 전략을 준비했다고 말했다. 물 공급 및 농촌 위생 프로모션 2014-2025에 대한 계획 2014-2025 건강 및 영양을 촉진하기위한 물, 건강 및 위생 서비스를 개선하고 제공하기 위해.“2018 년부터 11,741 개의 Wells, 1,271 Communi"&amp;"ty Ponds, 2,440 Rainwater의 건설을 보았습니다. 탱크 및 200 개의 물 분배 시스템, 145,865 개의 대수 항아리가 가구에 배포된다”고 그는 말했다. 농촌 위생에 대해 그는 주민을 위해 433,014 개의 화장실과 11,198 개의 수제 세탁 시설을 공립 학교에서 구축하기 위해 노력했다고 말했다. 2000 년에 왕립 정부는 캄보디아 밀레니엄 개발 목표 2015 농촌 물 공급 목표를 50 %, 위생을 3시에 설정했습니다. 0 %."&amp;"“실제로, 우리는 깨끗한 물 공급에 대해 53 %, 계획된 목표를 넘어서 위생의 경우 52.9 %를 달성했습니다. 2014 년에 왕립 정부는 농촌 개발 전략 계획 2014-2018에서 농촌 급수 및 위생의 60 %의 새로운 목표를 세웠습니다.“우리는 농촌 물 공급과 위생의 커버리지를 70 명 이상으로 늘려서 목표를 초과했습니다. 2018 년까지 비 -2023), 깨끗한 물과 농촌 위생에 대한 접근에 대한 2023 년까지 90 %의 목표를 설정하는 것은 "&amp;"농촌 개발부의 최신 보고서에 따르면 캄보디아는 세계의 두 번째 국가라고 밝혔다. 이 긍정적 인 결과는 왕립 정부의 노력으로 인해 개발 파트너, NGO 및 민간 부문의 긴밀한 협력과 결합 된 긍정적 인 결과가 긍정적 인 결과라고 밝혔다.")</f>
        <v>농촌 개발부는 2025 년까지 모든 농촌 시민들에게 깨끗한 물과 위생을 제공한다는 목표를 세웠다고 밝혔다. 어제 기자 회견에서 농촌 개발부 Chrun Theravat 국무 장관은 왕립 정부가 국가 전략을 준비했다고 말했다. 물 공급 및 농촌 위생 프로모션 2014-2025에 대한 계획 2014-2025 건강 및 영양을 촉진하기위한 물, 건강 및 위생 서비스를 개선하고 제공하기 위해.“2018 년부터 11,741 개의 Wells, 1,271 Community Ponds, 2,440 Rainwater의 건설을 보았습니다. 탱크 및 200 개의 물 분배 시스템, 145,865 개의 대수 항아리가 가구에 배포된다”고 그는 말했다. 농촌 위생에 대해 그는 주민을 위해 433,014 개의 화장실과 11,198 개의 수제 세탁 시설을 공립 학교에서 구축하기 위해 노력했다고 말했다. 2000 년에 왕립 정부는 캄보디아 밀레니엄 개발 목표 2015 농촌 물 공급 목표를 50 %, 위생을 3시에 설정했습니다. 0 %.“실제로, 우리는 깨끗한 물 공급에 대해 53 %, 계획된 목표를 넘어서 위생의 경우 52.9 %를 달성했습니다. 2014 년에 왕립 정부는 농촌 개발 전략 계획 2014-2018에서 농촌 급수 및 위생의 60 %의 새로운 목표를 세웠습니다.“우리는 농촌 물 공급과 위생의 커버리지를 70 명 이상으로 늘려서 목표를 초과했습니다. 2018 년까지 비 -2023), 깨끗한 물과 농촌 위생에 대한 접근에 대한 2023 년까지 90 %의 목표를 설정하는 것은 농촌 개발부의 최신 보고서에 따르면 캄보디아는 세계의 두 번째 국가라고 밝혔다. 이 긍정적 인 결과는 왕립 정부의 노력으로 인해 개발 파트너, NGO 및 민간 부문의 긴밀한 협력과 결합 된 긍정적 인 결과가 긍정적 인 결과라고 밝혔다.</v>
      </c>
    </row>
    <row r="185" ht="15.75" customHeight="1">
      <c r="A185" s="1">
        <v>183.0</v>
      </c>
      <c r="B185" s="3" t="s">
        <v>558</v>
      </c>
      <c r="C185" s="3" t="str">
        <f>IFERROR(__xludf.DUMMYFUNCTION("GOOGLETRANSLATE(B185,""en"",""ko"")"),"Alibaba 주식은 미국의 상장된 두려움에 대한 손실을 확장합니다")</f>
        <v>Alibaba 주식은 미국의 상장된 두려움에 대한 손실을 확장합니다</v>
      </c>
      <c r="D185" s="3" t="s">
        <v>531</v>
      </c>
      <c r="E185" s="3" t="str">
        <f>IFERROR(__xludf.DUMMYFUNCTION("GOOGLETRANSLATE(D185,""en"",""ko"")"),"2022 년 8 월 2 일")</f>
        <v>2022 년 8 월 2 일</v>
      </c>
      <c r="F185" s="4" t="s">
        <v>559</v>
      </c>
      <c r="G185" s="3" t="s">
        <v>560</v>
      </c>
      <c r="H185" s="3" t="str">
        <f>IFERROR(__xludf.DUMMYFUNCTION("GOOGLETRANSLATE(G185,""en"",""ko"")"),"홍콩 (AFP)-중국 전자 상거래 거대 알리바바는 월요일 미국 당국이 공개 명령을 준수하지 않으면 뉴욕에서 상장 된 것을 볼 수있는 감시 목록에 올린 후 홍콩에서 기술 주식을 주도했습니다. 시장 헤비급 침몰 초기 무역에서 5 % 이상, 5 월 이후 가장 낮은 수준으로 밀고 Hang Seng Tech 지수를 끌어 올렸습니다. 금요일 미국 증권 감시자는 중국 회사를 부팅 할 수있는 250 명 이상의 목록에 추가했다고 말했다. 월스트리트에서 - 2014 년에"&amp;" 상장 된 곳 - 3 년 연속 엄격한 감사 요구 사항이 충족되지 않은 경우 워싱턴과 베이징 사이의 긴장이 기술, 인권 및 대만을 포함한 다양한 문제로 인해 더 낮아지면서 발표가 발생합니다. 지난주 창립자 Jack Ma는 중국 규제 기관을 달래고 디지털 지불 부서의 초기 공모를 되살리기위한 전략의 일환으로 Ant Group의 통제를 포기할 계획입니다. 2021 년 4 월 반 경쟁 관행에 대해 275 억 달러의 벌금에 부딪쳤다. 올해 초, 알리바바는 알리바"&amp;"바 이사회의 대다수를 지명 할 수있는 Alibaba Partnership에서 ANT와 연결된 모든 임원을 제거했습니다. MA의 결정에 대한 보고서는 주 초반부터 1 차 상장을 추구 할 것이라고 발표했을 때 알리바바의 이익을 사라졌습니다. 홍콩에서는 중국의 광대 한 투자자 풀에 접근하기 위해 홍콩에서 알리바바의 다가오는 수입 보고서에 대한 우려로 인해 10 % 이상이 소멸되었습니다.
많은 두려움은 분기 별 수익이 처음으로 감소 할 것입니다.")</f>
        <v>홍콩 (AFP)-중국 전자 상거래 거대 알리바바는 월요일 미국 당국이 공개 명령을 준수하지 않으면 뉴욕에서 상장 된 것을 볼 수있는 감시 목록에 올린 후 홍콩에서 기술 주식을 주도했습니다. 시장 헤비급 침몰 초기 무역에서 5 % 이상, 5 월 이후 가장 낮은 수준으로 밀고 Hang Seng Tech 지수를 끌어 올렸습니다. 금요일 미국 증권 감시자는 중국 회사를 부팅 할 수있는 250 명 이상의 목록에 추가했다고 말했다. 월스트리트에서 - 2014 년에 상장 된 곳 - 3 년 연속 엄격한 감사 요구 사항이 충족되지 않은 경우 워싱턴과 베이징 사이의 긴장이 기술, 인권 및 대만을 포함한 다양한 문제로 인해 더 낮아지면서 발표가 발생합니다. 지난주 창립자 Jack Ma는 중국 규제 기관을 달래고 디지털 지불 부서의 초기 공모를 되살리기위한 전략의 일환으로 Ant Group의 통제를 포기할 계획입니다. 2021 년 4 월 반 경쟁 관행에 대해 275 억 달러의 벌금에 부딪쳤다. 올해 초, 알리바바는 알리바바 이사회의 대다수를 지명 할 수있는 Alibaba Partnership에서 ANT와 연결된 모든 임원을 제거했습니다. MA의 결정에 대한 보고서는 주 초반부터 1 차 상장을 추구 할 것이라고 발표했을 때 알리바바의 이익을 사라졌습니다. 홍콩에서는 중국의 광대 한 투자자 풀에 접근하기 위해 홍콩에서 알리바바의 다가오는 수입 보고서에 대한 우려로 인해 10 % 이상이 소멸되었습니다.
많은 두려움은 분기 별 수익이 처음으로 감소 할 것입니다.</v>
      </c>
    </row>
    <row r="186" ht="15.75" customHeight="1">
      <c r="A186" s="1">
        <v>184.0</v>
      </c>
      <c r="B186" s="3" t="s">
        <v>561</v>
      </c>
      <c r="C186" s="3" t="str">
        <f>IFERROR(__xludf.DUMMYFUNCTION("GOOGLETRANSLATE(B186,""en"",""ko"")"),"거래자가 비율의 무게의 무게 전망, 중국 데이터로 혼합 된 아시아 시장")</f>
        <v>거래자가 비율의 무게의 무게 전망, 중국 데이터로 혼합 된 아시아 시장</v>
      </c>
      <c r="D186" s="3" t="s">
        <v>531</v>
      </c>
      <c r="E186" s="3" t="str">
        <f>IFERROR(__xludf.DUMMYFUNCTION("GOOGLETRANSLATE(D186,""en"",""ko"")"),"2022 년 8 월 2 일")</f>
        <v>2022 년 8 월 2 일</v>
      </c>
      <c r="F186" s="4" t="s">
        <v>562</v>
      </c>
      <c r="G186" s="3" t="s">
        <v>563</v>
      </c>
      <c r="H186" s="3" t="str">
        <f>IFERROR(__xludf.DUMMYFUNCTION("GOOGLETRANSLATE(G186,""en"",""ko"")"),"AFP - 아시아 시장은 월요일에 혼합되었고 석유는 중국 경제에 대한 약점을 보여주는 데이터를 평가하고 연방 준비 은행 당국자들의 의견이 인플레이션과 싸우기위한 이자율 하이킹 캠페인에 갇혀 있음을 보여주는 데이터를 평가함에 따라 석유가 떨어졌습니다. 월스트리트 타이탄의 강력한 수입 세트 아마존과 애플은 지난 주에 시장이 건강에 좋은 이익을 얻고 인플레이션 급증과 차입 비용 증가에 대한 영향에 대한 우려를 완화시켰다. 금전적 강화 속도를 늦추기 위해 주식"&amp;"에 큰 도움이되는 부스트를 제공하기 위해 분석가들은 인플레이션이 4 년 최고점에서 내리는 데 시간이 걸릴 것이라고 경고했으며 의심 할 여지없이 더 많은 금리 인상이 있었다고 경고했습니다. 주말에 미니애폴리스 연준 닐 카슈 카리 (Neel Kashari)는 뉴욕 타임즈 (New York Times)에게 자신이“시장의 해석에 놀랐다”고 말하면서 연준 회의 성명서.“위원회는
인플레이션을 2 %로 떨어 뜨리 겠다는 결심을하고, 우리는 인플레이션이 2 %로 돌아"&amp;"오고 있다고 확신 할 때까지 우리가해야 할 일을 계속할 것이라고 생각합니다. 우리는 먼 길입니다. 라파엘 보스틱 애틀랜타 연준 대통령 라파엘 보스틱 대통령이 계속해서 일자리 성장으로 인해 경제가 경기 침체에 있다고 생각하지는 않았지만 인플레이션이 너무 높아 졌다고 말했다.
그리고 그는 더 많은 일을해야한다고 확신했다. 재무부는 계속해서 10 년의 수익률이 2.67 %로 6 월의 최고점에서 3.50 %에 가까워져 미래의 요금에 대한 기대치가 완화되고 있음"&amp;"을 시사한다. 4 월에서 6 월의 경제 수축은 미국을 기술적 인 경기 침체에 빠뜨렸다. 그러나 국립 경제 연구 국 (National Bureau of Economic Research)에 의해 식별 될 때까지 공식적으로 고려되지는 않았다. 상하이는 중국 경제에 대한 또 다른 실망스러운 독서 후 가장 고통 받고있다. 상하이와 베이징과 같은 주요 도시에서 완화 된 다양한 도시와 도시의 산발적 인 잠금으로 인해 사업과 소비자는 걱정을 계속했습니다. 공무원들이 "&amp;"지난주 정치 부로 회의에서 성장에 대한 제로 코비드를 강조하는 것처럼 보이는 정책의 완화. 홍콩의 약점에 대한 포기는 미국 당국이 시장 헤비급 알리바바를 시장에 올려 놓았다는 소식이었다. 그들은 공개 규칙을 준수하지 않았다. 타이페이와 마닐라에서도 손실이 있었지만, 도쿄, 시드니, 서울, 싱가포르, 자카르타, 웰링턴은 중국의 데이터가 석유 시장에 대한 수요와 관련하여 두 가지 주요 계약을 발송했다.
지난주 바운스 이후 월요일. 브렌트와 WTI는 모두 1"&amp;" % 이상을 잃었고, 투자자들은 이번 주 OPEC 및 기타 주요 생산자들의 회의를 주시하고 있으며, 그곳에서 생산량을 천천히 제기하기위한 거래에 대해 논의 할 것입니다. 지난달 전 세계 인플레이션의 중요한 운전자를 다루려고 시도하면서 방문했지만, 왕국은 러시아의 우크라이나 침공 이후 거의 모든 이익을 잃어버린 상품으로 지금까지 그러한 움직임을 보이지 않았다. SPI Asset Management의 Stephen Innes는 OPEC+ 공급 대응의 잠재력"&amp;"에 대한 낙관론을 표현했다고 말했다.“그러나 Brent는 전년 대비 15 % 감소한 생산량이 크게 증가 할 가능성이 거의 없을 것 같습니다. -지난 달에 12 %의 높은 점수 및 (하락).”라고 그는 덧붙였다.“OPEC+는 장기적으로 협력 할 의지를 알릴 가능성이 더 높지만, 다가오는 회의가 의미가있는 것은 놀라운 일이 될 것입니다. 정책 전환.”")</f>
        <v>AFP - 아시아 시장은 월요일에 혼합되었고 석유는 중국 경제에 대한 약점을 보여주는 데이터를 평가하고 연방 준비 은행 당국자들의 의견이 인플레이션과 싸우기위한 이자율 하이킹 캠페인에 갇혀 있음을 보여주는 데이터를 평가함에 따라 석유가 떨어졌습니다. 월스트리트 타이탄의 강력한 수입 세트 아마존과 애플은 지난 주에 시장이 건강에 좋은 이익을 얻고 인플레이션 급증과 차입 비용 증가에 대한 영향에 대한 우려를 완화시켰다. 금전적 강화 속도를 늦추기 위해 주식에 큰 도움이되는 부스트를 제공하기 위해 분석가들은 인플레이션이 4 년 최고점에서 내리는 데 시간이 걸릴 것이라고 경고했으며 의심 할 여지없이 더 많은 금리 인상이 있었다고 경고했습니다. 주말에 미니애폴리스 연준 닐 카슈 카리 (Neel Kashari)는 뉴욕 타임즈 (New York Times)에게 자신이“시장의 해석에 놀랐다”고 말하면서 연준 회의 성명서.“위원회는
인플레이션을 2 %로 떨어 뜨리 겠다는 결심을하고, 우리는 인플레이션이 2 %로 돌아오고 있다고 확신 할 때까지 우리가해야 할 일을 계속할 것이라고 생각합니다. 우리는 먼 길입니다. 라파엘 보스틱 애틀랜타 연준 대통령 라파엘 보스틱 대통령이 계속해서 일자리 성장으로 인해 경제가 경기 침체에 있다고 생각하지는 않았지만 인플레이션이 너무 높아 졌다고 말했다.
그리고 그는 더 많은 일을해야한다고 확신했다. 재무부는 계속해서 10 년의 수익률이 2.67 %로 6 월의 최고점에서 3.50 %에 가까워져 미래의 요금에 대한 기대치가 완화되고 있음을 시사한다. 4 월에서 6 월의 경제 수축은 미국을 기술적 인 경기 침체에 빠뜨렸다. 그러나 국립 경제 연구 국 (National Bureau of Economic Research)에 의해 식별 될 때까지 공식적으로 고려되지는 않았다. 상하이는 중국 경제에 대한 또 다른 실망스러운 독서 후 가장 고통 받고있다. 상하이와 베이징과 같은 주요 도시에서 완화 된 다양한 도시와 도시의 산발적 인 잠금으로 인해 사업과 소비자는 걱정을 계속했습니다. 공무원들이 지난주 정치 부로 회의에서 성장에 대한 제로 코비드를 강조하는 것처럼 보이는 정책의 완화. 홍콩의 약점에 대한 포기는 미국 당국이 시장 헤비급 알리바바를 시장에 올려 놓았다는 소식이었다. 그들은 공개 규칙을 준수하지 않았다. 타이페이와 마닐라에서도 손실이 있었지만, 도쿄, 시드니, 서울, 싱가포르, 자카르타, 웰링턴은 중국의 데이터가 석유 시장에 대한 수요와 관련하여 두 가지 주요 계약을 발송했다.
지난주 바운스 이후 월요일. 브렌트와 WTI는 모두 1 % 이상을 잃었고, 투자자들은 이번 주 OPEC 및 기타 주요 생산자들의 회의를 주시하고 있으며, 그곳에서 생산량을 천천히 제기하기위한 거래에 대해 논의 할 것입니다. 지난달 전 세계 인플레이션의 중요한 운전자를 다루려고 시도하면서 방문했지만, 왕국은 러시아의 우크라이나 침공 이후 거의 모든 이익을 잃어버린 상품으로 지금까지 그러한 움직임을 보이지 않았다. SPI Asset Management의 Stephen Innes는 OPEC+ 공급 대응의 잠재력에 대한 낙관론을 표현했다고 말했다.“그러나 Brent는 전년 대비 15 % 감소한 생산량이 크게 증가 할 가능성이 거의 없을 것 같습니다. -지난 달에 12 %의 높은 점수 및 (하락).”라고 그는 덧붙였다.“OPEC+는 장기적으로 협력 할 의지를 알릴 가능성이 더 높지만, 다가오는 회의가 의미가있는 것은 놀라운 일이 될 것입니다. 정책 전환.”</v>
      </c>
    </row>
    <row r="187" ht="15.75" customHeight="1">
      <c r="A187" s="1">
        <v>185.0</v>
      </c>
      <c r="B187" s="3" t="s">
        <v>30</v>
      </c>
      <c r="C187" s="3" t="str">
        <f>IFERROR(__xludf.DUMMYFUNCTION("GOOGLETRANSLATE(B187,""en"",""ko"")"),"시장 감시")</f>
        <v>시장 감시</v>
      </c>
      <c r="D187" s="3" t="s">
        <v>531</v>
      </c>
      <c r="E187" s="3" t="str">
        <f>IFERROR(__xludf.DUMMYFUNCTION("GOOGLETRANSLATE(D187,""en"",""ko"")"),"2022 년 8 월 2 일")</f>
        <v>2022 년 8 월 2 일</v>
      </c>
      <c r="F187" s="4" t="s">
        <v>564</v>
      </c>
      <c r="G187" s="3" t="s">
        <v>565</v>
      </c>
      <c r="H187" s="3" t="str">
        <f>IFERROR(__xludf.DUMMYFUNCTION("GOOGLETRANSLATE(G187,""en"",""ko"")"),"CSX 지수는 1.07 포인트를 흘리며 CSX 지수는 어제 474.91에서 1.07 포인트 또는 0.22 % 마감했다. 또한 그 날의 최저치 472.39. 메인 보드에서 PPAP는 120 Riels가 14,900으로 하루를 마감하기 위해 120 명의 Riels를 급증했습니다. PAS와 PPSP는 각각 13,680과 2,370에서 각각 20 개의 Riels를 떨어 뜨렸다. PEPC는 3,180, 10 Riel 하락에서 폐쇄되었다. 성장위원회에서 JSL은 "&amp;"4,180으로 80 Riels를 상승한 반면 DBDE는 10 Riels를 2,380으로 떨어 뜨렸다.")</f>
        <v>CSX 지수는 1.07 포인트를 흘리며 CSX 지수는 어제 474.91에서 1.07 포인트 또는 0.22 % 마감했다. 또한 그 날의 최저치 472.39. 메인 보드에서 PPAP는 120 Riels가 14,900으로 하루를 마감하기 위해 120 명의 Riels를 급증했습니다. PAS와 PPSP는 각각 13,680과 2,370에서 각각 20 개의 Riels를 떨어 뜨렸다. PEPC는 3,180, 10 Riel 하락에서 폐쇄되었다. 성장위원회에서 JSL은 4,180으로 80 Riels를 상승한 반면 DBDE는 10 Riels를 2,380으로 떨어 뜨렸다.</v>
      </c>
    </row>
    <row r="188" ht="15.75" customHeight="1">
      <c r="A188" s="1">
        <v>186.0</v>
      </c>
      <c r="B188" s="3" t="s">
        <v>566</v>
      </c>
      <c r="C188" s="3" t="str">
        <f>IFERROR(__xludf.DUMMYFUNCTION("GOOGLETRANSLATE(B188,""en"",""ko"")"),"$ 665m Covid-19 Stimulus Package는 충격을 완화시킵니다")</f>
        <v>$ 665m Covid-19 Stimulus Package는 충격을 완화시킵니다</v>
      </c>
      <c r="D188" s="3" t="s">
        <v>567</v>
      </c>
      <c r="E188" s="3" t="str">
        <f>IFERROR(__xludf.DUMMYFUNCTION("GOOGLETRANSLATE(D188,""en"",""ko"")"),"2022 년 8 월 1 일")</f>
        <v>2022 년 8 월 1 일</v>
      </c>
      <c r="F188" s="4" t="s">
        <v>568</v>
      </c>
      <c r="G188" s="3" t="s">
        <v>569</v>
      </c>
      <c r="H188" s="3" t="str">
        <f>IFERROR(__xludf.DUMMYFUNCTION("GOOGLETRANSLATE(G188,""en"",""ko"")"),"새로운 연구 보고서에 따르면 캄보디아 정부의 6 억 6 천 5 백만 달러의 총 6 억 6 천 5 백만 달러는 Covid-19 Pandemic이 국가의 총 국내 총생산 (GDP), 실업률, 가계 소득, 소비 및 빈곤율에 미치는 영향을 완화시켰다. 2020 년 6 월에 처음으로 빠른 현금 이체는 다른 부양 조치 중에서 다른 부양 조치 조치에서 Covid-19의 영향에 대항하여 가장 가난하고 가장 취약하고 빈곤층이 빈곤층에 대한 현금 이체 프로그램에 가장 큰"&amp;" 영향을받는 70 만 가구를 포함함으로써 COVID-19의 영향에 대응하기 위해 취약한 가구. 개입은 2020 년에 국가 IDPOOR 식별 시스템의 사용을 통해 2020 년 가난하고 취약한 캄보디아 시민들에 대한 현금 지원으로 3 억 달러의 양도와 2021 년에 3 억 6 천 5 백만 달러의 추가 이체를 포함했습니다. 현금 이체 프로그램이 시행되었습니다. UNDP (United Nations Development Program)의 지원으로 정부에 의해 "&amp;"호주 외국인 UNDP 캄보디아 (UNDP Cambodia)의 거주자 인 캄보디아 (UNDP Cambodia)의 거주자 인 캄보디아 (UNDP Cambodia)의 거주자 인 캄보디아 (UNDP Cambodia)와 GS-NSPC (General Secretariat)는 FFAIRS and TRADE (DFAT) 및 DEUTSCHE GESELLSCHAFT Für Internationale Zusammenarbeit (GIZ) GMBH.Alissar Chake"&amp;"r는 Acioecococonic Impact를 수행했다고 말했다. UNDP 선임 경제 컨설턴트 인 Bazlul Khondker는 현금 양도 개입이 성장에 대한 현금 영향을 미치는 것으로 밝혀 졌다고 보고서에서 보고서에서 GDP는이 보고서에서 보고서에서 GDP가 밝혀 졌다고 말했다. 성장률은 -3.55 %로 향상 될 수 있으며, 개입없이 2020 GDP 성장률 -0.41 %의 약 0.54 % 포인트가 개선 될 수 있습니다. 2021 년 현금 이체 2의 시"&amp;"뮬레이션 된 영향은 2021 년에 비해 약 0.45 % 포인트의 개선을 시사합니다. Khondker에 따르면 현금 이체 중재 2가없는 GDP 성장률 1.88 % Ambodia의 경제는 2019 년 송금 전 기간 동안 6.5 % 증가했습니다.“국내 생산의 증가로 인해 요인 고용이나 사용이 증가하여 국내 총 생산물이라고도 알려진 요인 소득 또는 총 가치가 추가되었습니다.”라고 그는 설명했습니다. , 그러한 양도는 상품과 서비스에 대한 수요를 증가시키는 가계"&amp;" 소득과 소비를 증가시켜 국내 생산량의 생산 증가로 이어집니다.“이러한 직접 이전은 가계 소득과 소비를 증가시킵니다. 이는 상품과 서비스에 대한 수요를 증가시킵니다. Khondker는“상품 및 서비스에 대한 수요 증가는 상품과 서비스의 공급을 강화함으로써 충족되어야한다”고 말했다. 국내 생산의 증가는 또한 요인 고용 또는 사용의 증가로 이어지고, 따라서 국내 총생산이라고도 알려진 요인 소득 또는 총 부가가비가 추가되었습니다.”라고 그는 말했다. 보고서에"&amp;" 따르면 1 시나리오는 2020 년 4.8 %에서 2021 년의 경우 현금 이체 중재 2가없는 3.60 %에서 현금 이체 개입 2로 2.98 %로 떨어질 가능성이 높았다. 보고서에 따르면 많은 수의 근로자들이 주로 평균 근무 시간이 낮은 서비스 및 농업에서 생산성이 낮은 생산성, 비공식 부문에 고용되어 있습니다. : 마이크로 및 거시적 수준 평가”는 주당 평균 근무 시간이 40 시간 임계 값 미만이어서 고용률이 높다고 덧붙였다. 활동 전반의 예상 고용 "&amp;"강도는 높습니다. 국내 생산량의 감소가 실업률을 박차를 가할 수 있음을 시사합니다. 2021 년 현금 이체 개입으로 11.2 %로 감소 할 가능성이 높으며, 이는 현금 이체로 빈곤 감소의 약 7.0 % 포인트 이익을 시사합니다.“소비와 빈곤 effact는 현금 이체 중재 시나리오에서 시나리오에 비해 유리한 것으로 밝혀졌습니다. 현금 이체. 특히, 현금 이체는 토지가없고 소규모 농민, 비 농장 가구 및 저 교육 가계와 같은 빈곤에 시달린 가구 단체의 소득"&amp;"을 증강 시켰습니다.”라고 보고서는 말했다. 금융은 캄보디아의 정책 입안자, 시민 사회, 학계 및 개발 파트너가 빈곤과 취약성을 줄이려는 노력의 이러한 소중한 통찰력을 구축 할 것을 권장한다고 말했다. 사회 보호에 더 투자하고 왕실 정부에 왕국의 미래 개발 모델에 대한 의사 결정을 알리는 강력한 사례”라고 GS-NSPC 사무 총장 인 Narith는 말했다.")</f>
        <v>새로운 연구 보고서에 따르면 캄보디아 정부의 6 억 6 천 5 백만 달러의 총 6 억 6 천 5 백만 달러는 Covid-19 Pandemic이 국가의 총 국내 총생산 (GDP), 실업률, 가계 소득, 소비 및 빈곤율에 미치는 영향을 완화시켰다. 2020 년 6 월에 처음으로 빠른 현금 이체는 다른 부양 조치 중에서 다른 부양 조치 조치에서 Covid-19의 영향에 대항하여 가장 가난하고 가장 취약하고 빈곤층이 빈곤층에 대한 현금 이체 프로그램에 가장 큰 영향을받는 70 만 가구를 포함함으로써 COVID-19의 영향에 대응하기 위해 취약한 가구. 개입은 2020 년에 국가 IDPOOR 식별 시스템의 사용을 통해 2020 년 가난하고 취약한 캄보디아 시민들에 대한 현금 지원으로 3 억 달러의 양도와 2021 년에 3 억 6 천 5 백만 달러의 추가 이체를 포함했습니다. 현금 이체 프로그램이 시행되었습니다. UNDP (United Nations Development Program)의 지원으로 정부에 의해 호주 외국인 UNDP 캄보디아 (UNDP Cambodia)의 거주자 인 캄보디아 (UNDP Cambodia)의 거주자 인 캄보디아 (UNDP Cambodia)의 거주자 인 캄보디아 (UNDP Cambodia)와 GS-NSPC (General Secretariat)는 FFAIRS and TRADE (DFAT) 및 DEUTSCHE GESELLSCHAFT Für Internationale Zusammenarbeit (GIZ) GMBH.Alissar Chaker는 Acioecococonic Impact를 수행했다고 말했다. UNDP 선임 경제 컨설턴트 인 Bazlul Khondker는 현금 양도 개입이 성장에 대한 현금 영향을 미치는 것으로 밝혀 졌다고 보고서에서 보고서에서 GDP는이 보고서에서 보고서에서 GDP가 밝혀 졌다고 말했다. 성장률은 -3.55 %로 향상 될 수 있으며, 개입없이 2020 GDP 성장률 -0.41 %의 약 0.54 % 포인트가 개선 될 수 있습니다. 2021 년 현금 이체 2의 시뮬레이션 된 영향은 2021 년에 비해 약 0.45 % 포인트의 개선을 시사합니다. Khondker에 따르면 현금 이체 중재 2가없는 GDP 성장률 1.88 % Ambodia의 경제는 2019 년 송금 전 기간 동안 6.5 % 증가했습니다.“국내 생산의 증가로 인해 요인 고용이나 사용이 증가하여 국내 총 생산물이라고도 알려진 요인 소득 또는 총 가치가 추가되었습니다.”라고 그는 설명했습니다. , 그러한 양도는 상품과 서비스에 대한 수요를 증가시키는 가계 소득과 소비를 증가시켜 국내 생산량의 생산 증가로 이어집니다.“이러한 직접 이전은 가계 소득과 소비를 증가시킵니다. 이는 상품과 서비스에 대한 수요를 증가시킵니다. Khondker는“상품 및 서비스에 대한 수요 증가는 상품과 서비스의 공급을 강화함으로써 충족되어야한다”고 말했다. 국내 생산의 증가는 또한 요인 고용 또는 사용의 증가로 이어지고, 따라서 국내 총생산이라고도 알려진 요인 소득 또는 총 부가가비가 추가되었습니다.”라고 그는 말했다. 보고서에 따르면 1 시나리오는 2020 년 4.8 %에서 2021 년의 경우 현금 이체 중재 2가없는 3.60 %에서 현금 이체 개입 2로 2.98 %로 떨어질 가능성이 높았다. 보고서에 따르면 많은 수의 근로자들이 주로 평균 근무 시간이 낮은 서비스 및 농업에서 생산성이 낮은 생산성, 비공식 부문에 고용되어 있습니다. : 마이크로 및 거시적 수준 평가”는 주당 평균 근무 시간이 40 시간 임계 값 미만이어서 고용률이 높다고 덧붙였다. 활동 전반의 예상 고용 강도는 높습니다. 국내 생산량의 감소가 실업률을 박차를 가할 수 있음을 시사합니다. 2021 년 현금 이체 개입으로 11.2 %로 감소 할 가능성이 높으며, 이는 현금 이체로 빈곤 감소의 약 7.0 % 포인트 이익을 시사합니다.“소비와 빈곤 effact는 현금 이체 중재 시나리오에서 시나리오에 비해 유리한 것으로 밝혀졌습니다. 현금 이체. 특히, 현금 이체는 토지가없고 소규모 농민, 비 농장 가구 및 저 교육 가계와 같은 빈곤에 시달린 가구 단체의 소득을 증강 시켰습니다.”라고 보고서는 말했다. 금융은 캄보디아의 정책 입안자, 시민 사회, 학계 및 개발 파트너가 빈곤과 취약성을 줄이려는 노력의 이러한 소중한 통찰력을 구축 할 것을 권장한다고 말했다. 사회 보호에 더 투자하고 왕실 정부에 왕국의 미래 개발 모델에 대한 의사 결정을 알리는 강력한 사례”라고 GS-NSPC 사무 총장 인 Narith는 말했다.</v>
      </c>
    </row>
    <row r="189" ht="15.75" customHeight="1">
      <c r="A189" s="1">
        <v>187.0</v>
      </c>
      <c r="B189" s="3" t="s">
        <v>570</v>
      </c>
      <c r="C189" s="3" t="str">
        <f>IFERROR(__xludf.DUMMYFUNCTION("GOOGLETRANSLATE(B189,""en"",""ko"")"),"Sihanoukville Sez에서 계획된 3 억 달러 이상의 타이어 플랜트")</f>
        <v>Sihanoukville Sez에서 계획된 3 억 달러 이상의 타이어 플랜트</v>
      </c>
      <c r="D189" s="3" t="s">
        <v>567</v>
      </c>
      <c r="E189" s="3" t="str">
        <f>IFERROR(__xludf.DUMMYFUNCTION("GOOGLETRANSLATE(D189,""en"",""ko"")"),"2022 년 8 월 1 일")</f>
        <v>2022 년 8 월 1 일</v>
      </c>
      <c r="F189" s="4" t="s">
        <v>571</v>
      </c>
      <c r="G189" s="3" t="s">
        <v>572</v>
      </c>
      <c r="H189" s="3" t="str">
        <f>IFERROR(__xludf.DUMMYFUNCTION("GOOGLETRANSLATE(G189,""en"",""ko"")"),"중국 기업은 2023 년 프레 아 시한 (Preah Sihanouk Province)에있는 시아누크 빌 스페셜 경제 구역 (SSEZ)에 가장 큰 타이어 공장을 건설하기 위해 미화 3 억 달러 이상을 투자 할 계획입니다. Ith Samheng, 7 월 28 일 프놈펜에서 노동 및 직업 훈련부 장관. SSEZ는 현재 유럽 연합, 미국, 중국 및 동남아시아 지역에서 170 개의 공장을 주최합니다. 그는 현지인들을 위해 약 30,000 개의 일자리를 창출했다고"&amp;" 덧붙였다. Samheng은 회사의 계획된 투자를 지원했으며, 캄보디아 농민들이 고무를 재배하도록 장려 할뿐만 아니라 지역 주민들을위한 일자리를 늘릴 수 있도록 도와 줄 것이라고 강조했다. 특히 거의 마감 된 고속도로를 포함한 인프라에서는 중국의 기여 덕분에 성장의 핵심이되며, Covid-19 Pandemic의 절정 속에서도 투자를 확보하는 데있어 SSEZ의 리더십에 대해 크게 이야기했습니다. AKP-LIM NARY")</f>
        <v>중국 기업은 2023 년 프레 아 시한 (Preah Sihanouk Province)에있는 시아누크 빌 스페셜 경제 구역 (SSEZ)에 가장 큰 타이어 공장을 건설하기 위해 미화 3 억 달러 이상을 투자 할 계획입니다. Ith Samheng, 7 월 28 일 프놈펜에서 노동 및 직업 훈련부 장관. SSEZ는 현재 유럽 연합, 미국, 중국 및 동남아시아 지역에서 170 개의 공장을 주최합니다. 그는 현지인들을 위해 약 30,000 개의 일자리를 창출했다고 덧붙였다. Samheng은 회사의 계획된 투자를 지원했으며, 캄보디아 농민들이 고무를 재배하도록 장려 할뿐만 아니라 지역 주민들을위한 일자리를 늘릴 수 있도록 도와 줄 것이라고 강조했다. 특히 거의 마감 된 고속도로를 포함한 인프라에서는 중국의 기여 덕분에 성장의 핵심이되며, Covid-19 Pandemic의 절정 속에서도 투자를 확보하는 데있어 SSEZ의 리더십에 대해 크게 이야기했습니다. AKP-LIM NARY</v>
      </c>
    </row>
    <row r="190" ht="15.75" customHeight="1">
      <c r="A190" s="1">
        <v>188.0</v>
      </c>
      <c r="B190" s="3" t="s">
        <v>573</v>
      </c>
      <c r="C190" s="3" t="str">
        <f>IFERROR(__xludf.DUMMYFUNCTION("GOOGLETRANSLATE(B190,""en"",""ko"")"),"Phnom Penh-Sihanoukville Expressway는 경제 원동력을 향상시킵니다")</f>
        <v>Phnom Penh-Sihanoukville Expressway는 경제 원동력을 향상시킵니다</v>
      </c>
      <c r="D190" s="3" t="s">
        <v>567</v>
      </c>
      <c r="E190" s="3" t="str">
        <f>IFERROR(__xludf.DUMMYFUNCTION("GOOGLETRANSLATE(D190,""en"",""ko"")"),"2022 년 8 월 1 일")</f>
        <v>2022 년 8 월 1 일</v>
      </c>
      <c r="F190" s="4" t="s">
        <v>574</v>
      </c>
      <c r="G190" s="3" t="s">
        <v>575</v>
      </c>
      <c r="H190" s="3" t="str">
        <f>IFERROR(__xludf.DUMMYFUNCTION("GOOGLETRANSLATE(G190,""en"",""ko"")"),"캄보디아는 더 빠르고 비용 효율적인 운송 및 물류와 같은 프놈펜-시안 누크 빌 고속도로 프로젝트로부터 큰 혜택을받을 것입니다. 최근 전망은 캄보디아 왕립 아카데미의 경제학자 인 Ky Sereyvath 박사가 공유했습니다. 고속도로는 프놈펜을 시아누크 빌의 심해 항구에 연결하여 Kampot, Kep 및 Koh Kong 지방과 같은 다른 해안 지방으로 상품을 이체하는 것이 더 편리하고 빠릅니다. 특히 고속도로를 따르는 측면에서도 그로부터 혜택을받을 것입니다"&amp;". 투자 기회는 덧붙였다. 그는 총 187.05km의 Phnom Penh-Sihanoukville Expressway가 2019 년 3 월 22 일에 건설을 시작했다. 올해 10 월에 일시적으로 사용될 것으로 예상됩니다. akp-sp sophat")</f>
        <v>캄보디아는 더 빠르고 비용 효율적인 운송 및 물류와 같은 프놈펜-시안 누크 빌 고속도로 프로젝트로부터 큰 혜택을받을 것입니다. 최근 전망은 캄보디아 왕립 아카데미의 경제학자 인 Ky Sereyvath 박사가 공유했습니다. 고속도로는 프놈펜을 시아누크 빌의 심해 항구에 연결하여 Kampot, Kep 및 Koh Kong 지방과 같은 다른 해안 지방으로 상품을 이체하는 것이 더 편리하고 빠릅니다. 특히 고속도로를 따르는 측면에서도 그로부터 혜택을받을 것입니다. 투자 기회는 덧붙였다. 그는 총 187.05km의 Phnom Penh-Sihanoukville Expressway가 2019 년 3 월 22 일에 건설을 시작했다. 올해 10 월에 일시적으로 사용될 것으로 예상됩니다. akp-sp sophat</v>
      </c>
    </row>
    <row r="191" ht="15.75" customHeight="1">
      <c r="A191" s="1">
        <v>189.0</v>
      </c>
      <c r="B191" s="3" t="s">
        <v>576</v>
      </c>
      <c r="C191" s="3" t="str">
        <f>IFERROR(__xludf.DUMMYFUNCTION("GOOGLETRANSLATE(B191,""en"",""ko"")"),"CP Cambodia Co., Ltd의 사료 유통 업체를위한 기회")</f>
        <v>CP Cambodia Co., Ltd의 사료 유통 업체를위한 기회</v>
      </c>
      <c r="D191" s="3" t="s">
        <v>567</v>
      </c>
      <c r="E191" s="3" t="str">
        <f>IFERROR(__xludf.DUMMYFUNCTION("GOOGLETRANSLATE(D191,""en"",""ko"")"),"2022 년 8 월 1 일")</f>
        <v>2022 년 8 월 1 일</v>
      </c>
      <c r="F191" s="4" t="s">
        <v>577</v>
      </c>
      <c r="G191" s="3" t="s">
        <v>578</v>
      </c>
      <c r="H191" s="3" t="str">
        <f>IFERROR(__xludf.DUMMYFUNCTION("GOOGLETRANSLATE(G191,""en"",""ko"")"),"CP Cambodia Co, Ltd는 현지 시장의 요구를 충족시키기 위해 사료 사업을 확장하고 있으며 피드 유통 업체 및 육종가가 이용할 수있는 기회와 함께 사업에 가입 할 수있는 적절한 현지 파트너를 찾고 있습니다. 수요를 충족 시키면 동물의 육종가 수가 증가하고 있습니다. CPF는 동물 사료와 농업에 관심이있는 사람에게 좋은 기회입니다. CPF는 세계 최대의 동물 사료 생산 업체 중 하나이며 돼지 고기와 가금류의 가장 큰 생산자 중 하나입니다. CP"&amp;" 캄보디아는 경험이 풍부한 유통 업체 농부들이 성장하는 비즈니스 가치 사슬에 가입 할 수있는 경험을 찾고 있습니다. CP Cambodia의 사료 사업 부사장 인 Prasit Harnpisut는 회사가 ""피드""및 ""품종""운영을 위해 준회원을 찾고 있으며, 우리의 원칙은 품질과 저렴한 사료를 유지하는 효율성과 우수성을 향상시키는 것입니다. 우리의 목표는 동물을 번식시키고 사료를 판매 할뿐만 아니라 캄보디아 의이 부문에 성공을 가져 오기 위해 지속 가"&amp;"능한 원칙에 따라 CP 캄보디아는 지역 농민들을 돕고 물류 비용을 줄이기 위해 큰주의를 기울여야한다고 말했다. CP 캄보디아의 공급 원료는 영양소가 풍부하고 고품질 생산 방법을 사용하여 고급 기술을 사용하여 고품질 사료의 최고 표준을 보장하기 위해 CP Cambodia는 생산의 모든 단계에서 실험실 검사를 수행합니다. . 또한 표준을 충족 할 수 있도록 전담 기술 팀이 있습니다.”Prasit은 말했다. 캄보디아 전역의 파트너십. CP 사료 유통 업체가되"&amp;"고있는 고객은 캄보디아의 농업 국가와 CP의 품질 가축, 사료 및 지원의 전통으로 전통적으로 자본을 덜 지출하고 더 높은 수익을 창출 할 수있는 기회를 제공합니다. “세계의 주방”이라는 비전으로 현지 시장의 요구를 충족시키기 위해 왕국에서 확장 될 때 흥미 진진한 기회를 가진 사람들과 회사는 세 가지 주요 범주의“피드, 농장 및 음식”에서 작용하는 비전을 가지고 있습니다. 동물 사료 생산, 동물 사육 및 식품 생산. 또한이 회사는 Five Star, S"&amp;"tar Coffee, CP Fresh Mart 및 CP Fresh Shop을 포함한 소매 프랜차이즈 및 식품 매장을 운영합니다. CHP Cambodia는 Charoen Phokaphan Foods Public Company Limited입니다. 16 개 이상의 국가에 투자하고 전 세계 40 개국에 제품을 배포했습니다. 그것은 25 년 이상 왕국에서 운영되어 왔습니다. Ø 적절한 위치 Ø 적절한 저장 시설 Ø 자체 운송 자체 제품을 구매하는 데 필요한 자"&amp;"본; Ø 회사는 다른 창고에 영향을 미치는 위치를 결정할 것입니다. Ø 가격 또는 고객에 대한 동료 창고와의 경쟁은 허용되지 않습니다. ; Ø CP 제품 판매의 우선 순위는 CP 육종가에게 제공됩니다. Ø 커미션을 위해 CP 사료 및 의약품을 판매 할 권리가 있습니다. Ø 적절한 위치 (사료 및 동물을 쉽게 운송하기위한 접근 접근성과 충분한 물 및 충분한 물 및 충분한 물 및 충분한 물이 없습니다. 전기 Supplyø Clear Breeding Expe"&amp;"rience 사용 가능한 Marketø를 사용하여 100 % CP Feedø 필요한 Capitalø 관련 문서 (ID 카드, 가족 서적, 은행 세부 사항 등) 동물을 키우고 동물 사료를 구매하는 고객에게는 011 688로 문의하십시오. 739 / 098 527 572 (사무실) 또는 이메일 [이메일 보호] 또는 CP Cambodia Facebook 페이지 또는 가장 가까운 지점을 방문하십시오.")</f>
        <v>CP Cambodia Co, Ltd는 현지 시장의 요구를 충족시키기 위해 사료 사업을 확장하고 있으며 피드 유통 업체 및 육종가가 이용할 수있는 기회와 함께 사업에 가입 할 수있는 적절한 현지 파트너를 찾고 있습니다. 수요를 충족 시키면 동물의 육종가 수가 증가하고 있습니다. CPF는 동물 사료와 농업에 관심이있는 사람에게 좋은 기회입니다. CPF는 세계 최대의 동물 사료 생산 업체 중 하나이며 돼지 고기와 가금류의 가장 큰 생산자 중 하나입니다. CP 캄보디아는 경험이 풍부한 유통 업체 농부들이 성장하는 비즈니스 가치 사슬에 가입 할 수있는 경험을 찾고 있습니다. CP Cambodia의 사료 사업 부사장 인 Prasit Harnpisut는 회사가 "피드"및 "품종"운영을 위해 준회원을 찾고 있으며, 우리의 원칙은 품질과 저렴한 사료를 유지하는 효율성과 우수성을 향상시키는 것입니다. 우리의 목표는 동물을 번식시키고 사료를 판매 할뿐만 아니라 캄보디아 의이 부문에 성공을 가져 오기 위해 지속 가능한 원칙에 따라 CP 캄보디아는 지역 농민들을 돕고 물류 비용을 줄이기 위해 큰주의를 기울여야한다고 말했다. CP 캄보디아의 공급 원료는 영양소가 풍부하고 고품질 생산 방법을 사용하여 고급 기술을 사용하여 고품질 사료의 최고 표준을 보장하기 위해 CP Cambodia는 생산의 모든 단계에서 실험실 검사를 수행합니다. . 또한 표준을 충족 할 수 있도록 전담 기술 팀이 있습니다.”Prasit은 말했다. 캄보디아 전역의 파트너십. CP 사료 유통 업체가되고있는 고객은 캄보디아의 농업 국가와 CP의 품질 가축, 사료 및 지원의 전통으로 전통적으로 자본을 덜 지출하고 더 높은 수익을 창출 할 수있는 기회를 제공합니다. “세계의 주방”이라는 비전으로 현지 시장의 요구를 충족시키기 위해 왕국에서 확장 될 때 흥미 진진한 기회를 가진 사람들과 회사는 세 가지 주요 범주의“피드, 농장 및 음식”에서 작용하는 비전을 가지고 있습니다. 동물 사료 생산, 동물 사육 및 식품 생산. 또한이 회사는 Five Star, Star Coffee, CP Fresh Mart 및 CP Fresh Shop을 포함한 소매 프랜차이즈 및 식품 매장을 운영합니다. CHP Cambodia는 Charoen Phokaphan Foods Public Company Limited입니다. 16 개 이상의 국가에 투자하고 전 세계 40 개국에 제품을 배포했습니다. 그것은 25 년 이상 왕국에서 운영되어 왔습니다. Ø 적절한 위치 Ø 적절한 저장 시설 Ø 자체 운송 자체 제품을 구매하는 데 필요한 자본; Ø 회사는 다른 창고에 영향을 미치는 위치를 결정할 것입니다. Ø 가격 또는 고객에 대한 동료 창고와의 경쟁은 허용되지 않습니다. ; Ø CP 제품 판매의 우선 순위는 CP 육종가에게 제공됩니다. Ø 커미션을 위해 CP 사료 및 의약품을 판매 할 권리가 있습니다. Ø 적절한 위치 (사료 및 동물을 쉽게 운송하기위한 접근 접근성과 충분한 물 및 충분한 물 및 충분한 물 및 충분한 물이 없습니다. 전기 Supplyø Clear Breeding Experience 사용 가능한 Marketø를 사용하여 100 % CP Feedø 필요한 Capitalø 관련 문서 (ID 카드, 가족 서적, 은행 세부 사항 등) 동물을 키우고 동물 사료를 구매하는 고객에게는 011 688로 문의하십시오. 739 / 098 527 572 (사무실) 또는 이메일 [이메일 보호] 또는 CP Cambodia Facebook 페이지 또는 가장 가까운 지점을 방문하십시오.</v>
      </c>
    </row>
    <row r="192" ht="15.75" customHeight="1">
      <c r="A192" s="1">
        <v>190.0</v>
      </c>
      <c r="B192" s="3" t="s">
        <v>579</v>
      </c>
      <c r="C192" s="3" t="str">
        <f>IFERROR(__xludf.DUMMYFUNCTION("GOOGLETRANSLATE(B192,""en"",""ko"")"),"비즈니스에 관한 것이 아니라 네트워킹 이벤트")</f>
        <v>비즈니스에 관한 것이 아니라 네트워킹 이벤트</v>
      </c>
      <c r="D192" s="3" t="s">
        <v>567</v>
      </c>
      <c r="E192" s="3" t="str">
        <f>IFERROR(__xludf.DUMMYFUNCTION("GOOGLETRANSLATE(D192,""en"",""ko"")"),"2022 년 8 월 1 일")</f>
        <v>2022 년 8 월 1 일</v>
      </c>
      <c r="F192" s="4" t="s">
        <v>580</v>
      </c>
      <c r="G192" s="3" t="s">
        <v>581</v>
      </c>
      <c r="H192" s="3" t="str">
        <f>IFERROR(__xludf.DUMMYFUNCTION("GOOGLETRANSLATE(G192,""en"",""ko"")"),"캄보디아에서 네트워킹을 위해 캄보디아의 비즈니스 탄력을 모으는 전문 행사 였지만 Aquarii BD Cambodia가 주최 한 리셉션은 웃음과 백스 랩핑으로 표시된 사교적이고 즐거운 저녁으로 밝혀졌습니다. 금요일 저녁 Prince Brewing의 칵테일 파티 Phillip Bank, CKHG Consultancy, IPS Cambodia, MBCC, JBAC, Prince Brewing, DFDL, Indochina Research, Kadin Indo"&amp;"nesia, Khmer Times, Amcham Cambodia, Khmer Enterprise, Meridian, Indocham, Kocham, Kmer Times의 선임 공무원이 참석했습니다. RHT Law, Cambodia Investment 및 Yeac.aquarii 손님은 친구들과 동료들과 만나고 새로운 지인과 연결을 만들었으며 최신의 최신 시장 정보를 배웠습니다. 물론 많은 이름 카드 교환이었습니다. Indochina Research의 리서"&amp;"치 디렉터 인 Lea Morada는 리셉션에서 사람들을 만나 다른 산업으로 네트워크를 확장하기 위해 사람들을 만나고 있다고 말했다. 비즈니스, 시장 진입, 캄보디아 시장에 대한 이해, 물론 친구를 개발하기 위해 그들을 돕기 위해이 사람들 중 일부와 파트너 관계를 맺을 수 있어야합니다. Panda Commercial Bank의 CEO 인 Morada.cynthia Liaw는 다음과 같이 말했습니다 :“이것은 실제로 파트너와 친구들에게 Aquarii가 실제"&amp;"로 좋은 행사입니다. 그리고 대부분의 파트너는 캄보디아에서 잘 확립 된 사업과 기업가입니다. 그래서 나는 이와 같은 네트워킹 이벤트가 새로운 친구들과 연결하고 오랜 친구들을 따라 잡기에 매우 좋습니다.”캄보디아의 공동 CEO 인 김현 태 (Kim Hyun Tae)는“모든 행사에서 기회가 있습니다. 누군가를 만나기 위해. 캄보디아를 소개 할 기회를 얻었을 때 사람들을 만날 때 나에게 좋습니다. 나는 20 명 이상의 사람들에게 내 이름 카드를 주었다. Aq"&amp;"uarii의 CEO이자 창립자 인 Michael Tan은 다음과 같이 말했습니다.“이 행사는 작은 이벤트가되었습니다. 우리는 다양한 비즈니스 서클의 파트너와 친구들을 모아서 서로를 알고, 시너지 영역을 식별하고, 프로젝트에서 협력 할 수있는 방법에 대한 아이디어와 견해를 교환합니다.“이것은 첫 번째 이벤트이며, 요청과 표현 때문입니다. 네트워킹 이벤트에 대한 다양한 비즈니스 컨텍스트의 관심사로, 우리는 이벤트를 열고, 좀 더 개방적이고, 포괄적이며, 더"&amp;" 사회적으로 만들기로 결정했습니다.”Tan에 따르면 Aquarii는 다음에 중점을 둔 자문 및 컨설팅 서비스 회사입니다. 비즈니스 전략, 전략적 커뮤니케이션, 비즈니스 연결, 기회 창출 및 파트너십 구축.“이것은 우리의 첫 행사이지만, 비즈니스와 투자자 방문을위한 네트워킹 이벤트 외에는 앞으로도 우리의 이벤트가 더 작은 규모가되고 더 집중되기를 바랍니다. .”“소규모 그룹 토론 일 수 있으며, 주요 위치 소지자, 주요 사무실 소지자, 주요 이해 관계자 "&amp;"및 주제 전문가와 함께 폐쇄 도어 대화가 될 수 있습니다. Tan은 덧붙여서 Aquarii는 산업 이벤트를 할인하지 않을 것이며, 모든 것이 비즈니스 및 투자자의 상황과 요구 사항에 달려 있다고 말하면서 Aquarii는 산업 이벤트를 할인하지 않을 것이라고 덧붙였다. Tan은 이벤트가 진행되고 있다고 생각했다.“저는 많은 재미를 느끼고 있다고 생각합니다. 여기의 많은 참석자들은 그들이 가지고있는 상호 작용에 매우 만족하고 매우 만족합니다. 여기에있는 모"&amp;"든 참가자는 다른 산업, 다른 부문 및 다른 배경에서 왔기 때문에. ""다시 말해서, 거버넌스와 회원의 집단적 관심이 필요하다는 헌법에 의해 매우 제한적 일 수있는 비즈니스 챔버와는 달리. , Aquarii는 개인 단체입니다. 우리는 그러한 행사를 조직하여 다른 분야와 다른 배경의 회원과 사람들을 끌어들일 수 있습니다.”“우리는 상생 협력과 집계의 힘을 믿기 때문에 시장은 실제로 모든 사람에게 충분히 크다는 것을 의미합니다. , 그들이 함께 일할 준비가"&amp;"되어있는 한,”그는 캄보디아의 투자자로서 4 년 반 동안 깨달은 것은 여전히 ​​많은 비즈니스 엔터티가 자신을 격리시키고 스스로 일하기를 선택한다고 말했다. 관심 영역이지만 노력과 주제를 함께 집계 할 수 있다면 실제로 더 많은 협업 프로젝트를 확보 할 수 있습니다.")</f>
        <v>캄보디아에서 네트워킹을 위해 캄보디아의 비즈니스 탄력을 모으는 전문 행사 였지만 Aquarii BD Cambodia가 주최 한 리셉션은 웃음과 백스 랩핑으로 표시된 사교적이고 즐거운 저녁으로 밝혀졌습니다. 금요일 저녁 Prince Brewing의 칵테일 파티 Phillip Bank, CKHG Consultancy, IPS Cambodia, MBCC, JBAC, Prince Brewing, DFDL, Indochina Research, Kadin Indonesia, Khmer Times, Amcham Cambodia, Khmer Enterprise, Meridian, Indocham, Kocham, Kmer Times의 선임 공무원이 참석했습니다. RHT Law, Cambodia Investment 및 Yeac.aquarii 손님은 친구들과 동료들과 만나고 새로운 지인과 연결을 만들었으며 최신의 최신 시장 정보를 배웠습니다. 물론 많은 이름 카드 교환이었습니다. Indochina Research의 리서치 디렉터 인 Lea Morada는 리셉션에서 사람들을 만나 다른 산업으로 네트워크를 확장하기 위해 사람들을 만나고 있다고 말했다. 비즈니스, 시장 진입, 캄보디아 시장에 대한 이해, 물론 친구를 개발하기 위해 그들을 돕기 위해이 사람들 중 일부와 파트너 관계를 맺을 수 있어야합니다. Panda Commercial Bank의 CEO 인 Morada.cynthia Liaw는 다음과 같이 말했습니다 :“이것은 실제로 파트너와 친구들에게 Aquarii가 실제로 좋은 행사입니다. 그리고 대부분의 파트너는 캄보디아에서 잘 확립 된 사업과 기업가입니다. 그래서 나는 이와 같은 네트워킹 이벤트가 새로운 친구들과 연결하고 오랜 친구들을 따라 잡기에 매우 좋습니다.”캄보디아의 공동 CEO 인 김현 태 (Kim Hyun Tae)는“모든 행사에서 기회가 있습니다. 누군가를 만나기 위해. 캄보디아를 소개 할 기회를 얻었을 때 사람들을 만날 때 나에게 좋습니다. 나는 20 명 이상의 사람들에게 내 이름 카드를 주었다. Aquarii의 CEO이자 창립자 인 Michael Tan은 다음과 같이 말했습니다.“이 행사는 작은 이벤트가되었습니다. 우리는 다양한 비즈니스 서클의 파트너와 친구들을 모아서 서로를 알고, 시너지 영역을 식별하고, 프로젝트에서 협력 할 수있는 방법에 대한 아이디어와 견해를 교환합니다.“이것은 첫 번째 이벤트이며, 요청과 표현 때문입니다. 네트워킹 이벤트에 대한 다양한 비즈니스 컨텍스트의 관심사로, 우리는 이벤트를 열고, 좀 더 개방적이고, 포괄적이며, 더 사회적으로 만들기로 결정했습니다.”Tan에 따르면 Aquarii는 다음에 중점을 둔 자문 및 컨설팅 서비스 회사입니다. 비즈니스 전략, 전략적 커뮤니케이션, 비즈니스 연결, 기회 창출 및 파트너십 구축.“이것은 우리의 첫 행사이지만, 비즈니스와 투자자 방문을위한 네트워킹 이벤트 외에는 앞으로도 우리의 이벤트가 더 작은 규모가되고 더 집중되기를 바랍니다. .”“소규모 그룹 토론 일 수 있으며, 주요 위치 소지자, 주요 사무실 소지자, 주요 이해 관계자 및 주제 전문가와 함께 폐쇄 도어 대화가 될 수 있습니다. Tan은 덧붙여서 Aquarii는 산업 이벤트를 할인하지 않을 것이며, 모든 것이 비즈니스 및 투자자의 상황과 요구 사항에 달려 있다고 말하면서 Aquarii는 산업 이벤트를 할인하지 않을 것이라고 덧붙였다. Tan은 이벤트가 진행되고 있다고 생각했다.“저는 많은 재미를 느끼고 있다고 생각합니다. 여기의 많은 참석자들은 그들이 가지고있는 상호 작용에 매우 만족하고 매우 만족합니다. 여기에있는 모든 참가자는 다른 산업, 다른 부문 및 다른 배경에서 왔기 때문에. "다시 말해서, 거버넌스와 회원의 집단적 관심이 필요하다는 헌법에 의해 매우 제한적 일 수있는 비즈니스 챔버와는 달리. , Aquarii는 개인 단체입니다. 우리는 그러한 행사를 조직하여 다른 분야와 다른 배경의 회원과 사람들을 끌어들일 수 있습니다.”“우리는 상생 협력과 집계의 힘을 믿기 때문에 시장은 실제로 모든 사람에게 충분히 크다는 것을 의미합니다. , 그들이 함께 일할 준비가되어있는 한,”그는 캄보디아의 투자자로서 4 년 반 동안 깨달은 것은 여전히 ​​많은 비즈니스 엔터티가 자신을 격리시키고 스스로 일하기를 선택한다고 말했다. 관심 영역이지만 노력과 주제를 함께 집계 할 수 있다면 실제로 더 많은 협업 프로젝트를 확보 할 수 있습니다.</v>
      </c>
    </row>
    <row r="193" ht="15.75" customHeight="1">
      <c r="A193" s="1">
        <v>191.0</v>
      </c>
      <c r="B193" s="3" t="s">
        <v>582</v>
      </c>
      <c r="C193" s="3" t="str">
        <f>IFERROR(__xludf.DUMMYFUNCTION("GOOGLETRANSLATE(B193,""en"",""ko"")"),"CSX 거래 가치는 H1에서 330% 증가했습니다")</f>
        <v>CSX 거래 가치는 H1에서 330% 증가했습니다</v>
      </c>
      <c r="D193" s="3" t="s">
        <v>567</v>
      </c>
      <c r="E193" s="3" t="str">
        <f>IFERROR(__xludf.DUMMYFUNCTION("GOOGLETRANSLATE(D193,""en"",""ko"")"),"2022 년 8 월 1 일")</f>
        <v>2022 년 8 월 1 일</v>
      </c>
      <c r="F193" s="4" t="s">
        <v>583</v>
      </c>
      <c r="G193" s="3" t="s">
        <v>584</v>
      </c>
      <c r="H193" s="3" t="str">
        <f>IFERROR(__xludf.DUMMYFUNCTION("GOOGLETRANSLATE(G193,""en"",""ko"")"),"캄보디아 증권 거래소 (CSX)의 거래 가치는 올해 첫 학기에 현지 Bourse에 대한 투자자들의 신뢰가 증가 함을 반영하여 급격히 증가했으며, 평균 일일 거래 가치는 $ 870,000로 증가했으며, 기록 된 $ 201,143에 비해 330 % 증가했습니다. CSX CEO Hong Sok Hour는 현지 BOUSS에서 더 많은 투자자들이 더 많은 투자자들의 거래 계좌를 개설하면서 대중의 참여가 증가했다고 생각했다. Sok Hour는“우리는 거래 계좌를 "&amp;"가진 사람들이 거래를 시작하지 않았다는 것을 알았다”고 말했다. CSX는 현재 있습니다
16 개의 상장 증권 - 9 개의 주식 회사 및 7 개의 기업 채권 - 및 상장 회사
Sok Hour는 주식 시장에서 2 억 8 천만 달러 이상을 모금했으며, 올해 2 ~ 3 개의 회사가 시장에 합류 할 것으로 예상했다. 올해 6 월 현재 CSX에 거래 계좌를 개설 한 약 31,000 명의 투자자가 있으며, 정부 채권도 곧 시장에서 3 억 달러를 모금 할 예정입니다."&amp;" 경제 재무부와 캄보디아 국립 은행은 채권 문제에 대한 절차를 마무리하고 있습니다. CSX는 캄보디아 정부와의 55 %를 보유한 캄보디아 정부와 나머지 45 %를 소유 한 한국 거래소와의 합작 투자입니다.")</f>
        <v>캄보디아 증권 거래소 (CSX)의 거래 가치는 올해 첫 학기에 현지 Bourse에 대한 투자자들의 신뢰가 증가 함을 반영하여 급격히 증가했으며, 평균 일일 거래 가치는 $ 870,000로 증가했으며, 기록 된 $ 201,143에 비해 330 % 증가했습니다. CSX CEO Hong Sok Hour는 현지 BOUSS에서 더 많은 투자자들이 더 많은 투자자들의 거래 계좌를 개설하면서 대중의 참여가 증가했다고 생각했다. Sok Hour는“우리는 거래 계좌를 가진 사람들이 거래를 시작하지 않았다는 것을 알았다”고 말했다. CSX는 현재 있습니다
16 개의 상장 증권 - 9 개의 주식 회사 및 7 개의 기업 채권 - 및 상장 회사
Sok Hour는 주식 시장에서 2 억 8 천만 달러 이상을 모금했으며, 올해 2 ~ 3 개의 회사가 시장에 합류 할 것으로 예상했다. 올해 6 월 현재 CSX에 거래 계좌를 개설 한 약 31,000 명의 투자자가 있으며, 정부 채권도 곧 시장에서 3 억 달러를 모금 할 예정입니다. 경제 재무부와 캄보디아 국립 은행은 채권 문제에 대한 절차를 마무리하고 있습니다. CSX는 캄보디아 정부와의 55 %를 보유한 캄보디아 정부와 나머지 45 %를 소유 한 한국 거래소와의 합작 투자입니다.</v>
      </c>
    </row>
    <row r="194" ht="15.75" customHeight="1">
      <c r="A194" s="1">
        <v>192.0</v>
      </c>
      <c r="B194" s="3" t="s">
        <v>585</v>
      </c>
      <c r="C194" s="3" t="str">
        <f>IFERROR(__xludf.DUMMYFUNCTION("GOOGLETRANSLATE(B194,""en"",""ko"")"),"CBC는 신용 위험 히트 맵을 소개합니다")</f>
        <v>CBC는 신용 위험 히트 맵을 소개합니다</v>
      </c>
      <c r="D194" s="3" t="s">
        <v>567</v>
      </c>
      <c r="E194" s="3" t="str">
        <f>IFERROR(__xludf.DUMMYFUNCTION("GOOGLETRANSLATE(D194,""en"",""ko"")"),"2022 년 8 월 1 일")</f>
        <v>2022 년 8 월 1 일</v>
      </c>
      <c r="F194" s="4" t="s">
        <v>586</v>
      </c>
      <c r="G194" s="3" t="s">
        <v>587</v>
      </c>
      <c r="H194" s="3" t="str">
        <f>IFERROR(__xludf.DUMMYFUNCTION("GOOGLETRANSLATE(G194,""en"",""ko"")"),"Credit Bureau (Cambodia) Co., Ltd (CBC)는 회원 금융 기관이 여러 지역에서 신용 위험 수준을 모니터링 할 수있는 고급 비즈니스 인텔리전스 도구를 시작했습니다. 대출 기관의 수준의 경영진 및 고위 관리자는 기관의 신용 위험을 한 위치에서 다른 위치로 편리하게 탐색하기 위해 수준의 경영진과 고위 관리자입니다. HeatMap CBC는 2020 년에 회원 금융 기관의 고위 경영진이 자신의 성과에 대한 전략적 및 전술적 모니터링을 "&amp;"수행 할 수있는 DAR 비즈니스 인텔리전스 대시 보드를 개선했습니다. 몇 년 동안, 우리의 금융 부문은 디지털 혁신을 겪고 있으며 데이터 분석으로 도약했습니다. 신용 시장의 점진적인 성장으로 오늘날 우리는 180 개의 회원 은행, 소액 금융 기관, 임대 회사 및 농촌 신용 기관을 수용합니다. 한편으로, 우리 회원들은 새로운 시장으로의 운영을 확장하고 있습니다. 반면에 그들은 또한 기존 시장에서 최적의 위험 수준에서 운영되고 있는지 확인해야합니다. 따라서"&amp;" 우리는 회원의 진화하는 요구를 바탕으로 DAR을 보완하기 위해 열지도를 개발했습니다.”Heatmap은 시장의 최신 트렌드를 반영 할뿐만 아니라 금융 기관의 새로운 데이터 요구를 충족시킵니다. CBC는 회원의 요구를 고려하여 동적 탐색 기능을 추가하여 코뮌 수준 성능으로 드릴 다운하고 기관의 신용 품질과 대출 성과를 구조 조정 대출 성과를 부문 평균과 비교하여 추가 분석을 위해지도에서 데이터를 추출했습니다. Commune, District 및 Provi"&amp;"nce 수준에서 차용자의 거래는 대상 지리학에서 소비자의 요구에 따라 포트폴리오 위험, 시장 전략 및 제품 계획을 재 등록 할 수 있습니다. DAR과 함께 신용 위험 열지도는 위험 회피의 정확도를 높이고, 기본 계정 문의를하고, 데이터 통찰력을 제공함으로써 금융 기관의 더 안전하고 높은 대출 품질을 보장합니다.")</f>
        <v>Credit Bureau (Cambodia) Co., Ltd (CBC)는 회원 금융 기관이 여러 지역에서 신용 위험 수준을 모니터링 할 수있는 고급 비즈니스 인텔리전스 도구를 시작했습니다. 대출 기관의 수준의 경영진 및 고위 관리자는 기관의 신용 위험을 한 위치에서 다른 위치로 편리하게 탐색하기 위해 수준의 경영진과 고위 관리자입니다. HeatMap CBC는 2020 년에 회원 금융 기관의 고위 경영진이 자신의 성과에 대한 전략적 및 전술적 모니터링을 수행 할 수있는 DAR 비즈니스 인텔리전스 대시 보드를 개선했습니다. 몇 년 동안, 우리의 금융 부문은 디지털 혁신을 겪고 있으며 데이터 분석으로 도약했습니다. 신용 시장의 점진적인 성장으로 오늘날 우리는 180 개의 회원 은행, 소액 금융 기관, 임대 회사 및 농촌 신용 기관을 수용합니다. 한편으로, 우리 회원들은 새로운 시장으로의 운영을 확장하고 있습니다. 반면에 그들은 또한 기존 시장에서 최적의 위험 수준에서 운영되고 있는지 확인해야합니다. 따라서 우리는 회원의 진화하는 요구를 바탕으로 DAR을 보완하기 위해 열지도를 개발했습니다.”Heatmap은 시장의 최신 트렌드를 반영 할뿐만 아니라 금융 기관의 새로운 데이터 요구를 충족시킵니다. CBC는 회원의 요구를 고려하여 동적 탐색 기능을 추가하여 코뮌 수준 성능으로 드릴 다운하고 기관의 신용 품질과 대출 성과를 구조 조정 대출 성과를 부문 평균과 비교하여 추가 분석을 위해지도에서 데이터를 추출했습니다. Commune, District 및 Province 수준에서 차용자의 거래는 대상 지리학에서 소비자의 요구에 따라 포트폴리오 위험, 시장 전략 및 제품 계획을 재 등록 할 수 있습니다. DAR과 함께 신용 위험 열지도는 위험 회피의 정확도를 높이고, 기본 계정 문의를하고, 데이터 통찰력을 제공함으로써 금융 기관의 더 안전하고 높은 대출 품질을 보장합니다.</v>
      </c>
    </row>
    <row r="195" ht="15.75" customHeight="1">
      <c r="A195" s="1">
        <v>193.0</v>
      </c>
      <c r="B195" s="3" t="s">
        <v>588</v>
      </c>
      <c r="C195" s="3" t="str">
        <f>IFERROR(__xludf.DUMMYFUNCTION("GOOGLETRANSLATE(B195,""en"",""ko"")"),"암호화 고객은 대출 기관의 충돌 후 현금 환급을 구걸합니다.")</f>
        <v>암호화 고객은 대출 기관의 충돌 후 현금 환급을 구걸합니다.</v>
      </c>
      <c r="D195" s="3" t="s">
        <v>567</v>
      </c>
      <c r="E195" s="3" t="str">
        <f>IFERROR(__xludf.DUMMYFUNCTION("GOOGLETRANSLATE(D195,""en"",""ko"")"),"2022 년 8 월 1 일")</f>
        <v>2022 년 8 월 1 일</v>
      </c>
      <c r="F195" s="4" t="s">
        <v>589</v>
      </c>
      <c r="G195" s="3" t="s">
        <v>590</v>
      </c>
      <c r="H195" s="3" t="str">
        <f>IFERROR(__xludf.DUMMYFUNCTION("GOOGLETRANSLATE(G195,""en"",""ko"")"),"AFP - 농장을 잃을 위험이있는 아일랜드 인. 자살 생각을 가진 미국인. 84 세의 미망인의 생명 저축을 잃어버린 생명 저축 : Crypto Lender Celsius가 붕괴 된 사람들은 돈을 돌려 받고 있습니다. , 수치심, 절망적, 그리고 종종 후회.“나는 위험이 있다는 것을 알고있었습니다.”서명이없는 고객은 말했다. Celius와 그 CEO 인 Alex Mashinsky는 사람들이 높은이자를 대가로 암호화 통화를 입금 할 수있는 안전한 장소로 플"&amp;"랫폼을 청구했으며, 회사는 빌려주고 그 예금을 투자했습니다. 이번 달 초 법원에 제출 한 법원에 따르면이 회사는 11 월 이후 60 % 이상의 휘발성 암호화 통화가 급락했습니다.이 회사는 이달 초에 법원 제출에 따르면 47 억 달러를 사용자에게 빚을졌다. 공개 온라인 법원 도켓에 게시 된 서한-전 세계에서 왔으며 사용자의 돈이 얼어 붙는 비극적 인 결과를 다시 세우는 편지. 섭씨에 입금 된 그의 힘든 돈을 가진 인도의 교사-나는 배신 당하고 부끄러워하고"&amp;" 우울하고 화를내는 느낌이들 때 우리 대부분을 위해 말할 수 있다고 믿는다”고 편지에 서명 한 한 고객은 편지가 다양하다고 썼다. 자백 한 초보자부터 올인 전도자에 이르기까지 암호 세계에 대한 세련미 수준에서 금전적 영향은 수백 달러에서 7 개의 그림 금액에 이르기까지 거의 모든 것이 동의합니다.“저는 충성했습니다. 2019 년부터 섭씨 고객과 Alex Mashinsky에게 완전히 거짓말을 느낀다”고 AFP는 자신의 개인 정보를 보호하기 위해 식별하지 "&amp;"않는 고객에게 썼다. ""Alex는 섭씨가 은행보다 얼마나 안전한 지에 대해 이야기 할 것입니다."" 가을에 대한 사용자의 자금.“섭씨는 세계 최고의 위험 관리 팀 중 하나를 보유하고 있습니다. 우리의 보안 팀과 인프라는 6 월 7 일에 썼습니다.“우리는 이전에 암호화 침체를 통해 그것을 만들었습니다 (이것은 우리의 네 번째입니다!). 섭씨는 썼다”고 회사는 썼다.이 메시지는 또한 회사가 의무를 지불하기 위해 준비금을 보유하고 있으며, 철수는 정상으로 "&amp;"처리되고 있다고 말했다. “끝까지 바로 소매 투자자는 보증을 받았습니다.”고객은 판사에게 편지를 보냈습니다. 그러나 6 월 12 일 6 월 12 일 섭씨는 동결을 발표했습니다. 시간이 지남에 따라 철수 의무가 있습니다.”일부 고객은 회사의 메시지로 뉴스를 얻었습니다. “이메일을 마칠 때까지 나는 머리에 머리를 대고 바닥에 쓰러져 눈물을 흘렸다”고 말했다. 섭씨 525,000 달러를 배치 한 사람을 포함하여 섭씨로 정부 대출에서 얻은 사람은 스스로 살해를"&amp;" 고려했다고 밝혔다. “개인 규제가없는 회사로서 캘리포니아는 공개에 대한 요구 사항을 제시하지 않습니다.”Washington Post는 요약 한 방법입니다 .Celsius는 고객의 서신에 대한 의견 요청에 응답하지 않았습니다. 한 달 동안 섭씨로 암호화 저축으로 약 30,000 달러 만 있던 84 세의 여성과 같은 사람들에게는 파산 절차에 그들의 희망이 있습니다.“사람들이 이와 같은 무언가에서 나오는 것은 드문 일이 아닙니다. 은행 및 금융에 대한 전문"&amp;"가 증인 인 Don Coker는 말했다.")</f>
        <v>AFP - 농장을 잃을 위험이있는 아일랜드 인. 자살 생각을 가진 미국인. 84 세의 미망인의 생명 저축을 잃어버린 생명 저축 : Crypto Lender Celsius가 붕괴 된 사람들은 돈을 돌려 받고 있습니다. , 수치심, 절망적, 그리고 종종 후회.“나는 위험이 있다는 것을 알고있었습니다.”서명이없는 고객은 말했다. Celius와 그 CEO 인 Alex Mashinsky는 사람들이 높은이자를 대가로 암호화 통화를 입금 할 수있는 안전한 장소로 플랫폼을 청구했으며, 회사는 빌려주고 그 예금을 투자했습니다. 이번 달 초 법원에 제출 한 법원에 따르면이 회사는 11 월 이후 60 % 이상의 휘발성 암호화 통화가 급락했습니다.이 회사는 이달 초에 법원 제출에 따르면 47 억 달러를 사용자에게 빚을졌다. 공개 온라인 법원 도켓에 게시 된 서한-전 세계에서 왔으며 사용자의 돈이 얼어 붙는 비극적 인 결과를 다시 세우는 편지. 섭씨에 입금 된 그의 힘든 돈을 가진 인도의 교사-나는 배신 당하고 부끄러워하고 우울하고 화를내는 느낌이들 때 우리 대부분을 위해 말할 수 있다고 믿는다”고 편지에 서명 한 한 고객은 편지가 다양하다고 썼다. 자백 한 초보자부터 올인 전도자에 이르기까지 암호 세계에 대한 세련미 수준에서 금전적 영향은 수백 달러에서 7 개의 그림 금액에 이르기까지 거의 모든 것이 동의합니다.“저는 충성했습니다. 2019 년부터 섭씨 고객과 Alex Mashinsky에게 완전히 거짓말을 느낀다”고 AFP는 자신의 개인 정보를 보호하기 위해 식별하지 않는 고객에게 썼다. "Alex는 섭씨가 은행보다 얼마나 안전한 지에 대해 이야기 할 것입니다." 가을에 대한 사용자의 자금.“섭씨는 세계 최고의 위험 관리 팀 중 하나를 보유하고 있습니다. 우리의 보안 팀과 인프라는 6 월 7 일에 썼습니다.“우리는 이전에 암호화 침체를 통해 그것을 만들었습니다 (이것은 우리의 네 번째입니다!). 섭씨는 썼다”고 회사는 썼다.이 메시지는 또한 회사가 의무를 지불하기 위해 준비금을 보유하고 있으며, 철수는 정상으로 처리되고 있다고 말했다. “끝까지 바로 소매 투자자는 보증을 받았습니다.”고객은 판사에게 편지를 보냈습니다. 그러나 6 월 12 일 6 월 12 일 섭씨는 동결을 발표했습니다. 시간이 지남에 따라 철수 의무가 있습니다.”일부 고객은 회사의 메시지로 뉴스를 얻었습니다. “이메일을 마칠 때까지 나는 머리에 머리를 대고 바닥에 쓰러져 눈물을 흘렸다”고 말했다. 섭씨 525,000 달러를 배치 한 사람을 포함하여 섭씨로 정부 대출에서 얻은 사람은 스스로 살해를 고려했다고 밝혔다. “개인 규제가없는 회사로서 캘리포니아는 공개에 대한 요구 사항을 제시하지 않습니다.”Washington Post는 요약 한 방법입니다 .Celsius는 고객의 서신에 대한 의견 요청에 응답하지 않았습니다. 한 달 동안 섭씨로 암호화 저축으로 약 30,000 달러 만 있던 84 세의 여성과 같은 사람들에게는 파산 절차에 그들의 희망이 있습니다.“사람들이 이와 같은 무언가에서 나오는 것은 드문 일이 아닙니다. 은행 및 금융에 대한 전문가 증인 인 Don Coker는 말했다.</v>
      </c>
    </row>
    <row r="196" ht="15.75" customHeight="1">
      <c r="A196" s="1">
        <v>194.0</v>
      </c>
      <c r="B196" s="3" t="s">
        <v>591</v>
      </c>
      <c r="C196" s="3" t="str">
        <f>IFERROR(__xludf.DUMMYFUNCTION("GOOGLETRANSLATE(B196,""en"",""ko"")"),"Sihanoukville SEZ 무역 가치는 $ 1.3B로 급증합니다")</f>
        <v>Sihanoukville SEZ 무역 가치는 $ 1.3B로 급증합니다</v>
      </c>
      <c r="D196" s="3" t="s">
        <v>567</v>
      </c>
      <c r="E196" s="3" t="str">
        <f>IFERROR(__xludf.DUMMYFUNCTION("GOOGLETRANSLATE(D196,""en"",""ko"")"),"2022 년 8 월 1 일")</f>
        <v>2022 년 8 월 1 일</v>
      </c>
      <c r="F196" s="4" t="s">
        <v>592</v>
      </c>
      <c r="G196" s="3" t="s">
        <v>593</v>
      </c>
      <c r="H196" s="3" t="str">
        <f>IFERROR(__xludf.DUMMYFUNCTION("GOOGLETRANSLATE(G196,""en"",""ko"")"),"Sihanoukville Special Economic Zone은 Covid-19의 전 세계 전염병에 이어 생산 라인을 확보하기 위해 노력해 왔으며 현재까지 유럽, 미국, 중국 및 동남아시아에서 총 170 개의 기업을 유치하고 거의 30,000 개의 일자리를 창출했습니다. Sihanoukville Special Economic Zone의 이사회 회장 인 Chhin Chien Kang의 노동 직업 훈련부의 투자 과정의 행사는 2022 년 1 월부터 6 월"&amp;"까지 Sihanoukville Special Zone의 수출 및 수입 가치가 도달했다고 말했습니다. 노동 및 직업 훈련부 장관 인 Sam Heng은 Sihanoukville Special Economic Zone의 리더십을 칭찬하고 Covid의 어려운 상황에도 불구하고 투자를 유지하고 사업을 확대하기위한 노력에 대한 Sam Heng을 칭찬했습니다. -19 전염병. Ween 캄보디아와 중국. 또한 벨트 앤로드 이니셔티브의 일부이며 캄보디아에 상당한 경제 "&amp;"성장을 제공했으며, 정부는 Sihanoukville의 두 가지 주요 개발 프로젝트 - 산업 및 서비스를 연구하고 있습니다. Expressway 프로젝트는 또한 더 빠른 여행을 촉진하기 위해 중국 정부의 기여를 자랑합니다.”라고 장관은 또한 중국의 회사 방문을 회상하고 설립자들이 캄보디아에 계속 투자하여 조건을 다루고 조건을 만들도록 요청했습니다. 캄보디아 인을위한 더 많은 새로운 일자리. Kang은 2023 년 상반기에 좋은 정책과 투자 매력으로 인해 "&amp;"Sizoukville Economic Zone (SEZ)에 3 억 달러가 넘는 또 다른 대형 타이어 공장을 설립 할 것이라고 말했다. 2022 년 6 월 에이 회사는 무역 박람회를 조직했다. 중국이 캄보디아의 농산물 중 일부를 중국으로 수락 할 실크로드의 경우, 회사는 보건부와 노동 및 직업 훈련부와 협력하여 대형 타이어 공장의 설립이 많은 혜택을 제공 할 것이라고 믿는다. 캄보디아 농민들은 회사에 힘을 제공하기 위해 고무를 재배합니다. 한편, 회사의 "&amp;"추가 생산 체인을 공급하기 위해 더 많은 근로자가 필요합니다. 캄보디아-치나 자유 무역 계약을 통해 양국간에 더 많은 제품을 수출하고 수입하는 것이 더 쉬워 질 것이라고 덧붙였습니다.
장관은 또한 회사가 회사의 요구를 충족시키기 위해 중국 대학과 협력하여 양질의 교육을 제공하기 위해 노동 및 직업 교육부와 계속 협력하도록 회사에 요청했다. 또한 SEZ는 특히 건강 관리 서비스를 제공합니다. 임산부 와이 지역에서 일하는 근로자를위한 주택 건설뿐만 아니라 "&amp;"임산부의 경우.")</f>
        <v>Sihanoukville Special Economic Zone은 Covid-19의 전 세계 전염병에 이어 생산 라인을 확보하기 위해 노력해 왔으며 현재까지 유럽, 미국, 중국 및 동남아시아에서 총 170 개의 기업을 유치하고 거의 30,000 개의 일자리를 창출했습니다. Sihanoukville Special Economic Zone의 이사회 회장 인 Chhin Chien Kang의 노동 직업 훈련부의 투자 과정의 행사는 2022 년 1 월부터 6 월까지 Sihanoukville Special Zone의 수출 및 수입 가치가 도달했다고 말했습니다. 노동 및 직업 훈련부 장관 인 Sam Heng은 Sihanoukville Special Economic Zone의 리더십을 칭찬하고 Covid의 어려운 상황에도 불구하고 투자를 유지하고 사업을 확대하기위한 노력에 대한 Sam Heng을 칭찬했습니다. -19 전염병. Ween 캄보디아와 중국. 또한 벨트 앤로드 이니셔티브의 일부이며 캄보디아에 상당한 경제 성장을 제공했으며, 정부는 Sihanoukville의 두 가지 주요 개발 프로젝트 - 산업 및 서비스를 연구하고 있습니다. Expressway 프로젝트는 또한 더 빠른 여행을 촉진하기 위해 중국 정부의 기여를 자랑합니다.”라고 장관은 또한 중국의 회사 방문을 회상하고 설립자들이 캄보디아에 계속 투자하여 조건을 다루고 조건을 만들도록 요청했습니다. 캄보디아 인을위한 더 많은 새로운 일자리. Kang은 2023 년 상반기에 좋은 정책과 투자 매력으로 인해 Sizoukville Economic Zone (SEZ)에 3 억 달러가 넘는 또 다른 대형 타이어 공장을 설립 할 것이라고 말했다. 2022 년 6 월 에이 회사는 무역 박람회를 조직했다. 중국이 캄보디아의 농산물 중 일부를 중국으로 수락 할 실크로드의 경우, 회사는 보건부와 노동 및 직업 훈련부와 협력하여 대형 타이어 공장의 설립이 많은 혜택을 제공 할 것이라고 믿는다. 캄보디아 농민들은 회사에 힘을 제공하기 위해 고무를 재배합니다. 한편, 회사의 추가 생산 체인을 공급하기 위해 더 많은 근로자가 필요합니다. 캄보디아-치나 자유 무역 계약을 통해 양국간에 더 많은 제품을 수출하고 수입하는 것이 더 쉬워 질 것이라고 덧붙였습니다.
장관은 또한 회사가 회사의 요구를 충족시키기 위해 중국 대학과 협력하여 양질의 교육을 제공하기 위해 노동 및 직업 교육부와 계속 협력하도록 회사에 요청했다. 또한 SEZ는 특히 건강 관리 서비스를 제공합니다. 임산부 와이 지역에서 일하는 근로자를위한 주택 건설뿐만 아니라 임산부의 경우.</v>
      </c>
    </row>
    <row r="197" ht="15.75" customHeight="1">
      <c r="A197" s="1">
        <v>195.0</v>
      </c>
      <c r="B197" s="3" t="s">
        <v>594</v>
      </c>
      <c r="C197" s="3" t="str">
        <f>IFERROR(__xludf.DUMMYFUNCTION("GOOGLETRANSLATE(B197,""en"",""ko"")"),"2021 년 유니레버 캄보디아 14 번째 최고 납세자")</f>
        <v>2021 년 유니레버 캄보디아 14 번째 최고 납세자</v>
      </c>
      <c r="D197" s="3" t="s">
        <v>567</v>
      </c>
      <c r="E197" s="3" t="str">
        <f>IFERROR(__xludf.DUMMYFUNCTION("GOOGLETRANSLATE(D197,""en"",""ko"")"),"2022 년 8 월 1 일")</f>
        <v>2022 년 8 월 1 일</v>
      </c>
      <c r="F197" s="4" t="s">
        <v>595</v>
      </c>
      <c r="G197" s="3" t="s">
        <v>596</v>
      </c>
      <c r="H197" s="3" t="str">
        <f>IFERROR(__xludf.DUMMYFUNCTION("GOOGLETRANSLATE(G197,""en"",""ko"")"),"유니레버 캄보디아는 헌 센 총리가 2021 년 14 번째로 높은 납세자가되어 국가 경제 발전에 기여한 회사에 대한 감사의 편지를 발표했다고 발표했다. 이 회사는 캄보디아의 세금 의무와 규정을 충족시킴으로써 우수한 법인세 거버넌스에서 유니레버 캄보디아의 지속적인 약속과 투명성을 밝혔다. 유니레버 캄보디아 (Unilever Cambodia)와 라오스 (Laos)의 국가 국장은“헌 센 총리로부터 국가의 경제 및 사회 발전에 대한 지속적인 기여를 위해 두 번째"&amp;"로 감사의 편지를받는 것은 영광입니다. 우리의 세금 지불, 특히 회사가 의무를 완전히 이행 해야하는 코비드 포스트 19 회복 시간에 세금 지불.”“글로벌 회사로서 우리는 국가 규정을 준수하는 데 중요합니다. 우리는 투자와 투명한 세금 기부를 통해 캄보디아 사람들을 위해 더 나은 노력을 기울이기 위해 국가를 지원하고 돕기 위해 노력하고 있습니다.”라고 그는 덧붙였다. Kong Vibol이 발행 한 '금 세금 준수 증명서', 2022 년부터 2 년간의 유효"&amp;"성을 인정하는 회사의 세금 준수를 보여주는 총세 국무 총리 및 총무 총리에 첨부 된 국무 총리 및 대표자에게 첨부 된 장관. 2023. 그것은 캄보디아에서 COVID-19 감염이 발견 된 이후 회사가 정부 및 기타 시민 사회 단체를 지원하는 데 최전선에 달려 있다고 말했다. 현재까지 Unilever는 캄보디아와의 다양한 조직에 대한 필수 식품, 위생 제품 및 인공 호흡기를 캄보디아와의 다양한 조직에 기여했습니다. 캄보디아는 매일 캄보디아에서 1600 만"&amp;" 명의 소비자에게 20 명 이상의 아름다움을 제공한다고 말했다. Dove, Viso Pises, Sunlight, Clear, Sunsilk, Knorr 및 Wall 's Ice Cream과 같은 브랜드를 포함한 개인 관리, 영양, 아이스크림 및 가정 간호 브랜드.")</f>
        <v>유니레버 캄보디아는 헌 센 총리가 2021 년 14 번째로 높은 납세자가되어 국가 경제 발전에 기여한 회사에 대한 감사의 편지를 발표했다고 발표했다. 이 회사는 캄보디아의 세금 의무와 규정을 충족시킴으로써 우수한 법인세 거버넌스에서 유니레버 캄보디아의 지속적인 약속과 투명성을 밝혔다. 유니레버 캄보디아 (Unilever Cambodia)와 라오스 (Laos)의 국가 국장은“헌 센 총리로부터 국가의 경제 및 사회 발전에 대한 지속적인 기여를 위해 두 번째로 감사의 편지를받는 것은 영광입니다. 우리의 세금 지불, 특히 회사가 의무를 완전히 이행 해야하는 코비드 포스트 19 회복 시간에 세금 지불.”“글로벌 회사로서 우리는 국가 규정을 준수하는 데 중요합니다. 우리는 투자와 투명한 세금 기부를 통해 캄보디아 사람들을 위해 더 나은 노력을 기울이기 위해 국가를 지원하고 돕기 위해 노력하고 있습니다.”라고 그는 덧붙였다. Kong Vibol이 발행 한 '금 세금 준수 증명서', 2022 년부터 2 년간의 유효성을 인정하는 회사의 세금 준수를 보여주는 총세 국무 총리 및 총무 총리에 첨부 된 국무 총리 및 대표자에게 첨부 된 장관. 2023. 그것은 캄보디아에서 COVID-19 감염이 발견 된 이후 회사가 정부 및 기타 시민 사회 단체를 지원하는 데 최전선에 달려 있다고 말했다. 현재까지 Unilever는 캄보디아와의 다양한 조직에 대한 필수 식품, 위생 제품 및 인공 호흡기를 캄보디아와의 다양한 조직에 기여했습니다. 캄보디아는 매일 캄보디아에서 1600 만 명의 소비자에게 20 명 이상의 아름다움을 제공한다고 말했다. Dove, Viso Pises, Sunlight, Clear, Sunsilk, Knorr 및 Wall 's Ice Cream과 같은 브랜드를 포함한 개인 관리, 영양, 아이스크림 및 가정 간호 브랜드.</v>
      </c>
    </row>
    <row r="198" ht="15.75" customHeight="1">
      <c r="A198" s="1">
        <v>196.0</v>
      </c>
      <c r="B198" s="3" t="s">
        <v>597</v>
      </c>
      <c r="C198" s="3" t="str">
        <f>IFERROR(__xludf.DUMMYFUNCTION("GOOGLETRANSLATE(B198,""en"",""ko"")"),"Rcep, Kingdom-China Fta는 캄보디아에게 더 큰 수출 시장을 제공합니다")</f>
        <v>Rcep, Kingdom-China Fta는 캄보디아에게 더 큰 수출 시장을 제공합니다</v>
      </c>
      <c r="D198" s="3" t="s">
        <v>567</v>
      </c>
      <c r="E198" s="3" t="str">
        <f>IFERROR(__xludf.DUMMYFUNCTION("GOOGLETRANSLATE(D198,""en"",""ko"")"),"2022 년 8 월 1 일")</f>
        <v>2022 년 8 월 1 일</v>
      </c>
      <c r="F198" s="4" t="s">
        <v>598</v>
      </c>
      <c r="G198" s="3" t="s">
        <v>599</v>
      </c>
      <c r="H198" s="3" t="str">
        <f>IFERROR(__xludf.DUMMYFUNCTION("GOOGLETRANSLATE(G198,""en"",""ko"")"),"두 계약은 2028 년까지 2030 년과 2050 년까지 중간 소득과 고소득 지위를 달성하려는 국가의 계획된 노력에 대한 캄보디아의 퀘스트에 대한 캄보디아의 탐구에 잘 적절한 개입입니다. ) 무역 협정과 캄보디아-중국 자유 무역 협정 (CCFTA)은 캄보디아에 대한 더 넓은 수출 시장을 제공했다고 목요일에 캄보디아의 유엔 경제 사회위원회 (UN Economic and Social Commission)와 태평양 (UN- ESCAP)은 이러한 자유 무역 협"&amp;"정 덕분에 캄보디아의 다른 RCEP 회원국에 대한 총 수출은 2022 년 상반기에 총 3,200 억 달러, 전년 대비 10 % 증가한 것으로 나타났습니다. AL의 투자자를위한 더 크고 경쟁력있는 수출 시장과 함께이 지역의 생산, 비즈니스 및 투자를위한 더 중요하고 잠재적 인 센터 그는 전 세계적으로 L”라고 말했다. 그는 아시아와 태평양 2022의 경제 및 사회 조사에 관한 정책 대화에서 연설에서 말했다. 10 개의 ASEAN 회원국 - 브루나이, 캄보"&amp;"디아, 인도네시아, 라오스, 말레이시아, 미얀마, 필리핀, 싱가포르, 태국 및 베트남, 그리고 5 명의 무역 파트너, 즉 중국, 일본, 한국, 호주 및 뉴질랜드 가이 지역으로 말했다. 그리고 세계는 지정 학적 경쟁, 군사, 무역 및 기술 전쟁, 기후 변화, 통화 정책 강화, 다자주의, 국제 협력 및 자유 무역을 포함하여 점점 더 심각한 도전에 직면하고 있습니다. ""우리는 다자간 거래 시스템에 대한 개방성과 지원을 준수하고 다자주의를 강화해야한다""고 "&amp;"그는 국제 무역에 대한 개방성을 촉진하고 무역 장벽을 줄여야 할 필요성을 강조했다. 약과 에너지.” Cambodian Commerce의 국무 장관과 Penn Sovicheat 대변인은 RCEP와 CCFTA가 캄보디아의 수출 성장에 기여한다고 말했다. “두 계약은 또한 2028 년까지 20330 년과 2050 년까지 각각 중저 소득과 고소득 지위를 달성하려는 국가의 계획된 노력에 대한 캄보디아의 퀘스트에 대한 캄보디아의 탐구에 적합한 개입입니다. 그는 말"&amp;"했다. 세계 은행 리서치 논문에 따르면, 캄보디아는 RCEP의 실질 소득 증가와 수출 성장 측면에서 베트남과 말레이시아 이후 3 위를 차지했습니다.")</f>
        <v>두 계약은 2028 년까지 2030 년과 2050 년까지 중간 소득과 고소득 지위를 달성하려는 국가의 계획된 노력에 대한 캄보디아의 퀘스트에 대한 캄보디아의 탐구에 잘 적절한 개입입니다. ) 무역 협정과 캄보디아-중국 자유 무역 협정 (CCFTA)은 캄보디아에 대한 더 넓은 수출 시장을 제공했다고 목요일에 캄보디아의 유엔 경제 사회위원회 (UN Economic and Social Commission)와 태평양 (UN- ESCAP)은 이러한 자유 무역 협정 덕분에 캄보디아의 다른 RCEP 회원국에 대한 총 수출은 2022 년 상반기에 총 3,200 억 달러, 전년 대비 10 % 증가한 것으로 나타났습니다. AL의 투자자를위한 더 크고 경쟁력있는 수출 시장과 함께이 지역의 생산, 비즈니스 및 투자를위한 더 중요하고 잠재적 인 센터 그는 전 세계적으로 L”라고 말했다. 그는 아시아와 태평양 2022의 경제 및 사회 조사에 관한 정책 대화에서 연설에서 말했다. 10 개의 ASEAN 회원국 - 브루나이, 캄보디아, 인도네시아, 라오스, 말레이시아, 미얀마, 필리핀, 싱가포르, 태국 및 베트남, 그리고 5 명의 무역 파트너, 즉 중국, 일본, 한국, 호주 및 뉴질랜드 가이 지역으로 말했다. 그리고 세계는 지정 학적 경쟁, 군사, 무역 및 기술 전쟁, 기후 변화, 통화 정책 강화, 다자주의, 국제 협력 및 자유 무역을 포함하여 점점 더 심각한 도전에 직면하고 있습니다. "우리는 다자간 거래 시스템에 대한 개방성과 지원을 준수하고 다자주의를 강화해야한다"고 그는 국제 무역에 대한 개방성을 촉진하고 무역 장벽을 줄여야 할 필요성을 강조했다. 약과 에너지.” Cambodian Commerce의 국무 장관과 Penn Sovicheat 대변인은 RCEP와 CCFTA가 캄보디아의 수출 성장에 기여한다고 말했다. “두 계약은 또한 2028 년까지 20330 년과 2050 년까지 각각 중저 소득과 고소득 지위를 달성하려는 국가의 계획된 노력에 대한 캄보디아의 퀘스트에 대한 캄보디아의 탐구에 적합한 개입입니다. 그는 말했다. 세계 은행 리서치 논문에 따르면, 캄보디아는 RCEP의 실질 소득 증가와 수출 성장 측면에서 베트남과 말레이시아 이후 3 위를 차지했습니다.</v>
      </c>
    </row>
    <row r="199" ht="15.75" customHeight="1">
      <c r="A199" s="1">
        <v>197.0</v>
      </c>
      <c r="B199" s="3" t="s">
        <v>30</v>
      </c>
      <c r="C199" s="3" t="str">
        <f>IFERROR(__xludf.DUMMYFUNCTION("GOOGLETRANSLATE(B199,""en"",""ko"")"),"시장 감시")</f>
        <v>시장 감시</v>
      </c>
      <c r="D199" s="3" t="s">
        <v>567</v>
      </c>
      <c r="E199" s="3" t="str">
        <f>IFERROR(__xludf.DUMMYFUNCTION("GOOGLETRANSLATE(D199,""en"",""ko"")"),"2022 년 8 월 1 일")</f>
        <v>2022 년 8 월 1 일</v>
      </c>
      <c r="F199" s="4" t="s">
        <v>600</v>
      </c>
      <c r="G199" s="3" t="s">
        <v>601</v>
      </c>
      <c r="H199" s="3" t="str">
        <f>IFERROR(__xludf.DUMMYFUNCTION("GOOGLETRANSLATE(G199,""en"",""ko"")"),"CSX는 0.16 포인트 증가한 캄보디아 증권 거래소 지수 (CSX)는 금요일 475.98로 0.16 포인트 또는 0.03 % 증가했습니다. 474.82로 개장 한 지수는 하루 무역 기간 동안 475.98의 최고치와 473.61의 최저치를 기록했으며, PPAP는 60 명의 Riels가 14,780 Riels로 이동하여 PEPC, 40 Riel은 3,190 Riels에 도달했습니다. PPSP는 2,390 Riels에 정착하기 위해 20 명의 Riels를 "&amp;"올라갔습니다 .GTI는 40 Riels를 잃어 4,040 Riels 및 PWSA로 이동하여 각각 7,400 Riels에 도달하기 위해 20 명의 Riels를 잃었습니다. ABC와 PAS는 평평하게 남아있었습니다. 성장 보드에서 JSL과 DBDE는 모두 평평하게 남아있었습니다. 각각 4,100 명의 Riels와 2,390 Riels.")</f>
        <v>CSX는 0.16 포인트 증가한 캄보디아 증권 거래소 지수 (CSX)는 금요일 475.98로 0.16 포인트 또는 0.03 % 증가했습니다. 474.82로 개장 한 지수는 하루 무역 기간 동안 475.98의 최고치와 473.61의 최저치를 기록했으며, PPAP는 60 명의 Riels가 14,780 Riels로 이동하여 PEPC, 40 Riel은 3,190 Riels에 도달했습니다. PPSP는 2,390 Riels에 정착하기 위해 20 명의 Riels를 올라갔습니다 .GTI는 40 Riels를 잃어 4,040 Riels 및 PWSA로 이동하여 각각 7,400 Riels에 도달하기 위해 20 명의 Riels를 잃었습니다. ABC와 PAS는 평평하게 남아있었습니다. 성장 보드에서 JSL과 DBDE는 모두 평평하게 남아있었습니다. 각각 4,100 명의 Riels와 2,390 Riels.</v>
      </c>
    </row>
    <row r="200" ht="15.75" customHeight="1">
      <c r="A200" s="1">
        <v>198.0</v>
      </c>
      <c r="B200" s="3" t="s">
        <v>602</v>
      </c>
      <c r="C200" s="3" t="str">
        <f>IFERROR(__xludf.DUMMYFUNCTION("GOOGLETRANSLATE(B200,""en"",""ko"")"),"캄보디아는 글로벌 자발적 탄소 시장에서 탄소 크레딧을 성공적으로 판매합니다.")</f>
        <v>캄보디아는 글로벌 자발적 탄소 시장에서 탄소 크레딧을 성공적으로 판매합니다.</v>
      </c>
      <c r="D200" s="3" t="s">
        <v>603</v>
      </c>
      <c r="E200" s="3" t="str">
        <f>IFERROR(__xludf.DUMMYFUNCTION("GOOGLETRANSLATE(D200,""en"",""ko"")"),"2022 년 7 월 31 일")</f>
        <v>2022 년 7 월 31 일</v>
      </c>
      <c r="F200" s="4" t="s">
        <v>604</v>
      </c>
      <c r="G200" s="3" t="s">
        <v>605</v>
      </c>
      <c r="H200" s="3" t="str">
        <f>IFERROR(__xludf.DUMMYFUNCTION("GOOGLETRANSLATE(G200,""en"",""ko"")"),"캄보디아는 토요일부터 2020 년부터 2020 년까지 1,160 만 달러를 벌고 글로벌 자발적인 탄소 시장에서 탄소 크레딧을 성공적으로 판매하는 것을 보았다고 말했다. Mondulkiri Province의 Keo Seima Wildlife Sanctuary, Koh Kong Province의 Southern Cardamom National Park의 Redd+ 프로젝트 및 Stung Treng Province의 Prey Lang Wildlife Sanc"&amp;"tuary. 시장은 디즈니와 구찌 등이 포함됩니다.“완전한 평화, 정치적 안정성 및 사람들의 더 나은 생계는 우리에게 기존 천연 자원을 보호하고 보존하기에 충분한 시간과 자원을주었습니다.”라고 Xinhua. 카본 크레딧을 판매 한 동남아시아 국가 협회 (ASEAN)의 두 회원국 만 탄소 학점 판매 수익은 생태 관광 산업에서 새로운 일자리를 창출함으로써 천연 자원 보호 및 지역 사회 개발에 대한 노력을 지원하는 데 사용되었으며, 캄보디아에서 탄소 크레딧을"&amp;" 구매하는 회사는 독립 기관의 평가에 기초하여 결정을 내 렸습니다. 대변인은이 나라가 자연 자원을 적절하게 보호 할 수 있음을 확인했다. 캄보디아는 탄소 신용 판매 목록에 최소 5 건의 성소를 추가했으며 환경부와 파트너 조직이 현재 자발적인 구매자를 찾고 있다고 말했다. Pheaktra는 캄보디아는 현재 70 개 이상의 보호 지역과 생물 다양성 복도가 총 730 만 헥타르의 생물 다양성 복도를 보유하고 있으며, 이는 토지 면적의 41 %에 해당하는 총 "&amp;"730 만 헥타르의 70 개 이상의 보호 지역과 생물 다양성 복도를 가지고 있다고 말했다. 캄보디아.")</f>
        <v>캄보디아는 토요일부터 2020 년부터 2020 년까지 1,160 만 달러를 벌고 글로벌 자발적인 탄소 시장에서 탄소 크레딧을 성공적으로 판매하는 것을 보았다고 말했다. Mondulkiri Province의 Keo Seima Wildlife Sanctuary, Koh Kong Province의 Southern Cardamom National Park의 Redd+ 프로젝트 및 Stung Treng Province의 Prey Lang Wildlife Sanctuary. 시장은 디즈니와 구찌 등이 포함됩니다.“완전한 평화, 정치적 안정성 및 사람들의 더 나은 생계는 우리에게 기존 천연 자원을 보호하고 보존하기에 충분한 시간과 자원을주었습니다.”라고 Xinhua. 카본 크레딧을 판매 한 동남아시아 국가 협회 (ASEAN)의 두 회원국 만 탄소 학점 판매 수익은 생태 관광 산업에서 새로운 일자리를 창출함으로써 천연 자원 보호 및 지역 사회 개발에 대한 노력을 지원하는 데 사용되었으며, 캄보디아에서 탄소 크레딧을 구매하는 회사는 독립 기관의 평가에 기초하여 결정을 내 렸습니다. 대변인은이 나라가 자연 자원을 적절하게 보호 할 수 있음을 확인했다. 캄보디아는 탄소 신용 판매 목록에 최소 5 건의 성소를 추가했으며 환경부와 파트너 조직이 현재 자발적인 구매자를 찾고 있다고 말했다. Pheaktra는 캄보디아는 현재 70 개 이상의 보호 지역과 생물 다양성 복도가 총 730 만 헥타르의 생물 다양성 복도를 보유하고 있으며, 이는 토지 면적의 41 %에 해당하는 총 730 만 헥타르의 70 개 이상의 보호 지역과 생물 다양성 복도를 가지고 있다고 말했다. 캄보디아.</v>
      </c>
    </row>
    <row r="201" ht="15.75" customHeight="1">
      <c r="A201" s="1">
        <v>199.0</v>
      </c>
      <c r="B201" s="3" t="s">
        <v>606</v>
      </c>
      <c r="C201" s="3" t="str">
        <f>IFERROR(__xludf.DUMMYFUNCTION("GOOGLETRANSLATE(B201,""en"",""ko"")"),"캄보디아의 은행 업계는 2022 년 H1에서 강력한 성장을 누리고 있습니다.")</f>
        <v>캄보디아의 은행 업계는 2022 년 H1에서 강력한 성장을 누리고 있습니다.</v>
      </c>
      <c r="D201" s="3" t="s">
        <v>603</v>
      </c>
      <c r="E201" s="3" t="str">
        <f>IFERROR(__xludf.DUMMYFUNCTION("GOOGLETRANSLATE(D201,""en"",""ko"")"),"2022 년 7 월 31 일")</f>
        <v>2022 년 7 월 31 일</v>
      </c>
      <c r="F201" s="4" t="s">
        <v>607</v>
      </c>
      <c r="G201" s="3" t="s">
        <v>608</v>
      </c>
      <c r="H201" s="3" t="str">
        <f>IFERROR(__xludf.DUMMYFUNCTION("GOOGLETRANSLATE(G201,""en"",""ko"")"),"토요일 캄보디아 (NBC) 국립 은행 (NBC)의 최신 보고서에 따르면 캄보디아의 은행 산업은 2022 년 상반기에 대출과 예금 모두에서 강력한 성장을 누 렸습니다. 올해 6 월 고객의 예금은 16 % 증가한 420 억 달러에 달하는 반면, 대출은 무역, 주택, 건설, 농업, 호텔 및 레스토랑, 제조와 같은 주요 부문에 제공되었다고 밝혔다. 은행과 소액 금융 기관의 비 성능 대출 (NPLS)은 각각 2.6 %와 2.3 %의 제어 가능한 비율로 덧붙였다."&amp;" , 2021 년 6 월부터 17.2 % 증가 그는 1,600 만 명의 인구가 Covid-19 Pandemic에 대해 백신 접종을받은 후에도 경제적 활동이 완전히 재개되었다고 그는 말했다. 19) 국가 경제 위기와 비즈니스 활동, 투자 및 소비의 지속 가능성에 기여합니다.”Chanto는 현재 58 개의 상업 은행, 9 개의 전문 은행 및 86 개의 소액 금융 기관이 있으며 총 2,614 개의 본사 및 지점이 있습니다. NBC는 전국의 3,998 개의 자"&amp;"동화 된 텔러 기계 (ATM)가 전국 은행과 소액 금융 기관에 1,320 만 명의 예금 계좌와 350 만 명의 신용 계정이 있다고 NBC는 덧붙였다. 신화")</f>
        <v>토요일 캄보디아 (NBC) 국립 은행 (NBC)의 최신 보고서에 따르면 캄보디아의 은행 산업은 2022 년 상반기에 대출과 예금 모두에서 강력한 성장을 누 렸습니다. 올해 6 월 고객의 예금은 16 % 증가한 420 억 달러에 달하는 반면, 대출은 무역, 주택, 건설, 농업, 호텔 및 레스토랑, 제조와 같은 주요 부문에 제공되었다고 밝혔다. 은행과 소액 금융 기관의 비 성능 대출 (NPLS)은 각각 2.6 %와 2.3 %의 제어 가능한 비율로 덧붙였다. , 2021 년 6 월부터 17.2 % 증가 그는 1,600 만 명의 인구가 Covid-19 Pandemic에 대해 백신 접종을받은 후에도 경제적 활동이 완전히 재개되었다고 그는 말했다. 19) 국가 경제 위기와 비즈니스 활동, 투자 및 소비의 지속 가능성에 기여합니다.”Chanto는 현재 58 개의 상업 은행, 9 개의 전문 은행 및 86 개의 소액 금융 기관이 있으며 총 2,614 개의 본사 및 지점이 있습니다. NBC는 전국의 3,998 개의 자동화 된 텔러 기계 (ATM)가 전국 은행과 소액 금융 기관에 1,320 만 명의 예금 계좌와 350 만 명의 신용 계정이 있다고 NBC는 덧붙였다. 신화</v>
      </c>
    </row>
    <row r="202" ht="15.75" customHeight="1">
      <c r="A202" s="1">
        <v>200.0</v>
      </c>
      <c r="B202" s="3" t="s">
        <v>609</v>
      </c>
      <c r="C202" s="3" t="str">
        <f>IFERROR(__xludf.DUMMYFUNCTION("GOOGLETRANSLATE(B202,""en"",""ko"")"),"세금 부채를 지불하기 위해 2 명의 CEO로 초청")</f>
        <v>세금 부채를 지불하기 위해 2 명의 CEO로 초청</v>
      </c>
      <c r="D202" s="3" t="s">
        <v>610</v>
      </c>
      <c r="E202" s="3" t="str">
        <f>IFERROR(__xludf.DUMMYFUNCTION("GOOGLETRANSLATE(D202,""en"",""ko"")"),"2022 년 7 월 30 일")</f>
        <v>2022 년 7 월 30 일</v>
      </c>
      <c r="F202" s="4" t="s">
        <v>611</v>
      </c>
      <c r="G202" s="3" t="s">
        <v>612</v>
      </c>
      <c r="H202" s="3" t="str">
        <f>IFERROR(__xludf.DUMMYFUNCTION("GOOGLETRANSLATE(G202,""en"",""ko"")"),"구식의 예의로 유명한 세금 부서는 주 세금 부채를 지불하기 위해 회사의 두 CEO에 초대장을 발표했습니다. 두 CEO는 다음과 같습니다. . Wison Sport의 CEO 인 Heng Sothy는 Liu 씨에게 미시적이며 GDT는 다음과 같이 말합니다. 모든 납세자가 국가 예산에 기여할 의무입니다. 이전에, 총세 국은 회사의 이사에게 세금 관리에 등록 된 회사의 주소에 대한 초대장에 의해 회사의 세금 부채를 해결하도록 초대했지만, 이사는 초청으로 오지 "&amp;"않았으며 세금 부채를 지불하지 않았습니다. . 제 95 조 (신규), 포인트 6, 세금에 관한 법률 B. . 이사가 위의 마감일까지 오지 않는 경우, 총세 국은 법을 시행 할 권리를 보유 할 것입니다. 세금 의무를 이행하는 회사의 이사 인 Liu Yaowu 씨. 'Heng Sothy - Wison Sport의 CEO는 또한 우아하게 서면으로 서면으로 서면 요청을 받았습니다. 세금 총세 및 세금 부채를 신속하고시기 적절한 방식으로 정산")</f>
        <v>구식의 예의로 유명한 세금 부서는 주 세금 부채를 지불하기 위해 회사의 두 CEO에 초대장을 발표했습니다. 두 CEO는 다음과 같습니다. . Wison Sport의 CEO 인 Heng Sothy는 Liu 씨에게 미시적이며 GDT는 다음과 같이 말합니다. 모든 납세자가 국가 예산에 기여할 의무입니다. 이전에, 총세 국은 회사의 이사에게 세금 관리에 등록 된 회사의 주소에 대한 초대장에 의해 회사의 세금 부채를 해결하도록 초대했지만, 이사는 초청으로 오지 않았으며 세금 부채를 지불하지 않았습니다. . 제 95 조 (신규), 포인트 6, 세금에 관한 법률 B. . 이사가 위의 마감일까지 오지 않는 경우, 총세 국은 법을 시행 할 권리를 보유 할 것입니다. 세금 의무를 이행하는 회사의 이사 인 Liu Yaowu 씨. 'Heng Sothy - Wison Sport의 CEO는 또한 우아하게 서면으로 서면으로 서면 요청을 받았습니다. 세금 총세 및 세금 부채를 신속하고시기 적절한 방식으로 정산</v>
      </c>
    </row>
    <row r="203" ht="15.75" customHeight="1">
      <c r="A203" s="1">
        <v>201.0</v>
      </c>
      <c r="B203" s="3" t="s">
        <v>613</v>
      </c>
      <c r="C203" s="3" t="str">
        <f>IFERROR(__xludf.DUMMYFUNCTION("GOOGLETRANSLATE(B203,""en"",""ko"")"),"Nokia는 Cambodian ISP Sinet 용 XGS Passive Optical Network (XGS-PON) 솔루션을 배포합니다.")</f>
        <v>Nokia는 Cambodian ISP Sinet 용 XGS Passive Optical Network (XGS-PON) 솔루션을 배포합니다.</v>
      </c>
      <c r="D203" s="3" t="s">
        <v>610</v>
      </c>
      <c r="E203" s="3" t="str">
        <f>IFERROR(__xludf.DUMMYFUNCTION("GOOGLETRANSLATE(D203,""en"",""ko"")"),"2022 년 7 월 30 일")</f>
        <v>2022 년 7 월 30 일</v>
      </c>
      <c r="F203" s="4" t="s">
        <v>614</v>
      </c>
      <c r="G203" s="3" t="s">
        <v>615</v>
      </c>
      <c r="H203" s="3" t="str">
        <f>IFERROR(__xludf.DUMMYFUNCTION("GOOGLETRANSLATE(G203,""en"",""ko"")"),"Nokia는 캄보디아 인터넷 서비스 제공 업체 인 Sinet을위한 XGS Passive Optical Network (XGS Posive Optical Network) 솔루션을 시장에서 고속 엔터프라이즈 연결에 대한 수요로 확대하고 있습니다. 초기 배포는 Capital Phnom Penh에서 이루어질 것입니다. 캄보디아의 다른 도시와 지역으로 솔루션을 확장하십시오. Sinet은 5G 백홀링 및 스마트 도시와 같은 사용 사례뿐만 아니라 용량에 대한 수요에"&amp;" 대한 수요를 다루기 위해 네트워크를 준비하는 것을 목표로합니다. Nokia는 기존 광섬유 액세스 노드를 배포의 일부로 업그레이드 할 것입니다. Sinet의 CTO 인 Diep Kong은 다음과 같이 말했습니다 :“디지털 생태계가 모두 발생할 때 기업은 매우 고속과 함께 탁월한 네트워크 신뢰성이 필요합니다.”우리는 이미 Nokia의 GPON 솔루션을 사용하고 있으며 현장에서 입증 한 XGS-를 확신합니다. PON 솔루션을 통해 캄보디아의 기업에 차별화 "&amp;"된 경험을 제공 할 수 있습니다.”Nokia는 XGS-PON의 시장 리더이며 XGS-Pon은 Nokia가 시장의 리더가되면서 전 세계적으로 가속화하고 있습니다. Telecoms.com 개발")</f>
        <v>Nokia는 캄보디아 인터넷 서비스 제공 업체 인 Sinet을위한 XGS Passive Optical Network (XGS Posive Optical Network) 솔루션을 시장에서 고속 엔터프라이즈 연결에 대한 수요로 확대하고 있습니다. 초기 배포는 Capital Phnom Penh에서 이루어질 것입니다. 캄보디아의 다른 도시와 지역으로 솔루션을 확장하십시오. Sinet은 5G 백홀링 및 스마트 도시와 같은 사용 사례뿐만 아니라 용량에 대한 수요에 대한 수요를 다루기 위해 네트워크를 준비하는 것을 목표로합니다. Nokia는 기존 광섬유 액세스 노드를 배포의 일부로 업그레이드 할 것입니다. Sinet의 CTO 인 Diep Kong은 다음과 같이 말했습니다 :“디지털 생태계가 모두 발생할 때 기업은 매우 고속과 함께 탁월한 네트워크 신뢰성이 필요합니다.”우리는 이미 Nokia의 GPON 솔루션을 사용하고 있으며 현장에서 입증 한 XGS-를 확신합니다. PON 솔루션을 통해 캄보디아의 기업에 차별화 된 경험을 제공 할 수 있습니다.”Nokia는 XGS-PON의 시장 리더이며 XGS-Pon은 Nokia가 시장의 리더가되면서 전 세계적으로 가속화하고 있습니다. Telecoms.com 개발</v>
      </c>
    </row>
    <row r="204" ht="15.75" customHeight="1">
      <c r="A204" s="1">
        <v>202.0</v>
      </c>
      <c r="B204" s="3" t="s">
        <v>616</v>
      </c>
      <c r="C204" s="3" t="str">
        <f>IFERROR(__xludf.DUMMYFUNCTION("GOOGLETRANSLATE(B204,""en"",""ko"")"),"캄보디아 정부는 자산과 부채를 효과적으로 관리하고 활용합니다")</f>
        <v>캄보디아 정부는 자산과 부채를 효과적으로 관리하고 활용합니다</v>
      </c>
      <c r="D204" s="3" t="s">
        <v>610</v>
      </c>
      <c r="E204" s="3" t="str">
        <f>IFERROR(__xludf.DUMMYFUNCTION("GOOGLETRANSLATE(D204,""en"",""ko"")"),"2022 년 7 월 30 일")</f>
        <v>2022 년 7 월 30 일</v>
      </c>
      <c r="F204" s="4" t="s">
        <v>617</v>
      </c>
      <c r="G204" s="3" t="s">
        <v>618</v>
      </c>
      <c r="H204" s="3" t="str">
        <f>IFERROR(__xludf.DUMMYFUNCTION("GOOGLETRANSLATE(G204,""en"",""ko"")"),"캄보디아 왕립 정부는 효과적인 조치에서 자산과 부채를 관리하고 활용하여 Covid-19 Pandemic의 적시에 위의 구현을 적시에 유지할 수 있습니다. 예산 중앙 정부의 수익 성과는 총계를 축적했습니다. 경제 재무부의 보고서에 따르면, 올해 첫 5 개월 동안 KHR 10,976 억 (약 247 억 달러)은 17.08 % 증가한 것으로, 세금 수입은 KHR 9,964 억이었다. Grant Revenue KHR323 Billion; 그리고 기타 수익 KH"&amp;"R 6,89 억.“지난 몇 년간의 역사적 수익 성과 추세에 따르면 캄보디아 사회 경제적 활동의 회복과 함께 2022 년의 수익 성과는 2022 예산법에 명시된 목표를 달성하기위한 것입니다. 지출 성과는 총 1,528 억 달러 (약 2,500 억 달러)의 총 1,500 억 달러를 11.92 % 증가 시켰으며, KHR7,394 Billion은 비용 성과를 기록한 반면 KHR3,139 억은 KHR3,1330를 기록했다고 지적했다. 비 essets의 순 투자."&amp;" .“2022 년 예산 지출은 불필요한 지출 최소화를 최소화하면서 Covid-19 Pandemic의 결과를 더욱 전투하기 위해 우선 순위를 바꾸는 전제를지지합니다. 법률은 캄보디아 경제의 성장과 활성화를 회복하고 홍보하는 우선 순위에 따라 준비되어 왔으며, 2022 년 5.6 %의 성장률을 기대하는 사회 - 사회. Chea Vannak - AKP")</f>
        <v>캄보디아 왕립 정부는 효과적인 조치에서 자산과 부채를 관리하고 활용하여 Covid-19 Pandemic의 적시에 위의 구현을 적시에 유지할 수 있습니다. 예산 중앙 정부의 수익 성과는 총계를 축적했습니다. 경제 재무부의 보고서에 따르면, 올해 첫 5 개월 동안 KHR 10,976 억 (약 247 억 달러)은 17.08 % 증가한 것으로, 세금 수입은 KHR 9,964 억이었다. Grant Revenue KHR323 Billion; 그리고 기타 수익 KHR 6,89 억.“지난 몇 년간의 역사적 수익 성과 추세에 따르면 캄보디아 사회 경제적 활동의 회복과 함께 2022 년의 수익 성과는 2022 예산법에 명시된 목표를 달성하기위한 것입니다. 지출 성과는 총 1,528 억 달러 (약 2,500 억 달러)의 총 1,500 억 달러를 11.92 % 증가 시켰으며, KHR7,394 Billion은 비용 성과를 기록한 반면 KHR3,139 억은 KHR3,1330를 기록했다고 지적했다. 비 essets의 순 투자. .“2022 년 예산 지출은 불필요한 지출 최소화를 최소화하면서 Covid-19 Pandemic의 결과를 더욱 전투하기 위해 우선 순위를 바꾸는 전제를지지합니다. 법률은 캄보디아 경제의 성장과 활성화를 회복하고 홍보하는 우선 순위에 따라 준비되어 왔으며, 2022 년 5.6 %의 성장률을 기대하는 사회 - 사회. Chea Vannak - AKP</v>
      </c>
    </row>
    <row r="205" ht="15.75" customHeight="1">
      <c r="A205" s="1">
        <v>203.0</v>
      </c>
      <c r="B205" s="3" t="s">
        <v>619</v>
      </c>
      <c r="C205" s="3" t="str">
        <f>IFERROR(__xludf.DUMMYFUNCTION("GOOGLETRANSLATE(B205,""en"",""ko"")"),"Rcep, Cambodia-China Fta는 캄보디아에게 더 큰 수출 시장을 제공합니다")</f>
        <v>Rcep, Cambodia-China Fta는 캄보디아에게 더 큰 수출 시장을 제공합니다</v>
      </c>
      <c r="D205" s="3" t="s">
        <v>610</v>
      </c>
      <c r="E205" s="3" t="str">
        <f>IFERROR(__xludf.DUMMYFUNCTION("GOOGLETRANSLATE(D205,""en"",""ko"")"),"2022 년 7 월 30 일")</f>
        <v>2022 년 7 월 30 일</v>
      </c>
      <c r="F205" s="4" t="s">
        <v>620</v>
      </c>
      <c r="G205" s="3" t="s">
        <v>621</v>
      </c>
      <c r="H205" s="3" t="str">
        <f>IFERROR(__xludf.DUMMYFUNCTION("GOOGLETRANSLATE(G205,""en"",""ko"")"),"지역 포괄적 인 경제 파트너십 (RCEP) 무역 협정과 캄보디아-중국 자유 무역 협정 (CCFTA)은 캄보디아에 대한 더 넓은 수출 시장을 제공했다고 밝혔다. 아시아와 태평양 (UN-ESCAP)은 이러한 자유 무역 협정 덕분에 캄보디아의 다른 RCEP 회원국에 대한 총 수출은 2022 년 상반기에 총 3,200 억 달러, 전년 대비 10 % 증가한 것으로 나타났습니다. 개발로 인해 캄보디아는 전 세계의 투자자들을위한 더 크고 경쟁력있는 수출 시장과 함께"&amp;"이 지역의 생산, 비즈니스 및 투자를위한 더 중요하고 잠재적 인 중심지로 전환했습니다.”라고 그는 경제에 관한 정책 대화에서 연설에서 말했다. 아시아와 태평양 2022. RCEP 및 CCFTA의 사회 조사는 올해 1 월 1 일에 발효되었습니다. RCEP는 10 개의 ASEAN 회원국을 포함한 15 개의 아시아 태평양 국가로 구성되어 있습니다. UNEI, 캄보디아, 인도네시아, 라오스, 말레이시아, 미얀마, 필리핀, 싱가포르, 태국 및 베트남, 그리고 5"&amp;" 개의 무역 파트너, 즉 중국, 일본, 한국, 호주 및 뉴질랜드와 같은 5 개의 무역 파트너 가이 지역과 세계가 계속해서 말했다. 지정 학적 경쟁, 군사, 무역 및 기술 전쟁, 기후 변화, 통화 정책 강화, 다자주의, 국제 협력 및 자유 무역을 포함하여 점점 더 심각한 도전에 직면 해 있습니다.“우리는 개방성의 정신과 지원을 준수해야합니다. 다자간 거래 시스템은 물론 다자주의를 강화시킨다”고 말했다. 그는 국제 무역의 개방성을 촉진하고 무역 장벽을 줄여"&amp;"야 할 필요성을 강조했다.“특히 식품, 의학 및 에너지와 같은 전략적 상품에 대한 전략적 상품.” Penn Sovicheat 주와 대변인 Penn Sovicheat는 RCEP와 CCFTA가 캄보디아의 수출 성장에 기여한다고 말했다. 2028 년까지 20330 년과 2050 년까지 각각 중저 소득과 고소득 지위를 달성하려는 국가의 계획된 노력에 대한 캄보디아의 최소 선진국 (LDC) 졸업에 대한 탐구에서의 결과”라고 그는 말했다. 연구 논문, 캄보디아는 "&amp;"RCEP의 실질 소득 증가 및 수출 성장 측면에서 베트남과 말레이시아 이후 3 위를 차지했습니다. 신화")</f>
        <v>지역 포괄적 인 경제 파트너십 (RCEP) 무역 협정과 캄보디아-중국 자유 무역 협정 (CCFTA)은 캄보디아에 대한 더 넓은 수출 시장을 제공했다고 밝혔다. 아시아와 태평양 (UN-ESCAP)은 이러한 자유 무역 협정 덕분에 캄보디아의 다른 RCEP 회원국에 대한 총 수출은 2022 년 상반기에 총 3,200 억 달러, 전년 대비 10 % 증가한 것으로 나타났습니다. 개발로 인해 캄보디아는 전 세계의 투자자들을위한 더 크고 경쟁력있는 수출 시장과 함께이 지역의 생산, 비즈니스 및 투자를위한 더 중요하고 잠재적 인 중심지로 전환했습니다.”라고 그는 경제에 관한 정책 대화에서 연설에서 말했다. 아시아와 태평양 2022. RCEP 및 CCFTA의 사회 조사는 올해 1 월 1 일에 발효되었습니다. RCEP는 10 개의 ASEAN 회원국을 포함한 15 개의 아시아 태평양 국가로 구성되어 있습니다. UNEI, 캄보디아, 인도네시아, 라오스, 말레이시아, 미얀마, 필리핀, 싱가포르, 태국 및 베트남, 그리고 5 개의 무역 파트너, 즉 중국, 일본, 한국, 호주 및 뉴질랜드와 같은 5 개의 무역 파트너 가이 지역과 세계가 계속해서 말했다. 지정 학적 경쟁, 군사, 무역 및 기술 전쟁, 기후 변화, 통화 정책 강화, 다자주의, 국제 협력 및 자유 무역을 포함하여 점점 더 심각한 도전에 직면 해 있습니다.“우리는 개방성의 정신과 지원을 준수해야합니다. 다자간 거래 시스템은 물론 다자주의를 강화시킨다”고 말했다. 그는 국제 무역의 개방성을 촉진하고 무역 장벽을 줄여야 할 필요성을 강조했다.“특히 식품, 의학 및 에너지와 같은 전략적 상품에 대한 전략적 상품.” Penn Sovicheat 주와 대변인 Penn Sovicheat는 RCEP와 CCFTA가 캄보디아의 수출 성장에 기여한다고 말했다. 2028 년까지 20330 년과 2050 년까지 각각 중저 소득과 고소득 지위를 달성하려는 국가의 계획된 노력에 대한 캄보디아의 최소 선진국 (LDC) 졸업에 대한 탐구에서의 결과”라고 그는 말했다. 연구 논문, 캄보디아는 RCEP의 실질 소득 증가 및 수출 성장 측면에서 베트남과 말레이시아 이후 3 위를 차지했습니다. 신화</v>
      </c>
    </row>
    <row r="206" ht="15.75" customHeight="1">
      <c r="A206" s="1">
        <v>204.0</v>
      </c>
      <c r="B206" s="3" t="s">
        <v>622</v>
      </c>
      <c r="C206" s="3" t="str">
        <f>IFERROR(__xludf.DUMMYFUNCTION("GOOGLETRANSLATE(B206,""en"",""ko"")"),"캄보디아의 Bourse에서 일일 증권 거래 H1에서 332 % 증가")</f>
        <v>캄보디아의 Bourse에서 일일 증권 거래 H1에서 332 % 증가</v>
      </c>
      <c r="D206" s="3" t="s">
        <v>610</v>
      </c>
      <c r="E206" s="3" t="str">
        <f>IFERROR(__xludf.DUMMYFUNCTION("GOOGLETRANSLATE(D206,""en"",""ko"")"),"2022 년 7 월 30 일")</f>
        <v>2022 년 7 월 30 일</v>
      </c>
      <c r="F206" s="4" t="s">
        <v>623</v>
      </c>
      <c r="G206" s="3" t="s">
        <v>624</v>
      </c>
      <c r="H206" s="3" t="str">
        <f>IFERROR(__xludf.DUMMYFUNCTION("GOOGLETRANSLATE(G206,""en"",""ko"")"),"CSX의 최고 경영자 Hong Sok Hour는 2022 년 상반기에 캄보디아 증권 거래소 (CSX)의 일일 거래 가치가 2022 년 상반기에 급증했다고 CSX의 최고 경영자 Hong Sok Hour는 금요일에 평균 거래 가치는 870,000 달러로 증가했다. 그는 올해 1 월에서 6 월 기간 동안 하루에 같은 기간 동안 하루에 약 201,143 달러에서 332 % 증가한 것으로,“사람들의 이점에 대한 사람들의 더 나은 인식 덕분에 증권 거래에 대한 관"&amp;"심이 높아지고 있습니다. Xinhua는 증권 시장에 말했다.“우리는 CSX에서 더 많은 사람들이 거래 계좌를 개설하는 것을 보았고, 거래 계좌를 가지고 있지만 거래 거래를하지 않은 일부 투자자들은 최근 거래 활동을 더 자주 시작했습니다.”라고 그는 덧붙였습니다. Hour는 CSX가 지금까지 9 개의 주식 회사와 7 개의 기업 채권 회사를 포함하여 총 16 개의 상장 회사를 받았으며, 현재 총 자본은 2 억 8 천만 달러 이상을 수집했습니다. 그는 투자자"&amp;"들이 CSX에서 거래 계좌를 개설했다고 말했다. 그는 약 10 %가 외국인 투자자라고 덧붙였다. 2012 년에 출시 된 CSX는 캄보디아 정부가 지분의 55 %를 소지 한 캄보디아 정부와 나머지 교환을 소유 한 한국 교환 간의 합작 투자라고 말했다. 45 %. 신화")</f>
        <v>CSX의 최고 경영자 Hong Sok Hour는 2022 년 상반기에 캄보디아 증권 거래소 (CSX)의 일일 거래 가치가 2022 년 상반기에 급증했다고 CSX의 최고 경영자 Hong Sok Hour는 금요일에 평균 거래 가치는 870,000 달러로 증가했다. 그는 올해 1 월에서 6 월 기간 동안 하루에 같은 기간 동안 하루에 약 201,143 달러에서 332 % 증가한 것으로,“사람들의 이점에 대한 사람들의 더 나은 인식 덕분에 증권 거래에 대한 관심이 높아지고 있습니다. Xinhua는 증권 시장에 말했다.“우리는 CSX에서 더 많은 사람들이 거래 계좌를 개설하는 것을 보았고, 거래 계좌를 가지고 있지만 거래 거래를하지 않은 일부 투자자들은 최근 거래 활동을 더 자주 시작했습니다.”라고 그는 덧붙였습니다. Hour는 CSX가 지금까지 9 개의 주식 회사와 7 개의 기업 채권 회사를 포함하여 총 16 개의 상장 회사를 받았으며, 현재 총 자본은 2 억 8 천만 달러 이상을 수집했습니다. 그는 투자자들이 CSX에서 거래 계좌를 개설했다고 말했다. 그는 약 10 %가 외국인 투자자라고 덧붙였다. 2012 년에 출시 된 CSX는 캄보디아 정부가 지분의 55 %를 소지 한 캄보디아 정부와 나머지 교환을 소유 한 한국 교환 간의 합작 투자라고 말했다. 45 %. 신화</v>
      </c>
    </row>
    <row r="207" ht="15.75" customHeight="1">
      <c r="A207" s="1">
        <v>205.0</v>
      </c>
      <c r="B207" s="3" t="s">
        <v>625</v>
      </c>
      <c r="C207" s="3" t="str">
        <f>IFERROR(__xludf.DUMMYFUNCTION("GOOGLETRANSLATE(B207,""en"",""ko"")"),"농촌 개발부 장관은 캄폰 chhnang 어업 행정부가 어류 생산 부스트를 장려 할 것을 촉구한다.")</f>
        <v>농촌 개발부 장관은 캄폰 chhnang 어업 행정부가 어류 생산 부스트를 장려 할 것을 촉구한다.</v>
      </c>
      <c r="D207" s="3" t="s">
        <v>626</v>
      </c>
      <c r="E207" s="3" t="str">
        <f>IFERROR(__xludf.DUMMYFUNCTION("GOOGLETRANSLATE(D207,""en"",""ko"")"),"2022 년 7 월 29 일")</f>
        <v>2022 년 7 월 29 일</v>
      </c>
      <c r="F207" s="4" t="s">
        <v>627</v>
      </c>
      <c r="G207" s="3" t="s">
        <v>628</v>
      </c>
      <c r="H207" s="3" t="str">
        <f>IFERROR(__xludf.DUMMYFUNCTION("GOOGLETRANSLATE(G207,""en"",""ko"")"),"농촌 개발부 장관 Ouk Rabun 박사는 Kampong Chhnang 어업국에 민간 부문이 수출을위한 어류 생산에 더 많은 투자를하도록 장려 할 것을 촉구했다. Khmer Village, Rolea Bier Commune, Rolea Bier District, Kampong Chhnang.dr Rabun은 모든 사람들이 생물 다양성을 복원하기 위해 Fish의 석방을 홍보하는 데 참여할 것을 촉구했습니다. 그는 또한 산란 시즌에는 어부들에게 낚시를하지 "&amp;"말고 불법 어업 장비를 사용하도록 지시했습니다. 장관은 국립 어류의 날을 축하하는 것은 전국 어류 생물 다양성을 복원하고, 캄보디아의 어업을 보호하며, 농촌 지역에 사는 사람들이 직면 한 문제를 해결하기 위해 어류 생산을 늘리는 것을 목표로하고 있다고 말했다. 인구 증가. 정부는 농업 부문을 우선 순위로 간주하며 여기에는 어업 하위 부문도 포함됩니다. 부문은 여전히 ​​경제 성장의 지속 가능성에 기여하는 데 중요한 역할을하며, 평등을 보장하고, 식량 안"&amp;"보를 보장하고, 동시에 농업 부문은 농촌 경제 발전을 장려하고 사회 보장 네트워크이기도합니다. 어업 행정 지구는 지역 당국 및 관련 당국과 협력하여 수산 보존 지역에 명확하게 라벨을 붙이고 어업 보존지를 안전하게 관리 할 수 ​​있도록합니다.")</f>
        <v>농촌 개발부 장관 Ouk Rabun 박사는 Kampong Chhnang 어업국에 민간 부문이 수출을위한 어류 생산에 더 많은 투자를하도록 장려 할 것을 촉구했다. Khmer Village, Rolea Bier Commune, Rolea Bier District, Kampong Chhnang.dr Rabun은 모든 사람들이 생물 다양성을 복원하기 위해 Fish의 석방을 홍보하는 데 참여할 것을 촉구했습니다. 그는 또한 산란 시즌에는 어부들에게 낚시를하지 말고 불법 어업 장비를 사용하도록 지시했습니다. 장관은 국립 어류의 날을 축하하는 것은 전국 어류 생물 다양성을 복원하고, 캄보디아의 어업을 보호하며, 농촌 지역에 사는 사람들이 직면 한 문제를 해결하기 위해 어류 생산을 늘리는 것을 목표로하고 있다고 말했다. 인구 증가. 정부는 농업 부문을 우선 순위로 간주하며 여기에는 어업 하위 부문도 포함됩니다. 부문은 여전히 ​​경제 성장의 지속 가능성에 기여하는 데 중요한 역할을하며, 평등을 보장하고, 식량 안보를 보장하고, 동시에 농업 부문은 농촌 경제 발전을 장려하고 사회 보장 네트워크이기도합니다. 어업 행정 지구는 지역 당국 및 관련 당국과 협력하여 수산 보존 지역에 명확하게 라벨을 붙이고 어업 보존지를 안전하게 관리 할 수 ​​있도록합니다.</v>
      </c>
    </row>
    <row r="208" ht="15.75" customHeight="1">
      <c r="A208" s="1">
        <v>206.0</v>
      </c>
      <c r="B208" s="3" t="s">
        <v>629</v>
      </c>
      <c r="C208" s="3" t="str">
        <f>IFERROR(__xludf.DUMMYFUNCTION("GOOGLETRANSLATE(B208,""en"",""ko"")"),"글로벌 경제 : 전세계 경기 침체 직기로 전망이 악화됩니다 - IMF")</f>
        <v>글로벌 경제 : 전세계 경기 침체 직기로 전망이 악화됩니다 - IMF</v>
      </c>
      <c r="D208" s="3" t="s">
        <v>626</v>
      </c>
      <c r="E208" s="3" t="str">
        <f>IFERROR(__xludf.DUMMYFUNCTION("GOOGLETRANSLATE(D208,""en"",""ko"")"),"2022 년 7 월 29 일")</f>
        <v>2022 년 7 월 29 일</v>
      </c>
      <c r="F208" s="4" t="s">
        <v>630</v>
      </c>
      <c r="G208" s="3" t="s">
        <v>631</v>
      </c>
      <c r="H208" s="3" t="str">
        <f>IFERROR(__xludf.DUMMYFUNCTION("GOOGLETRANSLATE(G208,""en"",""ko"")"),"국제 통화 기금 (IMF)이 화요일에 발표 한 최신 보고서에 따르면, 세계 경제는 여전히 코비드 -19 전염병과 러시아의 우크라이나 침공에서 벗어나면서 점점 더 어둡고 불확실한 전망에 직면하고있다. : 우울하고 불확실한 것은 세계 3 곳의 주요 경제 강국 (미국, 중국 및 주요 유럽 경제)의 중단의 중요한 결과를 강조합니다.“4 월 이후 전망은 크게 어두워졌습니다.” 카운슬러 및 연구 책임자.“세계는 곧 전 세계 경기 침체의 가장자리에 시달릴 수 있습니"&amp;"다. 마지막으로 2 년 만에 불과 2 년 만에 전 세계 성장을위한 기준선 예측은 작년 6.1 %에서 3.2로 둔화됩니다. 4 월 마지막 전망 업데이트에서 예측보다 2022-0.4 % 낮은 비율. 특히 미국과 가장 큰 유럽 E에서 예상보다 높은 인플레이션의 3 개 주요 경제 CONOMIES - 글로벌 금융 조건이 더 단단 해지고 있습니다. 미국의 경우, 미국의 구매력 감소 및 더 엄격한 통화 정책은 올해 2.3 %, 내년에 1 % 감소 할 것입니다. 러시"&amp;"아의 우크라이나 침공으로 인한 부정적인 영향을 미치면서 Covid-199의 발발 및 폐쇄로 인해, 더 많은 잠금, 부동산 위기가 심화되는 부동산 위기가 올해 3.3 %로 줄어들 었습니다. 유로존에서는 2023 년에 올해 2.6 %, 2023 년 1.2 %로 성장이 수정되어 우크라이나 전쟁의 유출과 더 엄격한 통화 정책을 반영했습니다. ""Gourinchas.Inflationdespece 전세계의 둔화에 대한 인플레이션은 음식과 에너지 가격 상승으로 인해"&amp;" 부분적으로 인플레이션이 개정되었으며,이 해는 C 당 6.6에 도달 할 것으로 예상됩니다. 선진국의 ENT와 신흥 시장 및 개발 도상국의 9.5 % - 각각 0.9 및 0.8 % 포인트의 상승 개정을 나타냅니다. IMF 관계자는“공급망이 중단 된 공급망과 역사적으로 타이트한 노동 시장으로 인한 비용 압력의 영향”을 반영합니다. IMF 관계자는 전쟁을 포함하여 전쟁이 전쟁을 포함하여 일부 위험을 설명합니다. 우크라이나에서는 러시아에서 유럽 가스 공급을 완"&amp;"전히 종식시킬 수있었습니다. 가격 상승은 광범위한 식량 불안과 사회적 불안을 유발할 수 있습니다. 지정 학적 조각화는 세계 무역과 협력을 방해 할 수 있습니다. 노동 시장이 지나치게 빡빡하거나 인플레이션 기대치가 예상보다 너무 낙관적이고 비용이 많이 드는 경우 인플레이션이 완고하게 높아질 수 있습니다. 이러한 위험 중 일부가 구체화되는 그럴듯한 대안 시나리오에서는… 인플레이션이 증가하고 올해는 올해 약 2.6 %, 내년에 2 % 증가 할 것입니다. IM"&amp;"F 이코노미스트.“이 시나리오에서 미국과 유로 지역은 내년에 0에 가까운 성장을 경험하고 있으며, 다른 지역의 부정적인 노크 효과”. 전망에 따르면 상황에 따라, 선진국의 중앙 은행은 예상보다 빠른 금전적 지원을 철회하고 있습니다. Gourinchas는“작년에 신흥 시장과 개발 도상국의 많은 사람들이 금리를 인상하기 시작했지만, 국가 전체의 동기화 된 금전적 강화는 역사적으로 전례가 없으며 그 효과는 내년에 전 세계 성장이 둔화되고 인플레이션 감지가 될"&amp;" 것으로 예상됩니다. . 정책 우선 순위는 더 엄격한 통화 정책이 경제적 비용을 가질 것이라는 것을 인정하는 동안, IMF 공무원은 그것이 고난을 악화시킬 뿐이며, 채권자 계약 조정에 어려움을 겪고, 부채를 재구성 할 수 있는지 여부는 예측할 수 없다고 주장했다. 그는 국내 정책을 주장했다. 높은 에너지 및 식량 가격의 영향에 대응하는 것은 가격을 왜곡하지 않고 가장 영향을받는 사람들에게 초점을 맞출 것입니다.“정부는 식량과 에너지를 비축하지 않고 대신"&amp;" 세계 가격을 높이는 식품 수출 금지와 같은 무역 장벽을 해결해야합니다. ”IMF 관계자에게 조언했다. 배출량을 제한하고 ""녹색 전환""을 가속화하기위한 투자를 높이기 위해 즉각적인 다자간 조치가 필요합니다. 폴리 메이커는 조치가 일시적이며 에너지 부족과 기후 정책을 보장 할 것을 촉구합니다. IMF 경제학자는“다자간 협력이 핵심이라고 말했다. 유엔 뉴스")</f>
        <v>국제 통화 기금 (IMF)이 화요일에 발표 한 최신 보고서에 따르면, 세계 경제는 여전히 코비드 -19 전염병과 러시아의 우크라이나 침공에서 벗어나면서 점점 더 어둡고 불확실한 전망에 직면하고있다. : 우울하고 불확실한 것은 세계 3 곳의 주요 경제 강국 (미국, 중국 및 주요 유럽 경제)의 중단의 중요한 결과를 강조합니다.“4 월 이후 전망은 크게 어두워졌습니다.” 카운슬러 및 연구 책임자.“세계는 곧 전 세계 경기 침체의 가장자리에 시달릴 수 있습니다. 마지막으로 2 년 만에 불과 2 년 만에 전 세계 성장을위한 기준선 예측은 작년 6.1 %에서 3.2로 둔화됩니다. 4 월 마지막 전망 업데이트에서 예측보다 2022-0.4 % 낮은 비율. 특히 미국과 가장 큰 유럽 E에서 예상보다 높은 인플레이션의 3 개 주요 경제 CONOMIES - 글로벌 금융 조건이 더 단단 해지고 있습니다. 미국의 경우, 미국의 구매력 감소 및 더 엄격한 통화 정책은 올해 2.3 %, 내년에 1 % 감소 할 것입니다. 러시아의 우크라이나 침공으로 인한 부정적인 영향을 미치면서 Covid-199의 발발 및 폐쇄로 인해, 더 많은 잠금, 부동산 위기가 심화되는 부동산 위기가 올해 3.3 %로 줄어들 었습니다. 유로존에서는 2023 년에 올해 2.6 %, 2023 년 1.2 %로 성장이 수정되어 우크라이나 전쟁의 유출과 더 엄격한 통화 정책을 반영했습니다. "Gourinchas.Inflationdespece 전세계의 둔화에 대한 인플레이션은 음식과 에너지 가격 상승으로 인해 부분적으로 인플레이션이 개정되었으며,이 해는 C 당 6.6에 도달 할 것으로 예상됩니다. 선진국의 ENT와 신흥 시장 및 개발 도상국의 9.5 % - 각각 0.9 및 0.8 % 포인트의 상승 개정을 나타냅니다. IMF 관계자는“공급망이 중단 된 공급망과 역사적으로 타이트한 노동 시장으로 인한 비용 압력의 영향”을 반영합니다. IMF 관계자는 전쟁을 포함하여 전쟁이 전쟁을 포함하여 일부 위험을 설명합니다. 우크라이나에서는 러시아에서 유럽 가스 공급을 완전히 종식시킬 수있었습니다. 가격 상승은 광범위한 식량 불안과 사회적 불안을 유발할 수 있습니다. 지정 학적 조각화는 세계 무역과 협력을 방해 할 수 있습니다. 노동 시장이 지나치게 빡빡하거나 인플레이션 기대치가 예상보다 너무 낙관적이고 비용이 많이 드는 경우 인플레이션이 완고하게 높아질 수 있습니다. 이러한 위험 중 일부가 구체화되는 그럴듯한 대안 시나리오에서는… 인플레이션이 증가하고 올해는 올해 약 2.6 %, 내년에 2 % 증가 할 것입니다. IMF 이코노미스트.“이 시나리오에서 미국과 유로 지역은 내년에 0에 가까운 성장을 경험하고 있으며, 다른 지역의 부정적인 노크 효과”. 전망에 따르면 상황에 따라, 선진국의 중앙 은행은 예상보다 빠른 금전적 지원을 철회하고 있습니다. Gourinchas는“작년에 신흥 시장과 개발 도상국의 많은 사람들이 금리를 인상하기 시작했지만, 국가 전체의 동기화 된 금전적 강화는 역사적으로 전례가 없으며 그 효과는 내년에 전 세계 성장이 둔화되고 인플레이션 감지가 될 것으로 예상됩니다. . 정책 우선 순위는 더 엄격한 통화 정책이 경제적 비용을 가질 것이라는 것을 인정하는 동안, IMF 공무원은 그것이 고난을 악화시킬 뿐이며, 채권자 계약 조정에 어려움을 겪고, 부채를 재구성 할 수 있는지 여부는 예측할 수 없다고 주장했다. 그는 국내 정책을 주장했다. 높은 에너지 및 식량 가격의 영향에 대응하는 것은 가격을 왜곡하지 않고 가장 영향을받는 사람들에게 초점을 맞출 것입니다.“정부는 식량과 에너지를 비축하지 않고 대신 세계 가격을 높이는 식품 수출 금지와 같은 무역 장벽을 해결해야합니다. ”IMF 관계자에게 조언했다. 배출량을 제한하고 "녹색 전환"을 가속화하기위한 투자를 높이기 위해 즉각적인 다자간 조치가 필요합니다. 폴리 메이커는 조치가 일시적이며 에너지 부족과 기후 정책을 보장 할 것을 촉구합니다. IMF 경제학자는“다자간 협력이 핵심이라고 말했다. 유엔 뉴스</v>
      </c>
    </row>
    <row r="209" ht="15.75" customHeight="1">
      <c r="A209" s="1">
        <v>207.0</v>
      </c>
      <c r="B209" s="3" t="s">
        <v>632</v>
      </c>
      <c r="C209" s="3" t="str">
        <f>IFERROR(__xludf.DUMMYFUNCTION("GOOGLETRANSLATE(B209,""en"",""ko"")"),"캄보디아 의회는 중국의 마카오와 이중 과세 회피 협정을 비준합니다.")</f>
        <v>캄보디아 의회는 중국의 마카오와 이중 과세 회피 협정을 비준합니다.</v>
      </c>
      <c r="D209" s="3" t="s">
        <v>626</v>
      </c>
      <c r="E209" s="3" t="str">
        <f>IFERROR(__xludf.DUMMYFUNCTION("GOOGLETRANSLATE(D209,""en"",""ko"")"),"2022 년 7 월 29 일")</f>
        <v>2022 년 7 월 29 일</v>
      </c>
      <c r="F209" s="4" t="s">
        <v>633</v>
      </c>
      <c r="G209" s="3" t="s">
        <v>634</v>
      </c>
      <c r="H209" s="3" t="str">
        <f>IFERROR(__xludf.DUMMYFUNCTION("GOOGLETRANSLATE(G209,""en"",""ko"")"),"목요일 캄보디아 국회 의원은 이중 과세를 피하고 소득에 대한 세금에 관한 재정 회피를 막기 위해 국가와 중국의 마카오 특수 행정 지역 (SAR) 정부 간의 협정을 비준했다. 2019. Cambodian 경제부 장관 Aun Pornmoniroth는 왕국은 중국, 중국의 홍콩 특별 행정 지역 (HKSAR), 싱가포르, 브루나이, 태국, 베트남, 인도네시아, 한국 및 터키와 비슷한 합의에 서명했다고 말했다. 합의는 국제 투자 및 무역을 유치하고 촉진 할뿐만 "&amp;"아니라 소득에 대한 세금과 관련하여 재정 회피를 예방할 것입니다.”라고 그는 의회에 말했다. 양자 투자 및 무역, 자본 흐름, 기술 및 전문 지식의 공유 촉진에. 세금 인센티브를 통해 캄보디아에 대한 외국인 직접 투자를 유치하는 데 도움이 될 것”이라고 그는 말했다. 상원의 검토 후, 협정은 캄보디아 왕 노로 돔 시하모니에게 승인을 위해 제출 될 것이다. 신화")</f>
        <v>목요일 캄보디아 국회 의원은 이중 과세를 피하고 소득에 대한 세금에 관한 재정 회피를 막기 위해 국가와 중국의 마카오 특수 행정 지역 (SAR) 정부 간의 협정을 비준했다. 2019. Cambodian 경제부 장관 Aun Pornmoniroth는 왕국은 중국, 중국의 홍콩 특별 행정 지역 (HKSAR), 싱가포르, 브루나이, 태국, 베트남, 인도네시아, 한국 및 터키와 비슷한 합의에 서명했다고 말했다. 합의는 국제 투자 및 무역을 유치하고 촉진 할뿐만 아니라 소득에 대한 세금과 관련하여 재정 회피를 예방할 것입니다.”라고 그는 의회에 말했다. 양자 투자 및 무역, 자본 흐름, 기술 및 전문 지식의 공유 촉진에. 세금 인센티브를 통해 캄보디아에 대한 외국인 직접 투자를 유치하는 데 도움이 될 것”이라고 그는 말했다. 상원의 검토 후, 협정은 캄보디아 왕 노로 돔 시하모니에게 승인을 위해 제출 될 것이다. 신화</v>
      </c>
    </row>
    <row r="210" ht="15.75" customHeight="1">
      <c r="A210" s="1">
        <v>208.0</v>
      </c>
      <c r="B210" s="3" t="s">
        <v>635</v>
      </c>
      <c r="C210" s="3" t="str">
        <f>IFERROR(__xludf.DUMMYFUNCTION("GOOGLETRANSLATE(B210,""en"",""ko"")"),"캄보디아 장관은 전염병 영향에도 불구하고 중국에 투자 한 경제 구역을 찬양합니다.")</f>
        <v>캄보디아 장관은 전염병 영향에도 불구하고 중국에 투자 한 경제 구역을 찬양합니다.</v>
      </c>
      <c r="D210" s="3" t="s">
        <v>626</v>
      </c>
      <c r="E210" s="3" t="str">
        <f>IFERROR(__xludf.DUMMYFUNCTION("GOOGLETRANSLATE(D210,""en"",""ko"")"),"2022 년 7 월 29 일")</f>
        <v>2022 년 7 월 29 일</v>
      </c>
      <c r="F210" s="4" t="s">
        <v>636</v>
      </c>
      <c r="G210" s="3" t="s">
        <v>637</v>
      </c>
      <c r="H210" s="3" t="str">
        <f>IFERROR(__xludf.DUMMYFUNCTION("GOOGLETRANSLATE(G210,""en"",""ko"")"),"캄보디아 노동 및 직업 훈련부 장관 Ith Samheng은 목요일에 Covid-19 Pandemic의 영향에도 불구하고 중국에 투자 한 Sihanoukville Special Economic Zone (SSEZ)이 투자를 유지하고 사업을 확장하려는 노력에 대해 칭찬했다. SSEZ의 가장 큰 산업 구역 인 SSEZ의 회장 인 Chen Jiangang은“SSEZ의 강력한 발전을 유지하는 것은 캄보디아와 중국 사이의 양국의 우정에 대한 증거”라고 장관은 말했"&amp;"다. “캄보디아에 상당한 혜택을 제공 한 벨트 앤로드 이니셔티브 하의 캄보디아-차이나 협력의 일부이기도합니다.”라고 덧붙였습니다. , 특히 임산부와 기숙사 건축을 위해, 장관은 중국에 투자 한 프놈펜 Sihanoukville Expressway Proje를 말했다. Phnom Penh와 Preah Sihanouk 지방을 연결하는 CT는 두 경제 강국 사이의 여행 속도를 높일 것입니다. 그는 1 월 1 일에 발효 된 지역 종합 경제 파트너십 (RCEP)과"&amp;" Cambodia-China Free Trade Agrence가 말했다. Chen은 캄보디아와 중국 간의 무역 및 투자 관계를 늘릴 것입니다. 회의를 진행하면서 Chen은 SSEZ 개발의 진전에 대해 장관에게 브리핑을했으며,이 지역을 통과하는 수입 및 수출의 가치는 2022 년 상반기에 137 억 달러에 달했다고 말했습니다. SSEZ는 현재 중국, 유럽, 미국 및 기타 아시아 국가에서 170 개 기업을 수용하고 있으며 거의 ​​30,000 개로 일자리를"&amp;" 창출하고 있다고 말했다. Belt and Road Initiative의 틀에 따른 상생 협력의 완벽한 예입니다.“SSEZ는 많은 일자리를 근로자들에게 제공했으며 클러스터 산업의 역할 모델과 수출 기반”이라고 그는 Xinhua에게 말했다. 신화")</f>
        <v>캄보디아 노동 및 직업 훈련부 장관 Ith Samheng은 목요일에 Covid-19 Pandemic의 영향에도 불구하고 중국에 투자 한 Sihanoukville Special Economic Zone (SSEZ)이 투자를 유지하고 사업을 확장하려는 노력에 대해 칭찬했다. SSEZ의 가장 큰 산업 구역 인 SSEZ의 회장 인 Chen Jiangang은“SSEZ의 강력한 발전을 유지하는 것은 캄보디아와 중국 사이의 양국의 우정에 대한 증거”라고 장관은 말했다. “캄보디아에 상당한 혜택을 제공 한 벨트 앤로드 이니셔티브 하의 캄보디아-차이나 협력의 일부이기도합니다.”라고 덧붙였습니다. , 특히 임산부와 기숙사 건축을 위해, 장관은 중국에 투자 한 프놈펜 Sihanoukville Expressway Proje를 말했다. Phnom Penh와 Preah Sihanouk 지방을 연결하는 CT는 두 경제 강국 사이의 여행 속도를 높일 것입니다. 그는 1 월 1 일에 발효 된 지역 종합 경제 파트너십 (RCEP)과 Cambodia-China Free Trade Agrence가 말했다. Chen은 캄보디아와 중국 간의 무역 및 투자 관계를 늘릴 것입니다. 회의를 진행하면서 Chen은 SSEZ 개발의 진전에 대해 장관에게 브리핑을했으며,이 지역을 통과하는 수입 및 수출의 가치는 2022 년 상반기에 137 억 달러에 달했다고 말했습니다. SSEZ는 현재 중국, 유럽, 미국 및 기타 아시아 국가에서 170 개 기업을 수용하고 있으며 거의 ​​30,000 개로 일자리를 창출하고 있다고 말했다. Belt and Road Initiative의 틀에 따른 상생 협력의 완벽한 예입니다.“SSEZ는 많은 일자리를 근로자들에게 제공했으며 클러스터 산업의 역할 모델과 수출 기반”이라고 그는 Xinhua에게 말했다. 신화</v>
      </c>
    </row>
    <row r="211" ht="15.75" customHeight="1">
      <c r="A211" s="1">
        <v>209.0</v>
      </c>
      <c r="B211" s="3" t="s">
        <v>638</v>
      </c>
      <c r="C211" s="3" t="str">
        <f>IFERROR(__xludf.DUMMYFUNCTION("GOOGLETRANSLATE(B211,""en"",""ko"")"),"RCEP, Cambodia-China FTA는 캄보디아에게 더 큰 수출 시장을 제공합니다 : 공무원")</f>
        <v>RCEP, Cambodia-China FTA는 캄보디아에게 더 큰 수출 시장을 제공합니다 : 공무원</v>
      </c>
      <c r="D211" s="3" t="s">
        <v>626</v>
      </c>
      <c r="E211" s="3" t="str">
        <f>IFERROR(__xludf.DUMMYFUNCTION("GOOGLETRANSLATE(D211,""en"",""ko"")"),"2022 년 7 월 29 일")</f>
        <v>2022 년 7 월 29 일</v>
      </c>
      <c r="F211" s="4" t="s">
        <v>639</v>
      </c>
      <c r="G211" s="3" t="s">
        <v>640</v>
      </c>
      <c r="H211" s="3" t="str">
        <f>IFERROR(__xludf.DUMMYFUNCTION("GOOGLETRANSLATE(G211,""en"",""ko"")"),"지역 포괄적 인 경제 파트너십 (RCEP) 무역 협정과 캄보디아-중국 자유 무역 협정 (CCFTA)은 캄보디아에 대한 더 넓은 수출 시장을 제공했다고 밝혔다. 아시아와 태평양 (UN-ESCAP)은 이러한 자유 무역 협정 덕분에 캄보디아의 다른 RCEP 회원국에 대한 총 수출은 2022 년 상반기에 총 3,200 억 달러, 전년 대비 10 % 증가한 것으로 나타났습니다. 개발로 인해 캄보디아는 전 세계의 투자자들을위한 더 크고 경쟁력있는 수출 시장과 함께"&amp;"이 지역의 생산, 비즈니스 및 투자를위한 더 중요하고 잠재적 인 중심지로 전환했습니다.”라고 그는 경제에 관한 정책 대화에서 연설에서 말했다. 아시아와 태평양 2022.의 사회 조사 및 CCFTA는 올해 1 월 1 일에 발효되었습니다. RCEP는 10 개의 ASEAN 회원국을 포함한 15 개의 아시아 태평양 국가로 구성되어 있습니다. - 브루나이, 캄보디아, 인도네시아, 라오스, 말레이시아, 미얀마, 필리핀, 싱가포르, 태국 및 베트남 - 그리고 그들의"&amp;" 5 개의 무역 파트너, 즉 중국, 일본, 한국, 호주 및 뉴질랜드. 지정 학적 경쟁, 군사, 무역 및 기술 전쟁, 기후 변화 및 통화 정책 강화, 다자주의, 국제 협력 및 자유 무역을 포함하여 점점 더 급격한 도전에 직면하려면 개방성과 지원의 정신을 준수해야합니다. 다자간 거래 시스템의 경우 다자주의를 강화할뿐만 아니라 국제 무역에 대한 개방성을 촉진하고 무역 장벽을 줄여야 할 필요성을 강조하면서“특히 식품, 의학 및 에너지와 같은 전략적 상품” Pe"&amp;"nn Sovicheat 주와 대변인의 대변인은 RCEP와 CCFTA가 캄보디아의 수출 성장에 기여한다고 말했다. 2028 년까지 20330 년과 2050 년까지 각각 중저 소득과 고소득 지위를 달성하려는 국가의 계획된 노력에 대한 캄보디아의 최소 선진국 (LDC) 졸업에 대한 퀘스트에 대한 조건부”라고 그는 말했다. 연구 논문, 캄보디아는 RCEP의 실질 소득 증가 및 수출 성장 측면에서 베트남과 말레이시아 이후 3 위를 차지했습니다. 신화")</f>
        <v>지역 포괄적 인 경제 파트너십 (RCEP) 무역 협정과 캄보디아-중국 자유 무역 협정 (CCFTA)은 캄보디아에 대한 더 넓은 수출 시장을 제공했다고 밝혔다. 아시아와 태평양 (UN-ESCAP)은 이러한 자유 무역 협정 덕분에 캄보디아의 다른 RCEP 회원국에 대한 총 수출은 2022 년 상반기에 총 3,200 억 달러, 전년 대비 10 % 증가한 것으로 나타났습니다. 개발로 인해 캄보디아는 전 세계의 투자자들을위한 더 크고 경쟁력있는 수출 시장과 함께이 지역의 생산, 비즈니스 및 투자를위한 더 중요하고 잠재적 인 중심지로 전환했습니다.”라고 그는 경제에 관한 정책 대화에서 연설에서 말했다. 아시아와 태평양 2022.의 사회 조사 및 CCFTA는 올해 1 월 1 일에 발효되었습니다. RCEP는 10 개의 ASEAN 회원국을 포함한 15 개의 아시아 태평양 국가로 구성되어 있습니다. - 브루나이, 캄보디아, 인도네시아, 라오스, 말레이시아, 미얀마, 필리핀, 싱가포르, 태국 및 베트남 - 그리고 그들의 5 개의 무역 파트너, 즉 중국, 일본, 한국, 호주 및 뉴질랜드. 지정 학적 경쟁, 군사, 무역 및 기술 전쟁, 기후 변화 및 통화 정책 강화, 다자주의, 국제 협력 및 자유 무역을 포함하여 점점 더 급격한 도전에 직면하려면 개방성과 지원의 정신을 준수해야합니다. 다자간 거래 시스템의 경우 다자주의를 강화할뿐만 아니라 국제 무역에 대한 개방성을 촉진하고 무역 장벽을 줄여야 할 필요성을 강조하면서“특히 식품, 의학 및 에너지와 같은 전략적 상품” Penn Sovicheat 주와 대변인의 대변인은 RCEP와 CCFTA가 캄보디아의 수출 성장에 기여한다고 말했다. 2028 년까지 20330 년과 2050 년까지 각각 중저 소득과 고소득 지위를 달성하려는 국가의 계획된 노력에 대한 캄보디아의 최소 선진국 (LDC) 졸업에 대한 퀘스트에 대한 조건부”라고 그는 말했다. 연구 논문, 캄보디아는 RCEP의 실질 소득 증가 및 수출 성장 측면에서 베트남과 말레이시아 이후 3 위를 차지했습니다. 신화</v>
      </c>
    </row>
    <row r="212" ht="15.75" customHeight="1">
      <c r="A212" s="1">
        <v>210.0</v>
      </c>
      <c r="B212" s="3" t="s">
        <v>641</v>
      </c>
      <c r="C212" s="3" t="str">
        <f>IFERROR(__xludf.DUMMYFUNCTION("GOOGLETRANSLATE(B212,""en"",""ko"")"),"Job Fair에서 약 1,000 개의 공석이 제공됩니다")</f>
        <v>Job Fair에서 약 1,000 개의 공석이 제공됩니다</v>
      </c>
      <c r="D212" s="3" t="s">
        <v>626</v>
      </c>
      <c r="E212" s="3" t="str">
        <f>IFERROR(__xludf.DUMMYFUNCTION("GOOGLETRANSLATE(D212,""en"",""ko"")"),"2022 년 7 월 29 일")</f>
        <v>2022 년 7 월 29 일</v>
      </c>
      <c r="F212" s="4" t="s">
        <v>642</v>
      </c>
      <c r="G212" s="3" t="s">
        <v>643</v>
      </c>
      <c r="H212" s="3" t="str">
        <f>IFERROR(__xludf.DUMMYFUNCTION("GOOGLETRANSLATE(G212,""en"",""ko"")"),"7 월 28 일 Job Fair는 잠재적 인 청소년 및 근로자를위한 총 1,003 개의 공석을 제공하고 있습니다. 노동 및 직업 훈련부에서 08:00에서 17:00까지, 하루 종일 박람회는 장관의 국립 고용 기관에 의해 조직됩니다. (NEA) 다른 채용 기관과 협력하여 간격을 가진 후보자는 고용 기회에 대한 자세한 내용을 찾고 NEA.Key 고용 기관에 관심이있는 직무에 대한 신청서를 제출할 수 있습니다. BS Land &amp; Home Co., LTD. ."&amp;", 사타 파나 은행, 마스터 수키 스프, 사쿠라 뷔페, 세기 21 메콩, CGTI 및 Makro. 박람회는 캄보디아 왕들 사이에서 더 많은 일자리를 홍보하기 위해 캄보디아 왕립 정부가 가능한 또 다른 해결책입니다. AKP-PHAL Sophanith")</f>
        <v>7 월 28 일 Job Fair는 잠재적 인 청소년 및 근로자를위한 총 1,003 개의 공석을 제공하고 있습니다. 노동 및 직업 훈련부에서 08:00에서 17:00까지, 하루 종일 박람회는 장관의 국립 고용 기관에 의해 조직됩니다. (NEA) 다른 채용 기관과 협력하여 간격을 가진 후보자는 고용 기회에 대한 자세한 내용을 찾고 NEA.Key 고용 기관에 관심이있는 직무에 대한 신청서를 제출할 수 있습니다. BS Land &amp; Home Co., LTD. ., 사타 파나 은행, 마스터 수키 스프, 사쿠라 뷔페, 세기 21 메콩, CGTI 및 Makro. 박람회는 캄보디아 왕들 사이에서 더 많은 일자리를 홍보하기 위해 캄보디아 왕립 정부가 가능한 또 다른 해결책입니다. AKP-PHAL Sophanith</v>
      </c>
    </row>
    <row r="213" ht="15.75" customHeight="1">
      <c r="A213" s="1">
        <v>211.0</v>
      </c>
      <c r="B213" s="3" t="s">
        <v>644</v>
      </c>
      <c r="C213" s="3" t="str">
        <f>IFERROR(__xludf.DUMMYFUNCTION("GOOGLETRANSLATE(B213,""en"",""ko"")"),"삼성 전자 장치는 캄보디아에서 더 많은 무역 및 투자 기회를 찾습니다.")</f>
        <v>삼성 전자 장치는 캄보디아에서 더 많은 무역 및 투자 기회를 찾습니다.</v>
      </c>
      <c r="D213" s="3" t="s">
        <v>626</v>
      </c>
      <c r="E213" s="3" t="str">
        <f>IFERROR(__xludf.DUMMYFUNCTION("GOOGLETRANSLATE(D213,""en"",""ko"")"),"2022 년 7 월 29 일")</f>
        <v>2022 년 7 월 29 일</v>
      </c>
      <c r="F213" s="4" t="s">
        <v>645</v>
      </c>
      <c r="G213" s="3" t="s">
        <v>646</v>
      </c>
      <c r="H213" s="3" t="str">
        <f>IFERROR(__xludf.DUMMYFUNCTION("GOOGLETRANSLATE(G213,""en"",""ko"")"),"동남아시아와 오세아니아의 사장 겸 CEO가 이끄는 삼성 전자 장치의 대표단은 더 많은 무역 및 투자 기회를 모색하고 캄보디아의 무역 승진에 대한 협력을 모색했습니다. 7 월 27 일 사역 사무소.이 행사에서, 장관은 국가의 비즈니스 환경 개선에 대한 왕립 정부의 노력에 대한 대표단을 설명하고 19-Covid-19 위기의 경제 회복을 촉진했다. 캄보디아-남한 한국 자유 무역 협정을 이행하고 삼성 회사를 통해 한국인에게 공통의 혜택을위한 비준 과정을 가속화"&amp;"하도록 요청했으며, 2030 년에 세계 엑스포를 주최하기 위해 한국 부산의 후보를 지원하기위한 캄보디아의 입장을 강조했다. 그의 역할 인 Sangho Jo는 캄보디아의 빠른 발전을 칭찬하고 장관에게 배경과 사업에 대해 알렸다. Thai Samsung Electronics의 지점 인 Samsung Cambodia의 CIAL 활동 .MR Sangho Jo는 회사가 Royal University of Phnom Penh (RUPP)에서 삼성 혁신적인 캠퍼스 "&amp;"프로그램을 도입 할 것이라고 말했다. AKP-L VY")</f>
        <v>동남아시아와 오세아니아의 사장 겸 CEO가 이끄는 삼성 전자 장치의 대표단은 더 많은 무역 및 투자 기회를 모색하고 캄보디아의 무역 승진에 대한 협력을 모색했습니다. 7 월 27 일 사역 사무소.이 행사에서, 장관은 국가의 비즈니스 환경 개선에 대한 왕립 정부의 노력에 대한 대표단을 설명하고 19-Covid-19 위기의 경제 회복을 촉진했다. 캄보디아-남한 한국 자유 무역 협정을 이행하고 삼성 회사를 통해 한국인에게 공통의 혜택을위한 비준 과정을 가속화하도록 요청했으며, 2030 년에 세계 엑스포를 주최하기 위해 한국 부산의 후보를 지원하기위한 캄보디아의 입장을 강조했다. 그의 역할 인 Sangho Jo는 캄보디아의 빠른 발전을 칭찬하고 장관에게 배경과 사업에 대해 알렸다. Thai Samsung Electronics의 지점 인 Samsung Cambodia의 CIAL 활동 .MR Sangho Jo는 회사가 Royal University of Phnom Penh (RUPP)에서 삼성 혁신적인 캠퍼스 프로그램을 도입 할 것이라고 말했다. AKP-L VY</v>
      </c>
    </row>
    <row r="214" ht="15.75" customHeight="1">
      <c r="A214" s="1">
        <v>212.0</v>
      </c>
      <c r="B214" s="3" t="s">
        <v>647</v>
      </c>
      <c r="C214" s="3" t="str">
        <f>IFERROR(__xludf.DUMMYFUNCTION("GOOGLETRANSLATE(B214,""en"",""ko"")"),"비 세금 수입법은 통과되었으며 소비자에게는 부담이 없습니다")</f>
        <v>비 세금 수입법은 통과되었으며 소비자에게는 부담이 없습니다</v>
      </c>
      <c r="D214" s="3" t="s">
        <v>626</v>
      </c>
      <c r="E214" s="3" t="str">
        <f>IFERROR(__xludf.DUMMYFUNCTION("GOOGLETRANSLATE(D214,""en"",""ko"")"),"2022 년 7 월 29 일")</f>
        <v>2022 년 7 월 29 일</v>
      </c>
      <c r="F214" s="4" t="s">
        <v>648</v>
      </c>
      <c r="G214" s="3" t="s">
        <v>649</v>
      </c>
      <c r="H214" s="3" t="str">
        <f>IFERROR(__xludf.DUMMYFUNCTION("GOOGLETRANSLATE(G214,""en"",""ko"")"),"캄보디아의 국회는 어제 소비자를위한 새로운 세금 및 관세를 추가하지 않는 비 세금 수입 관리에 관한 법률을 승인했다. . 국회는 106 개 중 96 표로 비 세금 수입 관리에 관한 법을 통과 시켰습니다. 법률-법률-2017 년 MEF가 법적 틀을 강화하기 위해 MEF가 101 개의 기사를 가진 11 장의 컨설턴트를 강화하고 핵심 기관의 결정을 규정합니다. 정부를 대표하는 MEF의 장관 인 AUN Pornmoniroth는 새로운 법률은 비 세금 수입 유형"&amp;", 계획에서보고까지의 수집, 정보를 활용하여 관리의 현대화를 명시하고 있다고 말했다. 기술, 비 세금 부채, 갈등 결의, 검사, 감사, 모니터링, 평가, 격려, 처벌 및 처벌. X 수익은 국가 및 하위 국가 수준의 부처와 기관의 책임 하에서 많은 부문 및 활동 출처에서 광범위하게 다루는 국가 예산 수익의 매우 큰 부분입니다.”라고 Pornmoniroth는 덧붙였다. 연간 국내 총생산 (GDP)의 3 %. 법은 또한 권한 부여, 책임 분업 및 사역, 기관"&amp;", 하위 행정 간의 완전한 연결 측면에서 국가 및 국제 차원에서 실질적인 경험에서 허점을 충족시킬 것입니다. 수익 수집 기관, MEF. 사역의 책임은 이전에 세금 수입에 크게 의존했던 국가 수익 예산의 구조에 중요한 역할을하는 이러한 유형의 수입을 규제, 모니터링 및 추진시키는 것입니다. 일반적으로 민간 부문과 소비자로부터 수집 된 수입을 규제하는 기존의 제정 세법.“그러나이 수입은 비세자 장소]는 관리하기가 매우 복잡한 하부 부문 수익 유형이며, 컬렉"&amp;"션은 효과적인 관리를 보장하기위한 명확한 법적 틀이 없었기 때문에 아직 최대 잠재력에 도달하지 못했습니다.”라고 Pornmoniroth는 말했습니다. 국회의 경제, 금융, 은행 및 감사위원회의 새로운 법은 국가 수입을 늘리고 올바른 목표에 대한 예산 분배를 장려하지만 경제의 행위자 인 소비자에게 새로운 부담을주지 않을 것이라고 말했다. “우리가 여기서 논의하고있는 비 세금 수입에 관한 법률이 세금이나 관습이 아니기 때문에 소비자에게 새로운 부담을 더할 "&amp;"수 없다고 강조하고 싶습니다. 예산을 활용하십시오. 그 후, [정부]는이 수익을 잘 수집하고 관리해야 할 것입니다.”Vun은 말했다. 법의 2 장은 43 개의 기사로 구성되어있다. 비 세금 수입은이 수익이 주 재산, 공공 기업 및 재정적 자율 단체, 공공 서비스, 처벌 및 처벌 및 기타의 할당으로 인한 수입으로 나뉘어져 있다고합니다. 관련 적용 가능한 법률 및 규정에 설정된 규칙 및 절차에 따라 할당 된 부동산으로서의 국가의 비 재도 부문에도 포함되어 "&amp;"있습니다. 8 8 개는 부동산 부동산이 포함 된 상태의 개인 재산을 판매 및 교환하는 데 따른 수입이 포함되어 있습니다. 토지 판매로 인한 수익, 제 9 조에는 주, 건물, 건축, 인프라, 장비, TR에 주 재산 임대의 수입이 포함되어 있습니다. ANSPORTATION은 기계 - 계약에 규정 된 이익 부서 이후 국가의 임대료로서의 임대료는 공공 인프라 건설 측면에서 정부와 민간 부문 간의 파트너십 계약 투자로부터 수익을 창출 할 수 있다고 말한다. 운송"&amp;" 및 물류 서비스와 같은 공공 서비스 공급 운송 및 물류 서비스에는 도로, 교량, 철도, 공항, 항구, 주차장 및 통신, 전력 생산 및 유통, 석유 및 가스 및 기타 공공 서비스가 포함됩니다. 제 13 조에 따르면 광산 및 에너지 부문. 제 20 조는 공공 기업 또는 재정적 자율 단체의 설립에 관한 법률 또는 규정을 제정 한 경우 순이익 또는 잉여의 백분율로 정해진 속도에 따라 배당의 결정 또는 분할을 규정하지 않는다고 밝혔다. , 그들은 배당금 또는 "&amp;"현금 잉여금을 최소 10 개 이상 지불해야합니다. 제 21 조는 금융 장관이 투자 또는 개발에 투자 또는 개발이 필요하지 않은 경우 기업 또는 재정적으로 자율 단체를 전국 예산에 전적으로 지불 할 것을 요구할 권리가 있다고 말합니다. 비 세금 수입을 징수하는 무단 사람은 5 천만에서 1 억 개의 Riels의 벌금으로 1 년에서 3 년 사이에 투옥되어야하며, 비 세금 이외의 다른 수입은 1 개월에서 1 개월에서 1 개로 투옥되어야 함을 나타냅니다. 1 ~"&amp;" 4 백만의 Riel. Article 97은 10 장에 부패 범죄로 규정 된 범죄를 저지르는 권한을 부여받은 사람은 부패 방지 부서 (ACU)의 독점적 책임에 투입되어 조사를 수행하고 사건을 제기해야한다고 명시하고 있습니다. 법원.")</f>
        <v>캄보디아의 국회는 어제 소비자를위한 새로운 세금 및 관세를 추가하지 않는 비 세금 수입 관리에 관한 법률을 승인했다. . 국회는 106 개 중 96 표로 비 세금 수입 관리에 관한 법을 통과 시켰습니다. 법률-법률-2017 년 MEF가 법적 틀을 강화하기 위해 MEF가 101 개의 기사를 가진 11 장의 컨설턴트를 강화하고 핵심 기관의 결정을 규정합니다. 정부를 대표하는 MEF의 장관 인 AUN Pornmoniroth는 새로운 법률은 비 세금 수입 유형, 계획에서보고까지의 수집, 정보를 활용하여 관리의 현대화를 명시하고 있다고 말했다. 기술, 비 세금 부채, 갈등 결의, 검사, 감사, 모니터링, 평가, 격려, 처벌 및 처벌. X 수익은 국가 및 하위 국가 수준의 부처와 기관의 책임 하에서 많은 부문 및 활동 출처에서 광범위하게 다루는 국가 예산 수익의 매우 큰 부분입니다.”라고 Pornmoniroth는 덧붙였다. 연간 국내 총생산 (GDP)의 3 %. 법은 또한 권한 부여, 책임 분업 및 사역, 기관, 하위 행정 간의 완전한 연결 측면에서 국가 및 국제 차원에서 실질적인 경험에서 허점을 충족시킬 것입니다. 수익 수집 기관, MEF. 사역의 책임은 이전에 세금 수입에 크게 의존했던 국가 수익 예산의 구조에 중요한 역할을하는 이러한 유형의 수입을 규제, 모니터링 및 추진시키는 것입니다. 일반적으로 민간 부문과 소비자로부터 수집 된 수입을 규제하는 기존의 제정 세법.“그러나이 수입은 비세자 장소]는 관리하기가 매우 복잡한 하부 부문 수익 유형이며, 컬렉션은 효과적인 관리를 보장하기위한 명확한 법적 틀이 없었기 때문에 아직 최대 잠재력에 도달하지 못했습니다.”라고 Pornmoniroth는 말했습니다. 국회의 경제, 금융, 은행 및 감사위원회의 새로운 법은 국가 수입을 늘리고 올바른 목표에 대한 예산 분배를 장려하지만 경제의 행위자 인 소비자에게 새로운 부담을주지 않을 것이라고 말했다. “우리가 여기서 논의하고있는 비 세금 수입에 관한 법률이 세금이나 관습이 아니기 때문에 소비자에게 새로운 부담을 더할 수 없다고 강조하고 싶습니다. 예산을 활용하십시오. 그 후, [정부]는이 수익을 잘 수집하고 관리해야 할 것입니다.”Vun은 말했다. 법의 2 장은 43 개의 기사로 구성되어있다. 비 세금 수입은이 수익이 주 재산, 공공 기업 및 재정적 자율 단체, 공공 서비스, 처벌 및 처벌 및 기타의 할당으로 인한 수입으로 나뉘어져 있다고합니다. 관련 적용 가능한 법률 및 규정에 설정된 규칙 및 절차에 따라 할당 된 부동산으로서의 국가의 비 재도 부문에도 포함되어 있습니다. 8 8 개는 부동산 부동산이 포함 된 상태의 개인 재산을 판매 및 교환하는 데 따른 수입이 포함되어 있습니다. 토지 판매로 인한 수익, 제 9 조에는 주, 건물, 건축, 인프라, 장비, TR에 주 재산 임대의 수입이 포함되어 있습니다. ANSPORTATION은 기계 - 계약에 규정 된 이익 부서 이후 국가의 임대료로서의 임대료는 공공 인프라 건설 측면에서 정부와 민간 부문 간의 파트너십 계약 투자로부터 수익을 창출 할 수 있다고 말한다. 운송 및 물류 서비스와 같은 공공 서비스 공급 운송 및 물류 서비스에는 도로, 교량, 철도, 공항, 항구, 주차장 및 통신, 전력 생산 및 유통, 석유 및 가스 및 기타 공공 서비스가 포함됩니다. 제 13 조에 따르면 광산 및 에너지 부문. 제 20 조는 공공 기업 또는 재정적 자율 단체의 설립에 관한 법률 또는 규정을 제정 한 경우 순이익 또는 잉여의 백분율로 정해진 속도에 따라 배당의 결정 또는 분할을 규정하지 않는다고 밝혔다. , 그들은 배당금 또는 현금 잉여금을 최소 10 개 이상 지불해야합니다. 제 21 조는 금융 장관이 투자 또는 개발에 투자 또는 개발이 필요하지 않은 경우 기업 또는 재정적으로 자율 단체를 전국 예산에 전적으로 지불 할 것을 요구할 권리가 있다고 말합니다. 비 세금 수입을 징수하는 무단 사람은 5 천만에서 1 억 개의 Riels의 벌금으로 1 년에서 3 년 사이에 투옥되어야하며, 비 세금 이외의 다른 수입은 1 개월에서 1 개월에서 1 개로 투옥되어야 함을 나타냅니다. 1 ~ 4 백만의 Riel. Article 97은 10 장에 부패 범죄로 규정 된 범죄를 저지르는 권한을 부여받은 사람은 부패 방지 부서 (ACU)의 독점적 책임에 투입되어 조사를 수행하고 사건을 제기해야한다고 명시하고 있습니다. 법원.</v>
      </c>
    </row>
    <row r="215" ht="15.75" customHeight="1">
      <c r="A215" s="1">
        <v>213.0</v>
      </c>
      <c r="B215" s="3" t="s">
        <v>650</v>
      </c>
      <c r="C215" s="3" t="str">
        <f>IFERROR(__xludf.DUMMYFUNCTION("GOOGLETRANSLATE(B215,""en"",""ko"")"),"‘2030 년에 석유 제품 수요가 480 만 명으로 급증 할 것입니다.’")</f>
        <v>‘2030 년에 석유 제품 수요가 480 만 명으로 급증 할 것입니다.’</v>
      </c>
      <c r="D215" s="3" t="s">
        <v>626</v>
      </c>
      <c r="E215" s="3" t="str">
        <f>IFERROR(__xludf.DUMMYFUNCTION("GOOGLETRANSLATE(D215,""en"",""ko"")"),"2022 년 7 월 29 일")</f>
        <v>2022 년 7 월 29 일</v>
      </c>
      <c r="F215" s="4" t="s">
        <v>651</v>
      </c>
      <c r="G215" s="3" t="s">
        <v>652</v>
      </c>
      <c r="H215" s="3" t="str">
        <f>IFERROR(__xludf.DUMMYFUNCTION("GOOGLETRANSLATE(G215,""en"",""ko"")"),"ASEAN 및 동아시아 경제 연구소에 따르면, 캄보디아의 석유 제품에 대한 수요는 2020 년에 2020 년 280 만 톤에서 2030 년에 480 만 톤으로, 2040 년에는 최대 830 만 톤까지 증가 할 것입니다. Phnom Penh에서 열린 2 차 석유, 가스 및 전력”회의, 광산 및 에너지 Suy Sem은 캄보디아가 ELF, Esso, Enterprise Oil, PTT, Premier Oil, Chevron, PVEP와 같은 국제 석유 회사가"&amp;" 지질 연구를 실시했다고 밝혔다. , Jogmec과 Moeco. 그는 캄보디아 왕립 정부가 PGS (Petroleum Geoscience Service) 회사가 2006 년 석유 자원의 잠재력에 대한 추가 연구를 시작하기위한 기초로 몇 가지 2D 및 3D 지진 데이터를 해외로 얻을 수있게했다고 덧붙였다. 캄보디아는 상업적 잠재력을 가진 바다에서 석유 자원을 감지했으며 2020 년 12 월에 첫 번째 석유 하락을 받았습니다.
그는 또한 왕립 정부는 국내 "&amp;"및 국제 부문 모두에게 정유소, 수입, 보관, 운송, 판매 및 석유 및 석유 제품의 유통과 같은 부문에 대한 투자를 늘리기 위해 인센티브를 제공했습니다. 캄보디아와 특별 경제 구역의 도시와 지방은 전국 그리드와 연결되어 있으며 마을의 97 %와 가구의 84 %가 연결되어 있다고 그는 덧붙였다. 캄보디아의 에너지 안보 및 에너지 안정성을 보장하기 위해 광산 및 에너지 부는 아시아 개발 은행 (ADB)과 협력하여 새로운 전력 개발 마스터 플랜 (PDP) 2"&amp;"021-2040을 준비하고 있습니다. 환경 목표에 대한 국가 및 세계적 헌신을 달성하고 적절한 에너지를 보장하기 위해 재생 가능 에너지 및 에너지 효율을 포함한 청정 에너지의 비율을 높이는 것입니다. Ty, 접근성, 경제성 및 에너지 공급의 신뢰성과 지역 에너지 원의 홍보 홍보는 계속해서 캄보디아는 늦게 시작했지만 현재이 지역에서 가장 빠르게 성장하는 경제입니다.")</f>
        <v>ASEAN 및 동아시아 경제 연구소에 따르면, 캄보디아의 석유 제품에 대한 수요는 2020 년에 2020 년 280 만 톤에서 2030 년에 480 만 톤으로, 2040 년에는 최대 830 만 톤까지 증가 할 것입니다. Phnom Penh에서 열린 2 차 석유, 가스 및 전력”회의, 광산 및 에너지 Suy Sem은 캄보디아가 ELF, Esso, Enterprise Oil, PTT, Premier Oil, Chevron, PVEP와 같은 국제 석유 회사가 지질 연구를 실시했다고 밝혔다. , Jogmec과 Moeco. 그는 캄보디아 왕립 정부가 PGS (Petroleum Geoscience Service) 회사가 2006 년 석유 자원의 잠재력에 대한 추가 연구를 시작하기위한 기초로 몇 가지 2D 및 3D 지진 데이터를 해외로 얻을 수있게했다고 덧붙였다. 캄보디아는 상업적 잠재력을 가진 바다에서 석유 자원을 감지했으며 2020 년 12 월에 첫 번째 석유 하락을 받았습니다.
그는 또한 왕립 정부는 국내 및 국제 부문 모두에게 정유소, 수입, 보관, 운송, 판매 및 석유 및 석유 제품의 유통과 같은 부문에 대한 투자를 늘리기 위해 인센티브를 제공했습니다. 캄보디아와 특별 경제 구역의 도시와 지방은 전국 그리드와 연결되어 있으며 마을의 97 %와 가구의 84 %가 연결되어 있다고 그는 덧붙였다. 캄보디아의 에너지 안보 및 에너지 안정성을 보장하기 위해 광산 및 에너지 부는 아시아 개발 은행 (ADB)과 협력하여 새로운 전력 개발 마스터 플랜 (PDP) 2021-2040을 준비하고 있습니다. 환경 목표에 대한 국가 및 세계적 헌신을 달성하고 적절한 에너지를 보장하기 위해 재생 가능 에너지 및 에너지 효율을 포함한 청정 에너지의 비율을 높이는 것입니다. Ty, 접근성, 경제성 및 에너지 공급의 신뢰성과 지역 에너지 원의 홍보 홍보는 계속해서 캄보디아는 늦게 시작했지만 현재이 지역에서 가장 빠르게 성장하는 경제입니다.</v>
      </c>
    </row>
    <row r="216" ht="15.75" customHeight="1">
      <c r="A216" s="1">
        <v>214.0</v>
      </c>
      <c r="B216" s="3" t="s">
        <v>653</v>
      </c>
      <c r="C216" s="3" t="str">
        <f>IFERROR(__xludf.DUMMYFUNCTION("GOOGLETRANSLATE(B216,""en"",""ko"")"),"캄보디아를 방문하는 일본 대표단")</f>
        <v>캄보디아를 방문하는 일본 대표단</v>
      </c>
      <c r="D216" s="3" t="s">
        <v>626</v>
      </c>
      <c r="E216" s="3" t="str">
        <f>IFERROR(__xludf.DUMMYFUNCTION("GOOGLETRANSLATE(D216,""en"",""ko"")"),"2022 년 7 월 29 일")</f>
        <v>2022 년 7 월 29 일</v>
      </c>
      <c r="F216" s="4" t="s">
        <v>654</v>
      </c>
      <c r="G216" s="3" t="s">
        <v>655</v>
      </c>
      <c r="H216" s="3" t="str">
        <f>IFERROR(__xludf.DUMMYFUNCTION("GOOGLETRANSLATE(G216,""en"",""ko"")"),"JETRO (Japan External Trade Organization) 대표단은 8 월 말부터 9 월 초까지 캄보디아를 방문하여 미국의 새로운 투자 환경에 대해 배우게됩니다. 캄보디아는 작년 10 월에 더 많은 외국인 투자를 유치하기 위해 새로운 투자법을 공식화했으며, 약 40 명의 회사 임원으로 구성된 대표단은 이틀 동안 프놈펜을 방문 할 것입니다. 그들은 또한 지역 기업인과 공무원을 만나게 될 것입니다.“우리는 특별 경제 구역을 포함한 캄보디아의"&amp;" 여러 지역에서 투자 환경에 대한 개요를 대표단에게 제공 할 일정을 준비했습니다. 그들은 또한이 나라에서 운영되는 일본 기업을 방문하고 현지 파트너들도 만나게 될 것입니다.”라고이 릴리스는 Siem Reap, Poipet, Bavet 및 Sihanoukville으로 향할 것입니다. , 일본 기업 및 물류 창고.“이번 국가의 유익한 투자 환경을 이해할 수있는 것은 가치있는 기회입니다.”라고이번 발표는 일본 산업 기계 제조업체 인 Altech Asia Pa"&amp;"cific Co Ltd의 회장 인 Hiroshi Izaki도 방문 할 계획입니다. 캄보디아는 가까운 시일 내에, 미국의 현지 전문가들을 만나 제조 부서를 개설하겠다는 제안을 논의합니다.
아마도 Poipet Special Economic Zone에있을 것입니다.")</f>
        <v>JETRO (Japan External Trade Organization) 대표단은 8 월 말부터 9 월 초까지 캄보디아를 방문하여 미국의 새로운 투자 환경에 대해 배우게됩니다. 캄보디아는 작년 10 월에 더 많은 외국인 투자를 유치하기 위해 새로운 투자법을 공식화했으며, 약 40 명의 회사 임원으로 구성된 대표단은 이틀 동안 프놈펜을 방문 할 것입니다. 그들은 또한 지역 기업인과 공무원을 만나게 될 것입니다.“우리는 특별 경제 구역을 포함한 캄보디아의 여러 지역에서 투자 환경에 대한 개요를 대표단에게 제공 할 일정을 준비했습니다. 그들은 또한이 나라에서 운영되는 일본 기업을 방문하고 현지 파트너들도 만나게 될 것입니다.”라고이 릴리스는 Siem Reap, Poipet, Bavet 및 Sihanoukville으로 향할 것입니다. , 일본 기업 및 물류 창고.“이번 국가의 유익한 투자 환경을 이해할 수있는 것은 가치있는 기회입니다.”라고이번 발표는 일본 산업 기계 제조업체 인 Altech Asia Pacific Co Ltd의 회장 인 Hiroshi Izaki도 방문 할 계획입니다. 캄보디아는 가까운 시일 내에, 미국의 현지 전문가들을 만나 제조 부서를 개설하겠다는 제안을 논의합니다.
아마도 Poipet Special Economic Zone에있을 것입니다.</v>
      </c>
    </row>
    <row r="217" ht="15.75" customHeight="1">
      <c r="A217" s="1">
        <v>215.0</v>
      </c>
      <c r="B217" s="3" t="s">
        <v>656</v>
      </c>
      <c r="C217" s="3" t="str">
        <f>IFERROR(__xludf.DUMMYFUNCTION("GOOGLETRANSLATE(B217,""en"",""ko"")"),"STI는 더 많은 첨단 기업을 캄보디아로 유치합니다")</f>
        <v>STI는 더 많은 첨단 기업을 캄보디아로 유치합니다</v>
      </c>
      <c r="D217" s="3" t="s">
        <v>626</v>
      </c>
      <c r="E217" s="3" t="str">
        <f>IFERROR(__xludf.DUMMYFUNCTION("GOOGLETRANSLATE(D217,""en"",""ko"")"),"2022 년 7 월 29 일")</f>
        <v>2022 년 7 월 29 일</v>
      </c>
      <c r="F217" s="4" t="s">
        <v>657</v>
      </c>
      <c r="G217" s="3" t="s">
        <v>658</v>
      </c>
      <c r="H217" s="3" t="str">
        <f>IFERROR(__xludf.DUMMYFUNCTION("GOOGLETRANSLATE(G217,""en"",""ko"")"),"캄보디아는 최첨단 기업을 국가로 유치하기 위해 과학, 기술 및 혁신 공원 (STI Park) 설립을위한 법적 절차 문서를 가속화하고 있습니다. -Ministry 기술 회의 수요일 STI Parks 설립에 대한 정보를 수집하기 위해 민간 부문과의 기술 회의는 캄보디아에 설립 될 것이며, 기술 회사와 기업의 연구 및 혁신을 육성하는 것을 목표로 할 것이라고 밝혔다. Sokkung.sti Park는 과학 및 기술 분야의 연구 개발을 지원하기 위해 설계된 사무"&amp;"실, 실험실, 작업실 및 회의 영역으로 구성된 목적으로 제작 된 클러스터입니다.“과학, 기술 및 혁신 공원의 설립 및 관리에 대한 하위는 매우 중요합니다. 과학, Technol의 촉진에 기여하기 위해 새롭고 혁신적인 아이디어를 가진 투자자, 사업가 및 개인을 유치하는 데 기여하는 것이 중요합니다. Sokkung은 어제“국가 경제 성장에 기여하기위한 Ogy와 혁신”이라고 말했다.“고급 기술 회사가 캄보디아에 투자하고 국내 투자자를 유치하는 것이 유혹하는 "&amp;"것”이라고 그는 덧붙였다. 그 회사들은 지역 주민들에게 옮겨 질 것으로 예상됩니다.”다양한 R &amp; D, 프로토 타입, 과학 박물관, 인공 지능, 빅 데이터 및 로봇 공학도 공원에 배치 할 목표를 목표로합니다. 초안은 다음에 토론 할 수 있습니다. 그는 국가 기술 능력을 강화하고 혁신 성과 향상을 강화하는 데 2030 년까지 중간 소득 경제가되고 2050 년까지 고소득 경제가되기위한 정부의 야심 찬 비전을 달성하는 데 중요 할 것이라고 말했다. Phnom"&amp;" Penh, Kandal 및 Preah Sihanoukville 지방에는 3 개의 STI 공원이 설립 될 예정입니다.")</f>
        <v>캄보디아는 최첨단 기업을 국가로 유치하기 위해 과학, 기술 및 혁신 공원 (STI Park) 설립을위한 법적 절차 문서를 가속화하고 있습니다. -Ministry 기술 회의 수요일 STI Parks 설립에 대한 정보를 수집하기 위해 민간 부문과의 기술 회의는 캄보디아에 설립 될 것이며, 기술 회사와 기업의 연구 및 혁신을 육성하는 것을 목표로 할 것이라고 밝혔다. Sokkung.sti Park는 과학 및 기술 분야의 연구 개발을 지원하기 위해 설계된 사무실, 실험실, 작업실 및 회의 영역으로 구성된 목적으로 제작 된 클러스터입니다.“과학, 기술 및 혁신 공원의 설립 및 관리에 대한 하위는 매우 중요합니다. 과학, Technol의 촉진에 기여하기 위해 새롭고 혁신적인 아이디어를 가진 투자자, 사업가 및 개인을 유치하는 데 기여하는 것이 중요합니다. Sokkung은 어제“국가 경제 성장에 기여하기위한 Ogy와 혁신”이라고 말했다.“고급 기술 회사가 캄보디아에 투자하고 국내 투자자를 유치하는 것이 유혹하는 것”이라고 그는 덧붙였다. 그 회사들은 지역 주민들에게 옮겨 질 것으로 예상됩니다.”다양한 R &amp; D, 프로토 타입, 과학 박물관, 인공 지능, 빅 데이터 및 로봇 공학도 공원에 배치 할 목표를 목표로합니다. 초안은 다음에 토론 할 수 있습니다. 그는 국가 기술 능력을 강화하고 혁신 성과 향상을 강화하는 데 2030 년까지 중간 소득 경제가되고 2050 년까지 고소득 경제가되기위한 정부의 야심 찬 비전을 달성하는 데 중요 할 것이라고 말했다. Phnom Penh, Kandal 및 Preah Sihanoukville 지방에는 3 개의 STI 공원이 설립 될 예정입니다.</v>
      </c>
    </row>
    <row r="218" ht="15.75" customHeight="1">
      <c r="A218" s="1">
        <v>216.0</v>
      </c>
      <c r="B218" s="3" t="s">
        <v>659</v>
      </c>
      <c r="C218" s="3" t="str">
        <f>IFERROR(__xludf.DUMMYFUNCTION("GOOGLETRANSLATE(B218,""en"",""ko"")"),"Speedwind 회장은 커뮤니티를 도울 방법을 찾아야한다고 Speedwind 회장은 말합니다.")</f>
        <v>Speedwind 회장은 커뮤니티를 도울 방법을 찾아야한다고 Speedwind 회장은 말합니다.</v>
      </c>
      <c r="D218" s="3" t="s">
        <v>626</v>
      </c>
      <c r="E218" s="3" t="str">
        <f>IFERROR(__xludf.DUMMYFUNCTION("GOOGLETRANSLATE(D218,""en"",""ko"")"),"2022 년 7 월 29 일")</f>
        <v>2022 년 7 월 29 일</v>
      </c>
      <c r="F218" s="4" t="s">
        <v>660</v>
      </c>
      <c r="G218" s="3" t="s">
        <v>661</v>
      </c>
      <c r="H218" s="3" t="str">
        <f>IFERROR(__xludf.DUMMYFUNCTION("GOOGLETRANSLATE(G218,""en"",""ko"")"),"Dalton Wong은 회사의 CSR 이니셔티브에 대한 아시아 책임 기업 상을 수상했습니다. 'CSR 이니셔티브, Dalton Wong의 회장의 기여에 대한 명예는 19 개국의 500 명 이상의 아시아 비즈니스 및 리더가 2011 년에 출시 된 이후 지속 가능하고 책임있는 기업가 정신을 우승 한 지역 상을 수상했습니다. 권한 부여, 사람에 대한 투자, 건강 증진, 녹색 리더십, 기업 지배 구조, 순환 경제 리더십 및 책임있는 비즈니스 리더십은 2018 "&amp;"년 '심장과 함께 제공'CSR 활동을 시작했습니다. Covid-19 Pandemic의 어려움, 회사는 심지어 Carr 2020 년에서 2021 년 사이에 더 많은 CSR 활동을 펼쳤습니다. 홍수 피해자와 그 가족뿐만 아니라 전염병의 결과로 경제적 어려움과 도전에 직면 한 사람들을 돕습니다.”Wong은 다양한 CSR 이니셔티브를 수행하는 근거를 설명하면서 Khmer Times는 말했다. 우리는 활동이나 이니셔티브를 다른 것보다 더 중요한 것으로 분류하거나"&amp;" 고려하지 않습니다. 우리는 홍수의 영향을받는 50 명의 가족이든 공부를 위해 학교 자료가 필요한 수백 명의 학생이든, 우리가 수행하고 최선을 다하는 모든 활동이 대상 수혜자에게 도움이 될 것이라고 믿습니다.”“우리는 운이 좋았습니다. 캄보디아 경제의 수혜자이므로 우리는 항상 도움이 필요한 지역 사회 구성원을 도울 수있는 방법을 찾아야합니다. "" 회사가 운영되는 한. 캄보디아 커뮤니티의 책임있는 회원이자 경제의 수혜자로서 회사와 직원은 항상 필요한 지"&amp;"역 사회 구성원을 도울 방법을 찾아야한다고 생각합니다.”일부 CSR 활동 및 사회적 지원 이니셔티브 Speedwind는 COVID-19 기부 프로그램, 홍수 구호 원조, 농촌 및 소외 계층을위한 교육 원조, 장애인 소수 민족을위한 고용 프로그램 및 남녀 평등 고용 프로그램을위한 고용 프로그램, 광범위한 분포 경험을 가진 기업가 인 Speedwind가 포함되었습니다. ""Speedwind는 전국적으로 매우 강력한 유통 범위를 달성했으며 8,000 점 이상"&amp;"의 배포 지점을 30,000 명 이상으로 성장시킬 수있었습니다.""라고 그는 말했다. 왕국의 프로 비즈니스와 투자자로 인한 매력적인 성장 잠재력을 실현 한 후 여기에 사업을 설립하기로 결정했습니다. PPRACH. Wong은“Speedwind 이외의 우리 그룹은 대규모 배포에 따라 가장 성공적인 비즈니스 프로세스 아웃소싱 서비스 중 하나를 소유하고 있습니다. B2B2C의 충성도 프로그램의 구현 및 관리뿐만 아니라 금융 기관에 가맹점 인수 및 관리 서비스를"&amp;" 제공합니다. 우리는 또한 캄보디아에서 IT 솔루션 회사, HR 채용 및 배치 회사 및 Dis-Infection Services를 보유한 회사의 Pixled Media에서 캄보디아에서 가장 큰 디지털 화면 중 하나를 운영하고 있습니다. 우리의 가장 최근 벤처는 Sihanoukville의 APB 제품을 배포하는 대규모 음료입니다.”Speedwind는 캄보디아의 25 개 주를 모두 포함하는 3 개의 지역 본부와 42 개의 지역 사무소를 보유하고 있습니다. "&amp;"국제 유통에서 브랜드 라이센스, 소매, 프로젝트 적합성 등까지“가장 큰 개인적인 업적 중 하나는 내가 전에 동남아시아 국가의 모든 수도를 여행하기를 원한다는 것을 정말로 자랑스럽게 생각합니다. 30.”Wong은 다음과 같이 대답했습니다.“Speedwind는 마지막 마일 회사로 시작했으며 우리는 기술을 사용하여 운영 효율성을 향상시키고 배포 지점을 높이려고합니다. 현대 거래 활동의 모든 측면에 대한 전통적인 무역.”Wong은 다음과 같이 말했습니다. n "&amp;"나는 캄보디아에서 처음으로 사업을 시작했는데 상업 단체와 활동에 대한 법률과 규정이 명확하지 않고 정보가 이루어지기가 어려웠 기 때문에 대부분의 비즈니스가 발생하는 일반적인 과제가있었습니다.”“그러나 왕 정부는 크게 개혁되었습니다. 그리고 시스템과 프로세스를 변화시키고, 최근에 발표 된 CDC의 새로운 투자법에서 정점에 이르는 다양한 법률 및 규정에 대한 명확성을 제공했습니다. 캄보디아는 의심 할 여지없이, 특히 다른 개발 도상국이나 신흥 경제에 비해 "&amp;"훨씬 더 많은 비료 및 투자 목적지가되었습니다.”최근 Kadin의 캄보디아-베트남 장의 부회장으로 임명 된 Wong 인도네시아의 Apex Business Chamber 인 Kamar Dagang Dan Industri Indonesia)도 다가오는 상공 회의소 활동에 대해 이야기했습니다. 이니셔티브. 우리가 계획하고있는 활동 중 하나는 앞으로 몇 달 안에 인도네시아에 대한 투자 로드쇼입니다.”라고 그는 말했다. 며칠 전, Siem Reap에서 인도네시아"&amp;"에서 온 사업가 자전거 타는 사람 그룹을 주최했을 때, 그들 중 한 명은 '캄보디아가 얼마나 평화 로운지, 우리는이 나라가 여전히 전쟁 중이라고 생각했다고 생각하는 것에 충격을 받았습니다.' 이것은 캄보디아가 얼마나 많은지에 대한 인식과 이해가 여전히 부족하고 있으며, 인도 차와 카딘이 우리 나라에 대한 사회화와 인식을 높이는 데 도움이 될 필요가 있음을 보여줍니다.”“따라서 미래에 계획 될 활동 캄보디아와 인도네시아에 대해 더 많이 배우기 위해 양국의"&amp;" 사람들을 사교하는 데 집중해야 할 것이며, 각각의 비즈니스와 투자자들은 서로에게 제공하는 성장 잠재력과 투자 기회를 더 잘 알고 있습니다.”라고 덧붙였습니다.")</f>
        <v>Dalton Wong은 회사의 CSR 이니셔티브에 대한 아시아 책임 기업 상을 수상했습니다. 'CSR 이니셔티브, Dalton Wong의 회장의 기여에 대한 명예는 19 개국의 500 명 이상의 아시아 비즈니스 및 리더가 2011 년에 출시 된 이후 지속 가능하고 책임있는 기업가 정신을 우승 한 지역 상을 수상했습니다. 권한 부여, 사람에 대한 투자, 건강 증진, 녹색 리더십, 기업 지배 구조, 순환 경제 리더십 및 책임있는 비즈니스 리더십은 2018 년 '심장과 함께 제공'CSR 활동을 시작했습니다. Covid-19 Pandemic의 어려움, 회사는 심지어 Carr 2020 년에서 2021 년 사이에 더 많은 CSR 활동을 펼쳤습니다. 홍수 피해자와 그 가족뿐만 아니라 전염병의 결과로 경제적 어려움과 도전에 직면 한 사람들을 돕습니다.”Wong은 다양한 CSR 이니셔티브를 수행하는 근거를 설명하면서 Khmer Times는 말했다. 우리는 활동이나 이니셔티브를 다른 것보다 더 중요한 것으로 분류하거나 고려하지 않습니다. 우리는 홍수의 영향을받는 50 명의 가족이든 공부를 위해 학교 자료가 필요한 수백 명의 학생이든, 우리가 수행하고 최선을 다하는 모든 활동이 대상 수혜자에게 도움이 될 것이라고 믿습니다.”“우리는 운이 좋았습니다. 캄보디아 경제의 수혜자이므로 우리는 항상 도움이 필요한 지역 사회 구성원을 도울 수있는 방법을 찾아야합니다. " 회사가 운영되는 한. 캄보디아 커뮤니티의 책임있는 회원이자 경제의 수혜자로서 회사와 직원은 항상 필요한 지역 사회 구성원을 도울 방법을 찾아야한다고 생각합니다.”일부 CSR 활동 및 사회적 지원 이니셔티브 Speedwind는 COVID-19 기부 프로그램, 홍수 구호 원조, 농촌 및 소외 계층을위한 교육 원조, 장애인 소수 민족을위한 고용 프로그램 및 남녀 평등 고용 프로그램을위한 고용 프로그램, 광범위한 분포 경험을 가진 기업가 인 Speedwind가 포함되었습니다. "Speedwind는 전국적으로 매우 강력한 유통 범위를 달성했으며 8,000 점 이상의 배포 지점을 30,000 명 이상으로 성장시킬 수있었습니다."라고 그는 말했다. 왕국의 프로 비즈니스와 투자자로 인한 매력적인 성장 잠재력을 실현 한 후 여기에 사업을 설립하기로 결정했습니다. PPRACH. Wong은“Speedwind 이외의 우리 그룹은 대규모 배포에 따라 가장 성공적인 비즈니스 프로세스 아웃소싱 서비스 중 하나를 소유하고 있습니다. B2B2C의 충성도 프로그램의 구현 및 관리뿐만 아니라 금융 기관에 가맹점 인수 및 관리 서비스를 제공합니다. 우리는 또한 캄보디아에서 IT 솔루션 회사, HR 채용 및 배치 회사 및 Dis-Infection Services를 보유한 회사의 Pixled Media에서 캄보디아에서 가장 큰 디지털 화면 중 하나를 운영하고 있습니다. 우리의 가장 최근 벤처는 Sihanoukville의 APB 제품을 배포하는 대규모 음료입니다.”Speedwind는 캄보디아의 25 개 주를 모두 포함하는 3 개의 지역 본부와 42 개의 지역 사무소를 보유하고 있습니다. 국제 유통에서 브랜드 라이센스, 소매, 프로젝트 적합성 등까지“가장 큰 개인적인 업적 중 하나는 내가 전에 동남아시아 국가의 모든 수도를 여행하기를 원한다는 것을 정말로 자랑스럽게 생각합니다. 30.”Wong은 다음과 같이 대답했습니다.“Speedwind는 마지막 마일 회사로 시작했으며 우리는 기술을 사용하여 운영 효율성을 향상시키고 배포 지점을 높이려고합니다. 현대 거래 활동의 모든 측면에 대한 전통적인 무역.”Wong은 다음과 같이 말했습니다. n 나는 캄보디아에서 처음으로 사업을 시작했는데 상업 단체와 활동에 대한 법률과 규정이 명확하지 않고 정보가 이루어지기가 어려웠 기 때문에 대부분의 비즈니스가 발생하는 일반적인 과제가있었습니다.”“그러나 왕 정부는 크게 개혁되었습니다. 그리고 시스템과 프로세스를 변화시키고, 최근에 발표 된 CDC의 새로운 투자법에서 정점에 이르는 다양한 법률 및 규정에 대한 명확성을 제공했습니다. 캄보디아는 의심 할 여지없이, 특히 다른 개발 도상국이나 신흥 경제에 비해 훨씬 더 많은 비료 및 투자 목적지가되었습니다.”최근 Kadin의 캄보디아-베트남 장의 부회장으로 임명 된 Wong 인도네시아의 Apex Business Chamber 인 Kamar Dagang Dan Industri Indonesia)도 다가오는 상공 회의소 활동에 대해 이야기했습니다. 이니셔티브. 우리가 계획하고있는 활동 중 하나는 앞으로 몇 달 안에 인도네시아에 대한 투자 로드쇼입니다.”라고 그는 말했다. 며칠 전, Siem Reap에서 인도네시아에서 온 사업가 자전거 타는 사람 그룹을 주최했을 때, 그들 중 한 명은 '캄보디아가 얼마나 평화 로운지, 우리는이 나라가 여전히 전쟁 중이라고 생각했다고 생각하는 것에 충격을 받았습니다.' 이것은 캄보디아가 얼마나 많은지에 대한 인식과 이해가 여전히 부족하고 있으며, 인도 차와 카딘이 우리 나라에 대한 사회화와 인식을 높이는 데 도움이 될 필요가 있음을 보여줍니다.”“따라서 미래에 계획 될 활동 캄보디아와 인도네시아에 대해 더 많이 배우기 위해 양국의 사람들을 사교하는 데 집중해야 할 것이며, 각각의 비즈니스와 투자자들은 서로에게 제공하는 성장 잠재력과 투자 기회를 더 잘 알고 있습니다.”라고 덧붙였습니다.</v>
      </c>
    </row>
    <row r="219" ht="15.75" customHeight="1">
      <c r="A219" s="1">
        <v>217.0</v>
      </c>
      <c r="B219" s="3" t="s">
        <v>662</v>
      </c>
      <c r="C219" s="3" t="str">
        <f>IFERROR(__xludf.DUMMYFUNCTION("GOOGLETRANSLATE(B219,""en"",""ko"")"),"가능한 경기 침체에 대한 모든 시선으로 인해 미국 GDP 데이터")</f>
        <v>가능한 경기 침체에 대한 모든 시선으로 인해 미국 GDP 데이터</v>
      </c>
      <c r="D219" s="3" t="s">
        <v>626</v>
      </c>
      <c r="E219" s="3" t="str">
        <f>IFERROR(__xludf.DUMMYFUNCTION("GOOGLETRANSLATE(D219,""en"",""ko"")"),"2022 년 7 월 29 일")</f>
        <v>2022 년 7 월 29 일</v>
      </c>
      <c r="F219" s="4" t="s">
        <v>663</v>
      </c>
      <c r="G219" s="3" t="s">
        <v>664</v>
      </c>
      <c r="H219" s="3" t="str">
        <f>IFERROR(__xludf.DUMMYFUNCTION("GOOGLETRANSLATE(G219,""en"",""ko"")"),"AFP - 미국은 목요일 경제 성장에 대한 주요 데이터를 발표 할 예정이며, 세계 최대의 투자자들은 경기 침체로 세계 최대 경제가 타격을 입으면서 긴밀히 지켜보고 있습니다. Joe Biden 대통령은 정치적 줄타기를 걷고 있습니다. 침체를 겪지 않고, 2 번의 부정적인 성장의 2/4를 보여주는 보고서 - 경기 침체의 일반적인 정의 중 하나를 충족시키는 것 - 더 넓은 침체에 대한 두려움을 증가시킬 것입니다. 그리고 Biden 행정부는 지난 주에 일자리 "&amp;"성장과 견고한 소비자 지출을 포함하여 미국 경제에서 긍정적 인 징후에 대해 이야기했습니다. 분석가들 사이의 합의 예측은 2 분기 총 국내 총생산의 연간 0.5 % 증가 (1) 이후의 연간 국내 총생산의 연간 국내 총생산의 연간 국내 생산량이 0.5 % 증가한 것입니다. 많은 경제학자들은 최근 3 월에 GDP가 4 월에서 6 월에 계약했을 것이라고 제안했다고 밝혔다. 경제 - 수요일에 다가오는 최신 - 많은 경제학자들은 경기 침체 토론이
최근 몇 달 동안"&amp;" 미국 가족들이 급격한 인플레이션으로 인해 목표를 달성하기 위해 노력함에 따라 그의 승인 등급이 급락 한 대통령에게 큰 정치적 두통을 일으킨다.")</f>
        <v>AFP - 미국은 목요일 경제 성장에 대한 주요 데이터를 발표 할 예정이며, 세계 최대의 투자자들은 경기 침체로 세계 최대 경제가 타격을 입으면서 긴밀히 지켜보고 있습니다. Joe Biden 대통령은 정치적 줄타기를 걷고 있습니다. 침체를 겪지 않고, 2 번의 부정적인 성장의 2/4를 보여주는 보고서 - 경기 침체의 일반적인 정의 중 하나를 충족시키는 것 - 더 넓은 침체에 대한 두려움을 증가시킬 것입니다. 그리고 Biden 행정부는 지난 주에 일자리 성장과 견고한 소비자 지출을 포함하여 미국 경제에서 긍정적 인 징후에 대해 이야기했습니다. 분석가들 사이의 합의 예측은 2 분기 총 국내 총생산의 연간 0.5 % 증가 (1) 이후의 연간 국내 총생산의 연간 국내 총생산의 연간 국내 생산량이 0.5 % 증가한 것입니다. 많은 경제학자들은 최근 3 월에 GDP가 4 월에서 6 월에 계약했을 것이라고 제안했다고 밝혔다. 경제 - 수요일에 다가오는 최신 - 많은 경제학자들은 경기 침체 토론이
최근 몇 달 동안 미국 가족들이 급격한 인플레이션으로 인해 목표를 달성하기 위해 노력함에 따라 그의 승인 등급이 급락 한 대통령에게 큰 정치적 두통을 일으킨다.</v>
      </c>
    </row>
    <row r="220" ht="15.75" customHeight="1">
      <c r="A220" s="1">
        <v>218.0</v>
      </c>
      <c r="B220" s="3" t="s">
        <v>665</v>
      </c>
      <c r="C220" s="3" t="str">
        <f>IFERROR(__xludf.DUMMYFUNCTION("GOOGLETRANSLATE(B220,""en"",""ko"")"),"아시아, 유럽은 월 ST에서 급증 후 급증했지만주의 촉구")</f>
        <v>아시아, 유럽은 월 ST에서 급증 후 급증했지만주의 촉구</v>
      </c>
      <c r="D220" s="3" t="s">
        <v>626</v>
      </c>
      <c r="E220" s="3" t="str">
        <f>IFERROR(__xludf.DUMMYFUNCTION("GOOGLETRANSLATE(D220,""en"",""ko"")"),"2022 년 7 월 29 일")</f>
        <v>2022 년 7 월 29 일</v>
      </c>
      <c r="F220" s="4" t="s">
        <v>666</v>
      </c>
      <c r="G220" s="3" t="s">
        <v>667</v>
      </c>
      <c r="H220" s="3" t="str">
        <f>IFERROR(__xludf.DUMMYFUNCTION("GOOGLETRANSLATE(G220,""en"",""ko"")"),"AFP-아시아와 유럽 시장은 목요일 월스트리트에 대한 급증으로 인해 연방 준비 은행이 인플레이션 싸움 금리 인상 속도 속도를 늦출 수 있기를 희망하면 -엔화에 대한 주중의 낮음-연준의 제롬 파웰 (Jerome Powell)의 의견에 대한 답변에 대한 반응에 따라 다음 초 크기의 증가가 마지막 일 수 있다고 제안했지만 분석가들은 뉴욕의 3 가지 주요 지수를 보낸 초기 기쁨이 될 수 있다고 경고했다. 글로벌 경제가 몇 가지 역풍에 직면하고 인플레이션이 빨리"&amp;" 내려 오지 않을 것입니다. 예상 한 바와 같이, 연준은 75 베이시스 비용으로 2.25 ~ 2.5 %의 범위에서 75 베이시스 포인트를 자극하지 않는 중립 수준에 가깝습니다. 경제 성장 둔화도 2023 년에 은행이 런 어웨이 인플레이션을 통제하려고 시도함에 따라 3.8 %로 높은 비율을 보인다. 그러나 전 세계의 경제는 경기 침체로 보낼 수 있습니다. 그러나 그의 사후 의견에 따르면, 파웰은“경제의 너무 많은 영역이 너무 많기 때문에 그 사실을 고려하"&amp;"지 않았다”고 말했다. Powell은 공무원들이 다음 움직임에 대한 지침을 제공하지 않고 대신 각 결정을 회의를 기반으로 수행하지 않을 것이라고 덧붙였다. 그는 9 월에“비정상적으로 큰 증가가 적절할 수있다”고 말했다. 주저하지 않을 것입니다.”1 % 포인트를 높이기 위해 시장은 은행이 연말까지 가스에서 발을 떼질 준비가되어 있다는 제안에서 마음을 사로 잡았습니다. 기술 회사가 낙관론의 물결을 사로 잡기 때문에 2020 년 후반 이후 최고의 1 일 상승"&amp;"한 4 % 이상. 이 부문은 더 높은 비율에 취약하고 아시아는 더 많은 이익을 얻었지만 소송을 겪었지만, 산하이, 도쿄, 시드니, 서울, 싱가포르, 뭄바이, 마닐라, 자카르타, 웰링턴도 그린에 잘 들어갔다. City의 사실상 중앙 은행은 화폐 PEG로 인해 연준을 따라 연준을 따랐습니다. London, Paris 및 Frankfurt는 이익을 얻었습니다. 속도 하이킹의 느린 속도는 대부분의 다른 통화에 대한 달러에 무게를 측정했으며 목요일에 그에 맞았습"&amp;"니다. Bloomberg TV의 Jeffrey Rosenberg는 Bloomberg Television에 말했다. Citigroup의 Andrew Hollenhorst와 Veronica Clark은 Traders가 Powell의 발언을 잘못 판단하는 것처럼 보인다고 덧붙였다. 식량과 에너지를 제외한 인플레이션 독서는“연준이 예상하는 것보다 더 공격적으로 하이킹을하도록 할 것입니다. 지난 3 개월 동안 1.6 %의 수축 이후, 또 다른 부정적인 독서는 경"&amp;"제를 기술적 인 경기 침체에 빠뜨릴 것입니다. Joe Biden과 China의 Xi Jinping 사이의 예상 전화는 세계의 초강대국이 탐색하려고 시도함에 따라 투자자들의 의제에 대해 높을 것입니다. 긴장이 상승하는 기간. 미국 관세와 대만에 대한 업데이트는 초점의 주요 영역 중 하나가 될 것입니다. 기름 가격은 미국 비축 수가 크게 떨어지고 경제에 대한 Powell의 의견이 방해받지 않은 경기 침체 문제를 완화하고 다른 통화를 가진 구매자에게 상품을 "&amp;"더 저렴하게 만들었습니다. .")</f>
        <v>AFP-아시아와 유럽 시장은 목요일 월스트리트에 대한 급증으로 인해 연방 준비 은행이 인플레이션 싸움 금리 인상 속도 속도를 늦출 수 있기를 희망하면 -엔화에 대한 주중의 낮음-연준의 제롬 파웰 (Jerome Powell)의 의견에 대한 답변에 대한 반응에 따라 다음 초 크기의 증가가 마지막 일 수 있다고 제안했지만 분석가들은 뉴욕의 3 가지 주요 지수를 보낸 초기 기쁨이 될 수 있다고 경고했다. 글로벌 경제가 몇 가지 역풍에 직면하고 인플레이션이 빨리 내려 오지 않을 것입니다. 예상 한 바와 같이, 연준은 75 베이시스 비용으로 2.25 ~ 2.5 %의 범위에서 75 베이시스 포인트를 자극하지 않는 중립 수준에 가깝습니다. 경제 성장 둔화도 2023 년에 은행이 런 어웨이 인플레이션을 통제하려고 시도함에 따라 3.8 %로 높은 비율을 보인다. 그러나 전 세계의 경제는 경기 침체로 보낼 수 있습니다. 그러나 그의 사후 의견에 따르면, 파웰은“경제의 너무 많은 영역이 너무 많기 때문에 그 사실을 고려하지 않았다”고 말했다. Powell은 공무원들이 다음 움직임에 대한 지침을 제공하지 않고 대신 각 결정을 회의를 기반으로 수행하지 않을 것이라고 덧붙였다. 그는 9 월에“비정상적으로 큰 증가가 적절할 수있다”고 말했다. 주저하지 않을 것입니다.”1 % 포인트를 높이기 위해 시장은 은행이 연말까지 가스에서 발을 떼질 준비가되어 있다는 제안에서 마음을 사로 잡았습니다. 기술 회사가 낙관론의 물결을 사로 잡기 때문에 2020 년 후반 이후 최고의 1 일 상승한 4 % 이상. 이 부문은 더 높은 비율에 취약하고 아시아는 더 많은 이익을 얻었지만 소송을 겪었지만, 산하이, 도쿄, 시드니, 서울, 싱가포르, 뭄바이, 마닐라, 자카르타, 웰링턴도 그린에 잘 들어갔다. City의 사실상 중앙 은행은 화폐 PEG로 인해 연준을 따라 연준을 따랐습니다. London, Paris 및 Frankfurt는 이익을 얻었습니다. 속도 하이킹의 느린 속도는 대부분의 다른 통화에 대한 달러에 무게를 측정했으며 목요일에 그에 맞았습니다. Bloomberg TV의 Jeffrey Rosenberg는 Bloomberg Television에 말했다. Citigroup의 Andrew Hollenhorst와 Veronica Clark은 Traders가 Powell의 발언을 잘못 판단하는 것처럼 보인다고 덧붙였다. 식량과 에너지를 제외한 인플레이션 독서는“연준이 예상하는 것보다 더 공격적으로 하이킹을하도록 할 것입니다. 지난 3 개월 동안 1.6 %의 수축 이후, 또 다른 부정적인 독서는 경제를 기술적 인 경기 침체에 빠뜨릴 것입니다. Joe Biden과 China의 Xi Jinping 사이의 예상 전화는 세계의 초강대국이 탐색하려고 시도함에 따라 투자자들의 의제에 대해 높을 것입니다. 긴장이 상승하는 기간. 미국 관세와 대만에 대한 업데이트는 초점의 주요 영역 중 하나가 될 것입니다. 기름 가격은 미국 비축 수가 크게 떨어지고 경제에 대한 Powell의 의견이 방해받지 않은 경기 침체 문제를 완화하고 다른 통화를 가진 구매자에게 상품을 더 저렴하게 만들었습니다. .</v>
      </c>
    </row>
    <row r="221" ht="15.75" customHeight="1">
      <c r="A221" s="1">
        <v>219.0</v>
      </c>
      <c r="B221" s="3" t="s">
        <v>668</v>
      </c>
      <c r="C221" s="3" t="str">
        <f>IFERROR(__xludf.DUMMYFUNCTION("GOOGLETRANSLATE(B221,""en"",""ko"")"),"캄보디아 시장은 일본 수자원 가용화 기술을 고려합니다")</f>
        <v>캄보디아 시장은 일본 수자원 가용화 기술을 고려합니다</v>
      </c>
      <c r="D221" s="3" t="s">
        <v>626</v>
      </c>
      <c r="E221" s="3" t="str">
        <f>IFERROR(__xludf.DUMMYFUNCTION("GOOGLETRANSLATE(D221,""en"",""ko"")"),"2022 년 7 월 29 일")</f>
        <v>2022 년 7 월 29 일</v>
      </c>
      <c r="F221" s="4" t="s">
        <v>669</v>
      </c>
      <c r="G221" s="3" t="s">
        <v>670</v>
      </c>
      <c r="H221" s="3" t="str">
        <f>IFERROR(__xludf.DUMMYFUNCTION("GOOGLETRANSLATE(G221,""en"",""ko"")"),"캄보디아는 클럽 에코 워터 (Club Eco Water)에 의해 국가 시장에서 공급 가능한 공급을 실험하고있다. 실험의 진전은 7 월 27 일 농업, 임업 및 어업부 장관 인 Veng Sakhon, CEO 인 Shimada Satoshi 씨 사이의 회의에서 논의되었다. Club Eco Water. 일본 실험실의 제품은 실험이 잘 진행되었고 초기 결과는 매우 긍정적이었습니다. 물과 혼합 된 제품은 과일과 채소의 성장을 지원하고 화학 비료와 살충제의 부작용"&amp;"을 줄이기 위해 이온 및 기타 영양소를 강화할 수 있다고 그는 설명했다. . 제품의 효과와 안전이 확인되면 CEO는 Cambo 에서이 기술의 범위를 확장하기를 희망했습니다. 캄보디아 사람들과 어린이들이 안전한 과일과 채소에 접근 할 수 있도록 DIA는 캄보디아 시장, 특히 비료 가격이 상승하는 현재 상황에 대해 Shimada Satoshi에게 감사를 표했습니다. 캄보디아에서 제품을 광범위하게 홍보하기 전에 그는 권장했습니다. 회사는 제품의 효율성과 안전"&amp;"성에 대한 실험실의 확인을 기다리기 위해 Shimada Satoshi 씨에게 실험실 결과가 긍정적 인 경우 캄보디아의 제품 공장을 설립하도록 요청했습니다. AKP-LIM NARY")</f>
        <v>캄보디아는 클럽 에코 워터 (Club Eco Water)에 의해 국가 시장에서 공급 가능한 공급을 실험하고있다. 실험의 진전은 7 월 27 일 농업, 임업 및 어업부 장관 인 Veng Sakhon, CEO 인 Shimada Satoshi 씨 사이의 회의에서 논의되었다. Club Eco Water. 일본 실험실의 제품은 실험이 잘 진행되었고 초기 결과는 매우 긍정적이었습니다. 물과 혼합 된 제품은 과일과 채소의 성장을 지원하고 화학 비료와 살충제의 부작용을 줄이기 위해 이온 및 기타 영양소를 강화할 수 있다고 그는 설명했다. . 제품의 효과와 안전이 확인되면 CEO는 Cambo 에서이 기술의 범위를 확장하기를 희망했습니다. 캄보디아 사람들과 어린이들이 안전한 과일과 채소에 접근 할 수 있도록 DIA는 캄보디아 시장, 특히 비료 가격이 상승하는 현재 상황에 대해 Shimada Satoshi에게 감사를 표했습니다. 캄보디아에서 제품을 광범위하게 홍보하기 전에 그는 권장했습니다. 회사는 제품의 효율성과 안전성에 대한 실험실의 확인을 기다리기 위해 Shimada Satoshi 씨에게 실험실 결과가 긍정적 인 경우 캄보디아의 제품 공장을 설립하도록 요청했습니다. AKP-LIM NARY</v>
      </c>
    </row>
    <row r="222" ht="15.75" customHeight="1">
      <c r="A222" s="1">
        <v>220.0</v>
      </c>
      <c r="B222" s="3" t="s">
        <v>30</v>
      </c>
      <c r="C222" s="3" t="str">
        <f>IFERROR(__xludf.DUMMYFUNCTION("GOOGLETRANSLATE(B222,""en"",""ko"")"),"시장 감시")</f>
        <v>시장 감시</v>
      </c>
      <c r="D222" s="3" t="s">
        <v>626</v>
      </c>
      <c r="E222" s="3" t="str">
        <f>IFERROR(__xludf.DUMMYFUNCTION("GOOGLETRANSLATE(D222,""en"",""ko"")"),"2022 년 7 월 29 일")</f>
        <v>2022 년 7 월 29 일</v>
      </c>
      <c r="F222" s="4" t="s">
        <v>671</v>
      </c>
      <c r="G222" s="3" t="s">
        <v>672</v>
      </c>
      <c r="H222" s="3" t="str">
        <f>IFERROR(__xludf.DUMMYFUNCTION("GOOGLETRANSLATE(G222,""en"",""ko"")"),"CSX는 0.19 포인트 캄보디아 증권 거래소 지수 (CSX)는 어제 475.82에서 0.19 포인트 또는 0.04 % 씩 계속 미끄러졌다. 475.44로 개장 한 지수는 하루 무역 기간 동안 475.89의 최고치와 473.43의 최저치를 기록했으며, PPAP는 20 명의 Riels가 14,720 Riels로 이동하여 PPSP와 PWSA가 각각 2,370 Riels와 7,420 Riels에 도달하기 위해 각각 20 명을 잃었습니다. ABC, GTI, P"&amp;"AS 및 PEPC는 평평하게 유지되었다. 성장위원회에서 JSL은 4,100 Riel에 도달하기 위해 20 개의 Riels를 추가하고 DBDE는 2,390 Riels에서 평평하게 유지되었다.")</f>
        <v>CSX는 0.19 포인트 캄보디아 증권 거래소 지수 (CSX)는 어제 475.82에서 0.19 포인트 또는 0.04 % 씩 계속 미끄러졌다. 475.44로 개장 한 지수는 하루 무역 기간 동안 475.89의 최고치와 473.43의 최저치를 기록했으며, PPAP는 20 명의 Riels가 14,720 Riels로 이동하여 PPSP와 PWSA가 각각 2,370 Riels와 7,420 Riels에 도달하기 위해 각각 20 명을 잃었습니다. ABC, GTI, PAS 및 PEPC는 평평하게 유지되었다. 성장위원회에서 JSL은 4,100 Riel에 도달하기 위해 20 개의 Riels를 추가하고 DBDE는 2,390 Riels에서 평평하게 유지되었다.</v>
      </c>
    </row>
    <row r="223" ht="15.75" customHeight="1">
      <c r="A223" s="1">
        <v>221.0</v>
      </c>
      <c r="B223" s="3" t="s">
        <v>673</v>
      </c>
      <c r="C223" s="3" t="str">
        <f>IFERROR(__xludf.DUMMYFUNCTION("GOOGLETRANSLATE(B223,""en"",""ko"")"),"캄보디아는 Un-Escap의 정책 대화에 대한 통찰력을 공유합니다")</f>
        <v>캄보디아는 Un-Escap의 정책 대화에 대한 통찰력을 공유합니다</v>
      </c>
      <c r="D223" s="3" t="s">
        <v>626</v>
      </c>
      <c r="E223" s="3" t="str">
        <f>IFERROR(__xludf.DUMMYFUNCTION("GOOGLETRANSLATE(D223,""en"",""ko"")"),"2022 년 7 월 29 일")</f>
        <v>2022 년 7 월 29 일</v>
      </c>
      <c r="F223" s="4" t="s">
        <v>674</v>
      </c>
      <c r="G223" s="3" t="s">
        <v>675</v>
      </c>
      <c r="H223" s="3" t="str">
        <f>IFERROR(__xludf.DUMMYFUNCTION("GOOGLETRANSLATE(G223,""en"",""ko"")"),"캄보디아 고위 관계자는 오늘 아시아 경제 및 태평양 (UN-ESCAP)에 의해 주최 한 아시아 경제 및 태평양 2022의 경제 및 사회 조사에 대한 정책 대화에 대한 통찰력을 공유했습니다.이 정책 대화도 캄보디아가 현재 직면하고 있으며이를 해결하기위한 정책 옵션에 대해 논의하기위한 장소는 아시아 경제 및 사회위원회 (NA-ESCAP)의 국가위원회 (NA-ESCAP)의 선임 장관이자 회장이라고 말했다. 그는 2 년 동안 Covid-19 Pandemic C"&amp;"risis는 지속 가능한 발전을위한 2030 년 의제에 따라 달성 된 개발 도상국의 사회 경제적 진보를 손상시켰다. 지정 학적 경쟁, 군사, 무역 및 기술 전쟁, 기후 변화, 화폐를 포함한 개발에 대한 복잡하고 예측할 수없는 방식 정책 조여 다자주의를 강화할뿐만 아니라 다자주의를 강화하고, 특히 국제 무역에 대한 개방성을 증진시키고, 특히 지역 및 글로벌 가치 사슬의 탄력성을 향상시키기 위해 특히 국제 무역에 대한 개방성, 특히 식품, 의학 및 에너지와"&amp;" 같은 전략적 상품에 대한 무역 장벽을 줄입니다. 그는이 희귀 한 기회를 통해이 희귀 한 기회를 생각하면서, Thuch 선임 장관은 참가자들에게 Covid-19 상황과 캄보디아의 최근 경제 발전에 대해 간단히 알렸다. 2022 년 7 월 25 일 현재 캄보디아 총리 인 Hun Sen의 지침과 리더십에 따라 왕립 정부는 총 1600 만 명 중 94 % 이상의 예방 접종률을 달성했습니다. 사회 경제적 전선에서, 캄보디아 왕립 정부는 인프라를 구축하고 운송 "&amp;"시스템을 개선함으로써 추가 외국인 투자를 유치하기위한 구체적인 정책 조치를 공식화하고 구현하여 부드럽고 열심히, 무역 촉진 개선, 인적 자원 개발, 설립 및 설립 특히 캄보디아 왕립 정부는 다양한 자유 무역 협정, 즉 (1)을 설립함으로써 더 넓은 수출 시장을 확대했다고 강조했다. 지역 포괄적 인 경제 파트너십 계약 (RCEP), (2). 캄보디아-치나 자유 무역 협정 및 (3). 캄보디아-코레아 자유 무역 협정. 이러한 긍정적 인 발전은 캄보디아를이 "&amp;"지역의 생산, 비즈니스 및 투자를위한 더 중요하고 잠재적 인 센터로 변화 시켰으며, 전 세계의 투자자들을위한 더 크고 경쟁력있는 수출 시장이 강조되었습니다. Akp-Heng Panha")</f>
        <v>캄보디아 고위 관계자는 오늘 아시아 경제 및 태평양 (UN-ESCAP)에 의해 주최 한 아시아 경제 및 태평양 2022의 경제 및 사회 조사에 대한 정책 대화에 대한 통찰력을 공유했습니다.이 정책 대화도 캄보디아가 현재 직면하고 있으며이를 해결하기위한 정책 옵션에 대해 논의하기위한 장소는 아시아 경제 및 사회위원회 (NA-ESCAP)의 국가위원회 (NA-ESCAP)의 선임 장관이자 회장이라고 말했다. 그는 2 년 동안 Covid-19 Pandemic Crisis는 지속 가능한 발전을위한 2030 년 의제에 따라 달성 된 개발 도상국의 사회 경제적 진보를 손상시켰다. 지정 학적 경쟁, 군사, 무역 및 기술 전쟁, 기후 변화, 화폐를 포함한 개발에 대한 복잡하고 예측할 수없는 방식 정책 조여 다자주의를 강화할뿐만 아니라 다자주의를 강화하고, 특히 국제 무역에 대한 개방성을 증진시키고, 특히 지역 및 글로벌 가치 사슬의 탄력성을 향상시키기 위해 특히 국제 무역에 대한 개방성, 특히 식품, 의학 및 에너지와 같은 전략적 상품에 대한 무역 장벽을 줄입니다. 그는이 희귀 한 기회를 통해이 희귀 한 기회를 생각하면서, Thuch 선임 장관은 참가자들에게 Covid-19 상황과 캄보디아의 최근 경제 발전에 대해 간단히 알렸다. 2022 년 7 월 25 일 현재 캄보디아 총리 인 Hun Sen의 지침과 리더십에 따라 왕립 정부는 총 1600 만 명 중 94 % 이상의 예방 접종률을 달성했습니다. 사회 경제적 전선에서, 캄보디아 왕립 정부는 인프라를 구축하고 운송 시스템을 개선함으로써 추가 외국인 투자를 유치하기위한 구체적인 정책 조치를 공식화하고 구현하여 부드럽고 열심히, 무역 촉진 개선, 인적 자원 개발, 설립 및 설립 특히 캄보디아 왕립 정부는 다양한 자유 무역 협정, 즉 (1)을 설립함으로써 더 넓은 수출 시장을 확대했다고 강조했다. 지역 포괄적 인 경제 파트너십 계약 (RCEP), (2). 캄보디아-치나 자유 무역 협정 및 (3). 캄보디아-코레아 자유 무역 협정. 이러한 긍정적 인 발전은 캄보디아를이 지역의 생산, 비즈니스 및 투자를위한 더 중요하고 잠재적 인 센터로 변화 시켰으며, 전 세계의 투자자들을위한 더 크고 경쟁력있는 수출 시장이 강조되었습니다. Akp-Heng Panha</v>
      </c>
    </row>
    <row r="224" ht="15.75" customHeight="1">
      <c r="A224" s="1">
        <v>222.0</v>
      </c>
      <c r="B224" s="3" t="s">
        <v>676</v>
      </c>
      <c r="C224" s="3" t="str">
        <f>IFERROR(__xludf.DUMMYFUNCTION("GOOGLETRANSLATE(B224,""en"",""ko"")"),"국경 재개 후 O'Smach Border에서의 거래는 두 배로됩니다")</f>
        <v>국경 재개 후 O'Smach Border에서의 거래는 두 배로됩니다</v>
      </c>
      <c r="D224" s="3" t="s">
        <v>677</v>
      </c>
      <c r="E224" s="3" t="str">
        <f>IFERROR(__xludf.DUMMYFUNCTION("GOOGLETRANSLATE(D224,""en"",""ko"")"),"2022 년 7 월 28 일")</f>
        <v>2022 년 7 월 28 일</v>
      </c>
      <c r="F224" s="4" t="s">
        <v>678</v>
      </c>
      <c r="G224" s="3" t="s">
        <v>679</v>
      </c>
      <c r="H224" s="3" t="str">
        <f>IFERROR(__xludf.DUMMYFUNCTION("GOOGLETRANSLATE(G224,""en"",""ko"")"),"전염병이 폐쇄 된 후 국경이 재개 된 이후 O'Smach 국경을 통해 캄보디아로 수입되는 상업용 상품의 양이 두 배가되었습니다. O'Smach International Border Gate는 Samraong City의 3 개의 국경 교차점 중 하나 인 Banteay Meanchey.border 경찰은 평균 200 ~ 250 대의 트럭이 O'Smach International Border를 통해 캄보디아로 상품을 수입한다고 말했습니다. 전염병이 유행하며."&amp;" 수입품에는 건축 자재, 음료, 농산물, 식료품 점 등이 포함됩니다. 캄보디아와 태국 사이의 다른 두 국제 국경 건널목은 Anlong Veng District의 Choam Sangam과 Banteay Ampil 지구의 Chob Koki입니다. 국경 문은 양국의 시민들 사이에서 매일 사용하기 위해 상품과 품목을 교환하는 데만 사용됩니다.")</f>
        <v>전염병이 폐쇄 된 후 국경이 재개 된 이후 O'Smach 국경을 통해 캄보디아로 수입되는 상업용 상품의 양이 두 배가되었습니다. O'Smach International Border Gate는 Samraong City의 3 개의 국경 교차점 중 하나 인 Banteay Meanchey.border 경찰은 평균 200 ~ 250 대의 트럭이 O'Smach International Border를 통해 캄보디아로 상품을 수입한다고 말했습니다. 전염병이 유행하며. 수입품에는 건축 자재, 음료, 농산물, 식료품 점 등이 포함됩니다. 캄보디아와 태국 사이의 다른 두 국제 국경 건널목은 Anlong Veng District의 Choam Sangam과 Banteay Ampil 지구의 Chob Koki입니다. 국경 문은 양국의 시민들 사이에서 매일 사용하기 위해 상품과 품목을 교환하는 데만 사용됩니다.</v>
      </c>
    </row>
    <row r="225" ht="15.75" customHeight="1">
      <c r="A225" s="1">
        <v>223.0</v>
      </c>
      <c r="B225" s="3" t="s">
        <v>680</v>
      </c>
      <c r="C225" s="3" t="str">
        <f>IFERROR(__xludf.DUMMYFUNCTION("GOOGLETRANSLATE(B225,""en"",""ko"")"),"1,400 만 달러가 넘는 2 개의 새로운 투자가 승인되었습니다.")</f>
        <v>1,400 만 달러가 넘는 2 개의 새로운 투자가 승인되었습니다.</v>
      </c>
      <c r="D225" s="3" t="s">
        <v>677</v>
      </c>
      <c r="E225" s="3" t="str">
        <f>IFERROR(__xludf.DUMMYFUNCTION("GOOGLETRANSLATE(D225,""en"",""ko"")"),"2022 년 7 월 28 일")</f>
        <v>2022 년 7 월 28 일</v>
      </c>
      <c r="F225" s="4" t="s">
        <v>681</v>
      </c>
      <c r="G225" s="3" t="s">
        <v>682</v>
      </c>
      <c r="H225" s="3" t="str">
        <f>IFERROR(__xludf.DUMMYFUNCTION("GOOGLETRANSLATE(G225,""en"",""ko"")"),"캄보디아 개발위원회 (CDC)는 총 1,400 만 달러 이상의 총 투자로 2 개의 새로운 투자 프로젝트를 승인했으며 많은 새로운 일자리를 창출 할 수 있습니다. CDC의 투자위원회는 다음과 같습니다. Milanna Leatherware Mfy (Cambodia) Co., Ltd는 Kampong, Kong Pisey District, Chung Ruk Commune, Kong Pisey District, Khung Ruk Commune, Kong Pise"&amp;"y District에 위치한 Krabei Tram Village, Chung Ruk Commune에 위치한 모든 종류의 벨트와 가방을 생산하기위한 공장을 설립하는 프로젝트에 투자 할 것입니다. 약 920 만 달러의 투자 자본을 보유한 SPEU는 1,414 개의 구직을 할 수 있습니다. 베스트 뷰티 컴퍼니 제한 의류 공장 프로젝트는 약 510 만 달러의 투자 자본을 보유한 Prek Tapring Village의 Sangkat Sitbo에 위치하고 있으며 "&amp;"2,236 개의 일자리를 창출 할 수 있습니다. .")</f>
        <v>캄보디아 개발위원회 (CDC)는 총 1,400 만 달러 이상의 총 투자로 2 개의 새로운 투자 프로젝트를 승인했으며 많은 새로운 일자리를 창출 할 수 있습니다. CDC의 투자위원회는 다음과 같습니다. Milanna Leatherware Mfy (Cambodia) Co., Ltd는 Kampong, Kong Pisey District, Chung Ruk Commune, Kong Pisey District, Khung Ruk Commune, Kong Pisey District에 위치한 Krabei Tram Village, Chung Ruk Commune에 위치한 모든 종류의 벨트와 가방을 생산하기위한 공장을 설립하는 프로젝트에 투자 할 것입니다. 약 920 만 달러의 투자 자본을 보유한 SPEU는 1,414 개의 구직을 할 수 있습니다. 베스트 뷰티 컴퍼니 제한 의류 공장 프로젝트는 약 510 만 달러의 투자 자본을 보유한 Prek Tapring Village의 Sangkat Sitbo에 위치하고 있으며 2,236 개의 일자리를 창출 할 수 있습니다. .</v>
      </c>
    </row>
    <row r="226" ht="15.75" customHeight="1">
      <c r="A226" s="1">
        <v>224.0</v>
      </c>
      <c r="B226" s="3" t="s">
        <v>683</v>
      </c>
      <c r="C226" s="3" t="str">
        <f>IFERROR(__xludf.DUMMYFUNCTION("GOOGLETRANSLATE(B226,""en"",""ko"")"),"캄보디아는 싱가포르에서 항공편을 늘리기 위해 SEA GAMES 2023")</f>
        <v>캄보디아는 싱가포르에서 항공편을 늘리기 위해 SEA GAMES 2023</v>
      </c>
      <c r="D226" s="3" t="s">
        <v>677</v>
      </c>
      <c r="E226" s="3" t="str">
        <f>IFERROR(__xludf.DUMMYFUNCTION("GOOGLETRANSLATE(D226,""en"",""ko"")"),"2022 년 7 월 28 일")</f>
        <v>2022 년 7 월 28 일</v>
      </c>
      <c r="F226" s="4" t="s">
        <v>684</v>
      </c>
      <c r="G226" s="3" t="s">
        <v>685</v>
      </c>
      <c r="H226" s="3" t="str">
        <f>IFERROR(__xludf.DUMMYFUNCTION("GOOGLETRANSLATE(G226,""en"",""ko"")"),"캄보디아는 도시 국가를 오가는 예상 요구를 충족시키기 위해 Sea Games 2023 동안 국가와 싱가포르 사이의 항공편 수를 늘려야 할 것입니다. 이것은 캄보디아의 관광부 장관 Tith Chantha와 싱가포르 문화부 장관 사이의 회의에서 언급되었습니다. , 두 나라 사이의 항공편을 늘릴 필요성을 논의한 지역 사회와 청소년 Edwin Tong. 싱가포르 항공 및 기타 항공사를 통한 캄보디아-싱가포르 직접 비행의 연결에 대해 언급했으며, 이는 캄보디아로"&amp;" 국제 관광객을 홍보하는 데 중요한 요소입니다. VNA")</f>
        <v>캄보디아는 도시 국가를 오가는 예상 요구를 충족시키기 위해 Sea Games 2023 동안 국가와 싱가포르 사이의 항공편 수를 늘려야 할 것입니다. 이것은 캄보디아의 관광부 장관 Tith Chantha와 싱가포르 문화부 장관 사이의 회의에서 언급되었습니다. , 두 나라 사이의 항공편을 늘릴 필요성을 논의한 지역 사회와 청소년 Edwin Tong. 싱가포르 항공 및 기타 항공사를 통한 캄보디아-싱가포르 직접 비행의 연결에 대해 언급했으며, 이는 캄보디아로 국제 관광객을 홍보하는 데 중요한 요소입니다. VNA</v>
      </c>
    </row>
    <row r="227" ht="15.75" customHeight="1">
      <c r="A227" s="1">
        <v>225.0</v>
      </c>
      <c r="B227" s="3" t="s">
        <v>686</v>
      </c>
      <c r="C227" s="3" t="str">
        <f>IFERROR(__xludf.DUMMYFUNCTION("GOOGLETRANSLATE(B227,""en"",""ko"")"),"캄보디아, 호주는 무역 및 투자 협력을 강조합니다")</f>
        <v>캄보디아, 호주는 무역 및 투자 협력을 강조합니다</v>
      </c>
      <c r="D227" s="3" t="s">
        <v>677</v>
      </c>
      <c r="E227" s="3" t="str">
        <f>IFERROR(__xludf.DUMMYFUNCTION("GOOGLETRANSLATE(D227,""en"",""ko"")"),"2022 년 7 월 28 일")</f>
        <v>2022 년 7 월 28 일</v>
      </c>
      <c r="F227" s="4" t="s">
        <v>687</v>
      </c>
      <c r="G227" s="3" t="s">
        <v>688</v>
      </c>
      <c r="H227" s="3" t="str">
        <f>IFERROR(__xludf.DUMMYFUNCTION("GOOGLETRANSLATE(G227,""en"",""ko"")"),"캄보디아와 호주는 주로 무역 및 투자 부문에서 양자 협력을 더욱 강화하겠다는 그들의 만족을 표명하고 재확인했다. , 7 월 26 일 프놈펜에있는 사역 사무소에서. 캄보디아 상무부의 억압 (CCF), NCCP (National Combiter Committee for Consumer Protection) 및 호주 경쟁 및 소비자위원회 (ACCC). 교육 워크샵, CCF의 임원 수사를위한 역량 구축 및 Like.sorasak도 호주에 SU에 감사했습니다. "&amp;"2022 년 캄보디아의 ASEAN 의장, 특히 캄보디아 의장의 의장과 AANZFTA (Asean-Australia-New Zealand Free Trade Agrence) 업그레이드에 대한 협상과 같은 ASEAN 경제 커뮤니티 기둥에 따른 훌륭한 협력에 대한 주요 경제 결과물을 달성하기 위해 PPORT. Ambassador Kang은 지역 포괄적 인 경제 파트너십 계약 계약 등을 구현했다. 암바도르 강은 기본적으로 Aanzfta 업그레이드 협상에서 모든"&amp;" 당사자의 노력에 대한 대응을 반영한 주요 경제적 결과물에 대해 크게 이야기했다. 올해 협력. L Vy - AKP")</f>
        <v>캄보디아와 호주는 주로 무역 및 투자 부문에서 양자 협력을 더욱 강화하겠다는 그들의 만족을 표명하고 재확인했다. , 7 월 26 일 프놈펜에있는 사역 사무소에서. 캄보디아 상무부의 억압 (CCF), NCCP (National Combiter Committee for Consumer Protection) 및 호주 경쟁 및 소비자위원회 (ACCC). 교육 워크샵, CCF의 임원 수사를위한 역량 구축 및 Like.sorasak도 호주에 SU에 감사했습니다. 2022 년 캄보디아의 ASEAN 의장, 특히 캄보디아 의장의 의장과 AANZFTA (Asean-Australia-New Zealand Free Trade Agrence) 업그레이드에 대한 협상과 같은 ASEAN 경제 커뮤니티 기둥에 따른 훌륭한 협력에 대한 주요 경제 결과물을 달성하기 위해 PPORT. Ambassador Kang은 지역 포괄적 인 경제 파트너십 계약 계약 등을 구현했다. 암바도르 강은 기본적으로 Aanzfta 업그레이드 협상에서 모든 당사자의 노력에 대한 대응을 반영한 주요 경제적 결과물에 대해 크게 이야기했다. 올해 협력. L Vy - AKP</v>
      </c>
    </row>
    <row r="228" ht="15.75" customHeight="1">
      <c r="A228" s="1">
        <v>226.0</v>
      </c>
      <c r="B228" s="3" t="s">
        <v>689</v>
      </c>
      <c r="C228" s="3" t="str">
        <f>IFERROR(__xludf.DUMMYFUNCTION("GOOGLETRANSLATE(B228,""en"",""ko"")"),"캄보디아의 석유 수요는 2030 년까지 480 만 톤에이를 것으로 예상됩니다.")</f>
        <v>캄보디아의 석유 수요는 2030 년까지 480 만 톤에이를 것으로 예상됩니다.</v>
      </c>
      <c r="D228" s="3" t="s">
        <v>677</v>
      </c>
      <c r="E228" s="3" t="str">
        <f>IFERROR(__xludf.DUMMYFUNCTION("GOOGLETRANSLATE(D228,""en"",""ko"")"),"2022 년 7 월 28 일")</f>
        <v>2022 년 7 월 28 일</v>
      </c>
      <c r="F228" s="4" t="s">
        <v>690</v>
      </c>
      <c r="G228" s="3" t="s">
        <v>691</v>
      </c>
      <c r="H228" s="3" t="str">
        <f>IFERROR(__xludf.DUMMYFUNCTION("GOOGLETRANSLATE(G228,""en"",""ko"")"),"캄보디아의 석유 제품에 대한 수요는 2030 년에 2030 년에 280 만 톤에서 증가한 2030 년 480 만 톤으로 증가 할 것으로 예상된다고 전국의 광산 장관은 수요일에 말했다. SEM은 2040 년에 수요가 830 만 톤으로 증가 할 것이라고 말했다.“이 증가하는 수요에 대응하기 위해서는이 부문에 대한 추가 투자가 필요하다”고 그는 말했다. 태국은 해저 석유 및 가스 매장량이 아직 두드리지 않았다. 작년 같은 기간. 캄보디아의 오일 가격은 2 월"&amp;"에 러시아-우크라이나 위기가 터진 이후 급등했다. y, 디젤은 5,300 Riel ($ 1.3)이지만, 수치는 2 월 초에 날짜의 가격에 비해 일반 휘발유와 디젤의 가격이 각각 6.6 %와 25 % 상승했다고 밝혔다. 신화")</f>
        <v>캄보디아의 석유 제품에 대한 수요는 2030 년에 2030 년에 280 만 톤에서 증가한 2030 년 480 만 톤으로 증가 할 것으로 예상된다고 전국의 광산 장관은 수요일에 말했다. SEM은 2040 년에 수요가 830 만 톤으로 증가 할 것이라고 말했다.“이 증가하는 수요에 대응하기 위해서는이 부문에 대한 추가 투자가 필요하다”고 그는 말했다. 태국은 해저 석유 및 가스 매장량이 아직 두드리지 않았다. 작년 같은 기간. 캄보디아의 오일 가격은 2 월에 러시아-우크라이나 위기가 터진 이후 급등했다. y, 디젤은 5,300 Riel ($ 1.3)이지만, 수치는 2 월 초에 날짜의 가격에 비해 일반 휘발유와 디젤의 가격이 각각 6.6 %와 25 % 상승했다고 밝혔다. 신화</v>
      </c>
    </row>
    <row r="229" ht="15.75" customHeight="1">
      <c r="A229" s="1">
        <v>227.0</v>
      </c>
      <c r="B229" s="3" t="s">
        <v>692</v>
      </c>
      <c r="C229" s="3" t="str">
        <f>IFERROR(__xludf.DUMMYFUNCTION("GOOGLETRANSLATE(B229,""en"",""ko"")"),"에너지 부문의 나이지리아와 캄보디아 눈 협력")</f>
        <v>에너지 부문의 나이지리아와 캄보디아 눈 협력</v>
      </c>
      <c r="D229" s="3" t="s">
        <v>677</v>
      </c>
      <c r="E229" s="3" t="str">
        <f>IFERROR(__xludf.DUMMYFUNCTION("GOOGLETRANSLATE(D229,""en"",""ko"")"),"2022 년 7 월 28 일")</f>
        <v>2022 년 7 월 28 일</v>
      </c>
      <c r="F229" s="4" t="s">
        <v>693</v>
      </c>
      <c r="G229" s="3" t="s">
        <v>694</v>
      </c>
      <c r="H229" s="3" t="str">
        <f>IFERROR(__xludf.DUMMYFUNCTION("GOOGLETRANSLATE(G229,""en"",""ko"")"),"나이지리아 연방 공화국 대사는 캄보디아와 나이지리아 간의 양자 협력 강화에 대한 관심을 표명하고 캄보디아의 에너지 부문의 사용 및 개발에 관한 연구를 수행했습니다. 광산과 에너지 월요일, Folakemi Ibidunni Akinleye는 Covid-19 Pandemic의 관리와 광업, 에너지 및 석유 부문의 개발에 대한 캄보디아를 칭찬했습니다. 나이지리아는 두 분야 모두에서 견고한 개발 경험을 가지고 있으며 캄보디아의 산업 부문 개발에 대한 관심을 표명"&amp;"했으며 새로운 투자법 및 캄보디아 투자자는이 부문의 미래 투자에 대한 두 측면 사이의 첫 번째 회의였습니다. Suy Sem은 캄보디아 가이 부문에 투자하고자하는 모든 투자자를 환영하는 반면, 캄보디아는 정치적 편견이 없으며, 특히 캄보디아와 나이지리아의 관계를 더욱 강화하는 방법과 수단을 논의하는 데 있어서는 재생 가능한 에너지 자원을 개발할 가능성이 높습니다. 그는 2020 년까지 재생 에너지에 대한 국제 투자를 많이 유치하지 않았다고 그는 말했다. "&amp;"재생 가능 에너지에 대한 투자를 더 많이 유치하기 위해 정부는 재생 가능 에너지 거버넌스를 개선하고, 명확한 목표를 채택하고, 효과적인 규제 프레임 워크를 개발하고, 프로젝트 뱅킹 가능성을 향상시키고 시장 진입을 촉진 할 수 있다고 말했다. 보고서에 따르면 국제 투자자에게는 기후 변화의 부정적인 영향은 기후 변화 완화 조치의 일환으로 재생 에너지 개발에 더 집중하는 것이 좋습니다. 나이지리아는 세계에서 가장 큰 석유 생산자 인 8 번째로 큰 수출국이며,"&amp;" 10 번째로 큰 입증 된 입증 된 매장량. 석유는 나이지리아 경제에서 큰 역할을하며 GDP의 40 %와 정부 수입의 80 %를 차지하며 석유 자원에 이어 석탄, 보크 사이트, 탄탈 라이트, 골드를 포함한 광범위한 노출되지 않은 광물 자원도 있습니다. , 주석, 철광석, 석회암, 니오브, 납 및 아연.")</f>
        <v>나이지리아 연방 공화국 대사는 캄보디아와 나이지리아 간의 양자 협력 강화에 대한 관심을 표명하고 캄보디아의 에너지 부문의 사용 및 개발에 관한 연구를 수행했습니다. 광산과 에너지 월요일, Folakemi Ibidunni Akinleye는 Covid-19 Pandemic의 관리와 광업, 에너지 및 석유 부문의 개발에 대한 캄보디아를 칭찬했습니다. 나이지리아는 두 분야 모두에서 견고한 개발 경험을 가지고 있으며 캄보디아의 산업 부문 개발에 대한 관심을 표명했으며 새로운 투자법 및 캄보디아 투자자는이 부문의 미래 투자에 대한 두 측면 사이의 첫 번째 회의였습니다. Suy Sem은 캄보디아 가이 부문에 투자하고자하는 모든 투자자를 환영하는 반면, 캄보디아는 정치적 편견이 없으며, 특히 캄보디아와 나이지리아의 관계를 더욱 강화하는 방법과 수단을 논의하는 데 있어서는 재생 가능한 에너지 자원을 개발할 가능성이 높습니다. 그는 2020 년까지 재생 에너지에 대한 국제 투자를 많이 유치하지 않았다고 그는 말했다. 재생 가능 에너지에 대한 투자를 더 많이 유치하기 위해 정부는 재생 가능 에너지 거버넌스를 개선하고, 명확한 목표를 채택하고, 효과적인 규제 프레임 워크를 개발하고, 프로젝트 뱅킹 가능성을 향상시키고 시장 진입을 촉진 할 수 있다고 말했다. 보고서에 따르면 국제 투자자에게는 기후 변화의 부정적인 영향은 기후 변화 완화 조치의 일환으로 재생 에너지 개발에 더 집중하는 것이 좋습니다. 나이지리아는 세계에서 가장 큰 석유 생산자 인 8 번째로 큰 수출국이며, 10 번째로 큰 입증 된 입증 된 매장량. 석유는 나이지리아 경제에서 큰 역할을하며 GDP의 40 %와 정부 수입의 80 %를 차지하며 석유 자원에 이어 석탄, 보크 사이트, 탄탈 라이트, 골드를 포함한 광범위한 노출되지 않은 광물 자원도 있습니다. , 주석, 철광석, 석회암, 니오브, 납 및 아연.</v>
      </c>
    </row>
    <row r="230" ht="15.75" customHeight="1">
      <c r="A230" s="1">
        <v>228.0</v>
      </c>
      <c r="B230" s="3" t="s">
        <v>695</v>
      </c>
      <c r="C230" s="3" t="str">
        <f>IFERROR(__xludf.DUMMYFUNCTION("GOOGLETRANSLATE(B230,""en"",""ko"")"),"Altech는 캄보디아 계획을 암시합니다")</f>
        <v>Altech는 캄보디아 계획을 암시합니다</v>
      </c>
      <c r="D230" s="3" t="s">
        <v>677</v>
      </c>
      <c r="E230" s="3" t="str">
        <f>IFERROR(__xludf.DUMMYFUNCTION("GOOGLETRANSLATE(D230,""en"",""ko"")"),"2022 년 7 월 28 일")</f>
        <v>2022 년 7 월 28 일</v>
      </c>
      <c r="F230" s="4" t="s">
        <v>696</v>
      </c>
      <c r="G230" s="3" t="s">
        <v>697</v>
      </c>
      <c r="H230" s="3" t="str">
        <f>IFERROR(__xludf.DUMMYFUNCTION("GOOGLETRANSLATE(G230,""en"",""ko"")"),"태국의 일본 산업용 기계 제조업체 인 Altech Asia Pacific Co Ltd (Altech)는 캄보디아에 공장을 개설 할 계획이며, 방콕에있는 캄보디아 대사관의 상업 첨부 페르 (Heng Sovannarith) 캄보디아에 공장을 개설 할 계획입니다 같은 날 캄보디아 대사관에서 열린 회의에서 그는 Poipet Special Economic Zone에서 시설을 개설 할 것을 제안한 것입니다.“저는 회사에 대한 무역 혜택을 가져올 수있을뿐만 아니라 "&amp;"특별 경제 구역에서 공장을 개설 할 것을 제안했습니다. Sovannarith는 또한 국가의 다른 회사에 인쇄 및 포장재를 공급할 수있게 해줍니다.”라고 Sovannarith는 말했다. 정부가 제공 한 낮은 인건비와 세금 인센티브와 거래 파트너의 우선적 인 대우는 일본 회사를 캄보디아로 끌어들이는 이유 중 하나입니다. 캄보디아 정부는 캄보디아-테이 국경을 따라 12 개의 특별 경제 구역을 출시했다. 태국 플러스 전략 .Sovannarith는 태국-플러스가"&amp;" 태국에 제조 기반이있는 일본 회사가 노동 집약적 인 프로세스를 이웃 국가로 이전하는 비즈니스 모델이라고 설명했다. ""여기에 공장을 설립한다면,이 회사들이 현재 저품질 포장 문제에 직면하고 있기 때문에 우리나라의 중소 기업에 포장 제품을 공급할 수있을 것""이라고 Altech는 다음과 같이 덧붙였다. 캄보디아는 남부 경제 회랑을 사용하는 고품질 인쇄 및 포장재의 제조로 일본 기업이 집중되는 방콕과 호치민시 근처에 공급망을 설립하는 것을 목표로합니다. "&amp;"다시 말해, 캄보디아는 메콩 지역의 특별 경제 구역의 발전에 큰 역할을 할 것으로 예상되며, 히로시는 가까운 시일 내에 캄보디아에 와서 지역 전문가를 만나게 될 것이라고 덧붙였다. 비즈니스 확장 계획. ""이것은 여전히 ​​예비 단계에 있으며 아직 캄보디아를 방문하지 않았다""고 그는 말했다. 히로시는 대사관이 캄보디아에서 운영되는 일본 기업 목록과 다가오는 무역 전시회에 관한 정보를 보내달라고 요청했다. 중국, 인도네시아, 태국 및 베트남에 부대가 있"&amp;"습니다. Sumitomo Corporation은 이달 초 357 헥타르 왕립 그룹 Phnom Penh Special Economic Zone에서 공장을 시작하여 캄보디아로 확장했습니다. 태국-플러스 1의 경우.")</f>
        <v>태국의 일본 산업용 기계 제조업체 인 Altech Asia Pacific Co Ltd (Altech)는 캄보디아에 공장을 개설 할 계획이며, 방콕에있는 캄보디아 대사관의 상업 첨부 페르 (Heng Sovannarith) 캄보디아에 공장을 개설 할 계획입니다 같은 날 캄보디아 대사관에서 열린 회의에서 그는 Poipet Special Economic Zone에서 시설을 개설 할 것을 제안한 것입니다.“저는 회사에 대한 무역 혜택을 가져올 수있을뿐만 아니라 특별 경제 구역에서 공장을 개설 할 것을 제안했습니다. Sovannarith는 또한 국가의 다른 회사에 인쇄 및 포장재를 공급할 수있게 해줍니다.”라고 Sovannarith는 말했다. 정부가 제공 한 낮은 인건비와 세금 인센티브와 거래 파트너의 우선적 인 대우는 일본 회사를 캄보디아로 끌어들이는 이유 중 하나입니다. 캄보디아 정부는 캄보디아-테이 국경을 따라 12 개의 특별 경제 구역을 출시했다. 태국 플러스 전략 .Sovannarith는 태국-플러스가 태국에 제조 기반이있는 일본 회사가 노동 집약적 인 프로세스를 이웃 국가로 이전하는 비즈니스 모델이라고 설명했다. "여기에 공장을 설립한다면,이 회사들이 현재 저품질 포장 문제에 직면하고 있기 때문에 우리나라의 중소 기업에 포장 제품을 공급할 수있을 것"이라고 Altech는 다음과 같이 덧붙였다. 캄보디아는 남부 경제 회랑을 사용하는 고품질 인쇄 및 포장재의 제조로 일본 기업이 집중되는 방콕과 호치민시 근처에 공급망을 설립하는 것을 목표로합니다. 다시 말해, 캄보디아는 메콩 지역의 특별 경제 구역의 발전에 큰 역할을 할 것으로 예상되며, 히로시는 가까운 시일 내에 캄보디아에 와서 지역 전문가를 만나게 될 것이라고 덧붙였다. 비즈니스 확장 계획. "이것은 여전히 ​​예비 단계에 있으며 아직 캄보디아를 방문하지 않았다"고 그는 말했다. 히로시는 대사관이 캄보디아에서 운영되는 일본 기업 목록과 다가오는 무역 전시회에 관한 정보를 보내달라고 요청했다. 중국, 인도네시아, 태국 및 베트남에 부대가 있습니다. Sumitomo Corporation은 이달 초 357 헥타르 왕립 그룹 Phnom Penh Special Economic Zone에서 공장을 시작하여 캄보디아로 확장했습니다. 태국-플러스 1의 경우.</v>
      </c>
    </row>
    <row r="231" ht="15.75" customHeight="1">
      <c r="A231" s="1">
        <v>229.0</v>
      </c>
      <c r="B231" s="3" t="s">
        <v>698</v>
      </c>
      <c r="C231" s="3" t="str">
        <f>IFERROR(__xludf.DUMMYFUNCTION("GOOGLETRANSLATE(B231,""en"",""ko"")"),"캄보디아에서 일본 기업의 Sumitomo 배선이 확장됩니다")</f>
        <v>캄보디아에서 일본 기업의 Sumitomo 배선이 확장됩니다</v>
      </c>
      <c r="D231" s="3" t="s">
        <v>677</v>
      </c>
      <c r="E231" s="3" t="str">
        <f>IFERROR(__xludf.DUMMYFUNCTION("GOOGLETRANSLATE(D231,""en"",""ko"")"),"2022 년 7 월 28 일")</f>
        <v>2022 년 7 월 28 일</v>
      </c>
      <c r="F231" s="4" t="s">
        <v>699</v>
      </c>
      <c r="G231" s="3" t="s">
        <v>700</v>
      </c>
      <c r="H231" s="3" t="str">
        <f>IFERROR(__xludf.DUMMYFUNCTION("GOOGLETRANSLATE(G231,""en"",""ko"")"),"일본 일반 거래 회사 인 Sumitomo 배선 시스템 그룹의 자회사 Sumi (Cambodia) 배선 시스템 Co Ltd는 최근 Royal Group Phnom Penh Special Economic Zone에서 자동차 와이어 하네스 제조를위한 새로운 공장을 열었습니다. Hiroshi Uematsu, Royal Group Phnom Penh Sez의 CEO. Khmer Times That That Sumi (Cambodia) 배선 시스템은 약 31,00"&amp;"0 평방 미터의 바닥 면적에서 세 번째 공장에서 운영되어 왔으며, 이는 약 38,600 명의 근로자가있는 경제 구역의 이전 프로젝트의 약 2 배 규모입니다.“우리는 매우 기뻐합니다. 투자자의 꾸준한 확장의 일환으로, 우리는 이것이 우리의 성과의 결과로 다른 프로젝트와 운영에 긍정적 인 시너지 효과를 가질 것으로 기대합니다.”라고 Hiroshi는 말했습니다.”라고 Hiroshi는 말했습니다. 세 번째 프로젝트 Royal Group Phnom Penh Se"&amp;"z는 산업 단지에서 Sumi (Cambodia) 배선 시스템을 위해 건축 한 세 번째 프로젝트를 통해 Ho Chi Minh City와 Deep-Se를 통해 싱가포르를 통해 일본에 쉽게 바다 접근 할 수 있습니다. Sihanoukville의 항구.“지역 개발자로서 우리는 회사의 지속적인 성장, 개발 및 확장을 목격하게 된 것을 자랑스럽게 생각합니다. 우리는이 확장 프로세스의 일부가 된 것을 영광으로 생각합니다. 그리고 우리는 우리가 할 수있는 모든 방법으"&amp;"로 모든 투자자를 지원하기 위해 최선을 다할 것입니다.”라고 말합니다. Sumi (Cambodia) 배선 시스템 Co Ltd는 Khmer Times에 세 번째 공장이 2021 년 3 월부터 6 월까지 건설되었다고 말했습니다. 거의 70,000 평방 미터의 해. 이 회사는 2023 년까지 1,000 ~ 1,500 명의 캄보디아 노동자들을 모집하여 National Road를 따라 357 헥타르의 토지에서 특별 경제 구역에서 생산을 확장하려고합니다. ) 배선"&amp;" 시스템에는 현재 4,500 명의 캄보디아 노동자가 있습니다. 이번 달 초, 회사는 새로운 건축 렌트 렌트 렌트 공장에서 공식적으로 운영을 시작했으며 Sumitomo 배선 시스템의 최고 경영자 인 Kenichi Urushibata는 자동차 산업이 현재“한 세기에 한 번”과감한 것에 직면하고 있다고 말했다. 전기 화, 자동 구동, 연결 및 공유와 같은 새로운 분야에서 기술을 개발하도록 요구하는 변형.“새로운 트렌드를 예상하고 자동차 배선 하네스 비즈니스에"&amp;"서 개발 한 연결 및 연결 기술을 기반으로합니다. Kenichi는“고객의 관점에서 신제품 및 기술 개발을 촉진합니다.”라고 Kenichi는“우리는 앞으로 나아가고 향후 100 년 동안 연결되어있는 그룹의 강점을 계속 결합 할 것입니다. 우리는 항상 명심 할 것입니다
이 기본 핵심 원칙은 전 세계 고객에게 필수 파트너로서 우리의 입장을 계속 확고히합니다.”라고 덧붙였습니다.")</f>
        <v>일본 일반 거래 회사 인 Sumitomo 배선 시스템 그룹의 자회사 Sumi (Cambodia) 배선 시스템 Co Ltd는 최근 Royal Group Phnom Penh Special Economic Zone에서 자동차 와이어 하네스 제조를위한 새로운 공장을 열었습니다. Hiroshi Uematsu, Royal Group Phnom Penh Sez의 CEO. Khmer Times That That Sumi (Cambodia) 배선 시스템은 약 31,000 평방 미터의 바닥 면적에서 세 번째 공장에서 운영되어 왔으며, 이는 약 38,600 명의 근로자가있는 경제 구역의 이전 프로젝트의 약 2 배 규모입니다.“우리는 매우 기뻐합니다. 투자자의 꾸준한 확장의 일환으로, 우리는 이것이 우리의 성과의 결과로 다른 프로젝트와 운영에 긍정적 인 시너지 효과를 가질 것으로 기대합니다.”라고 Hiroshi는 말했습니다.”라고 Hiroshi는 말했습니다. 세 번째 프로젝트 Royal Group Phnom Penh Sez는 산업 단지에서 Sumi (Cambodia) 배선 시스템을 위해 건축 한 세 번째 프로젝트를 통해 Ho Chi Minh City와 Deep-Se를 통해 싱가포르를 통해 일본에 쉽게 바다 접근 할 수 있습니다. Sihanoukville의 항구.“지역 개발자로서 우리는 회사의 지속적인 성장, 개발 및 확장을 목격하게 된 것을 자랑스럽게 생각합니다. 우리는이 확장 프로세스의 일부가 된 것을 영광으로 생각합니다. 그리고 우리는 우리가 할 수있는 모든 방법으로 모든 투자자를 지원하기 위해 최선을 다할 것입니다.”라고 말합니다. Sumi (Cambodia) 배선 시스템 Co Ltd는 Khmer Times에 세 번째 공장이 2021 년 3 월부터 6 월까지 건설되었다고 말했습니다. 거의 70,000 평방 미터의 해. 이 회사는 2023 년까지 1,000 ~ 1,500 명의 캄보디아 노동자들을 모집하여 National Road를 따라 357 헥타르의 토지에서 특별 경제 구역에서 생산을 확장하려고합니다. ) 배선 시스템에는 현재 4,500 명의 캄보디아 노동자가 있습니다. 이번 달 초, 회사는 새로운 건축 렌트 렌트 렌트 공장에서 공식적으로 운영을 시작했으며 Sumitomo 배선 시스템의 최고 경영자 인 Kenichi Urushibata는 자동차 산업이 현재“한 세기에 한 번”과감한 것에 직면하고 있다고 말했다. 전기 화, 자동 구동, 연결 및 공유와 같은 새로운 분야에서 기술을 개발하도록 요구하는 변형.“새로운 트렌드를 예상하고 자동차 배선 하네스 비즈니스에서 개발 한 연결 및 연결 기술을 기반으로합니다. Kenichi는“고객의 관점에서 신제품 및 기술 개발을 촉진합니다.”라고 Kenichi는“우리는 앞으로 나아가고 향후 100 년 동안 연결되어있는 그룹의 강점을 계속 결합 할 것입니다. 우리는 항상 명심 할 것입니다
이 기본 핵심 원칙은 전 세계 고객에게 필수 파트너로서 우리의 입장을 계속 확고히합니다.”라고 덧붙였습니다.</v>
      </c>
    </row>
    <row r="232" ht="15.75" customHeight="1">
      <c r="A232" s="1">
        <v>230.0</v>
      </c>
      <c r="B232" s="3" t="s">
        <v>701</v>
      </c>
      <c r="C232" s="3" t="str">
        <f>IFERROR(__xludf.DUMMYFUNCTION("GOOGLETRANSLATE(B232,""en"",""ko"")"),"‘Rcep은 상당한 업 사이드를 발표 할 것으로 예상’")</f>
        <v>‘Rcep은 상당한 업 사이드를 발표 할 것으로 예상’</v>
      </c>
      <c r="D232" s="3" t="s">
        <v>677</v>
      </c>
      <c r="E232" s="3" t="str">
        <f>IFERROR(__xludf.DUMMYFUNCTION("GOOGLETRANSLATE(D232,""en"",""ko"")"),"2022 년 7 월 28 일")</f>
        <v>2022 년 7 월 28 일</v>
      </c>
      <c r="F232" s="4" t="s">
        <v>702</v>
      </c>
      <c r="G232" s="3" t="s">
        <v>703</v>
      </c>
      <c r="H232" s="3" t="str">
        <f>IFERROR(__xludf.DUMMYFUNCTION("GOOGLETRANSLATE(G232,""en"",""ko"")"),"캄보디아 테오 레이 청 (Cambodia Teo Lay Cheng)의 싱가포르 대사에 따르면, 세계 최대의 자유 무역 협정 인 지역 포괄적 인 경제 파트너십은 캄보디아의 캄보디아를 발견하면서 말하면서 캄보디아의 비즈니스 기회에 대한 통찰력을 발휘하면서 발언을했다. ', 화요일 싱가포르 비즈니스 연맹이 주최합니다. RCEP는 호주 아시아 태평양 국가, 브루나이, 캄보디아, 중국, 인도네시아, 일본, 한국, 라오스, 말레이시아, 미얀마, 뉴질랜드, 필리핀의"&amp;" 자유 무역 협정입니다. Teo는 싱가포르, 태국 및 베트남의 캄보디아의 급속한 경제 성장에 대한 스피킹으로“세계 무역기구에 진입 한 이후 캄보디아는 경제 자유화의 결정적인 경로를 시작했다. Covid-19가 시작되기 전에 캄보디아는 약 20 년 동안 평균 7 %의 평균 성장률로 앞서 나가고있었습니다. 성공적인 예방 접종 캠페인에 따라 Covid-19 Pandemic에서 나라가 등장함에 따라 높은 성장 수준으로의 복귀가 예상됩니다. 특히, 세계 최대의 "&amp;"자유 무역 협정 인 지역 포괄적 인 경제 파트너십은 캄보디아의 상위 5 명의 외국인 투자자 중 하나 인 싱가포르의 사업가들이 부동산, 에너지, 훈련 및 유통에 입장을 확립했습니다. 그녀는 또한 동남아시아 캄보디아의 중심부에 위치한 캄보디아는 투자 목적지로서 몇 가지 주요 속성을 가지고 있다고 지적했다. 2015 년에서 2020 년 사이에 소비자 지출은 전년 대비 연간 평균 6.5 %로 증가하여 신제품이 시장에 진출 할 문을 여는 문을 열었습니다.”라고 "&amp;"대사는 언급했습니다. Kingdom, Cambodia는 세계에서 가장 높은 모바일 침투율 중 하나를 가지고 있다고 제안합니다. Teo는 투자 목적지로서 국가의 다른 명소에 대해 이야기하면서 매력적인 세금 인센티브와 100 %를 포함하는 투자 친화적 인 환경을 가지고 있습니다. 외국 소유권. 캄보디아는 2030 년까지 2050 년까지 고소득 국가가되고 2050 년에는 고소득 국가가되는 것을 목표로합니다.”그녀는 싱가포르의 많은 소매 및 식품 서비스 회사가"&amp;" 이미 왕국에서 자신의 입지를 확립했다고 지적했다. 캄보디아 대사 싱가포르 대사 인 Sok Khoun은 다음과 같이 말했습니다 :“캄보디아는 지난 20 년 동안 평화, 정치적 안정성 및 강력한 거시 경제 정책으로 인해 지난 20 년 동안 연간 7.7 %의 경제 성장을 달성했습니다. 개방 경제는 전체 사회에 진전을 이루고 생활 수준을 향상시키고 사람들을위한 훌륭한 일자리를 창출했습니다.”그는이 나라에서 사업을하는 것의 장점 중 일부를 지적하면서“우리는 남"&amp;"동부의 중심부에 위치하고 있습니다. 강력하고 역동적이고 생산적인 젊은 노동력을 가진 아시아. 캄보디아는 프로 비즈니스 접근 방식을 채택하고 외국인 직접 투자를 유치했습니다.”대사는 또한 캄보디아와 싱가포르의 강력한 관계를 강조했습니다.“캄보디아와 싱가포르 그리고 사람들 대 사람들의 연결.“양국 관계는 힘에서 힘으로 계속 증가했습니다. 지난 10 년 동안 양국 간의 거래는 크게 증가했습니다. Covid-19의 혼란에도 불구하고 2021 년에 68 억 달러"&amp;"에 이르렀습니다. 싱가포르에서 캄보디아로의 투자 흐름은 2021 년에 1 억 3,81 백만 달러를 기록하여 캄보디아를 직접 투자의 주요 원천 중 하나로 만들었습니다. 싱가포르는 중국과 한국 이후 총 27 억 달러의 세 번째로 큰 투자자입니다.”")</f>
        <v>캄보디아 테오 레이 청 (Cambodia Teo Lay Cheng)의 싱가포르 대사에 따르면, 세계 최대의 자유 무역 협정 인 지역 포괄적 인 경제 파트너십은 캄보디아의 캄보디아를 발견하면서 말하면서 캄보디아의 비즈니스 기회에 대한 통찰력을 발휘하면서 발언을했다. ', 화요일 싱가포르 비즈니스 연맹이 주최합니다. RCEP는 호주 아시아 태평양 국가, 브루나이, 캄보디아, 중국, 인도네시아, 일본, 한국, 라오스, 말레이시아, 미얀마, 뉴질랜드, 필리핀의 자유 무역 협정입니다. Teo는 싱가포르, 태국 및 베트남의 캄보디아의 급속한 경제 성장에 대한 스피킹으로“세계 무역기구에 진입 한 이후 캄보디아는 경제 자유화의 결정적인 경로를 시작했다. Covid-19가 시작되기 전에 캄보디아는 약 20 년 동안 평균 7 %의 평균 성장률로 앞서 나가고있었습니다. 성공적인 예방 접종 캠페인에 따라 Covid-19 Pandemic에서 나라가 등장함에 따라 높은 성장 수준으로의 복귀가 예상됩니다. 특히, 세계 최대의 자유 무역 협정 인 지역 포괄적 인 경제 파트너십은 캄보디아의 상위 5 명의 외국인 투자자 중 하나 인 싱가포르의 사업가들이 부동산, 에너지, 훈련 및 유통에 입장을 확립했습니다. 그녀는 또한 동남아시아 캄보디아의 중심부에 위치한 캄보디아는 투자 목적지로서 몇 가지 주요 속성을 가지고 있다고 지적했다. 2015 년에서 2020 년 사이에 소비자 지출은 전년 대비 연간 평균 6.5 %로 증가하여 신제품이 시장에 진출 할 문을 여는 문을 열었습니다.”라고 대사는 언급했습니다. Kingdom, Cambodia는 세계에서 가장 높은 모바일 침투율 중 하나를 가지고 있다고 제안합니다. Teo는 투자 목적지로서 국가의 다른 명소에 대해 이야기하면서 매력적인 세금 인센티브와 100 %를 포함하는 투자 친화적 인 환경을 가지고 있습니다. 외국 소유권. 캄보디아는 2030 년까지 2050 년까지 고소득 국가가되고 2050 년에는 고소득 국가가되는 것을 목표로합니다.”그녀는 싱가포르의 많은 소매 및 식품 서비스 회사가 이미 왕국에서 자신의 입지를 확립했다고 지적했다. 캄보디아 대사 싱가포르 대사 인 Sok Khoun은 다음과 같이 말했습니다 :“캄보디아는 지난 20 년 동안 평화, 정치적 안정성 및 강력한 거시 경제 정책으로 인해 지난 20 년 동안 연간 7.7 %의 경제 성장을 달성했습니다. 개방 경제는 전체 사회에 진전을 이루고 생활 수준을 향상시키고 사람들을위한 훌륭한 일자리를 창출했습니다.”그는이 나라에서 사업을하는 것의 장점 중 일부를 지적하면서“우리는 남동부의 중심부에 위치하고 있습니다. 강력하고 역동적이고 생산적인 젊은 노동력을 가진 아시아. 캄보디아는 프로 비즈니스 접근 방식을 채택하고 외국인 직접 투자를 유치했습니다.”대사는 또한 캄보디아와 싱가포르의 강력한 관계를 강조했습니다.“캄보디아와 싱가포르 그리고 사람들 대 사람들의 연결.“양국 관계는 힘에서 힘으로 계속 증가했습니다. 지난 10 년 동안 양국 간의 거래는 크게 증가했습니다. Covid-19의 혼란에도 불구하고 2021 년에 68 억 달러에 이르렀습니다. 싱가포르에서 캄보디아로의 투자 흐름은 2021 년에 1 억 3,81 백만 달러를 기록하여 캄보디아를 직접 투자의 주요 원천 중 하나로 만들었습니다. 싱가포르는 중국과 한국 이후 총 27 억 달러의 세 번째로 큰 투자자입니다.”</v>
      </c>
    </row>
    <row r="233" ht="15.75" customHeight="1">
      <c r="A233" s="1">
        <v>231.0</v>
      </c>
      <c r="B233" s="3" t="s">
        <v>704</v>
      </c>
      <c r="C233" s="3" t="str">
        <f>IFERROR(__xludf.DUMMYFUNCTION("GOOGLETRANSLATE(B233,""en"",""ko"")"),"전국 철도 파업은 영국을 강타했습니다")</f>
        <v>전국 철도 파업은 영국을 강타했습니다</v>
      </c>
      <c r="D233" s="3" t="s">
        <v>677</v>
      </c>
      <c r="E233" s="3" t="str">
        <f>IFERROR(__xludf.DUMMYFUNCTION("GOOGLETRANSLATE(D233,""en"",""ko"")"),"2022 년 7 월 28 일")</f>
        <v>2022 년 7 월 28 일</v>
      </c>
      <c r="F233" s="4" t="s">
        <v>705</v>
      </c>
      <c r="G233" s="3" t="s">
        <v>706</v>
      </c>
      <c r="H233" s="3" t="str">
        <f>IFERROR(__xludf.DUMMYFUNCTION("GOOGLETRANSLATE(G233,""en"",""ko"")"),"런던 (AFP)-영국이 30 년 만에 최대 파업이 끝나고 한 달 만에 약 40,000 명의 영국 철도 노동자들이 파업을 시작했습니다. 40 년 동안 집에 머물면서 많은 사람들이 단순히 집에 머물면서 러쉬-시간 통근자들에게 큰 중단을 일으킨 가상의 정지 상태로 네트워크로 정지했습니다. 리즈 트러스 (Liz Truss) 외무 장관과 리시 수크 (Rishi Sunak) 전 재무 장관에게 큰 도전은 리더십 콘테스트에서 보리스 존슨 총리를 대신하기 위해 경쟁하고"&amp;"있다. RMT Rail Union의 사무 총장 인 Mick Lynch는 현재 9.4 PERC에 임금이 영국 인플레이션과 보조를 맞추지 못함에 따라 파업이 필요하다고 주장합니다. “네트워크 레일은 이전 급여 제안을 개선하지 않았으며 열차 회사는 우리에게 새로운 것을 제공하지 않았다”고 그는 말했다. 지난 달, 철도 네트워크를 사실상 마비 시켰습니다.“정부는이 분쟁에서의 간섭을 막아 철도 고용주들이 우리와 협상 된 합의에 도달 할 수 있도록이 분쟁에 대한 "&amp;"간섭을 중단해야합니다.”라고 린치는 말했다. 그랜트 샤프 (Sky Shapps) 교통부 장관은“고용주들이 이것을 협상 할 의무가있는 사람들이기 때문에 이것을 해결하기 위해 장관들과 대화 할 필요는 없다”고 말했다. . 서비스는 목요일 일찍 재개 될 것으로 예상됩니다.")</f>
        <v>런던 (AFP)-영국이 30 년 만에 최대 파업이 끝나고 한 달 만에 약 40,000 명의 영국 철도 노동자들이 파업을 시작했습니다. 40 년 동안 집에 머물면서 많은 사람들이 단순히 집에 머물면서 러쉬-시간 통근자들에게 큰 중단을 일으킨 가상의 정지 상태로 네트워크로 정지했습니다. 리즈 트러스 (Liz Truss) 외무 장관과 리시 수크 (Rishi Sunak) 전 재무 장관에게 큰 도전은 리더십 콘테스트에서 보리스 존슨 총리를 대신하기 위해 경쟁하고있다. RMT Rail Union의 사무 총장 인 Mick Lynch는 현재 9.4 PERC에 임금이 영국 인플레이션과 보조를 맞추지 못함에 따라 파업이 필요하다고 주장합니다. “네트워크 레일은 이전 급여 제안을 개선하지 않았으며 열차 회사는 우리에게 새로운 것을 제공하지 않았다”고 그는 말했다. 지난 달, 철도 네트워크를 사실상 마비 시켰습니다.“정부는이 분쟁에서의 간섭을 막아 철도 고용주들이 우리와 협상 된 합의에 도달 할 수 있도록이 분쟁에 대한 간섭을 중단해야합니다.”라고 린치는 말했다. 그랜트 샤프 (Sky Shapps) 교통부 장관은“고용주들이 이것을 협상 할 의무가있는 사람들이기 때문에 이것을 해결하기 위해 장관들과 대화 할 필요는 없다”고 말했다. . 서비스는 목요일 일찍 재개 될 것으로 예상됩니다.</v>
      </c>
    </row>
    <row r="234" ht="15.75" customHeight="1">
      <c r="A234" s="1">
        <v>232.0</v>
      </c>
      <c r="B234" s="3" t="s">
        <v>707</v>
      </c>
      <c r="C234" s="3" t="str">
        <f>IFERROR(__xludf.DUMMYFUNCTION("GOOGLETRANSLATE(B234,""en"",""ko"")"),"CDC는 15 억 5 천만 달러의 싱가포르 투자 프로젝트를 승인합니다")</f>
        <v>CDC는 15 억 5 천만 달러의 싱가포르 투자 프로젝트를 승인합니다</v>
      </c>
      <c r="D234" s="3" t="s">
        <v>677</v>
      </c>
      <c r="E234" s="3" t="str">
        <f>IFERROR(__xludf.DUMMYFUNCTION("GOOGLETRANSLATE(D234,""en"",""ko"")"),"2022 년 7 월 28 일")</f>
        <v>2022 년 7 월 28 일</v>
      </c>
      <c r="F234" s="4" t="s">
        <v>708</v>
      </c>
      <c r="G234" s="3" t="s">
        <v>709</v>
      </c>
      <c r="H234" s="3" t="str">
        <f>IFERROR(__xludf.DUMMYFUNCTION("GOOGLETRANSLATE(G234,""en"",""ko"")"),"CDC의 보도 자료에 따르면 캄보디아 개발위원회 (CDC)는 올해 6 월 현재 15 억 5 천만 달러 상당의 싱가포르 투자자들이 제안한 127 개의 투자 프로젝트를 승인했다. 화요일 CDC와 싱가포르 비즈니스 연맹 (SBF)이 주최 한 캄보디아의 비즈니스 기회는 화요일에 승인 된 투자 프로젝트는 관광, 제조, 인프라 및 기타 산업에서 비롯된 것입니다. 싱가포르에서 캄보디아로의 외국인 직접 투자 (FDI)는 왕국 경제의 빠른 회복과 발전에 중요한 기여를 "&amp;"해왔으며, 웹 세미나는“캄보디아의 투자 환경이 싱가포르 투자를 기다리는 초석이었던 비즈니스 커뮤니티의 약 150 명이 참석했습니다. 캄보디아의 농업 식품 산업, 서비스 및 기타 제조업체의 방대한 잠재력을 활용하려면 총리에 첨부 된 장관 인 Chenda Sophea. Chenda Sophea. Chenda Sophea. Chenda Sopha는 또한 2021 년 10 월에 채택 된 캄보디아의 투자법의 중요성을 강조하여 투자자들이 책임있는 비즈니스 행동 및"&amp;" 포괄적 인 비즈니스 접근법을 신청하도록 장려했습니다. 웹 세미나에 참석 한 캄보디아 테오 레이 청 (Cambodia Teo Lay Cheng)의 싱가포르 대사는 싱가포르가 부동산, 에너지, 유통, 식품, 소비자, 소비자와 같은 다양한 산업 분야에서 캄보디아의 5 명의 외국 투자자 중 한 명이라고 말했다. 교육 및 금융. 그녀는 두 나라도 주당 35 개의 승객 서비스와 쉽게 연결을 즐겼다 고 덧붙였다.“캄보디아는 아시아에서 가장 빠르게 성장하는 경제 중"&amp;" 하나입니다. 성공적인 예방 접종 캠페인에 이어 초기의 높은 성장으로의 복귀가 예상됩니다.”라고 그녀는 말했습니다. . 싱가포르 캄보디아 대사 인 Sok Khoeun은 2021-2023 년에 시작된 2021-2023 년의 경제 외교 전략은 국가의 경제 발전에 기여하고 지역 및 국제적으로 캄보디아의 관심을 강화하기 위해 무역, 투자, 관광 및 문화를 촉진하는 것을 목표로하고 있다고 말했다. Kheun은“캄보디아 외교관들은 캄보디아에 더 많은 투자와 관광객"&amp;"을 데려 오기 위해 그러한 경제 외교를 이행하고 홍보하려는 노력을 강화했다”고 말했다.")</f>
        <v>CDC의 보도 자료에 따르면 캄보디아 개발위원회 (CDC)는 올해 6 월 현재 15 억 5 천만 달러 상당의 싱가포르 투자자들이 제안한 127 개의 투자 프로젝트를 승인했다. 화요일 CDC와 싱가포르 비즈니스 연맹 (SBF)이 주최 한 캄보디아의 비즈니스 기회는 화요일에 승인 된 투자 프로젝트는 관광, 제조, 인프라 및 기타 산업에서 비롯된 것입니다. 싱가포르에서 캄보디아로의 외국인 직접 투자 (FDI)는 왕국 경제의 빠른 회복과 발전에 중요한 기여를 해왔으며, 웹 세미나는“캄보디아의 투자 환경이 싱가포르 투자를 기다리는 초석이었던 비즈니스 커뮤니티의 약 150 명이 참석했습니다. 캄보디아의 농업 식품 산업, 서비스 및 기타 제조업체의 방대한 잠재력을 활용하려면 총리에 첨부 된 장관 인 Chenda Sophea. Chenda Sophea. Chenda Sophea. Chenda Sopha는 또한 2021 년 10 월에 채택 된 캄보디아의 투자법의 중요성을 강조하여 투자자들이 책임있는 비즈니스 행동 및 포괄적 인 비즈니스 접근법을 신청하도록 장려했습니다. 웹 세미나에 참석 한 캄보디아 테오 레이 청 (Cambodia Teo Lay Cheng)의 싱가포르 대사는 싱가포르가 부동산, 에너지, 유통, 식품, 소비자, 소비자와 같은 다양한 산업 분야에서 캄보디아의 5 명의 외국 투자자 중 한 명이라고 말했다. 교육 및 금융. 그녀는 두 나라도 주당 35 개의 승객 서비스와 쉽게 연결을 즐겼다 고 덧붙였다.“캄보디아는 아시아에서 가장 빠르게 성장하는 경제 중 하나입니다. 성공적인 예방 접종 캠페인에 이어 초기의 높은 성장으로의 복귀가 예상됩니다.”라고 그녀는 말했습니다. . 싱가포르 캄보디아 대사 인 Sok Khoeun은 2021-2023 년에 시작된 2021-2023 년의 경제 외교 전략은 국가의 경제 발전에 기여하고 지역 및 국제적으로 캄보디아의 관심을 강화하기 위해 무역, 투자, 관광 및 문화를 촉진하는 것을 목표로하고 있다고 말했다. Kheun은“캄보디아 외교관들은 캄보디아에 더 많은 투자와 관광객을 데려 오기 위해 그러한 경제 외교를 이행하고 홍보하려는 노력을 강화했다”고 말했다.</v>
      </c>
    </row>
    <row r="235" ht="15.75" customHeight="1">
      <c r="A235" s="1">
        <v>233.0</v>
      </c>
      <c r="B235" s="3" t="s">
        <v>710</v>
      </c>
      <c r="C235" s="3" t="str">
        <f>IFERROR(__xludf.DUMMYFUNCTION("GOOGLETRANSLATE(B235,""en"",""ko"")"),"Fed가 최신 인상을 준비함에 따라 대부분의 아시아 시장은 다운되었습니다")</f>
        <v>Fed가 최신 인상을 준비함에 따라 대부분의 아시아 시장은 다운되었습니다</v>
      </c>
      <c r="D235" s="3" t="s">
        <v>677</v>
      </c>
      <c r="E235" s="3" t="str">
        <f>IFERROR(__xludf.DUMMYFUNCTION("GOOGLETRANSLATE(D235,""en"",""ko"")"),"2022 년 7 월 28 일")</f>
        <v>2022 년 7 월 28 일</v>
      </c>
      <c r="F235" s="4" t="s">
        <v>711</v>
      </c>
      <c r="G235" s="3" t="s">
        <v>712</v>
      </c>
      <c r="H235" s="3" t="str">
        <f>IFERROR(__xludf.DUMMYFUNCTION("GOOGLETRANSLATE(G235,""en"",""ko"")"),"AFP-수요일 주식은 수요일에 연방 준비 가축 금리 인상을 앞두고 무역 자의 마음의 최전선으로 돌아 왔을 때 주식이 떨어졌다. 판매는 4 년간의 높은 인플레이션과 상승에 대한 우려로 인해 월스트리트의 가파른 하락을 따랐다. 차입 비용은 미국인들이 지출을 막고 경기 침체를 향해 경제를 추진하는 것이 었습니다. 소매 타이탄 월먼 (Titan Walman)의 이익 경고와 3 개월 연속 소비자 신뢰 게이지 침몰을 감시했습니다. 미국 경제가 줄어들 것이라고 경고"&amp;"하는 글로벌 성장 예측, 최근 시장 전체의 집회가 장기 판매가 끝날 수 있었을 것이라는 희망이 있었으며, 경제 둔화의 징후가 연준이 허용 할 수 있기를 희망했던 희망이 있었기를 바랐습니다. 내년까지 강화를 쉬고 2023 년에 삭감을 시작합니다. 그러나 관찰자들은 은행이 여전히 하이킹을하면서 가격이 크게 늘어나면서 여전히 많은 변동성이 있다고 경고했습니다. 우크라이나에서의 러시아의 전쟁은 결말의 조짐을 보이지 않았고 중국은 여전히 ​​폐쇄와 싸우고 있었다"&amp;".“연준은 아직 중립에 도달하지 못했다”고 Janus Henderson 투자자의 Jason England는 Bloomberg TV에 말했다. 또는 그들이 가격이 책정 된 것을보기 시작하기 위해서는 약간 조산한다고 생각합니다.”모든 눈은 이제 연준 회의에 참석하고 있으며, 수요일에 끝나고 목요일에 2 분기 경제 성장 수치가 뒤 따릅니다. 두 번째 연속 3/4 포인트 증가, 주요 초점은 경제에 대한 전망과 미래의 움직임에 대한 단서가 흔들 리기 시작합니다."&amp;"“시장은 2023 년에 연준이 피벗되기 전에 느리게 강화하는 속도로 가격을 책정합니다. SPI Asset Management의 Stephen Innes는 말했다.“그러나 Fed 의장 Jerome Powell은 경기 침체 결과에 반대하여 인플레이션 퇴치에 대한 초점을 강조하면서 경기 침체 결과를 강조하고 있습니다.”월스트리트에서 하락한 후 대부분의 아시아 대부분의 아시아는 돌려주었습니다. Hong Kong, Shanghai, Sydney, Seoul, S"&amp;"ingapore, Taipei, Manila 및 Jakarta는 화요일 랠리의 큰 덩어리가 모두 빨간색 이었지만 도쿄, 자카르타 및 웰링턴은 이익을 얻었습니다. Microsoft 및 Alphabet을 포함하여 소비자에 대한 걱정을 진정 시켰습니다. 오일 가격은 미국 비축장의 큰 하락을 보여주는 데이터로 인해 불황 걱정이 상쇄되어 공급품이 약한 시간에 강력한 수요를 나타 냈습니다.")</f>
        <v>AFP-수요일 주식은 수요일에 연방 준비 가축 금리 인상을 앞두고 무역 자의 마음의 최전선으로 돌아 왔을 때 주식이 떨어졌다. 판매는 4 년간의 높은 인플레이션과 상승에 대한 우려로 인해 월스트리트의 가파른 하락을 따랐다. 차입 비용은 미국인들이 지출을 막고 경기 침체를 향해 경제를 추진하는 것이 었습니다. 소매 타이탄 월먼 (Titan Walman)의 이익 경고와 3 개월 연속 소비자 신뢰 게이지 침몰을 감시했습니다. 미국 경제가 줄어들 것이라고 경고하는 글로벌 성장 예측, 최근 시장 전체의 집회가 장기 판매가 끝날 수 있었을 것이라는 희망이 있었으며, 경제 둔화의 징후가 연준이 허용 할 수 있기를 희망했던 희망이 있었기를 바랐습니다. 내년까지 강화를 쉬고 2023 년에 삭감을 시작합니다. 그러나 관찰자들은 은행이 여전히 하이킹을하면서 가격이 크게 늘어나면서 여전히 많은 변동성이 있다고 경고했습니다. 우크라이나에서의 러시아의 전쟁은 결말의 조짐을 보이지 않았고 중국은 여전히 ​​폐쇄와 싸우고 있었다.“연준은 아직 중립에 도달하지 못했다”고 Janus Henderson 투자자의 Jason England는 Bloomberg TV에 말했다. 또는 그들이 가격이 책정 된 것을보기 시작하기 위해서는 약간 조산한다고 생각합니다.”모든 눈은 이제 연준 회의에 참석하고 있으며, 수요일에 끝나고 목요일에 2 분기 경제 성장 수치가 뒤 따릅니다. 두 번째 연속 3/4 포인트 증가, 주요 초점은 경제에 대한 전망과 미래의 움직임에 대한 단서가 흔들 리기 시작합니다.“시장은 2023 년에 연준이 피벗되기 전에 느리게 강화하는 속도로 가격을 책정합니다. SPI Asset Management의 Stephen Innes는 말했다.“그러나 Fed 의장 Jerome Powell은 경기 침체 결과에 반대하여 인플레이션 퇴치에 대한 초점을 강조하면서 경기 침체 결과를 강조하고 있습니다.”월스트리트에서 하락한 후 대부분의 아시아 대부분의 아시아는 돌려주었습니다. Hong Kong, Shanghai, Sydney, Seoul, Singapore, Taipei, Manila 및 Jakarta는 화요일 랠리의 큰 덩어리가 모두 빨간색 이었지만 도쿄, 자카르타 및 웰링턴은 이익을 얻었습니다. Microsoft 및 Alphabet을 포함하여 소비자에 대한 걱정을 진정 시켰습니다. 오일 가격은 미국 비축장의 큰 하락을 보여주는 데이터로 인해 불황 걱정이 상쇄되어 공급품이 약한 시간에 강력한 수요를 나타 냈습니다.</v>
      </c>
    </row>
    <row r="236" ht="15.75" customHeight="1">
      <c r="A236" s="1">
        <v>234.0</v>
      </c>
      <c r="B236" s="3" t="s">
        <v>713</v>
      </c>
      <c r="C236" s="3" t="str">
        <f>IFERROR(__xludf.DUMMYFUNCTION("GOOGLETRANSLATE(B236,""en"",""ko"")"),"1,430 만 달러의 두 프로젝트가 승인되었습니다")</f>
        <v>1,430 만 달러의 두 프로젝트가 승인되었습니다</v>
      </c>
      <c r="D236" s="3" t="s">
        <v>677</v>
      </c>
      <c r="E236" s="3" t="str">
        <f>IFERROR(__xludf.DUMMYFUNCTION("GOOGLETRANSLATE(D236,""en"",""ko"")"),"2022 년 7 월 28 일")</f>
        <v>2022 년 7 월 28 일</v>
      </c>
      <c r="F236" s="4" t="s">
        <v>714</v>
      </c>
      <c r="G236" s="3" t="s">
        <v>715</v>
      </c>
      <c r="H236" s="3" t="str">
        <f>IFERROR(__xludf.DUMMYFUNCTION("GOOGLETRANSLATE(G236,""en"",""ko"")"),"캄보디아 개발위원회 (CDC)는 Kampong Speu 및 Kandal 지방에 가죽 벨트, 핸드백 및 의류를 제조하는 공장을 건설하기 위해 1 억 4,300 만 달러의 투자 가치의 두 프로젝트를 승인했습니다.“CDC의 캄보디아 투자위원회는 등록 증명서를 발행하기로 결정했습니다. 이 프로젝트”라고 릴리스가 말했다. Milanna Leatherware M.F.Y (Cambodia) Co Ltd는 Kampong Speu Province Kong Pisei 지"&amp;"구 및 베스트 뷰티 컴퍼니 제한 지구에 공장을 건설하기 위해 920 만 달러를 투자 할 예정입니다. 2,236 개의 구직 인 1,414 명의 캄보디아 인과 Best Beauty Company Limited에 일자리를 제공 할 것입니다. CDC는 최근 약 9,700 만 달러의 4 개의 투자 프로젝트를 승인하여 왕국의 여러 지역에있는 2,050 명에게 일자리를 제공했습니다. 투자 중 가장 큰 것은 L-Q New Energy Co Ltd가 공장을 짓기 위해 "&amp;"기여했습니다.
크라티 지방.")</f>
        <v>캄보디아 개발위원회 (CDC)는 Kampong Speu 및 Kandal 지방에 가죽 벨트, 핸드백 및 의류를 제조하는 공장을 건설하기 위해 1 억 4,300 만 달러의 투자 가치의 두 프로젝트를 승인했습니다.“CDC의 캄보디아 투자위원회는 등록 증명서를 발행하기로 결정했습니다. 이 프로젝트”라고 릴리스가 말했다. Milanna Leatherware M.F.Y (Cambodia) Co Ltd는 Kampong Speu Province Kong Pisei 지구 및 베스트 뷰티 컴퍼니 제한 지구에 공장을 건설하기 위해 920 만 달러를 투자 할 예정입니다. 2,236 개의 구직 인 1,414 명의 캄보디아 인과 Best Beauty Company Limited에 일자리를 제공 할 것입니다. CDC는 최근 약 9,700 만 달러의 4 개의 투자 프로젝트를 승인하여 왕국의 여러 지역에있는 2,050 명에게 일자리를 제공했습니다. 투자 중 가장 큰 것은 L-Q New Energy Co Ltd가 공장을 짓기 위해 기여했습니다.
크라티 지방.</v>
      </c>
    </row>
    <row r="237" ht="15.75" customHeight="1">
      <c r="A237" s="1">
        <v>235.0</v>
      </c>
      <c r="B237" s="3" t="s">
        <v>716</v>
      </c>
      <c r="C237" s="3" t="str">
        <f>IFERROR(__xludf.DUMMYFUNCTION("GOOGLETRANSLATE(B237,""en"",""ko"")"),"Microsoft 수익은 컴퓨터 판매 처짐으로 부족합니다")</f>
        <v>Microsoft 수익은 컴퓨터 판매 처짐으로 부족합니다</v>
      </c>
      <c r="D237" s="3" t="s">
        <v>677</v>
      </c>
      <c r="E237" s="3" t="str">
        <f>IFERROR(__xludf.DUMMYFUNCTION("GOOGLETRANSLATE(D237,""en"",""ko"")"),"2022 년 7 월 28 일")</f>
        <v>2022 년 7 월 28 일</v>
      </c>
      <c r="F237" s="4" t="s">
        <v>717</v>
      </c>
      <c r="G237" s="3" t="s">
        <v>718</v>
      </c>
      <c r="H237" s="3" t="str">
        <f>IFERROR(__xludf.DUMMYFUNCTION("GOOGLETRANSLATE(G237,""en"",""ko"")"),"AFP - 화요일에 Microsoft는 최근에 끝난 분기의 수입이 중국의 생산 보류와 수요를 처진함에 따라 개인용 컴퓨터 판매가 51.9 억 달러의 매출로 167 억 달러의 이익을보고했다고 기대했다고 밝혔다. Wedbush 분석가 인 Dan Ives는 미국의 강력한 미국 달러가 해당 제품을 제공했다고 말했다. 외국 시장에서 더 많은 비용이 들고 매출을 상하게합니다.“가장 중요한 핵심 사업; 아이브스는“클라우드와 상업 예약은 두려움에도 불구하고 비교적 견"&amp;"고했다”고 말했다.“Microsoft Growth Story의 핵심 DNA는 클라우드와 핵심 Azure 성장이며, 이번 분기에는 건강하고 경제적 인 역풍에도 불구하고 2023 년에 모멘텀을 가진 것으로 보인다.” Microsoft의 최고 재무 책임자 인 Amy Hood는“역동적 인 환경에서는 수요가 강한 수요를 보았고, 클라우드 플랫폼에 대한 고객의 약속이 증가했으며,“역동적 인 환경에서 우리는 수요가 강한 수요를 보았으며, 클라우드 플랫폼에 대한 고객"&amp;"의 약속이 증가한 후 마켓 트레이드가 약 4 % 증가했습니다.”라고 말했습니다. 5 월 중국의 컴퓨터 생산 시설에서의 종료 및 개인용 컴퓨터 시장 악화, Microsoft 비용이 약 3 억 달러의 수익으로 인해 기계에 전원을 공급하기 위해 구매 한 Windows 운영 체제에서 수익을 올렸습니다. 사람들이 스마트 폰이나 태블릿으로 바뀌면서 전염병 이전에 꾸준히 쇠퇴하면서 쇼핑, 일, 사교 및 홈 reig 로의 대규모 전환 데스크탑 컴퓨팅 능력에 대한 수요"&amp;"가 있지만, 그 식욕이 Pandemic.AD로 남아 있을지 여부는 여전히 남아 있습니다. Microsoft의 온라인 뉴스, 검색 및 경력 소셜 네트워크 링크드 인 링크드 인은 광범위한 경제적 충격으로 인해 마케팅 예산을 줄이면서 발생합니다. 미국 워싱턴 주에 본사를 둔 기술 베테랑은 또한 해당 국가의 우크라이나 침공으로 인해 러시아의 운영을 확장하는 것과 관련된 운영 비용으로 1 억 2,200 만 달러를 기록했다. 같은 기간 전년도, 많은 사람들이 유행"&amp;"성 제한이 용이함에 따라 실제 세계에서 더 많이 놀고 있다는 신호로, Microsoft의 클라우드, 비즈니스 및 생산성 제공은 계속 번창했습니다.“우리는 모든 고객을 도울 수있는 진정한 기회를보고 있습니다. 업계는 디지털 기술을 사용하여 오늘날의 도전을 극복하고 더 강하게 등장합니다.”라고 Microsoft의 최고 경영자 Satya Nadella는 말했습니다.")</f>
        <v>AFP - 화요일에 Microsoft는 최근에 끝난 분기의 수입이 중국의 생산 보류와 수요를 처진함에 따라 개인용 컴퓨터 판매가 51.9 억 달러의 매출로 167 억 달러의 이익을보고했다고 기대했다고 밝혔다. Wedbush 분석가 인 Dan Ives는 미국의 강력한 미국 달러가 해당 제품을 제공했다고 말했다. 외국 시장에서 더 많은 비용이 들고 매출을 상하게합니다.“가장 중요한 핵심 사업; 아이브스는“클라우드와 상업 예약은 두려움에도 불구하고 비교적 견고했다”고 말했다.“Microsoft Growth Story의 핵심 DNA는 클라우드와 핵심 Azure 성장이며, 이번 분기에는 건강하고 경제적 인 역풍에도 불구하고 2023 년에 모멘텀을 가진 것으로 보인다.” Microsoft의 최고 재무 책임자 인 Amy Hood는“역동적 인 환경에서는 수요가 강한 수요를 보았고, 클라우드 플랫폼에 대한 고객의 약속이 증가했으며,“역동적 인 환경에서 우리는 수요가 강한 수요를 보았으며, 클라우드 플랫폼에 대한 고객의 약속이 증가한 후 마켓 트레이드가 약 4 % 증가했습니다.”라고 말했습니다. 5 월 중국의 컴퓨터 생산 시설에서의 종료 및 개인용 컴퓨터 시장 악화, Microsoft 비용이 약 3 억 달러의 수익으로 인해 기계에 전원을 공급하기 위해 구매 한 Windows 운영 체제에서 수익을 올렸습니다. 사람들이 스마트 폰이나 태블릿으로 바뀌면서 전염병 이전에 꾸준히 쇠퇴하면서 쇼핑, 일, 사교 및 홈 reig 로의 대규모 전환 데스크탑 컴퓨팅 능력에 대한 수요가 있지만, 그 식욕이 Pandemic.AD로 남아 있을지 여부는 여전히 남아 있습니다. Microsoft의 온라인 뉴스, 검색 및 경력 소셜 네트워크 링크드 인 링크드 인은 광범위한 경제적 충격으로 인해 마케팅 예산을 줄이면서 발생합니다. 미국 워싱턴 주에 본사를 둔 기술 베테랑은 또한 해당 국가의 우크라이나 침공으로 인해 러시아의 운영을 확장하는 것과 관련된 운영 비용으로 1 억 2,200 만 달러를 기록했다. 같은 기간 전년도, 많은 사람들이 유행성 제한이 용이함에 따라 실제 세계에서 더 많이 놀고 있다는 신호로, Microsoft의 클라우드, 비즈니스 및 생산성 제공은 계속 번창했습니다.“우리는 모든 고객을 도울 수있는 진정한 기회를보고 있습니다. 업계는 디지털 기술을 사용하여 오늘날의 도전을 극복하고 더 강하게 등장합니다.”라고 Microsoft의 최고 경영자 Satya Nadella는 말했습니다.</v>
      </c>
    </row>
    <row r="238" ht="15.75" customHeight="1">
      <c r="A238" s="1">
        <v>236.0</v>
      </c>
      <c r="B238" s="3" t="s">
        <v>30</v>
      </c>
      <c r="C238" s="3" t="str">
        <f>IFERROR(__xludf.DUMMYFUNCTION("GOOGLETRANSLATE(B238,""en"",""ko"")"),"시장 감시")</f>
        <v>시장 감시</v>
      </c>
      <c r="D238" s="3" t="s">
        <v>677</v>
      </c>
      <c r="E238" s="3" t="str">
        <f>IFERROR(__xludf.DUMMYFUNCTION("GOOGLETRANSLATE(D238,""en"",""ko"")"),"2022 년 7 월 28 일")</f>
        <v>2022 년 7 월 28 일</v>
      </c>
      <c r="F238" s="4" t="s">
        <v>719</v>
      </c>
      <c r="G238" s="3" t="s">
        <v>720</v>
      </c>
      <c r="H238" s="3" t="str">
        <f>IFERROR(__xludf.DUMMYFUNCTION("GOOGLETRANSLATE(G238,""en"",""ko"")"),"CSX는 0.19 포인트 감소했습니다. 캄보디아 증권 거래소 지수 (CSX)는 어제 476.01에서 0.19 포인트 또는 0.04 % 감소했습니다. 475.73에 개장 한 지수는 하루 무역 기간 동안 476.01의 최고치와 473.40의 최저치를 기록했으며, 메인 이사회에서 GTI는 40 명을 4,080으로 끌어 올렸습니다. PAS와 PWSA는 각각 13,700 명의 Riels와 7,440 Riels에 각각 20 개의 Riels를 올라갔습니다. PPSP"&amp;"는 2,390 Riels에 도달하기 위해 10 개의 Riels를 얻었습니다. ABC는 20 명의 Riels를 10,440 Riels로 내려 가서 PEPC와 PPAP는 평평하게 남아있었습니다. Growth Board에서 JSL은 4,080 Riels에 도달하기 위해 40 개의 Riels를 얻었고 DBDE는 2,390 Riels로 이동했습니다. .")</f>
        <v>CSX는 0.19 포인트 감소했습니다. 캄보디아 증권 거래소 지수 (CSX)는 어제 476.01에서 0.19 포인트 또는 0.04 % 감소했습니다. 475.73에 개장 한 지수는 하루 무역 기간 동안 476.01의 최고치와 473.40의 최저치를 기록했으며, 메인 이사회에서 GTI는 40 명을 4,080으로 끌어 올렸습니다. PAS와 PWSA는 각각 13,700 명의 Riels와 7,440 Riels에 각각 20 개의 Riels를 올라갔습니다. PPSP는 2,390 Riels에 도달하기 위해 10 개의 Riels를 얻었습니다. ABC는 20 명의 Riels를 10,440 Riels로 내려 가서 PEPC와 PPAP는 평평하게 남아있었습니다. Growth Board에서 JSL은 4,080 Riels에 도달하기 위해 40 개의 Riels를 얻었고 DBDE는 2,390 Riels로 이동했습니다. .</v>
      </c>
    </row>
    <row r="239" ht="15.75" customHeight="1">
      <c r="A239" s="1">
        <v>237.0</v>
      </c>
      <c r="B239" s="3" t="s">
        <v>721</v>
      </c>
      <c r="C239" s="3" t="str">
        <f>IFERROR(__xludf.DUMMYFUNCTION("GOOGLETRANSLATE(B239,""en"",""ko"")"),"2030 년까지 캄보디아의 가솔린 ​​제품 수요는 480 만 톤에 이르렀습니다.")</f>
        <v>2030 년까지 캄보디아의 가솔린 ​​제품 수요는 480 만 톤에 이르렀습니다.</v>
      </c>
      <c r="D239" s="3" t="s">
        <v>722</v>
      </c>
      <c r="E239" s="3" t="str">
        <f>IFERROR(__xludf.DUMMYFUNCTION("GOOGLETRANSLATE(D239,""en"",""ko"")"),"2022 년 7 월 27 일")</f>
        <v>2022 년 7 월 27 일</v>
      </c>
      <c r="F239" s="4" t="s">
        <v>723</v>
      </c>
      <c r="G239" s="3" t="s">
        <v>724</v>
      </c>
      <c r="H239" s="3" t="str">
        <f>IFERROR(__xludf.DUMMYFUNCTION("GOOGLETRANSLATE(G239,""en"",""ko"")"),"Suy Sem은 광산 및 에너지 장관 인 Suy Sem은 캄보디아의 석유 제품에 대한 수요가 2030 년까지 480 만 톤으로 증가 할 것이며 수요를 충족시키기 위해 투자가 증가해야한다고 말했다. Cambodia 2022 Gas Academy Pte에 의해 공동 구성된 엑스포. Ltd와 Mines and Energy 부. 동남아시아 경제 연구소 (ERIA)의 연구에 따르면 캄보디아의 석유 제품에 대한 수요는 2020 년 280 만 톤에서 2030 년까지"&amp;" 480 만 톤으로 증가 할 것입니다. 2040 년에 830 만 톤으로 증가하기 위해서는 부문에 더 많은 투자가 필요하다. SEM은 캄보디아가 ELF, ESSO, Enterprise Oil, PTT, Premier Oil, Chevron, PVEP, Jogmec과 같은 국제 석유 회사가 지질 연구를 수행 한 것으로 덧붙였다. 그리고 Moeco. 그는 캄보디아가 이제 캄보디아 해역에서 A의 상업용 석유 자원을 발견했으며, 이는 상업적으로 실행 가능하며 2"&amp;"020 년 12 월 29 일 캄보디아 석유의 첫 방울을 받았다고 말했다.")</f>
        <v>Suy Sem은 광산 및 에너지 장관 인 Suy Sem은 캄보디아의 석유 제품에 대한 수요가 2030 년까지 480 만 톤으로 증가 할 것이며 수요를 충족시키기 위해 투자가 증가해야한다고 말했다. Cambodia 2022 Gas Academy Pte에 의해 공동 구성된 엑스포. Ltd와 Mines and Energy 부. 동남아시아 경제 연구소 (ERIA)의 연구에 따르면 캄보디아의 석유 제품에 대한 수요는 2020 년 280 만 톤에서 2030 년까지 480 만 톤으로 증가 할 것입니다. 2040 년에 830 만 톤으로 증가하기 위해서는 부문에 더 많은 투자가 필요하다. SEM은 캄보디아가 ELF, ESSO, Enterprise Oil, PTT, Premier Oil, Chevron, PVEP, Jogmec과 같은 국제 석유 회사가 지질 연구를 수행 한 것으로 덧붙였다. 그리고 Moeco. 그는 캄보디아가 이제 캄보디아 해역에서 A의 상업용 석유 자원을 발견했으며, 이는 상업적으로 실행 가능하며 2020 년 12 월 29 일 캄보디아 석유의 첫 방울을 받았다고 말했다.</v>
      </c>
    </row>
    <row r="240" ht="15.75" customHeight="1">
      <c r="A240" s="1">
        <v>238.0</v>
      </c>
      <c r="B240" s="3" t="s">
        <v>725</v>
      </c>
      <c r="C240" s="3" t="str">
        <f>IFERROR(__xludf.DUMMYFUNCTION("GOOGLETRANSLATE(B240,""en"",""ko"")"),"인터넷 가입자는 1,770 만 명으로 급증합니다")</f>
        <v>인터넷 가입자는 1,770 만 명으로 급증합니다</v>
      </c>
      <c r="D240" s="3" t="s">
        <v>722</v>
      </c>
      <c r="E240" s="3" t="str">
        <f>IFERROR(__xludf.DUMMYFUNCTION("GOOGLETRANSLATE(D240,""en"",""ko"")"),"2022 년 7 월 27 일")</f>
        <v>2022 년 7 월 27 일</v>
      </c>
      <c r="F240" s="4" t="s">
        <v>726</v>
      </c>
      <c r="G240" s="3" t="s">
        <v>727</v>
      </c>
      <c r="H240" s="3" t="str">
        <f>IFERROR(__xludf.DUMMYFUNCTION("GOOGLETRANSLATE(G240,""en"",""ko"")"),"캄보디아의 모바일 및 고정 광대역 인터넷 가입자는 올해 3 월 현재 1,770 만 명으로 증가하여 1,400 만 명의 인구를 넘어서고 정부가 디지털 경제의 발전을 강조함에 따라 캄보디아의 통신 규제 기관의 보고서는 인터넷이 인터넷을 보여 주었다. 가입자는 전자 상거래, 핀 테크 및 교육 기술의 강력한 성장을 반영하여 유행성 전령 전 1,110 만 명에서 크게 증가했습니다. 캄보디아 디지털 기술 협회 (Cambodia Digital Tech Associa"&amp;"tion)의 회장 인 Chhin Ken은“2021 년에 인터넷은 점점 더 많은 사람들의 요구가되고있는 사람들의 필수 요구가되고있다. Ken은 자신의 일상 활동에 사용하는 인터넷에”라고 말했다. E 구매는 급격히 증가하여 전자 상거래와 Fintech의 강력한 성장을 강화했습니다. 캄보디아는 전자 상거래의 시장 가치가 작년에 전년 대비 8 억 1,300 만 달러에서 19 % 증가한 9 억 9 천만 달러로 증가했으며, 캄보디아 국립 은행에 따르면, 2021 "&amp;"년에 총 1,360 만 개의 모바일 지불 사용자를 기록했다. 2020 년 9.56 백만에서 42 %, 왕국에 모바일 결제 서비스를 제공하는 69 개의 ​​금융 기관이 있음을 나타냅니다. 전자 지불, 29 개의 은행 및 금융 기관은 약 230,000 개를 가진 상품에 대한 KHQR 코드 지불 서비스에 대한 시험 운영을 성공적으로 시작했습니다. KHQR 5 세대 모바일 서비스 (5G)의 재단. 왕국은 '디지털 경제 및 사회 정책 Framewo의 구현을 발표"&amp;"했습니다. 캄보디아의 RK 2021-2035 ', 디지털 부문을 경제 성장, 경제 구조, 개발 및 국제 무역의 변화에 ​​반응하고 탄력적 인 새로운 경제 성장 모델로 식별합니다. 캄보디아에는 45 개의 통신 제공 업체가 있으며 그 중 5 명은 모바일 서비스 제공 업체입니다. Smart, Cellcard, Viettel, Cootel 및 Seatel. 어제 Post and Telecommunication 부는 모바일 서비스 회사에서 모바일 서비스를 늘리고"&amp;" 더 많은 모바일 서비스 안테나를 설치하여 사용자에게 양질의 서비스를 제공 할 것을 요구했습니다.")</f>
        <v>캄보디아의 모바일 및 고정 광대역 인터넷 가입자는 올해 3 월 현재 1,770 만 명으로 증가하여 1,400 만 명의 인구를 넘어서고 정부가 디지털 경제의 발전을 강조함에 따라 캄보디아의 통신 규제 기관의 보고서는 인터넷이 인터넷을 보여 주었다. 가입자는 전자 상거래, 핀 테크 및 교육 기술의 강력한 성장을 반영하여 유행성 전령 전 1,110 만 명에서 크게 증가했습니다. 캄보디아 디지털 기술 협회 (Cambodia Digital Tech Association)의 회장 인 Chhin Ken은“2021 년에 인터넷은 점점 더 많은 사람들의 요구가되고있는 사람들의 필수 요구가되고있다. Ken은 자신의 일상 활동에 사용하는 인터넷에”라고 말했다. E 구매는 급격히 증가하여 전자 상거래와 Fintech의 강력한 성장을 강화했습니다. 캄보디아는 전자 상거래의 시장 가치가 작년에 전년 대비 8 억 1,300 만 달러에서 19 % 증가한 9 억 9 천만 달러로 증가했으며, 캄보디아 국립 은행에 따르면, 2021 년에 총 1,360 만 개의 모바일 지불 사용자를 기록했다. 2020 년 9.56 백만에서 42 %, 왕국에 모바일 결제 서비스를 제공하는 69 개의 ​​금융 기관이 있음을 나타냅니다. 전자 지불, 29 개의 은행 및 금융 기관은 약 230,000 개를 가진 상품에 대한 KHQR 코드 지불 서비스에 대한 시험 운영을 성공적으로 시작했습니다. KHQR 5 세대 모바일 서비스 (5G)의 재단. 왕국은 '디지털 경제 및 사회 정책 Framewo의 구현을 발표했습니다. 캄보디아의 RK 2021-2035 ', 디지털 부문을 경제 성장, 경제 구조, 개발 및 국제 무역의 변화에 ​​반응하고 탄력적 인 새로운 경제 성장 모델로 식별합니다. 캄보디아에는 45 개의 통신 제공 업체가 있으며 그 중 5 명은 모바일 서비스 제공 업체입니다. Smart, Cellcard, Viettel, Cootel 및 Seatel. 어제 Post and Telecommunication 부는 모바일 서비스 회사에서 모바일 서비스를 늘리고 더 많은 모바일 서비스 안테나를 설치하여 사용자에게 양질의 서비스를 제공 할 것을 요구했습니다.</v>
      </c>
    </row>
    <row r="241" ht="15.75" customHeight="1">
      <c r="A241" s="1">
        <v>239.0</v>
      </c>
      <c r="B241" s="3" t="s">
        <v>728</v>
      </c>
      <c r="C241" s="3" t="str">
        <f>IFERROR(__xludf.DUMMYFUNCTION("GOOGLETRANSLATE(B241,""en"",""ko"")"),"CGCC는 5 천 5 백만 달러의 크레딧을 보장합니다")</f>
        <v>CGCC는 5 천 5 백만 달러의 크레딧을 보장합니다</v>
      </c>
      <c r="D241" s="3" t="s">
        <v>722</v>
      </c>
      <c r="E241" s="3" t="str">
        <f>IFERROR(__xludf.DUMMYFUNCTION("GOOGLETRANSLATE(D241,""en"",""ko"")"),"2022 년 7 월 27 일")</f>
        <v>2022 년 7 월 27 일</v>
      </c>
      <c r="F241" s="4" t="s">
        <v>729</v>
      </c>
      <c r="G241" s="3" t="s">
        <v>730</v>
      </c>
      <c r="H241" s="3" t="str">
        <f>IFERROR(__xludf.DUMMYFUNCTION("GOOGLETRANSLATE(G241,""en"",""ko"")"),"CGCC Quarterly 뉴스 레터에 따르면 캄보디아 (CGCC)의 신용 보증 회사 (CGCC)는 2021 년 3 월에 신용 보증 제도가 시작된 이래 올해 6 월 말까지 5 천 5 백만 달러의 대출에 대한 515 개의 보증서를 발행했습니다. 대출은 비즈니스 복구 보증 제도, 공동 고정 보증 제도 및 여성 기업가 보증 제도에 따라 보장되었습니다. 국유 회사는 올해 상반기에 2 억 9,900 만 달러의 대출을 보장했다. CGCC의 CEO 인 Wong Ke"&amp;"et Loong은 올해 2 분기 계획이 1 분기와 비교하여 발행 된 보증서 수와 보증서의 수는 모두 1,130 만 달러에서 1,840 만 달러로 128 명에서 189 만 달러로 증가했습니다.“우리는 운동량이 연말에 계속 될 것이라고 확신합니다. 우리는 더 많은 기업가들에게 다가 갈 수있는 참여 금융 기관을 계속 지원할 것입니다.”Wong.2022 년 5 월에만 71 만 달러의 기업에 대해 740 만 달러의 대출이 보장되었다고 보고서에 따르면 이는 이것이"&amp;" 가장 높은 보증의 가치라고 덧붙였다. 2021 년 4 월.이 중 412 개의 보증서는 고정 대출을위한 것이 었습니다. 보고서에 따르면, 약 400 명의 기업가가 대출을 운영 자본으로 사용했으며 약 96 % 또는 498 개의 기업이 각각 평균 ​​$ 100,000를 이용했습니다. CGCC 서비스에 CGCC 서비스를 신청 한 비율 또는 386 명의 기업가는 여성 기업가의 수가 올해 5 월 138 년 6 월부터 총 대출의 32 %를 이용할 수 있다고 지적했"&amp;"다. Penh는 156 개의 보증서를 받았으며 약 30 %를 차지한 후 Battambang의 56 개, Kampong Cham은 34, Kampong Thom 및 Siem Reap, 각각 30 명을 받았습니다.“Credit Gua의 적용 범위 Rantee는 참여 금융 기관의 네트워크와 지점을 통해 전국적으로 성장했습니다. 그러나 일부 원격 지방은 여전히이 제도에 대한 인식을 높이기 위해 더 많은 홍보가 필요하다”고 보고서는 올해 4 월에서 6 월에 캐나"&amp;"다 은행, 사타 파나 은행 및 LOLC 소액 금융 기관이 운영되는 제도에 따라 대부분의 대출 보증에 적용된다. Canadia Bank의 CEO 인 Raymond SIA는 경제 및 금융부의 기술 및 재무 지침을 통해이 계획에 따라 200 명 이상의 고객에게 거의 2 천만 달러를 제공했다고 밝혔다. 신용 기록과 명확한 대출 사용 계획을 가진 기존 및 신규 고객 모두에게.“신용 보증 제도는 대출이 필요하지만 특히 회복 및 확장을 위해 충분한 집단이없는 잠재적"&amp;" 인 사업자들을 도울 수 있다고 생각합니다. 전염병 이후의 기업들은 말했다.”그는 말했다. 캄보디아 국립 은행, 체아 세리 (Chea Serey)의 네랄은 지난 달 두 기관의 공무원들이 참석 한 회의에서.")</f>
        <v>CGCC Quarterly 뉴스 레터에 따르면 캄보디아 (CGCC)의 신용 보증 회사 (CGCC)는 2021 년 3 월에 신용 보증 제도가 시작된 이래 올해 6 월 말까지 5 천 5 백만 달러의 대출에 대한 515 개의 보증서를 발행했습니다. 대출은 비즈니스 복구 보증 제도, 공동 고정 보증 제도 및 여성 기업가 보증 제도에 따라 보장되었습니다. 국유 회사는 올해 상반기에 2 억 9,900 만 달러의 대출을 보장했다. CGCC의 CEO 인 Wong Keet Loong은 올해 2 분기 계획이 1 분기와 비교하여 발행 된 보증서 수와 보증서의 수는 모두 1,130 만 달러에서 1,840 만 달러로 128 명에서 189 만 달러로 증가했습니다.“우리는 운동량이 연말에 계속 될 것이라고 확신합니다. 우리는 더 많은 기업가들에게 다가 갈 수있는 참여 금융 기관을 계속 지원할 것입니다.”Wong.2022 년 5 월에만 71 만 달러의 기업에 대해 740 만 달러의 대출이 보장되었다고 보고서에 따르면 이는 이것이 가장 높은 보증의 가치라고 덧붙였다. 2021 년 4 월.이 중 412 개의 보증서는 고정 대출을위한 것이 었습니다. 보고서에 따르면, 약 400 명의 기업가가 대출을 운영 자본으로 사용했으며 약 96 % 또는 498 개의 기업이 각각 평균 ​​$ 100,000를 이용했습니다. CGCC 서비스에 CGCC 서비스를 신청 한 비율 또는 386 명의 기업가는 여성 기업가의 수가 올해 5 월 138 년 6 월부터 총 대출의 32 %를 이용할 수 있다고 지적했다. Penh는 156 개의 보증서를 받았으며 약 30 %를 차지한 후 Battambang의 56 개, Kampong Cham은 34, Kampong Thom 및 Siem Reap, 각각 30 명을 받았습니다.“Credit Gua의 적용 범위 Rantee는 참여 금융 기관의 네트워크와 지점을 통해 전국적으로 성장했습니다. 그러나 일부 원격 지방은 여전히이 제도에 대한 인식을 높이기 위해 더 많은 홍보가 필요하다”고 보고서는 올해 4 월에서 6 월에 캐나다 은행, 사타 파나 은행 및 LOLC 소액 금융 기관이 운영되는 제도에 따라 대부분의 대출 보증에 적용된다. Canadia Bank의 CEO 인 Raymond SIA는 경제 및 금융부의 기술 및 재무 지침을 통해이 계획에 따라 200 명 이상의 고객에게 거의 2 천만 달러를 제공했다고 밝혔다. 신용 기록과 명확한 대출 사용 계획을 가진 기존 및 신규 고객 모두에게.“신용 보증 제도는 대출이 필요하지만 특히 회복 및 확장을 위해 충분한 집단이없는 잠재적 인 사업자들을 도울 수 있다고 생각합니다. 전염병 이후의 기업들은 말했다.”그는 말했다. 캄보디아 국립 은행, 체아 세리 (Chea Serey)의 네랄은 지난 달 두 기관의 공무원들이 참석 한 회의에서.</v>
      </c>
    </row>
    <row r="242" ht="15.75" customHeight="1">
      <c r="A242" s="1">
        <v>240.0</v>
      </c>
      <c r="B242" s="3" t="s">
        <v>731</v>
      </c>
      <c r="C242" s="3" t="str">
        <f>IFERROR(__xludf.DUMMYFUNCTION("GOOGLETRANSLATE(B242,""en"",""ko"")"),"캄보디아 핀은 더 많은 싱가포르 투자에 대한 희망입니다")</f>
        <v>캄보디아 핀은 더 많은 싱가포르 투자에 대한 희망입니다</v>
      </c>
      <c r="D242" s="3" t="s">
        <v>722</v>
      </c>
      <c r="E242" s="3" t="str">
        <f>IFERROR(__xludf.DUMMYFUNCTION("GOOGLETRANSLATE(D242,""en"",""ko"")"),"2022 년 7 월 27 일")</f>
        <v>2022 년 7 월 27 일</v>
      </c>
      <c r="F242" s="4" t="s">
        <v>732</v>
      </c>
      <c r="G242" s="3" t="s">
        <v>733</v>
      </c>
      <c r="H242" s="3" t="str">
        <f>IFERROR(__xludf.DUMMYFUNCTION("GOOGLETRANSLATE(G242,""en"",""ko"")"),"캄보디아는 싱가포르 사업가들로부터 더 많은 투자를 촉구하면서 새로 도입 된 투자 법의 장점을 지적했다. 더 많은 부문은 새로운 투자법에 따라 인센티브를받을 자격이있다. 캄보디아 (CDC)의 발전은 어제 싱가포르 비즈니스 연맹이 주최 한 웹 세미나에서 기조 연설을 전달하면서 '캄보디아 발견 - 캄보디아의 비즈니스 기회에 대한 통찰력'이라는 제목의 웨비나에서 법의 현저한 특징을 설명했다. “캄보디아는 최근 새로운 투자법을 채택했습니다. 1994 년, 우리는"&amp;" 투자 법을 채택했으며 당시 그 법은 이미 매우 자유 롭습니다. 그 법에 따라 모든 부문이 개방되었으며, 외국 투자자를 포함한 모든 투자자와 무료 송환에 대한 국가 대우가 제공되었습니다. 그러나 2021 년 10 월 이후 새로운 법과 행위에 대한 좋은 소식은 더 많은 부문이 인센티브를받을 자격이 있다는 것입니다.”왕국은 캄보디아 왕국에 대한 투자 법으로 알려진 새로운 투자 법을 공표했습니다. 국가의 시나리오. 새로운 이니셔티브는 COVID-19에 의해 "&amp;"악영향을받은 경제를 향상 시켰습니다. 싱가포르의 투자자와 기업인들에게 새로운 법의 다양한 비즈니스 친화적 인 특징을 조사하기 위해“법에는 42 개의 기사가 있습니다. 사업가들이 법을 조사 할 때 인센티브를 언급하는 일부 장을 볼 수 있습니다. 6 장, 24, 25, 26, 27 및 28 조를보십시오.이 기사는 재정 인센티브를 다루고 있습니다. 제 24 조는 인센티브를받을 자격이있는 19 개의 부문 또는 활동을 열거한다. 이전 법은 이미 특정 수의 활동을"&amp;" 언급했습니다. 그러나 새로운 것은 처음으로 중소기업이 처음이 아니라 인센티브를받을 자격이 있습니다. 그리고 나는 이것이 싱가포르의 귀에 음악이어야한다고 생각합니다.”“이전 법에서, 우리는 인센티브, 세금 공휴일, 원자재 수입 및 장비 기계에 대한 면세 면제가있었습니다. 그러나 새로운 법률에서, 제 26 조는 모든 조건을 이행한다면 프로젝트가 기본 인센티브를받을 자격이 있다고 말할 것입니다. 기본적으로 세금 휴가는 활동 부문에 달려 있습니다.”그는 또한"&amp;" 27 조의 매력을 설명했다. 그는 새로운 이니셔티브가 국가에 더 많은 투자를 유치하는 데 도움이 될 것이라고 제안했다. 이전 법. 추가 인센티브에 관한 것입니다. 기본 인센티브 외에도 추가 인센티브를 받게 될 것입니다.”라고 그는 말했다. 그는 28 조가 특별 인센티브에 관한 것이라고 설명했다. 그는 법의 특별 인센티브가 부문에서 어떤 활동이 우선 순위로 간주되는지 정확하게 언급했다고 지적했다. Teo Lay Cheng, 싱가포르의 캄보디아 대사; D"&amp;"avid Totten, Emerging Markets Consulting의 전무 이사; Han Peng Kwang, Wing Bank Cambodia의 CEO; Lim Siang Huat의 상업 이사 인 Richard Seh는 Kingdom이 제공하는 투자 기회에 대해 이야기했습니다. SBF (Singapore Business Federation)에 따르면, 그것은 싱가포르 비즈니스 커뮤니티의 관심사를 옹호하는 Apex Business Chamber입니"&amp;"다. 무역, 투자 및 산업 관계. SBF는 2002 년 4 월 1 일에 현지 및 해외에서 비즈니스 커뮤니티의 이익을 대표하기 위해 2002 년 4 월 1 일에 설립되었다고 밝혔다.")</f>
        <v>캄보디아는 싱가포르 사업가들로부터 더 많은 투자를 촉구하면서 새로 도입 된 투자 법의 장점을 지적했다. 더 많은 부문은 새로운 투자법에 따라 인센티브를받을 자격이있다. 캄보디아 (CDC)의 발전은 어제 싱가포르 비즈니스 연맹이 주최 한 웹 세미나에서 기조 연설을 전달하면서 '캄보디아 발견 - 캄보디아의 비즈니스 기회에 대한 통찰력'이라는 제목의 웨비나에서 법의 현저한 특징을 설명했다. “캄보디아는 최근 새로운 투자법을 채택했습니다. 1994 년, 우리는 투자 법을 채택했으며 당시 그 법은 이미 매우 자유 롭습니다. 그 법에 따라 모든 부문이 개방되었으며, 외국 투자자를 포함한 모든 투자자와 무료 송환에 대한 국가 대우가 제공되었습니다. 그러나 2021 년 10 월 이후 새로운 법과 행위에 대한 좋은 소식은 더 많은 부문이 인센티브를받을 자격이 있다는 것입니다.”왕국은 캄보디아 왕국에 대한 투자 법으로 알려진 새로운 투자 법을 공표했습니다. 국가의 시나리오. 새로운 이니셔티브는 COVID-19에 의해 악영향을받은 경제를 향상 시켰습니다. 싱가포르의 투자자와 기업인들에게 새로운 법의 다양한 비즈니스 친화적 인 특징을 조사하기 위해“법에는 42 개의 기사가 있습니다. 사업가들이 법을 조사 할 때 인센티브를 언급하는 일부 장을 볼 수 있습니다. 6 장, 24, 25, 26, 27 및 28 조를보십시오.이 기사는 재정 인센티브를 다루고 있습니다. 제 24 조는 인센티브를받을 자격이있는 19 개의 부문 또는 활동을 열거한다. 이전 법은 이미 특정 수의 활동을 언급했습니다. 그러나 새로운 것은 처음으로 중소기업이 처음이 아니라 인센티브를받을 자격이 있습니다. 그리고 나는 이것이 싱가포르의 귀에 음악이어야한다고 생각합니다.”“이전 법에서, 우리는 인센티브, 세금 공휴일, 원자재 수입 및 장비 기계에 대한 면세 면제가있었습니다. 그러나 새로운 법률에서, 제 26 조는 모든 조건을 이행한다면 프로젝트가 기본 인센티브를받을 자격이 있다고 말할 것입니다. 기본적으로 세금 휴가는 활동 부문에 달려 있습니다.”그는 또한 27 조의 매력을 설명했다. 그는 새로운 이니셔티브가 국가에 더 많은 투자를 유치하는 데 도움이 될 것이라고 제안했다. 이전 법. 추가 인센티브에 관한 것입니다. 기본 인센티브 외에도 추가 인센티브를 받게 될 것입니다.”라고 그는 말했다. 그는 28 조가 특별 인센티브에 관한 것이라고 설명했다. 그는 법의 특별 인센티브가 부문에서 어떤 활동이 우선 순위로 간주되는지 정확하게 언급했다고 지적했다. Teo Lay Cheng, 싱가포르의 캄보디아 대사; David Totten, Emerging Markets Consulting의 전무 이사; Han Peng Kwang, Wing Bank Cambodia의 CEO; Lim Siang Huat의 상업 이사 인 Richard Seh는 Kingdom이 제공하는 투자 기회에 대해 이야기했습니다. SBF (Singapore Business Federation)에 따르면, 그것은 싱가포르 비즈니스 커뮤니티의 관심사를 옹호하는 Apex Business Chamber입니다. 무역, 투자 및 산업 관계. SBF는 2002 년 4 월 1 일에 현지 및 해외에서 비즈니스 커뮤니티의 이익을 대표하기 위해 2002 년 4 월 1 일에 설립되었다고 밝혔다.</v>
      </c>
    </row>
    <row r="243" ht="15.75" customHeight="1">
      <c r="A243" s="1">
        <v>241.0</v>
      </c>
      <c r="B243" s="3" t="s">
        <v>734</v>
      </c>
      <c r="C243" s="3" t="str">
        <f>IFERROR(__xludf.DUMMYFUNCTION("GOOGLETRANSLATE(B243,""en"",""ko"")"),"ADB, DE HEUS SIGN $ 15M 농업 대출 거래")</f>
        <v>ADB, DE HEUS SIGN $ 15M 농업 대출 거래</v>
      </c>
      <c r="D243" s="3" t="s">
        <v>722</v>
      </c>
      <c r="E243" s="3" t="str">
        <f>IFERROR(__xludf.DUMMYFUNCTION("GOOGLETRANSLATE(D243,""en"",""ko"")"),"2022 년 7 월 27 일")</f>
        <v>2022 년 7 월 27 일</v>
      </c>
      <c r="F243" s="4" t="s">
        <v>735</v>
      </c>
      <c r="G243" s="3" t="s">
        <v>736</v>
      </c>
      <c r="H243" s="3" t="str">
        <f>IFERROR(__xludf.DUMMYFUNCTION("GOOGLETRANSLATE(G243,""en"",""ko"")"),"어제 아시아 개발 은행 (ADB)은 캄보디아에서 농업 사료 산업의 개발을 육성하기 위해 동물 사료 생산 업체 인 De Heus TMH Company Limited (DH-TMH)와 1,500 만 달러의 대출 계약을 체결했습니다. 농무부에서 임업 및 어업은 DH-TMH가 Kampong Speu Province에서 동물 사료 생산의 저장 및 가공 능력을 확대함으로써 사료 생산 효율성을 높일 수있게 해줄 것이라고 보도 자료는 말했다. 공급망 내의 소규모 농민"&amp;"의 옥수수, 쌀 및 카사바와 같은 현지 원료는 가축과 생선 농민을위한 저렴한 고품질 사료를 공급할 수있게 해주었다. 1911 년에 설립 된 가족 소유의 글로벌 동물 사료 공급 업체 인 네덜란드의 Heus 동물 영양 및 캄보디아의 TMH Company Limited. 캄보디아 Jyotsana Varma의 ADB 국가 디렉터는 공급망이 기후 관련 취약성에 의존적으로 덜 의존하게 만들었습니다. 사료 작물, 가축 및 어류 농민의 생계 및 지속 가능하고 탄력적 "&amp;"인 농업 관행을 지원합니다.“현지에서 공급되는 고품질 및 저렴한 동물 사료 공급 개발은 캄보디아의 식량 안보를 보호하고 수입 사료 투입량에 대한 의존도를 줄이는 데 필수적입니다.” Said. Asia의 De Heus의 CEO 인 Gabor Fluit는 De Heus TMH가 캄보디아의 독립 농민들에게 힘을 실어주기 위해 노력하고 있다고 말했다. DH-TMH는 캄보디아의 주요 동물 사료 생산 업체로서 18 만 톤의 고품질 가축 사료를 생산할 수있는 능력을"&amp;" 갖추고 있습니다.“전략적 협력 계약… —Local Impact ''캄보디아 동물성 단백질 공급망의 지속 가능한 발전을 지원하고 가속화 할 것입니다.”라고 Gabor는 말했다. 국내 및 해외 시장의 수량, 품질, 안전 및 경쟁력 측면에서 사료 생산의 가치 사슬. 기술 지원 보조금은 기후 불쾌한 농장 관행 및 기후 불쾌한 농장 관행 및 2,000 명의 가금류 농민, 많은 여성, 2,000 명의 가금류 농민에 대한 교육을 지원할 것입니다. 금융 교육. 지원"&amp;" 여성 농민들은 농장 내에서 자신의 위치를 ​​강화하고 비즈니스를 확장하기 위해 재무에 대한 접근을 강화하는 데 도움이 될 것입니다. PSW는 많은 민간 부문 거래를 방해하는 공통 금융 제약 조건을 해결하고 공통 금융 제약 조건을 해결하는 금융 상품에 자금을 지원하기 위해 보조금 자원을 제공함으로써 프론티어 시장의 민간 부문 개발을 지원합니다. 극심한 빈곤을 근절하려는 노력을 유지하면서. 1966 년에 설립 된이 지역은 68 명의 회원, 49 명이이 지"&amp;"역에서 소유하고 있습니다.")</f>
        <v>어제 아시아 개발 은행 (ADB)은 캄보디아에서 농업 사료 산업의 개발을 육성하기 위해 동물 사료 생산 업체 인 De Heus TMH Company Limited (DH-TMH)와 1,500 만 달러의 대출 계약을 체결했습니다. 농무부에서 임업 및 어업은 DH-TMH가 Kampong Speu Province에서 동물 사료 생산의 저장 및 가공 능력을 확대함으로써 사료 생산 효율성을 높일 수있게 해줄 것이라고 보도 자료는 말했다. 공급망 내의 소규모 농민의 옥수수, 쌀 및 카사바와 같은 현지 원료는 가축과 생선 농민을위한 저렴한 고품질 사료를 공급할 수있게 해주었다. 1911 년에 설립 된 가족 소유의 글로벌 동물 사료 공급 업체 인 네덜란드의 Heus 동물 영양 및 캄보디아의 TMH Company Limited. 캄보디아 Jyotsana Varma의 ADB 국가 디렉터는 공급망이 기후 관련 취약성에 의존적으로 덜 의존하게 만들었습니다. 사료 작물, 가축 및 어류 농민의 생계 및 지속 가능하고 탄력적 인 농업 관행을 지원합니다.“현지에서 공급되는 고품질 및 저렴한 동물 사료 공급 개발은 캄보디아의 식량 안보를 보호하고 수입 사료 투입량에 대한 의존도를 줄이는 데 필수적입니다.” Said. Asia의 De Heus의 CEO 인 Gabor Fluit는 De Heus TMH가 캄보디아의 독립 농민들에게 힘을 실어주기 위해 노력하고 있다고 말했다. DH-TMH는 캄보디아의 주요 동물 사료 생산 업체로서 18 만 톤의 고품질 가축 사료를 생산할 수있는 능력을 갖추고 있습니다.“전략적 협력 계약… —Local Impact ''캄보디아 동물성 단백질 공급망의 지속 가능한 발전을 지원하고 가속화 할 것입니다.”라고 Gabor는 말했다. 국내 및 해외 시장의 수량, 품질, 안전 및 경쟁력 측면에서 사료 생산의 가치 사슬. 기술 지원 보조금은 기후 불쾌한 농장 관행 및 기후 불쾌한 농장 관행 및 2,000 명의 가금류 농민, 많은 여성, 2,000 명의 가금류 농민에 대한 교육을 지원할 것입니다. 금융 교육. 지원 여성 농민들은 농장 내에서 자신의 위치를 ​​강화하고 비즈니스를 확장하기 위해 재무에 대한 접근을 강화하는 데 도움이 될 것입니다. PSW는 많은 민간 부문 거래를 방해하는 공통 금융 제약 조건을 해결하고 공통 금융 제약 조건을 해결하는 금융 상품에 자금을 지원하기 위해 보조금 자원을 제공함으로써 프론티어 시장의 민간 부문 개발을 지원합니다. 극심한 빈곤을 근절하려는 노력을 유지하면서. 1966 년에 설립 된이 지역은 68 명의 회원, 49 명이이 지역에서 소유하고 있습니다.</v>
      </c>
    </row>
    <row r="244" ht="15.75" customHeight="1">
      <c r="A244" s="1">
        <v>242.0</v>
      </c>
      <c r="B244" s="3" t="s">
        <v>737</v>
      </c>
      <c r="C244" s="3" t="str">
        <f>IFERROR(__xludf.DUMMYFUNCTION("GOOGLETRANSLATE(B244,""en"",""ko"")"),"60msmes는 그 이후에 혜택을받습니다")</f>
        <v>60msmes는 그 이후에 혜택을받습니다</v>
      </c>
      <c r="D244" s="3" t="s">
        <v>722</v>
      </c>
      <c r="E244" s="3" t="str">
        <f>IFERROR(__xludf.DUMMYFUNCTION("GOOGLETRANSLATE(D244,""en"",""ko"")"),"2022 년 7 월 27 일")</f>
        <v>2022 년 7 월 27 일</v>
      </c>
      <c r="F244" s="4" t="s">
        <v>738</v>
      </c>
      <c r="G244" s="3" t="s">
        <v>739</v>
      </c>
      <c r="H244" s="3" t="str">
        <f>IFERROR(__xludf.DUMMYFUNCTION("GOOGLETRANSLATE(G244,""en"",""ko"")"),"스위스 개발 및 협력 기관 (SDC)의 지원을 통해 UNIDO (United Nations Industrial Development Organiz) (UNIDO)가 시행 한 농업 식 관광 기업 복구 프로그램 (After)은 60 개 기업과 민간 커뮤니티가 마이크로, 중소기업 및 중형으로부터 혜택을 받았습니다. COVID-19에 의해 타격을받은 기업 (MSMES). 산업 과학, 기술 및 혁신부의 보고서에 따르면, 애프터 프로그램의 성과에는 최소 462 명"&amp;"의 직원 및 Agro- 고용주에 대한 직접적인 역량 구축 지원이 포함됩니다. 표준 운영 절차 (SOPS)에 대한 인식을 통한 식품 및 관광 부문.이 프로젝트는 캄보디아 농업 산업 (2019-2030)의 전략적 개발 계획에 따라 개발되었습니다. 또한 이들 부문을 통해 재활 계획의 개발 및 구현을 성공적으로 지원했습니다. 개별 기업 및 지역 사회의 특정 요구에 따른 중재.이 프로젝트는 약 2 년 전에 시작되었습니다. Covid-19 Pandemic에 의해 "&amp;"캄보디아의 농업식 및 관광 MSMES를 지원합니다. 이는 산업, 과학, 기술 및 혁신 장관 인 After의 폐쇄 식 Cham Prasidh는 이후에 경제에 대한 분야의 중요한 기여를 고려하여 국가 내 MSME의 탄력성을 높이는 것을 목표로했다. Covid-19 Pandemic은 글로벌 공급망 외에도 세계 공중 보건, 국제 무역 및 투자에 심각하게 영향을 미쳤습니다. 전염병은 의복, 관광 및 식품 생산 및 건축과 같은 주요 경제 부문에 영향을 미쳤습니다."&amp;" 캄보디아의 경제 성장. 여성이 운영하는 MSMES는 최악의 타격을 받았으며, Covid-19에 대한 대응에서 정부는 세금 감면 또는 세금 지연, 중소 기업의 임대료 감소, 관세 감소를 포함하여 기업을 지원하기위한 여러 가지 조치를 취했습니다. 직원을 해고하지 않은 기업에 대한 실업 보험 지불 외에도 산업, 농업, 무역 및 서비스와 같은 일부 부문의 전기, 가스 및 물류.")</f>
        <v>스위스 개발 및 협력 기관 (SDC)의 지원을 통해 UNIDO (United Nations Industrial Development Organiz) (UNIDO)가 시행 한 농업 식 관광 기업 복구 프로그램 (After)은 60 개 기업과 민간 커뮤니티가 마이크로, 중소기업 및 중형으로부터 혜택을 받았습니다. COVID-19에 의해 타격을받은 기업 (MSMES). 산업 과학, 기술 및 혁신부의 보고서에 따르면, 애프터 프로그램의 성과에는 최소 462 명의 직원 및 Agro- 고용주에 대한 직접적인 역량 구축 지원이 포함됩니다. 표준 운영 절차 (SOPS)에 대한 인식을 통한 식품 및 관광 부문.이 프로젝트는 캄보디아 농업 산업 (2019-2030)의 전략적 개발 계획에 따라 개발되었습니다. 또한 이들 부문을 통해 재활 계획의 개발 및 구현을 성공적으로 지원했습니다. 개별 기업 및 지역 사회의 특정 요구에 따른 중재.이 프로젝트는 약 2 년 전에 시작되었습니다. Covid-19 Pandemic에 의해 캄보디아의 농업식 및 관광 MSMES를 지원합니다. 이는 산업, 과학, 기술 및 혁신 장관 인 After의 폐쇄 식 Cham Prasidh는 이후에 경제에 대한 분야의 중요한 기여를 고려하여 국가 내 MSME의 탄력성을 높이는 것을 목표로했다. Covid-19 Pandemic은 글로벌 공급망 외에도 세계 공중 보건, 국제 무역 및 투자에 심각하게 영향을 미쳤습니다. 전염병은 의복, 관광 및 식품 생산 및 건축과 같은 주요 경제 부문에 영향을 미쳤습니다. 캄보디아의 경제 성장. 여성이 운영하는 MSMES는 최악의 타격을 받았으며, Covid-19에 대한 대응에서 정부는 세금 감면 또는 세금 지연, 중소 기업의 임대료 감소, 관세 감소를 포함하여 기업을 지원하기위한 여러 가지 조치를 취했습니다. 직원을 해고하지 않은 기업에 대한 실업 보험 지불 외에도 산업, 농업, 무역 및 서비스와 같은 일부 부문의 전기, 가스 및 물류.</v>
      </c>
    </row>
    <row r="245" ht="15.75" customHeight="1">
      <c r="A245" s="1">
        <v>243.0</v>
      </c>
      <c r="B245" s="3" t="s">
        <v>30</v>
      </c>
      <c r="C245" s="3" t="str">
        <f>IFERROR(__xludf.DUMMYFUNCTION("GOOGLETRANSLATE(B245,""en"",""ko"")"),"시장 감시")</f>
        <v>시장 감시</v>
      </c>
      <c r="D245" s="3" t="s">
        <v>722</v>
      </c>
      <c r="E245" s="3" t="str">
        <f>IFERROR(__xludf.DUMMYFUNCTION("GOOGLETRANSLATE(D245,""en"",""ko"")"),"2022 년 7 월 27 일")</f>
        <v>2022 년 7 월 27 일</v>
      </c>
      <c r="F245" s="4" t="s">
        <v>740</v>
      </c>
      <c r="G245" s="3" t="s">
        <v>741</v>
      </c>
      <c r="H245" s="3" t="str">
        <f>IFERROR(__xludf.DUMMYFUNCTION("GOOGLETRANSLATE(G245,""en"",""ko"")"),"CSX는 0.49 포인트를 잃었습니다. 캄보디아 증권 거래소 지수 (CSX)는 어제 476.20에서 0.49 포인트 또는 0.10 %를 잃었습니다. 475.70에 개장 한 지수는 하루 무역 기간 동안 476.23의 최고치와 472.53의 최저치를 기록했으며, 주요 보드에서 PPSP는 10 명의 Riels가 2,380 명의 Riels에 도달하기 위해 얻었습니다. Pas는 60 명의 Riels를 잃어 13,680 Riels와 Pepc, 40 Riels에 도"&amp;"달하여 3,150 Riels로 이사했습니다. PPAP, GTI, ABC 및 PWSA는 평평하게 남아있었습니다. 성장위원회에서 JSL은 160 Riels를 잃어 4,040 Riels에 도달 한 반면 DBDE는 20 명의 Riels를 흘려 2,380 Riels로 이동했습니다.")</f>
        <v>CSX는 0.49 포인트를 잃었습니다. 캄보디아 증권 거래소 지수 (CSX)는 어제 476.20에서 0.49 포인트 또는 0.10 %를 잃었습니다. 475.70에 개장 한 지수는 하루 무역 기간 동안 476.23의 최고치와 472.53의 최저치를 기록했으며, 주요 보드에서 PPSP는 10 명의 Riels가 2,380 명의 Riels에 도달하기 위해 얻었습니다. Pas는 60 명의 Riels를 잃어 13,680 Riels와 Pepc, 40 Riels에 도달하여 3,150 Riels로 이사했습니다. PPAP, GTI, ABC 및 PWSA는 평평하게 남아있었습니다. 성장위원회에서 JSL은 160 Riels를 잃어 4,040 Riels에 도달 한 반면 DBDE는 20 명의 Riels를 흘려 2,380 Riels로 이동했습니다.</v>
      </c>
    </row>
    <row r="246" ht="15.75" customHeight="1">
      <c r="A246" s="1">
        <v>244.0</v>
      </c>
      <c r="B246" s="3" t="s">
        <v>742</v>
      </c>
      <c r="C246" s="3" t="str">
        <f>IFERROR(__xludf.DUMMYFUNCTION("GOOGLETRANSLATE(B246,""en"",""ko"")"),"중국의 산동은 H1의 RCEP 회원들과의 무역 성장을 본다.")</f>
        <v>중국의 산동은 H1의 RCEP 회원들과의 무역 성장을 본다.</v>
      </c>
      <c r="D246" s="3" t="s">
        <v>722</v>
      </c>
      <c r="E246" s="3" t="str">
        <f>IFERROR(__xludf.DUMMYFUNCTION("GOOGLETRANSLATE(D246,""en"",""ko"")"),"2022 년 7 월 27 일")</f>
        <v>2022 년 7 월 27 일</v>
      </c>
      <c r="F246" s="4" t="s">
        <v>743</v>
      </c>
      <c r="G246" s="3" t="s">
        <v>744</v>
      </c>
      <c r="H246" s="3" t="str">
        <f>IFERROR(__xludf.DUMMYFUNCTION("GOOGLETRANSLATE(G246,""en"",""ko"")"),"XINHUA - 중국의 산동성은 2022 년 전 상반기에 587.47 억 위안 (약 870 억 달러)에 도달했다고보고했다. 처음 6 개월 동안 수출은 전년 대비 30.9 % 급증한 반면 수입은 13.1 % 증가한 2413 억 위안으로 증가했습니다. 위안, 1,163 억 위안 및 93.27 억 위안은 각각 10.7 %, 70.5 % 및 7.9 % 증가했습니다. 이 3 개국의 무역량은 RCEP 회원들과의 총계의 59 %를 차지했습니다. 프라이버시 기업은 R"&amp;"CEP 회원들과의 Shandong 거래의 70 % 이상을 기부했으며, 총 거래량은 처음 6 개월 동안 42822 억 위안으로 33.8 증가했습니다. 연간 백분율.")</f>
        <v>XINHUA - 중국의 산동성은 2022 년 전 상반기에 587.47 억 위안 (약 870 억 달러)에 도달했다고보고했다. 처음 6 개월 동안 수출은 전년 대비 30.9 % 급증한 반면 수입은 13.1 % 증가한 2413 억 위안으로 증가했습니다. 위안, 1,163 억 위안 및 93.27 억 위안은 각각 10.7 %, 70.5 % 및 7.9 % 증가했습니다. 이 3 개국의 무역량은 RCEP 회원들과의 총계의 59 %를 차지했습니다. 프라이버시 기업은 RCEP 회원들과의 Shandong 거래의 70 % 이상을 기부했으며, 총 거래량은 처음 6 개월 동안 42822 억 위안으로 33.8 증가했습니다. 연간 백분율.</v>
      </c>
    </row>
    <row r="247" ht="15.75" customHeight="1">
      <c r="A247" s="1">
        <v>245.0</v>
      </c>
      <c r="B247" s="3" t="s">
        <v>745</v>
      </c>
      <c r="C247" s="3" t="str">
        <f>IFERROR(__xludf.DUMMYFUNCTION("GOOGLETRANSLATE(B247,""en"",""ko"")"),"무역 정책을 추진하기위한 통합 전략을 업데이트했습니다")</f>
        <v>무역 정책을 추진하기위한 통합 전략을 업데이트했습니다</v>
      </c>
      <c r="D247" s="3" t="s">
        <v>722</v>
      </c>
      <c r="E247" s="3" t="str">
        <f>IFERROR(__xludf.DUMMYFUNCTION("GOOGLETRANSLATE(D247,""en"",""ko"")"),"2022 년 7 월 27 일")</f>
        <v>2022 년 7 월 27 일</v>
      </c>
      <c r="F247" s="4" t="s">
        <v>746</v>
      </c>
      <c r="G247" s="3" t="s">
        <v>747</v>
      </c>
      <c r="H247" s="3" t="str">
        <f>IFERROR(__xludf.DUMMYFUNCTION("GOOGLETRANSLATE(G247,""en"",""ko"")"),"상무부는 내년에 일련의 업데이트 된 무역 통합 전략을 준비함으로써 직사각형 전략의 네 번째 단계를 기반으로 내년의 무역 정책을 설정했다. 상무부 차관과 펜 소비 츠 (Penn Sovicheat) 대변인은 최근 지역 무역에서 사역이 기업가 정신과 마케팅, 조화를 보장하기 위해 민간 부문을 구축하고 개발하기 위해 많은 노력을 기울 였다고 말했다. 여성 기업가를 홍보하는 캄보디아의 사업은 세계의 다른 파트너뿐만 아니라 아세안 파트너와 동등합니다. 또한, 사역"&amp;"은 소규모 비즈니스를 지원하기위한 브랜드 구축에서 국제적으로 인정받을 캄보디아 상품의 건설을 장려했으며, 해외 무역 센터는 시장 수요를 더 잘 이해하고 적시에 정확한 방식으로 대응하기 위해 설립되었습니다. 그는 캄보디아 상품이 다른 국가의 경쟁력있는 가격으로 국제 시장의 수요를 충족시키기 위해 시장을 개발하면서 상무부는 해외에서 12 개의 캄보디아 민간 비즈니스 센터를 설립하고 시장 건설을 완료하고 캄보디아 국경 모델 시장은 Tbong Khmum 지방 "&amp;"행정부와 Tbong Khmum 지방 상무부에 있습니다. 그는 또한 Kampot과 Svay Rieng 지방에 국경 모델 시장을 건설 할 준비를하고 있다고 덧붙였다. 그는 최근 상무부의 보고서에 따르면 앞으로 몇 년 동안 무역 방향에 대한 무역 정책을 세웠으며, 예를 들어 캄보디아 무역을 계속 통합하는 것 지역 및 세계 시장 조건에 따라 새로운 무역 정책의 개발을 통한 지역과 세계는 새로운 시장 협상 전략을 개발하고 자유 무역 협약을 포함한 우선적 치료 및"&amp;" 무역 협정의 이점을 극대화하기위한 노력을 기울이고 있습니다. 이 보고서에 따르면, 캄보디아는 무역 경쟁력, 시장 다각화 및 시장 다각화 및 시장 다각화를 증가시켜 최소한의 선진국 (LDC) 지위를 종료 할 준비가되어있다. 시장의 요구와 요구 사항을 충족시키기 위해 신제품 생성을 홍보하여 ​​제품 다각화는 말했다. Ore, Cambodia는 품질 표준 및 기술 준수의 지속적인 개선을 통해 지속 가능한 공급을 보장하기 위해 중소 기업이 제품 품질 및 생산"&amp;" 능력을 늘릴 수 있도록 돕는 생산 생산성 향상에 참여하고 있습니다. 대규모 시장과 지역 중소 기업 간의 링크를 설정하여 전자 상거래를 장려함으로써 정책.")</f>
        <v>상무부는 내년에 일련의 업데이트 된 무역 통합 전략을 준비함으로써 직사각형 전략의 네 번째 단계를 기반으로 내년의 무역 정책을 설정했다. 상무부 차관과 펜 소비 츠 (Penn Sovicheat) 대변인은 최근 지역 무역에서 사역이 기업가 정신과 마케팅, 조화를 보장하기 위해 민간 부문을 구축하고 개발하기 위해 많은 노력을 기울 였다고 말했다. 여성 기업가를 홍보하는 캄보디아의 사업은 세계의 다른 파트너뿐만 아니라 아세안 파트너와 동등합니다. 또한, 사역은 소규모 비즈니스를 지원하기위한 브랜드 구축에서 국제적으로 인정받을 캄보디아 상품의 건설을 장려했으며, 해외 무역 센터는 시장 수요를 더 잘 이해하고 적시에 정확한 방식으로 대응하기 위해 설립되었습니다. 그는 캄보디아 상품이 다른 국가의 경쟁력있는 가격으로 국제 시장의 수요를 충족시키기 위해 시장을 개발하면서 상무부는 해외에서 12 개의 캄보디아 민간 비즈니스 센터를 설립하고 시장 건설을 완료하고 캄보디아 국경 모델 시장은 Tbong Khmum 지방 행정부와 Tbong Khmum 지방 상무부에 있습니다. 그는 또한 Kampot과 Svay Rieng 지방에 국경 모델 시장을 건설 할 준비를하고 있다고 덧붙였다. 그는 최근 상무부의 보고서에 따르면 앞으로 몇 년 동안 무역 방향에 대한 무역 정책을 세웠으며, 예를 들어 캄보디아 무역을 계속 통합하는 것 지역 및 세계 시장 조건에 따라 새로운 무역 정책의 개발을 통한 지역과 세계는 새로운 시장 협상 전략을 개발하고 자유 무역 협약을 포함한 우선적 치료 및 무역 협정의 이점을 극대화하기위한 노력을 기울이고 있습니다. 이 보고서에 따르면, 캄보디아는 무역 경쟁력, 시장 다각화 및 시장 다각화 및 시장 다각화를 증가시켜 최소한의 선진국 (LDC) 지위를 종료 할 준비가되어있다. 시장의 요구와 요구 사항을 충족시키기 위해 신제품 생성을 홍보하여 ​​제품 다각화는 말했다. Ore, Cambodia는 품질 표준 및 기술 준수의 지속적인 개선을 통해 지속 가능한 공급을 보장하기 위해 중소 기업이 제품 품질 및 생산 능력을 늘릴 수 있도록 돕는 생산 생산성 향상에 참여하고 있습니다. 대규모 시장과 지역 중소 기업 간의 링크를 설정하여 전자 상거래를 장려함으로써 정책.</v>
      </c>
    </row>
    <row r="248" ht="15.75" customHeight="1">
      <c r="A248" s="1">
        <v>246.0</v>
      </c>
      <c r="B248" s="3" t="s">
        <v>748</v>
      </c>
      <c r="C248" s="3" t="str">
        <f>IFERROR(__xludf.DUMMYFUNCTION("GOOGLETRANSLATE(B248,""en"",""ko"")"),"회복 탈선 : 7 월 4 일 주말에 기록 된 관광 수 감소")</f>
        <v>회복 탈선 : 7 월 4 일 주말에 기록 된 관광 수 감소</v>
      </c>
      <c r="D248" s="3" t="s">
        <v>749</v>
      </c>
      <c r="E248" s="3" t="str">
        <f>IFERROR(__xludf.DUMMYFUNCTION("GOOGLETRANSLATE(D248,""en"",""ko"")"),"2022 년 7 월 26 일")</f>
        <v>2022 년 7 월 26 일</v>
      </c>
      <c r="F248" s="4" t="s">
        <v>750</v>
      </c>
      <c r="G248" s="3" t="s">
        <v>751</v>
      </c>
      <c r="H248" s="3" t="str">
        <f>IFERROR(__xludf.DUMMYFUNCTION("GOOGLETRANSLATE(G248,""en"",""ko"")"),"왕국의 악천후, 홍수 및 Covid-19 사례는 캄보디아의 관광 부문의 계획된 회복을 막았습니다. 이 나라는 지난 주말에 210,000 명 이상의 관광객을 기록했다. 관광부 장관은 7 월 24-25 일 주간 관광 통계를 발표했으며 213,050 명의 국민과 21,540 명의 외국인으로 구성된 213,590 명의 ​​관광객이 있다고 밝혔다. 31,323 명이있는 33,174 명의 Peoplekampot을 보유하고 있으며, Siem은 26,743 명을 낳고"&amp;", 20,512 명을 가진 Battambang; 18,098 명을 가진 프놈펜; 16,245 명을 가진 칸달; 10,531 명을 가진 KEP; Khon은 8,492 명을 대상으로 한 andpursat가 지난 주에 비해 5.67 %의 감소라고 지적했다. 이 감소는 수도와 지방의 불리한 날씨와 폭우로 인해 일부 지역에서 플래시 홍수를 일으켰습니다. 국립로드 5는 지난주이 지역의 플래시 홍수로 인해 여행을 위해 문을 닫았습니다.")</f>
        <v>왕국의 악천후, 홍수 및 Covid-19 사례는 캄보디아의 관광 부문의 계획된 회복을 막았습니다. 이 나라는 지난 주말에 210,000 명 이상의 관광객을 기록했다. 관광부 장관은 7 월 24-25 일 주간 관광 통계를 발표했으며 213,050 명의 국민과 21,540 명의 외국인으로 구성된 213,590 명의 ​​관광객이 있다고 밝혔다. 31,323 명이있는 33,174 명의 Peoplekampot을 보유하고 있으며, Siem은 26,743 명을 낳고, 20,512 명을 가진 Battambang; 18,098 명을 가진 프놈펜; 16,245 명을 가진 칸달; 10,531 명을 가진 KEP; Khon은 8,492 명을 대상으로 한 andpursat가 지난 주에 비해 5.67 %의 감소라고 지적했다. 이 감소는 수도와 지방의 불리한 날씨와 폭우로 인해 일부 지역에서 플래시 홍수를 일으켰습니다. 국립로드 5는 지난주이 지역의 플래시 홍수로 인해 여행을 위해 문을 닫았습니다.</v>
      </c>
    </row>
    <row r="249" ht="15.75" customHeight="1">
      <c r="A249" s="1">
        <v>247.0</v>
      </c>
      <c r="B249" s="3" t="s">
        <v>752</v>
      </c>
      <c r="C249" s="3" t="str">
        <f>IFERROR(__xludf.DUMMYFUNCTION("GOOGLETRANSLATE(B249,""en"",""ko"")"),"교통 사고 피해자에 대한 보상을 보장하기 위해 모든 유형의 차량에 대한 보험을 도입하는 캄보디아")</f>
        <v>교통 사고 피해자에 대한 보상을 보장하기 위해 모든 유형의 차량에 대한 보험을 도입하는 캄보디아</v>
      </c>
      <c r="D249" s="3" t="s">
        <v>749</v>
      </c>
      <c r="E249" s="3" t="str">
        <f>IFERROR(__xludf.DUMMYFUNCTION("GOOGLETRANSLATE(D249,""en"",""ko"")"),"2022 년 7 월 26 일")</f>
        <v>2022 년 7 월 26 일</v>
      </c>
      <c r="F249" s="4" t="s">
        <v>753</v>
      </c>
      <c r="G249" s="3" t="s">
        <v>754</v>
      </c>
      <c r="H249" s="3" t="str">
        <f>IFERROR(__xludf.DUMMYFUNCTION("GOOGLETRANSLATE(G249,""en"",""ko"")"),"캄보디아는 캄보디아의 도로 사고 피해자가 보상을받을 수 있도록 모든 유형의 차량에 대한 보험 구매를 곧 소개 할 것입니다. 금융 서비스 당국은 2022 년에 보험의 날을 주재하는 동안 캄보디아 왕립 정부는 강제 민간 차량 보험을 도입 할 것입니다. . Silva에 대한 개인 자동차 보험의 도입은 보험 부문을 더욱 발전시키는 것이며,이 보험은 교통 사고의 피해자가 치료 및 재정 문제를 돕도록 보장하는 것입니다. 그는이 필수 민간 차량 보험 시스템을 시작함"&amp;"으로써 이점이 사회 안전망 시스템을 강화하고 확장하는 데 중요한 역할을 할 것이라고 진술했다. 캄보디아 보험 규제 기관의 사무국 장 Bou Chanphiru는 현재 캄보디아 보험 시장은 총 자산을 가지고 있다고 밝혔다. 약 8 억 8,100 만 달러, 주주 기금은 약 3 억 6,900 만 달러이며 거의 4,000 개의 풀 타임 일자리와 10,000 개 이상의 파트 타임 일자리를 창출합니다.")</f>
        <v>캄보디아는 캄보디아의 도로 사고 피해자가 보상을받을 수 있도록 모든 유형의 차량에 대한 보험 구매를 곧 소개 할 것입니다. 금융 서비스 당국은 2022 년에 보험의 날을 주재하는 동안 캄보디아 왕립 정부는 강제 민간 차량 보험을 도입 할 것입니다. . Silva에 대한 개인 자동차 보험의 도입은 보험 부문을 더욱 발전시키는 것이며,이 보험은 교통 사고의 피해자가 치료 및 재정 문제를 돕도록 보장하는 것입니다. 그는이 필수 민간 차량 보험 시스템을 시작함으로써 이점이 사회 안전망 시스템을 강화하고 확장하는 데 중요한 역할을 할 것이라고 진술했다. 캄보디아 보험 규제 기관의 사무국 장 Bou Chanphiru는 현재 캄보디아 보험 시장은 총 자산을 가지고 있다고 밝혔다. 약 8 억 8,100 만 달러, 주주 기금은 약 3 억 6,900 만 달러이며 거의 4,000 개의 풀 타임 일자리와 10,000 개 이상의 파트 타임 일자리를 창출합니다.</v>
      </c>
    </row>
    <row r="250" ht="15.75" customHeight="1">
      <c r="A250" s="1">
        <v>248.0</v>
      </c>
      <c r="B250" s="3" t="s">
        <v>755</v>
      </c>
      <c r="C250" s="3" t="str">
        <f>IFERROR(__xludf.DUMMYFUNCTION("GOOGLETRANSLATE(B250,""en"",""ko"")"),"Preah vihear 농업 커뮤니티 잉크 거래 2,000 톤의 쌀을 모니타 BRM에 공급합니다.")</f>
        <v>Preah vihear 농업 커뮤니티 잉크 거래 2,000 톤의 쌀을 모니타 BRM에 공급합니다.</v>
      </c>
      <c r="D250" s="3" t="s">
        <v>749</v>
      </c>
      <c r="E250" s="3" t="str">
        <f>IFERROR(__xludf.DUMMYFUNCTION("GOOGLETRANSLATE(D250,""en"",""ko"")"),"2022 년 7 월 26 일")</f>
        <v>2022 년 7 월 26 일</v>
      </c>
      <c r="F250" s="4" t="s">
        <v>756</v>
      </c>
      <c r="G250" s="3" t="s">
        <v>757</v>
      </c>
      <c r="H250" s="3" t="str">
        <f>IFERROR(__xludf.DUMMYFUNCTION("GOOGLETRANSLATE(G250,""en"",""ko"")"),"Preah Vihear의 8 개의 농업 공동체는 쌀 생산 계약에 서명했으며 Monita Brm에 2,000 톤의 유기농 향기로운 쌀을 공급할 것입니다. 사인은 Preah Vihear Meanchey Agriculture Community Union (PMUAC)을 통해 농업, 임업 및 어업 부서를 통해 수행되었습니다. Preah vihear의 그리고 어제 아침에 열렸습니다. 이 행사는 PREAH VIHEAR의 농무부, 임업 및 어업부 국장 인 Peng "&amp;"Trida가있는 PMUAC.trida의 대표자들과 함께 Preah Vihear Province의 모든 농업 공동체가 유기농 제품을 판매하기위한 계약에 서명했다고 밝혔다. . 여기에는 다음이 포함됩니다 : Amru Rice, Asai의 서명, Golden Rice 및 Ethiquable Co., Ltd를 포함한 4 개의 지역 및 외국 회사와 유기농 쌀 판매 계약에 서명 한 총 32 개의 농업 공동체. 19,850.8 톤의 쌀 .Nine 농업 공동체는 CA"&amp;"CC (Cambodian Agriculture Community Corporation)의 조정하에 Thai WA에 카사바를 공급하는 계약에 서명했습니다. 1,284 가족의 커뮤니티는 33,729 톤의 카사바를 공급할 것입니다. Seven 농업 커뮤니티는 CACC (Cambodia Agriculture Community Corporation)와 최고 계획 회사에 캐슈를 공급할 것입니다.")</f>
        <v>Preah Vihear의 8 개의 농업 공동체는 쌀 생산 계약에 서명했으며 Monita Brm에 2,000 톤의 유기농 향기로운 쌀을 공급할 것입니다. 사인은 Preah Vihear Meanchey Agriculture Community Union (PMUAC)을 통해 농업, 임업 및 어업 부서를 통해 수행되었습니다. Preah vihear의 그리고 어제 아침에 열렸습니다. 이 행사는 PREAH VIHEAR의 농무부, 임업 및 어업부 국장 인 Peng Trida가있는 PMUAC.trida의 대표자들과 함께 Preah Vihear Province의 모든 농업 공동체가 유기농 제품을 판매하기위한 계약에 서명했다고 밝혔다. . 여기에는 다음이 포함됩니다 : Amru Rice, Asai의 서명, Golden Rice 및 Ethiquable Co., Ltd를 포함한 4 개의 지역 및 외국 회사와 유기농 쌀 판매 계약에 서명 한 총 32 개의 농업 공동체. 19,850.8 톤의 쌀 .Nine 농업 공동체는 CACC (Cambodian Agriculture Community Corporation)의 조정하에 Thai WA에 카사바를 공급하는 계약에 서명했습니다. 1,284 가족의 커뮤니티는 33,729 톤의 카사바를 공급할 것입니다. Seven 농업 커뮤니티는 CACC (Cambodia Agriculture Community Corporation)와 최고 계획 회사에 캐슈를 공급할 것입니다.</v>
      </c>
    </row>
    <row r="251" ht="15.75" customHeight="1">
      <c r="A251" s="1">
        <v>249.0</v>
      </c>
      <c r="B251" s="3" t="s">
        <v>758</v>
      </c>
      <c r="C251" s="3" t="str">
        <f>IFERROR(__xludf.DUMMYFUNCTION("GOOGLETRANSLATE(B251,""en"",""ko"")"),"Bri는 캄보디아 인프라에서 '기념비적 인 역할'을합니다")</f>
        <v>Bri는 캄보디아 인프라에서 '기념비적 인 역할'을합니다</v>
      </c>
      <c r="D251" s="3" t="s">
        <v>749</v>
      </c>
      <c r="E251" s="3" t="str">
        <f>IFERROR(__xludf.DUMMYFUNCTION("GOOGLETRANSLATE(D251,""en"",""ko"")"),"2022 년 7 월 26 일")</f>
        <v>2022 년 7 월 26 일</v>
      </c>
      <c r="F251" s="4" t="s">
        <v>759</v>
      </c>
      <c r="G251" s="3" t="s">
        <v>760</v>
      </c>
      <c r="H251" s="3" t="str">
        <f>IFERROR(__xludf.DUMMYFUNCTION("GOOGLETRANSLATE(G251,""en"",""ko"")"),"벨트 앤로드 이니셔티브 (BRI) 프로젝트는 캄보디아의 인프라 개발 및 연결에서“기념비적 인 역할”을 해왔으며, 국무 총리 겸 프라크 삭 외무부 장관은 최근 중국 언론과의 서면 인터뷰에서 대규모 인프라 프로젝트는 말했다. 도로, 교량, 항구, 공항, 철도, 수력 댐 및 커뮤니케이션 위성 등을 포함하여 캄보디아에서는 이미 진행 중이며 이러한 프로젝트는 모두 경제 개발의 최우선 과제입니다. 그리고 Sihanoukville Special Economic Zo"&amp;"ne, Phnom Penh-Sihanoukville Expressway 및 New Siem Reap International Airport를 포함하여 중국이 회사의 중국 하의 중국.“Sihanoukville Special Economic Zone 고속도로와 공항은 경제를 더욱 강화하는 데 기여할 것입니다.”라고 그는 말했다. E BRI는 또한 중국이 장학금, 친교 및 연구 센터를 통해 도움을 제공함에 따라 제도적 역량 구축, 지식 공유 및 인적 자원 개"&amp;"발과 같은 여러 분야에서 협력 촉진을 자극했습니다. Sokhonn은“BRI 프로젝트의 주요 특징이되었다”고 말했다.“이 연결을 통해 BRI는 2030 년까지 캄보디아의 상류 및 중간 소득 국가가되고 고소득 사회가되기위한 캄보디아의 개발 목표를 실현하는 데 크게 기여할 것이라고 생각합니다. 캄보디아-치나 (Cambodia-China)의 관계에서, Sokhonn은 양자 관계가 시간의 시험을 견뎌냈으며, 다른 세대의 두 나라의 지도자들에 의한 지속적인 육성으"&amp;"로 양국 관계는 포괄적 인 전략적 협력 파트너십으로 업그레이드되었으며, “두 나라는 유익한 협력과 실질적인 혜택을 누리고 있습니다.”He Sai D. Hun Sen 캄보디아 총리는 모든 분야에서 캄보디아의 발전이 중국의 지원과 지원에서 분리 될 수 없다는 사실을 되풀이했다고 덧붙였다.“중국은 캄보디아의 가장 큰 무역 파트너로 남아 있으며 캄보디아의 중요한 수출 목적지가되었습니다. 중국은 캄보디아 최대의 외국인 직접 투자 원, 개발 지원 제공자이자 중요한"&amp;" 관광객의 원천이었다. 중국의 백신 지원에 감사하는 것은 캄보디아는 Covid-19 Pandemic과 성공적으로 싸웠다 고 덧붙였다. BRICS의 경우 브라질, 러시아, 인도, 중국 및 남아프리카 공화국을 포함한 신흥 시장 그룹의 약어 인 BRICS의 경우 캄보디아의 경제 회복을 강화하는 데 중요한 역할은 그러한 그룹이 가속화에 더 중요한 역할을했다고 말했다. 전염병이 발생한 시대의 글로벌 사회 경제적 회복. 2022 년 동남아시아 국가 협회 의장 아세"&amp;"안과 브릭스와 국제 사회 전체가 지역 사회 및 세계적인 도전, 특히 음식 및 에너지 안보를 다루는 데있어 수렴을 우선시하는 다자주의를 지원하기 위해 더 많은 노력을 기울이기를 희망한다고 그는 말했다. Sokhonn은 그룹의 미래 확장으로 BRICS가 성장하는 경제의 목소리를 더 잘 표현하고 그룹이 기존의 새로운 도전에보다 반응 할 수있게 해줄 것이라고 말했다. 또한 개방 정신, 상호의 정신을 기반으로 새로운 플랫폼을 가질 수있게 해줄 것이라고 말했다. "&amp;"그는 견해와 모범 사례를 교환하고 사회 경제적 발전을 달성하기 위해 혜택과 상생 협력이라고 말했다. 중국 매일")</f>
        <v>벨트 앤로드 이니셔티브 (BRI) 프로젝트는 캄보디아의 인프라 개발 및 연결에서“기념비적 인 역할”을 해왔으며, 국무 총리 겸 프라크 삭 외무부 장관은 최근 중국 언론과의 서면 인터뷰에서 대규모 인프라 프로젝트는 말했다. 도로, 교량, 항구, 공항, 철도, 수력 댐 및 커뮤니케이션 위성 등을 포함하여 캄보디아에서는 이미 진행 중이며 이러한 프로젝트는 모두 경제 개발의 최우선 과제입니다. 그리고 Sihanoukville Special Economic Zone, Phnom Penh-Sihanoukville Expressway 및 New Siem Reap International Airport를 포함하여 중국이 회사의 중국 하의 중국.“Sihanoukville Special Economic Zone 고속도로와 공항은 경제를 더욱 강화하는 데 기여할 것입니다.”라고 그는 말했다. E BRI는 또한 중국이 장학금, 친교 및 연구 센터를 통해 도움을 제공함에 따라 제도적 역량 구축, 지식 공유 및 인적 자원 개발과 같은 여러 분야에서 협력 촉진을 자극했습니다. Sokhonn은“BRI 프로젝트의 주요 특징이되었다”고 말했다.“이 연결을 통해 BRI는 2030 년까지 캄보디아의 상류 및 중간 소득 국가가되고 고소득 사회가되기위한 캄보디아의 개발 목표를 실현하는 데 크게 기여할 것이라고 생각합니다. 캄보디아-치나 (Cambodia-China)의 관계에서, Sokhonn은 양자 관계가 시간의 시험을 견뎌냈으며, 다른 세대의 두 나라의 지도자들에 의한 지속적인 육성으로 양국 관계는 포괄적 인 전략적 협력 파트너십으로 업그레이드되었으며, “두 나라는 유익한 협력과 실질적인 혜택을 누리고 있습니다.”He Sai D. Hun Sen 캄보디아 총리는 모든 분야에서 캄보디아의 발전이 중국의 지원과 지원에서 분리 될 수 없다는 사실을 되풀이했다고 덧붙였다.“중국은 캄보디아의 가장 큰 무역 파트너로 남아 있으며 캄보디아의 중요한 수출 목적지가되었습니다. 중국은 캄보디아 최대의 외국인 직접 투자 원, 개발 지원 제공자이자 중요한 관광객의 원천이었다. 중국의 백신 지원에 감사하는 것은 캄보디아는 Covid-19 Pandemic과 성공적으로 싸웠다 고 덧붙였다. BRICS의 경우 브라질, 러시아, 인도, 중국 및 남아프리카 공화국을 포함한 신흥 시장 그룹의 약어 인 BRICS의 경우 캄보디아의 경제 회복을 강화하는 데 중요한 역할은 그러한 그룹이 가속화에 더 중요한 역할을했다고 말했다. 전염병이 발생한 시대의 글로벌 사회 경제적 회복. 2022 년 동남아시아 국가 협회 의장 아세안과 브릭스와 국제 사회 전체가 지역 사회 및 세계적인 도전, 특히 음식 및 에너지 안보를 다루는 데있어 수렴을 우선시하는 다자주의를 지원하기 위해 더 많은 노력을 기울이기를 희망한다고 그는 말했다. Sokhonn은 그룹의 미래 확장으로 BRICS가 성장하는 경제의 목소리를 더 잘 표현하고 그룹이 기존의 새로운 도전에보다 반응 할 수있게 해줄 것이라고 말했다. 또한 개방 정신, 상호의 정신을 기반으로 새로운 플랫폼을 가질 수있게 해줄 것이라고 말했다. 그는 견해와 모범 사례를 교환하고 사회 경제적 발전을 달성하기 위해 혜택과 상생 협력이라고 말했다. 중국 매일</v>
      </c>
    </row>
    <row r="252" ht="15.75" customHeight="1">
      <c r="A252" s="1">
        <v>250.0</v>
      </c>
      <c r="B252" s="3" t="s">
        <v>761</v>
      </c>
      <c r="C252" s="3" t="str">
        <f>IFERROR(__xludf.DUMMYFUNCTION("GOOGLETRANSLATE(B252,""en"",""ko"")"),"캄보디아의 보험 산업은 지난 5 년 동안 매년 20 % 성장합니다.")</f>
        <v>캄보디아의 보험 산업은 지난 5 년 동안 매년 20 % 성장합니다.</v>
      </c>
      <c r="D252" s="3" t="s">
        <v>749</v>
      </c>
      <c r="E252" s="3" t="str">
        <f>IFERROR(__xludf.DUMMYFUNCTION("GOOGLETRANSLATE(D252,""en"",""ko"")"),"2022 년 7 월 26 일")</f>
        <v>2022 년 7 월 26 일</v>
      </c>
      <c r="F252" s="4" t="s">
        <v>762</v>
      </c>
      <c r="G252" s="3" t="s">
        <v>763</v>
      </c>
      <c r="H252" s="3" t="str">
        <f>IFERROR(__xludf.DUMMYFUNCTION("GOOGLETRANSLATE(G252,""en"",""ko"")"),"캄보디아의 보험 산업은 지난 5 년간 평균 연간 20 %의 성장률을 보인 지난 5 년간 놀라운 발전을 보였다고 고위 관리들은 월요일에 여기에서 평균적으로 연간 성장을했다고 말했다. 동남아시아 국가에는 현재 18 개의 일반 보험사, 14 명의 생명 보험 회사, 7 개의 소액 보험 회사 및 1 개의 재보험 회사, 18 개의 보험 중개인, 34 명의 기업 대리인 및 2 개의 손실 조정자가 있다고 말했다. 보험 시장의 규모도 급격히 증가했으며, 총 보험료는 2"&amp;"021 년에 약 3 억 달러로 증가했으며 지난 5 년간 평균 성장률은 약 20 %입니다. "" 시장은 Covid-19 Pandemic에도 불구하고 2020 년 8 %, 2021 년에 약 10 %로 긍정적 인 성장을 크게 유지했습니다.”라고 그는 덧붙였습니다.”라고 덧붙였습니다.”라고 그는 덧붙였습니다. Chanphirou는 총 자산에서 거의 4,000 개의 풀 타임과 10,000 개의 파트 타임 일자리를 창출했다고 말했다. 신화")</f>
        <v>캄보디아의 보험 산업은 지난 5 년간 평균 연간 20 %의 성장률을 보인 지난 5 년간 놀라운 발전을 보였다고 고위 관리들은 월요일에 여기에서 평균적으로 연간 성장을했다고 말했다. 동남아시아 국가에는 현재 18 개의 일반 보험사, 14 명의 생명 보험 회사, 7 개의 소액 보험 회사 및 1 개의 재보험 회사, 18 개의 보험 중개인, 34 명의 기업 대리인 및 2 개의 손실 조정자가 있다고 말했다. 보험 시장의 규모도 급격히 증가했으며, 총 보험료는 2021 년에 약 3 억 달러로 증가했으며 지난 5 년간 평균 성장률은 약 20 %입니다. " 시장은 Covid-19 Pandemic에도 불구하고 2020 년 8 %, 2021 년에 약 10 %로 긍정적 인 성장을 크게 유지했습니다.”라고 그는 덧붙였습니다.”라고 덧붙였습니다.”라고 그는 덧붙였습니다. Chanphirou는 총 자산에서 거의 4,000 개의 풀 타임과 10,000 개의 파트 타임 일자리를 창출했다고 말했다. 신화</v>
      </c>
    </row>
    <row r="253" ht="15.75" customHeight="1">
      <c r="A253" s="1">
        <v>251.0</v>
      </c>
      <c r="B253" s="3" t="s">
        <v>764</v>
      </c>
      <c r="C253" s="3" t="str">
        <f>IFERROR(__xludf.DUMMYFUNCTION("GOOGLETRANSLATE(B253,""en"",""ko"")"),"Acleda Bank는 농업을 늘리기 위해 $ 1.21bil을 대출합니다")</f>
        <v>Acleda Bank는 농업을 늘리기 위해 $ 1.21bil을 대출합니다</v>
      </c>
      <c r="D253" s="3" t="s">
        <v>749</v>
      </c>
      <c r="E253" s="3" t="str">
        <f>IFERROR(__xludf.DUMMYFUNCTION("GOOGLETRANSLATE(D253,""en"",""ko"")"),"2022 년 7 월 26 일")</f>
        <v>2022 년 7 월 26 일</v>
      </c>
      <c r="F253" s="4" t="s">
        <v>765</v>
      </c>
      <c r="G253" s="3" t="s">
        <v>766</v>
      </c>
      <c r="H253" s="3" t="str">
        <f>IFERROR(__xludf.DUMMYFUNCTION("GOOGLETRANSLATE(G253,""en"",""ko"")"),"Acleda Bank는 2022 년 6 월 현재 12 억 2 천만 달러에 이르는 농업 부문에 상당한 대출을 제공했다고 Acleda Bank Plc의 사장 겸 그룹 전무 이사 Channy에서 이벤트의 목적은 이번 행사의 목적이라고 밝혔다. 캄보디아의 농업 부문에 대한 비즈니스 네트워킹 및 투자를 위해 서로를 만날 수있는 지역 및 외국인 투자자 모두에게 기회가 있습니다.“캄보디아는이 지역에서 가장 빠르게 성장하는 경제 중 하나입니다. 농업 부문은 사회 경제"&amp;"적 발전을 주도하는 데 중추적 인 역할을했으며 캄보디아에서 대다수의 인력을 고용하고 있습니다. 오늘날 농업은 캄보디아와 세계의 다른 국가 모두에게 지속 가능한 식량 안보 및 영양가있는 제품을 보장하는 데 필수적인 역할을합니다.”라고 캄보디아 정부는 농업을 개발의 핵심 부문으로 우선 순위를 정했습니다. 농업 부문을 홍보하기 위해 정부와 참여하기 위해 Acleda Bank 농업 부문에 대규모 대출, 일본 국제 협력 기관 및 Sumitomo Mitsui Ba"&amp;"nking Corporation은 Cambodia의 농업 부문에 대한 추가 대출을 위해 Acleda Bank에 1 억 3 천 5 백만 달러의 공동 융자 대출을 제공했습니다. 농업 및 농촌 개발 은행 (ARDB)은 농업 부문에 최대 4 천만 달러의 공동 자금 조달 대출을 제공했습니다. Acleda Bank는 캄보디아에서 가장 큰 은행 중 하나이며, 광범위한 지점을 통해 농업 대출을 제공하며 농촌에 서비스를 제공합니다. 특히 커뮤니티.")</f>
        <v>Acleda Bank는 2022 년 6 월 현재 12 억 2 천만 달러에 이르는 농업 부문에 상당한 대출을 제공했다고 Acleda Bank Plc의 사장 겸 그룹 전무 이사 Channy에서 이벤트의 목적은 이번 행사의 목적이라고 밝혔다. 캄보디아의 농업 부문에 대한 비즈니스 네트워킹 및 투자를 위해 서로를 만날 수있는 지역 및 외국인 투자자 모두에게 기회가 있습니다.“캄보디아는이 지역에서 가장 빠르게 성장하는 경제 중 하나입니다. 농업 부문은 사회 경제적 발전을 주도하는 데 중추적 인 역할을했으며 캄보디아에서 대다수의 인력을 고용하고 있습니다. 오늘날 농업은 캄보디아와 세계의 다른 국가 모두에게 지속 가능한 식량 안보 및 영양가있는 제품을 보장하는 데 필수적인 역할을합니다.”라고 캄보디아 정부는 농업을 개발의 핵심 부문으로 우선 순위를 정했습니다. 농업 부문을 홍보하기 위해 정부와 참여하기 위해 Acleda Bank 농업 부문에 대규모 대출, 일본 국제 협력 기관 및 Sumitomo Mitsui Banking Corporation은 Cambodia의 농업 부문에 대한 추가 대출을 위해 Acleda Bank에 1 억 3 천 5 백만 달러의 공동 융자 대출을 제공했습니다. 농업 및 농촌 개발 은행 (ARDB)은 농업 부문에 최대 4 천만 달러의 공동 자금 조달 대출을 제공했습니다. Acleda Bank는 캄보디아에서 가장 큰 은행 중 하나이며, 광범위한 지점을 통해 농업 대출을 제공하며 농촌에 서비스를 제공합니다. 특히 커뮤니티.</v>
      </c>
    </row>
    <row r="254" ht="15.75" customHeight="1">
      <c r="A254" s="1">
        <v>252.0</v>
      </c>
      <c r="B254" s="3" t="s">
        <v>767</v>
      </c>
      <c r="C254" s="3" t="str">
        <f>IFERROR(__xludf.DUMMYFUNCTION("GOOGLETRANSLATE(B254,""en"",""ko"")"),"캄보디아는 한국으로 수출하여 22% H1을 증가시킨다")</f>
        <v>캄보디아는 한국으로 수출하여 22% H1을 증가시킨다</v>
      </c>
      <c r="D254" s="3" t="s">
        <v>749</v>
      </c>
      <c r="E254" s="3" t="str">
        <f>IFERROR(__xludf.DUMMYFUNCTION("GOOGLETRANSLATE(D254,""en"",""ko"")"),"2022 년 7 월 26 일")</f>
        <v>2022 년 7 월 26 일</v>
      </c>
      <c r="F254" s="4" t="s">
        <v>768</v>
      </c>
      <c r="G254" s="3" t="s">
        <v>769</v>
      </c>
      <c r="H254" s="3" t="str">
        <f>IFERROR(__xludf.DUMMYFUNCTION("GOOGLETRANSLATE(G254,""en"",""ko"")"),"캄보디아는 전기 및 전자 성분뿐만 아니라 한국에 고무, 과일 및 전분을 포함한 원시 농산물을 수출합니다. 이 왕국은 고도로 발전된 기술이 필요한 고급 전자 및 조립 된 상품을 위해 한국에 의존합니다. Cambodia는 올해 상반기에 한국 공화국에 1 억 3,300 만 달러 상당의 상품을 수출했습니다. 관세 및 소비국에 의해 거래량은 그 기간 동안 13.6 % 증가한 4 억 3,330 만 달러로 증가했습니다. 캄보디아 정부는 올해 한국과의 양자 자유 무역"&amp;" 협정에 따라 수출을 높이고 싶어하며, Cambodia와 한국은 FTA 협상 초안에 서명했으며 캄보디아는 올해 2 월까지 내부 절차를 마무리했다. 상무부 (Commerce) 주 법무부 차관 인 펜 소비 츠 (Penn Sovicheat)는 한국의 절차가 완료되고 통보되면 FTA가 60 일 안에 발효 될 것이라고 말했다. 캄보디아에서 수입 된 제품의 95.6 %에 대한 관세를 제거하려면 캄보디아는 수입품의 93.8 %에 대한 의무를 제거 할 것입니다. Ca"&amp;"mbodia 수출은 고무, 과일 및 전기 및 전자 구성 요소를 포함한 원시 농산물을 수출합니다. 이 왕국은 고도로 개발 된 기술이 필요한 고급 전자 및 조립 된 상품을 위해 한국에 의존합니다. Cambodia는 자동차 및 전자 구성 요소 생산 허브가 될 가능성이 있으며 이웃, 태국 및 베트남을 보완 할 수 있으며 잘 확립 된 자동차 및 전자 전자를 보완 할 수 있습니다. 제조 센터.“우리는 산업 제품 수출을 한국과 일본으로 확장 할 계획입니다. Sovi"&amp;"cheat는 한편, 2021 년 한국에서 6 억 달러가 넘는 수입 상품을 수입 한 반면 동아시아 국가 수출은 3 억 4,100 만 달러에 달했다.")</f>
        <v>캄보디아는 전기 및 전자 성분뿐만 아니라 한국에 고무, 과일 및 전분을 포함한 원시 농산물을 수출합니다. 이 왕국은 고도로 발전된 기술이 필요한 고급 전자 및 조립 된 상품을 위해 한국에 의존합니다. Cambodia는 올해 상반기에 한국 공화국에 1 억 3,300 만 달러 상당의 상품을 수출했습니다. 관세 및 소비국에 의해 거래량은 그 기간 동안 13.6 % 증가한 4 억 3,330 만 달러로 증가했습니다. 캄보디아 정부는 올해 한국과의 양자 자유 무역 협정에 따라 수출을 높이고 싶어하며, Cambodia와 한국은 FTA 협상 초안에 서명했으며 캄보디아는 올해 2 월까지 내부 절차를 마무리했다. 상무부 (Commerce) 주 법무부 차관 인 펜 소비 츠 (Penn Sovicheat)는 한국의 절차가 완료되고 통보되면 FTA가 60 일 안에 발효 될 것이라고 말했다. 캄보디아에서 수입 된 제품의 95.6 %에 대한 관세를 제거하려면 캄보디아는 수입품의 93.8 %에 대한 의무를 제거 할 것입니다. Cambodia 수출은 고무, 과일 및 전기 및 전자 구성 요소를 포함한 원시 농산물을 수출합니다. 이 왕국은 고도로 개발 된 기술이 필요한 고급 전자 및 조립 된 상품을 위해 한국에 의존합니다. Cambodia는 자동차 및 전자 구성 요소 생산 허브가 될 가능성이 있으며 이웃, 태국 및 베트남을 보완 할 수 있으며 잘 확립 된 자동차 및 전자 전자를 보완 할 수 있습니다. 제조 센터.“우리는 산업 제품 수출을 한국과 일본으로 확장 할 계획입니다. Sovicheat는 한편, 2021 년 한국에서 6 억 달러가 넘는 수입 상품을 수입 한 반면 동아시아 국가 수출은 3 억 4,100 만 달러에 달했다.</v>
      </c>
    </row>
    <row r="255" ht="15.75" customHeight="1">
      <c r="A255" s="1">
        <v>253.0</v>
      </c>
      <c r="B255" s="3" t="s">
        <v>770</v>
      </c>
      <c r="C255" s="3" t="str">
        <f>IFERROR(__xludf.DUMMYFUNCTION("GOOGLETRANSLATE(B255,""en"",""ko"")"),"Longan, Mango 농부들은 수출 품질 교육을받습니다")</f>
        <v>Longan, Mango 농부들은 수출 품질 교육을받습니다</v>
      </c>
      <c r="D255" s="3" t="s">
        <v>749</v>
      </c>
      <c r="E255" s="3" t="str">
        <f>IFERROR(__xludf.DUMMYFUNCTION("GOOGLETRANSLATE(D255,""en"",""ko"")"),"2022 년 7 월 26 일")</f>
        <v>2022 년 7 월 26 일</v>
      </c>
      <c r="F255" s="4" t="s">
        <v>771</v>
      </c>
      <c r="G255" s="3" t="s">
        <v>772</v>
      </c>
      <c r="H255" s="3" t="str">
        <f>IFERROR(__xludf.DUMMYFUNCTION("GOOGLETRANSLATE(G255,""en"",""ko"")"),"농무부, 임업 및 어업부는 수출에 필요한 표준에 대해 Longan과 Mango Farmers를위한 훌륭한 농업 관행에 대한 기술 훈련을 실시 할 것입니다. Battambang 지방 농무부는 어제 해외 상품을 수출하려는 사람들은 어제 성명서에서 해외 상품을 수출하는 사람들은 주 농업부 이사 인 Chhim Vichara는“교육은 특히 중국에 대한 수출에 대한 적절한 표준과 기술 조건을 보장하는 것입니다.”격차 훈련을 통과하는 농민들은 평가 검사를 위해 농장"&amp;"을 등록 할 수 있습니다. 그는 공무원들이 수출을받을 자격이 있다고 말했다. 그는 중국에 이렇게 말했다. 농업부 사무국 장인 Chhay는 지난 주 중국으로 Palin Longan의 선적이 올해 9 월에 위생 및 식물성 조치를 따름 위생 및 식물성 조치를 따른 농민들에게 농업을 강화하도록 요구할 것이라고 말했다. . Last Week, China Jinan Engineering Import Export (Cambodia) Co Ltd는 Pailin, Ba"&amp;"ttambang, Banteay Meanchey 및 2022 년 9 월까지 농산물을 수출하기 위해 Pailin Longan Communitys와 Pailin Longan 커뮤니티와 또 다른 MOU에 서명했습니다. Pailin Province는 6 월에 Longan 과일을 중국으로 직접 수출하는 계약에 도달했으며 과일은 공장의 소독 과정을 통해 냉각 용기를 운송하기 전에 포장됩니다.")</f>
        <v>농무부, 임업 및 어업부는 수출에 필요한 표준에 대해 Longan과 Mango Farmers를위한 훌륭한 농업 관행에 대한 기술 훈련을 실시 할 것입니다. Battambang 지방 농무부는 어제 해외 상품을 수출하려는 사람들은 어제 성명서에서 해외 상품을 수출하는 사람들은 주 농업부 이사 인 Chhim Vichara는“교육은 특히 중국에 대한 수출에 대한 적절한 표준과 기술 조건을 보장하는 것입니다.”격차 훈련을 통과하는 농민들은 평가 검사를 위해 농장을 등록 할 수 있습니다. 그는 공무원들이 수출을받을 자격이 있다고 말했다. 그는 중국에 이렇게 말했다. 농업부 사무국 장인 Chhay는 지난 주 중국으로 Palin Longan의 선적이 올해 9 월에 위생 및 식물성 조치를 따름 위생 및 식물성 조치를 따른 농민들에게 농업을 강화하도록 요구할 것이라고 말했다. . Last Week, China Jinan Engineering Import Export (Cambodia) Co Ltd는 Pailin, Battambang, Banteay Meanchey 및 2022 년 9 월까지 농산물을 수출하기 위해 Pailin Longan Communitys와 Pailin Longan 커뮤니티와 또 다른 MOU에 서명했습니다. Pailin Province는 6 월에 Longan 과일을 중국으로 직접 수출하는 계약에 도달했으며 과일은 공장의 소독 과정을 통해 냉각 용기를 운송하기 전에 포장됩니다.</v>
      </c>
    </row>
    <row r="256" ht="15.75" customHeight="1">
      <c r="A256" s="1">
        <v>254.0</v>
      </c>
      <c r="B256" s="3" t="s">
        <v>773</v>
      </c>
      <c r="C256" s="3" t="str">
        <f>IFERROR(__xludf.DUMMYFUNCTION("GOOGLETRANSLATE(B256,""en"",""ko"")"),"SERC, ADB는 녹색 채권 발급을위한 추진")</f>
        <v>SERC, ADB는 녹색 채권 발급을위한 추진</v>
      </c>
      <c r="D256" s="3" t="s">
        <v>749</v>
      </c>
      <c r="E256" s="3" t="str">
        <f>IFERROR(__xludf.DUMMYFUNCTION("GOOGLETRANSLATE(D256,""en"",""ko"")"),"2022 년 7 월 26 일")</f>
        <v>2022 년 7 월 26 일</v>
      </c>
      <c r="F256" s="4" t="s">
        <v>774</v>
      </c>
      <c r="G256" s="3" t="s">
        <v>775</v>
      </c>
      <c r="H256" s="3" t="str">
        <f>IFERROR(__xludf.DUMMYFUNCTION("GOOGLETRANSLATE(G256,""en"",""ko"")"),"Cambodia (SERC) 및 ADB (Asian Development Bank)의 유가 증권 및 교환 규제 기관은 ASEAN 표준에 따라 국가의 자본 시장에서 녹색, 사회 및 지속 가능한 채권 발급을 공동으로 추진했습니다. 민간 기업에 세금 인센티브와 브랜드 향상을 제공 할 것입니다. SERC 관계자는 SERC 관계자가 ADB와 함께 적극적으로 협력하고 있다고 말했다. 왕국에서 녹색, 사회적, 지속 가능한 채권의 발행을 장려하십시오.“우리는 우리 경"&amp;"제에 많은 잠재적 인 녹색 채권 발행자가 있습니다. 캄보디아와 지역 전역의 녹색, 사회적 및 지속 가능한 채권에 더 많은 지역 및 외국 투자자가 투자하기를 희망합니다.”라고 Socheat는 SERC가 Khmer Language에서 녹색 채권 발행 지침을 발행했다고 덧붙였다. Serc는 Serc가 보험업 자, 재무 고문 및 잠재적 발행자들에게 시장 개발 여정에 참여하도록 장려했다고 SEIM REAP Province의 '캄보디아에서 지속 가능한 채권 시장 "&amp;"개발에 대한 지속 가능한 자본 시장의 지속 가능한 자본 시장 개발의 의미' 이 규제 기관은 또한 10 개의 아세안 관할 구역의 높은 수준의 자본 시장 규제 기관인 ACMF (Asean Capital Markets Forum)의 공동 의장입니다. 캄보디아 거주 미션의 국가 책임자 인 Jyotsana Varma는 캄보디아가 캄보디아는 여전히 자본 시장 개발의 초기 단계에 있으며, 아세안 표준에 따른 녹색, 사회적, 지속 가능한 채권은 아직 발행되지 않았습니"&amp;"다. E Cambodian Capital Market은 캄보디아가보다 탄력적 인 미래로의 전환에 기여할 수있는 지속 가능한 투자를 위해 민간 자본의 동원을 촉진하는 데 더 큰 역할을 할 준비가되어 있습니다.”라고 Varma.adb와 SERC는 생태계를 만들기 위해 긴밀히 협력하고 있습니다. 그녀는 왕국의 지속 가능한 금융 시장의 개발을 지원한다고 그녀는 Green Bond Vissuance Handbook의 Khmer 버전이 채권 발행자와 고문이 성공적"&amp;"인 녹색 채권 발행에 대한 프로세스와 주요 고려 사항을 이해하는 데 도움이된다고 덧붙였다. 지속 가능성 이니셔티브를 지원하기 위해 자본 시장을 통해 자금을 모으고 자하는 캄보디아 기업에 유용합니다.”라고 그녀는 말했다. 아세안-라벨링 GSS 채권이 발행되었습니다.“이러한 훌륭한 업적은 지속 가능한 채권의 중요성을 검증했습니다. 그녀는이 지역에서 상당한 개발에 영향을 줄 수있는 프로젝트에 귀중한 자원을 동원하는 데 도움이되는 시장”이라고 그녀는 말했다.이"&amp;" 채권에 감사하며, 더 많은 재생 가능한 에너지 프로젝트가 자금을 조달 할 수 있으며, 더 많은 가정과 기업에 전기를 가져오고, 더 많은 여성 주도 기업가가 가질 수 있습니다. 그녀는 금융에 대한 접근성,보다 저렴한 학교, 병원 및 주택을 건설하여 빈곤층과 취약한 사람들에게 더 나은 접근을 제공 할 수 있다고 덧붙였다.")</f>
        <v>Cambodia (SERC) 및 ADB (Asian Development Bank)의 유가 증권 및 교환 규제 기관은 ASEAN 표준에 따라 국가의 자본 시장에서 녹색, 사회 및 지속 가능한 채권 발급을 공동으로 추진했습니다. 민간 기업에 세금 인센티브와 브랜드 향상을 제공 할 것입니다. SERC 관계자는 SERC 관계자가 ADB와 함께 적극적으로 협력하고 있다고 말했다. 왕국에서 녹색, 사회적, 지속 가능한 채권의 발행을 장려하십시오.“우리는 우리 경제에 많은 잠재적 인 녹색 채권 발행자가 있습니다. 캄보디아와 지역 전역의 녹색, 사회적 및 지속 가능한 채권에 더 많은 지역 및 외국 투자자가 투자하기를 희망합니다.”라고 Socheat는 SERC가 Khmer Language에서 녹색 채권 발행 지침을 발행했다고 덧붙였다. Serc는 Serc가 보험업 자, 재무 고문 및 잠재적 발행자들에게 시장 개발 여정에 참여하도록 장려했다고 SEIM REAP Province의 '캄보디아에서 지속 가능한 채권 시장 개발에 대한 지속 가능한 자본 시장의 지속 가능한 자본 시장 개발의 의미' 이 규제 기관은 또한 10 개의 아세안 관할 구역의 높은 수준의 자본 시장 규제 기관인 ACMF (Asean Capital Markets Forum)의 공동 의장입니다. 캄보디아 거주 미션의 국가 책임자 인 Jyotsana Varma는 캄보디아가 캄보디아는 여전히 자본 시장 개발의 초기 단계에 있으며, 아세안 표준에 따른 녹색, 사회적, 지속 가능한 채권은 아직 발행되지 않았습니다. E Cambodian Capital Market은 캄보디아가보다 탄력적 인 미래로의 전환에 기여할 수있는 지속 가능한 투자를 위해 민간 자본의 동원을 촉진하는 데 더 큰 역할을 할 준비가되어 있습니다.”라고 Varma.adb와 SERC는 생태계를 만들기 위해 긴밀히 협력하고 있습니다. 그녀는 왕국의 지속 가능한 금융 시장의 개발을 지원한다고 그녀는 Green Bond Vissuance Handbook의 Khmer 버전이 채권 발행자와 고문이 성공적인 녹색 채권 발행에 대한 프로세스와 주요 고려 사항을 이해하는 데 도움이된다고 덧붙였다. 지속 가능성 이니셔티브를 지원하기 위해 자본 시장을 통해 자금을 모으고 자하는 캄보디아 기업에 유용합니다.”라고 그녀는 말했다. 아세안-라벨링 GSS 채권이 발행되었습니다.“이러한 훌륭한 업적은 지속 가능한 채권의 중요성을 검증했습니다. 그녀는이 지역에서 상당한 개발에 영향을 줄 수있는 프로젝트에 귀중한 자원을 동원하는 데 도움이되는 시장”이라고 그녀는 말했다.이 채권에 감사하며, 더 많은 재생 가능한 에너지 프로젝트가 자금을 조달 할 수 있으며, 더 많은 가정과 기업에 전기를 가져오고, 더 많은 여성 주도 기업가가 가질 수 있습니다. 그녀는 금융에 대한 접근성,보다 저렴한 학교, 병원 및 주택을 건설하여 빈곤층과 취약한 사람들에게 더 나은 접근을 제공 할 수 있다고 덧붙였다.</v>
      </c>
    </row>
    <row r="257" ht="15.75" customHeight="1">
      <c r="A257" s="1">
        <v>255.0</v>
      </c>
      <c r="B257" s="3" t="s">
        <v>776</v>
      </c>
      <c r="C257" s="3" t="str">
        <f>IFERROR(__xludf.DUMMYFUNCTION("GOOGLETRANSLATE(B257,""en"",""ko"")"),"상무부 장관을 만나기위한 최고의 태국 사업 대표단")</f>
        <v>상무부 장관을 만나기위한 최고의 태국 사업 대표단</v>
      </c>
      <c r="D257" s="3" t="s">
        <v>749</v>
      </c>
      <c r="E257" s="3" t="str">
        <f>IFERROR(__xludf.DUMMYFUNCTION("GOOGLETRANSLATE(D257,""en"",""ko"")"),"2022 년 7 월 26 일")</f>
        <v>2022 년 7 월 26 일</v>
      </c>
      <c r="F257" s="4" t="s">
        <v>777</v>
      </c>
      <c r="G257" s="3" t="s">
        <v>778</v>
      </c>
      <c r="H257" s="3" t="str">
        <f>IFERROR(__xludf.DUMMYFUNCTION("GOOGLETRANSLATE(G257,""en"",""ko"")"),"태국 70 대 기업의 최고 경영진 대표단은 태국 상공 회의소 회장이 이끄는 캄보디아에 이틀간의 무역 방문을 지불 할 예정입니다. 태국 상공 회의소 회원 인 Doung Jai는 ​​금요일에 상무부의 Seang Thai 국무 장관과의 회의에서 8 월 5 일에 70 명의 사업 경영진이 Sorasak을 만날 것으로 예상된다고 말했다. 석방에 따르면, 캄보디아를 방문한 마지막 날. 이 회의에는 또한 무역 홍보 및 시장 개발 국무부 공무원과 캄보디아 상공 회의소 "&amp;"(CCC)의 대표들도 참석했습니다. . 아세안에서는 양국 간 무역이 1 년에서 다른 해로 극적으로 진행되었습니다.”라고 Thai는 말했습니다. 캄보디아와 태국 사이의 무역량은 2021 년에 약 3,600 억 달러 - 캄보디아에서 1 억 8 천 5 백만 달러, 태국에서 수입 된 3,400 억 달러였습니다. 8 월 31 일부터 9 월 3 일까지 캄보디아의 말레이시아에서 프놈펜과 캄폰 스페 지방까지
국가. 무역 임무는 캄보디아 (CDC) Sok Chenda "&amp;"Sophea의 발전위원회 사무 총장이 말레이시아 소매 체인 협회 (MRCA), Dato Sri Ricky Yaw, Vice-의 Sharan Valiram과 비즈니스 오찬을 가졌을 때 결정되었습니다. 최근 쿠알라 룸푸르에서 SME Corporation Malaysia의 사장과 15 명의 비즈니스 임원. Sophea는“경제 관계에 대한 고급 대화.“CDC는 새로운 투자법이 왕국에 대한 많은 인센티브를 제공하는 강력한 법적 틀이기 때문에 캄보디아의 말레이시아"&amp;" 투자자들에게 지원을 제공 할 것”이라고 Sophea는 말했다.")</f>
        <v>태국 70 대 기업의 최고 경영진 대표단은 태국 상공 회의소 회장이 이끄는 캄보디아에 이틀간의 무역 방문을 지불 할 예정입니다. 태국 상공 회의소 회원 인 Doung Jai는 ​​금요일에 상무부의 Seang Thai 국무 장관과의 회의에서 8 월 5 일에 70 명의 사업 경영진이 Sorasak을 만날 것으로 예상된다고 말했다. 석방에 따르면, 캄보디아를 방문한 마지막 날. 이 회의에는 또한 무역 홍보 및 시장 개발 국무부 공무원과 캄보디아 상공 회의소 (CCC)의 대표들도 참석했습니다. . 아세안에서는 양국 간 무역이 1 년에서 다른 해로 극적으로 진행되었습니다.”라고 Thai는 말했습니다. 캄보디아와 태국 사이의 무역량은 2021 년에 약 3,600 억 달러 - 캄보디아에서 1 억 8 천 5 백만 달러, 태국에서 수입 된 3,400 억 달러였습니다. 8 월 31 일부터 9 월 3 일까지 캄보디아의 말레이시아에서 프놈펜과 캄폰 스페 지방까지
국가. 무역 임무는 캄보디아 (CDC) Sok Chenda Sophea의 발전위원회 사무 총장이 말레이시아 소매 체인 협회 (MRCA), Dato Sri Ricky Yaw, Vice-의 Sharan Valiram과 비즈니스 오찬을 가졌을 때 결정되었습니다. 최근 쿠알라 룸푸르에서 SME Corporation Malaysia의 사장과 15 명의 비즈니스 임원. Sophea는“경제 관계에 대한 고급 대화.“CDC는 새로운 투자법이 왕국에 대한 많은 인센티브를 제공하는 강력한 법적 틀이기 때문에 캄보디아의 말레이시아 투자자들에게 지원을 제공 할 것”이라고 Sophea는 말했다.</v>
      </c>
    </row>
    <row r="258" ht="15.75" customHeight="1">
      <c r="A258" s="1">
        <v>256.0</v>
      </c>
      <c r="B258" s="3" t="s">
        <v>779</v>
      </c>
      <c r="C258" s="3" t="str">
        <f>IFERROR(__xludf.DUMMYFUNCTION("GOOGLETRANSLATE(B258,""en"",""ko"")"),"보험료는 2021 년에 4,330 만 달러로 증가했습니다")</f>
        <v>보험료는 2021 년에 4,330 만 달러로 증가했습니다</v>
      </c>
      <c r="D258" s="3" t="s">
        <v>749</v>
      </c>
      <c r="E258" s="3" t="str">
        <f>IFERROR(__xludf.DUMMYFUNCTION("GOOGLETRANSLATE(D258,""en"",""ko"")"),"2022 년 7 월 26 일")</f>
        <v>2022 년 7 월 26 일</v>
      </c>
      <c r="F258" s="4" t="s">
        <v>780</v>
      </c>
      <c r="G258" s="3" t="s">
        <v>781</v>
      </c>
      <c r="H258" s="3" t="str">
        <f>IFERROR(__xludf.DUMMYFUNCTION("GOOGLETRANSLATE(G258,""en"",""ko"")"),"캄보디아의 보험 지불금은 2022 년 보험 협회 (IAC)의 데이터에 따르면 2022 년 보험 계약은 어제 2022 년 보험 날의 개막식, Huy Vatharo, Huy Vatharo, 전년도 지불금에 비해 2021 년에 11.3 % 증가한 4130 만 달러 상승했습니다. IAC 회장은 일반 보험 시장에 대한 총 상환 금액은 약 2,980 만 달러라고 말했다. 건강 보험료는 약 34.9 %, 차량 보험은 22.1 %, 재산 보험은 21.5 %였습니다. "&amp;"생명 보험에 대한 총 보상 금액은 1,170 만 달러였으며, 그 중 사망 위험은 총 생명 보험료의 77.6 %를 차지했다고 보고서는 미세 보험 시장에 지불 한 총 보상 금액이 0.8 백만 달러이며. 그 중 대다수는 53 %, 22.5 %의 자동차 보험 보상 및 16.7 %의 소액 보험 보상을 포함하는 미세한 보험 보상을위한 것 중에서“보험료 지불 금액이 주어지면 캄보디아의 보호 격차는 매우 큽니다. 캄보디아의 금융, 가족 및 사회 보장은 보험의 제한된 "&amp;"사용으로 인해 아직 보험 서비스에 의해 완전히 보호되지 않습니다. 이는 부분적으로 사람들의 인식 부족으로 인한 것입니다. 2022 년 캄보디아 보험의 날은 대중에게 보험 시장에 대한 이해를 더 잘 제공 할뿐만 아니라 보험 혜택에 대한 대중의 인식을 높이는 데 기여할 것입니다.”캄보디아 보험 규제 기관의 사무국 장 Bou Chanpirou는 보험 서비스에 대한 대중의 인식이 있다고 말했습니다. 그리고 보험의 이점은 보험 서비스의 포괄적 인 사용의 성장을 "&amp;"주도하는 핵심 요소입니다. 그는“캄보디아 보험 시장은 지난 5 년간 약 20 % 급속히 증가하고 있으며 총 보험료 시장 규모는 도달했습니다. Covid-19의 세계적인 위기에도 불구하고 캄보디아 보험 시장은 2020 년에 비해 약 10 % 증가하고 있습니다. 그러나 캄보디아 경제의 보험 침투율은 1.11 %이며 보험 사용은 프리미엄 밀도는 1 인당 $ 18.75입니다.”")</f>
        <v>캄보디아의 보험 지불금은 2022 년 보험 협회 (IAC)의 데이터에 따르면 2022 년 보험 계약은 어제 2022 년 보험 날의 개막식, Huy Vatharo, Huy Vatharo, 전년도 지불금에 비해 2021 년에 11.3 % 증가한 4130 만 달러 상승했습니다. IAC 회장은 일반 보험 시장에 대한 총 상환 금액은 약 2,980 만 달러라고 말했다. 건강 보험료는 약 34.9 %, 차량 보험은 22.1 %, 재산 보험은 21.5 %였습니다. 생명 보험에 대한 총 보상 금액은 1,170 만 달러였으며, 그 중 사망 위험은 총 생명 보험료의 77.6 %를 차지했다고 보고서는 미세 보험 시장에 지불 한 총 보상 금액이 0.8 백만 달러이며. 그 중 대다수는 53 %, 22.5 %의 자동차 보험 보상 및 16.7 %의 소액 보험 보상을 포함하는 미세한 보험 보상을위한 것 중에서“보험료 지불 금액이 주어지면 캄보디아의 보호 격차는 매우 큽니다. 캄보디아의 금융, 가족 및 사회 보장은 보험의 제한된 사용으로 인해 아직 보험 서비스에 의해 완전히 보호되지 않습니다. 이는 부분적으로 사람들의 인식 부족으로 인한 것입니다. 2022 년 캄보디아 보험의 날은 대중에게 보험 시장에 대한 이해를 더 잘 제공 할뿐만 아니라 보험 혜택에 대한 대중의 인식을 높이는 데 기여할 것입니다.”캄보디아 보험 규제 기관의 사무국 장 Bou Chanpirou는 보험 서비스에 대한 대중의 인식이 있다고 말했습니다. 그리고 보험의 이점은 보험 서비스의 포괄적 인 사용의 성장을 주도하는 핵심 요소입니다. 그는“캄보디아 보험 시장은 지난 5 년간 약 20 % 급속히 증가하고 있으며 총 보험료 시장 규모는 도달했습니다. Covid-19의 세계적인 위기에도 불구하고 캄보디아 보험 시장은 2020 년에 비해 약 10 % 증가하고 있습니다. 그러나 캄보디아 경제의 보험 침투율은 1.11 %이며 보험 사용은 프리미엄 밀도는 1 인당 $ 18.75입니다.”</v>
      </c>
    </row>
    <row r="259" ht="15.75" customHeight="1">
      <c r="A259" s="1">
        <v>257.0</v>
      </c>
      <c r="B259" s="3" t="s">
        <v>782</v>
      </c>
      <c r="C259" s="3" t="str">
        <f>IFERROR(__xludf.DUMMYFUNCTION("GOOGLETRANSLATE(B259,""en"",""ko"")"),"캄보디아의 최고 E- 러닝 플랫폼 눈은 아세안 무대")</f>
        <v>캄보디아의 최고 E- 러닝 플랫폼 눈은 아세안 무대</v>
      </c>
      <c r="D259" s="3" t="s">
        <v>749</v>
      </c>
      <c r="E259" s="3" t="str">
        <f>IFERROR(__xludf.DUMMYFUNCTION("GOOGLETRANSLATE(D259,""en"",""ko"")"),"2022 년 7 월 26 일")</f>
        <v>2022 년 7 월 26 일</v>
      </c>
      <c r="F259" s="4" t="s">
        <v>783</v>
      </c>
      <c r="G259" s="3" t="s">
        <v>784</v>
      </c>
      <c r="H259" s="3" t="str">
        <f>IFERROR(__xludf.DUMMYFUNCTION("GOOGLETRANSLATE(G259,""en"",""ko"")"),"백만 명이 넘는 가입자를 보유한 전국 최고의 디지털 학습 플랫폼 인 전자 학교 캄보디아의 공동 설립자 인 Lun Borey 교수는 최근이 회사가 온라인 이벤트에서 프레젠테이션을하면서 ASEAN을 다음 단계로보고 있다고 말했다. Borey 교수는 최근 다가오는 젊은 기업가들의 이익을 위해 캄보디아 증권 거래소 (CSX)가 주최 한 '35 분 '사업에 대한'35 분 ', Borey 교수는 디지털화의 미래에 대한 믿음과 함께 강력한 사회적 헌신이 Ventur"&amp;"e.prof와 함께 성공하는 데 도움이되었다고 말했다. Borey의 성공에 대한 아이디어는 간단합니다. Borey는“당신은 당신이하는 일을 사랑하고 당신이하는 일을 믿고 성공을 거둘 것입니다.”라고 그는 말했다. -학생들을위한 학습 적 신청과 그는 이에 대한 청소년, 교육 및 스포츠 부의 충분한 지원을 받았습니다.“이익을 창출하는 것은 기준이 아닙니다. 그리고 Covid-19는 여전히 2 년 이상 떨어져있었습니다. 우리는 '한 국가, 하나의 디지털 학교"&amp;"'라는 비전을 계속 진행했습니다. 그러나 Borey는 Covid-19가 그의 회사가 가입자를 많이 추가했다고 말했다. “그러나 우리의 좌우명은 교실 교육을 온라인 연구로 대체하지 않았습니다. 우리는 온라인 앱으로 교실 학습을 보충하고 싶었습니다. Borey는 Prof Prof Borey가 다가오는 기업가들에게 벤처를 시작하기 전에 기초를 강하게 유지해야한다고 상기 시켰다고 말했다. 전자 학교 캄보디아의 경우 교육자의 전문 지식이었습니다. “우리는 강력한"&amp;" 팀이있었습니다. 나는 일본에서 필요한 경험을 얻었습니다. 우리는 우리 가이 나라를위한 최고의 전자 학습 플랫폼을 만들도록 보장했고, 이로 인해 포스트 및 통신부 장관으로부터 2021 년 최고의 혁신 앱 상을 수상했습니다.”라고 그는 말했다. 한 가지이며 유지하는 것은 다른 것입니다. 전자 학교 캄보디아는 이제 100 명 이상의 사람들을 고용하고 있으며 20,000 개가 넘는 교육용 비디오를 신용하고 있습니다. 12 학년까지 학생들은 언제 어디서나 최고"&amp;" 교수의 온라인 레슨에 액세스 할 수 있습니다. 이 회사는 또한 현재 아세안 야망에 대한 잠재적 인 투자자를 찾고 있습니다. 학습 앱. 2011 년에 설립 된이 회사는 여러 단계로 자금을 모금하여 1 억 8,380 만 달러를 조정하고 약 5 억 5 천 5 백만 달러 (주당 102 달러)의 주식을 공개적으로 판매했습니다. 최근 에이 회사는 약 374 억 달러의 가치가있었습니다.이 이야기를 공유하는 목적은 지역 사업주 소유자가 다른 사람들의 유휴 자본을 사"&amp;"용하여 비즈니스 벤처를 신속하게 확장하고 강화하는 것을 고려하도록 동기를 부여하고 영감을주는 것이 었습니다. 정기적으로 중소 기업과 잠재적 인 스타트 업을 지원합니다. 이를 통해 비즈니스 소유자는 성공과 실패에 대한 경험을 공유 할 수 있으며 자신의 사업을 시작하려는 대중이 자신의 꿈을 앞서 가고 싶어합니다.")</f>
        <v>백만 명이 넘는 가입자를 보유한 전국 최고의 디지털 학습 플랫폼 인 전자 학교 캄보디아의 공동 설립자 인 Lun Borey 교수는 최근이 회사가 온라인 이벤트에서 프레젠테이션을하면서 ASEAN을 다음 단계로보고 있다고 말했다. Borey 교수는 최근 다가오는 젊은 기업가들의 이익을 위해 캄보디아 증권 거래소 (CSX)가 주최 한 '35 분 '사업에 대한'35 분 ', Borey 교수는 디지털화의 미래에 대한 믿음과 함께 강력한 사회적 헌신이 Venture.prof와 함께 성공하는 데 도움이되었다고 말했다. Borey의 성공에 대한 아이디어는 간단합니다. Borey는“당신은 당신이하는 일을 사랑하고 당신이하는 일을 믿고 성공을 거둘 것입니다.”라고 그는 말했다. -학생들을위한 학습 적 신청과 그는 이에 대한 청소년, 교육 및 스포츠 부의 충분한 지원을 받았습니다.“이익을 창출하는 것은 기준이 아닙니다. 그리고 Covid-19는 여전히 2 년 이상 떨어져있었습니다. 우리는 '한 국가, 하나의 디지털 학교'라는 비전을 계속 진행했습니다. 그러나 Borey는 Covid-19가 그의 회사가 가입자를 많이 추가했다고 말했다. “그러나 우리의 좌우명은 교실 교육을 온라인 연구로 대체하지 않았습니다. 우리는 온라인 앱으로 교실 학습을 보충하고 싶었습니다. Borey는 Prof Prof Borey가 다가오는 기업가들에게 벤처를 시작하기 전에 기초를 강하게 유지해야한다고 상기 시켰다고 말했다. 전자 학교 캄보디아의 경우 교육자의 전문 지식이었습니다. “우리는 강력한 팀이있었습니다. 나는 일본에서 필요한 경험을 얻었습니다. 우리는 우리 가이 나라를위한 최고의 전자 학습 플랫폼을 만들도록 보장했고, 이로 인해 포스트 및 통신부 장관으로부터 2021 년 최고의 혁신 앱 상을 수상했습니다.”라고 그는 말했다. 한 가지이며 유지하는 것은 다른 것입니다. 전자 학교 캄보디아는 이제 100 명 이상의 사람들을 고용하고 있으며 20,000 개가 넘는 교육용 비디오를 신용하고 있습니다. 12 학년까지 학생들은 언제 어디서나 최고 교수의 온라인 레슨에 액세스 할 수 있습니다. 이 회사는 또한 현재 아세안 야망에 대한 잠재적 인 투자자를 찾고 있습니다. 학습 앱. 2011 년에 설립 된이 회사는 여러 단계로 자금을 모금하여 1 억 8,380 만 달러를 조정하고 약 5 억 5 천 5 백만 달러 (주당 102 달러)의 주식을 공개적으로 판매했습니다. 최근 에이 회사는 약 374 억 달러의 가치가있었습니다.이 이야기를 공유하는 목적은 지역 사업주 소유자가 다른 사람들의 유휴 자본을 사용하여 비즈니스 벤처를 신속하게 확장하고 강화하는 것을 고려하도록 동기를 부여하고 영감을주는 것이 었습니다. 정기적으로 중소 기업과 잠재적 인 스타트 업을 지원합니다. 이를 통해 비즈니스 소유자는 성공과 실패에 대한 경험을 공유 할 수 있으며 자신의 사업을 시작하려는 대중이 자신의 꿈을 앞서 가고 싶어합니다.</v>
      </c>
    </row>
    <row r="260" ht="15.75" customHeight="1">
      <c r="A260" s="1">
        <v>258.0</v>
      </c>
      <c r="B260" s="3" t="s">
        <v>785</v>
      </c>
      <c r="C260" s="3" t="str">
        <f>IFERROR(__xludf.DUMMYFUNCTION("GOOGLETRANSLATE(B260,""en"",""ko"")"),"사회적 성과 태스크 포스 및 CMA 잉크 재무 안정성 협정")</f>
        <v>사회적 성과 태스크 포스 및 CMA 잉크 재무 안정성 협정</v>
      </c>
      <c r="D260" s="3" t="s">
        <v>749</v>
      </c>
      <c r="E260" s="3" t="str">
        <f>IFERROR(__xludf.DUMMYFUNCTION("GOOGLETRANSLATE(D260,""en"",""ko"")"),"2022 년 7 월 26 일")</f>
        <v>2022 년 7 월 26 일</v>
      </c>
      <c r="F260" s="4" t="s">
        <v>786</v>
      </c>
      <c r="G260" s="3" t="s">
        <v>787</v>
      </c>
      <c r="H260" s="3" t="str">
        <f>IFERROR(__xludf.DUMMYFUNCTION("GOOGLETRANSLATE(G260,""en"",""ko"")"),"SPTF (Social Performance Task Force)와 CMA (Cambodia Microfinance Association)는 캄보디아의 재무 안정성과 고객 보호를 강화하기위한 새로운 이해 각서에 서명했습니다. SPTF와 CMA는 금요일에 프놈펜에서 계약을 체결했습니다. 캄보디아 국립 은행. 전 세계의 다른 이해 관계자들은이 행사에 거의 합류했습니다.“이 새로운 파트너십은 캄보디아의 소액 금융 및 광범위한 금융 부문에서 책임있는 성장, 재"&amp;"무 안정성 및 고객 보호에 대한 로드맵을 도표로 도와 줄 것입니다. 동남아시아를위한 책임있는 포용 금융 시설 (RIFF-SEA)의 책임자는 CMA와 그 회원들도 동남아시아의 금융 서비스 제공 업체의 책임있는 금융 서비스 제공 업체의 책임있는 재무 관행에 대한 역량을 이행하고 강화하기 위해 공동 자금 조달을 신청할 수 있습니다. "" 캄보디아 소액 금융 협회는 120 개 이상의 회원 단체와 비영리 부문 협회로, 캄보디아 인들이 적시에 지속 가능한 방식으로"&amp;" 공식적인 금융 서비스를 받도록 설립되었습니다. 규제 기관, 국내 및 국제 기부자, 채권자, Inv와 함께 참여하는 기관 CMA가 이끄는 최근에 채택 된 은행 및 금융 부문 행동 강령은 캄보디아에서 국제 모범 사례를 채택하여 금융 기관의 고객에 대한 약속을 되풀이하고 부문의 건전한 명성을 촉진하는 것을 촉진합니다. 위험 관리 관점에서 책임감있는 관행을 강화하여 책임있는 성장을 촉진하고, 재무 안정성을 높이고, 소비자 보호를 향상 시키며,이 이니셔티브는 "&amp;"또한 스마트 캠페인 단계의 맥락에서 SPTF-Cerise 파트너십이 더 적극적인 역할을 수행하도록 이끌어냅니다. 우주. 이를 위해 파트너십은 SPTF- 커싱 고객 보호 경로의 승진 및 채택 및 고객 보호에 대한 인증을 향해 노력할 것입니다.”라고 CMA 회장 Sok Voeun.SPTF와 CMA 회장은 캄보디아의 금융 기관이 SPTF의 금융 기관을 배우는 데 집중할 것입니다. 고객 보호 경로 및 사회 및 환경 성과 관리를위한 보편적 표준. 캄보디아의 장기"&amp;" 시장 지속 가능성을위한 캄보디아의 국가 금융 포용 전략에 따른 고객 보호 증가는 우선 순위입니다.“공식 금융 서비스에 대한 신뢰 구축은 캄보디아의 재무 포용을 늘리고 전체 은행 시스템의 안정성을 보장하는 반면 고객 보호는 우선 순위를 보장하는 데 중요합니다. 캄보디아 국립 은행 (National Bank of Cambodia)의 은행 감독 부국장 인 Kith Sovannarith는“SPTF는 2005 년에 설립 된 이래로 효과적인 자체 정부를 이끌어내"&amp;"는 집단적 조치의 힘을 보았습니다. 많은 지리적, 문화적으로 다양한 국가에서 금융 시장은 더 건강하고 고객이 보호됩니다. SPTF.SPTF의 캄보디아에서의 작업은 외국 및 유럽 사무국을 통해 룩셈부르크 정부의 관대 한 지원을 통해 가능해졌으며, 이는 리프 시아에 자금을 지원합니다. 행동 강령에 대한 CMA와의 SPTF의 작업은 또한 전 세계적으로 유명한 고객 보호 경로를 반영하며,이를 위해 Agence Française de Development가 관대"&amp;" 한 자금을 제공했습니다.")</f>
        <v>SPTF (Social Performance Task Force)와 CMA (Cambodia Microfinance Association)는 캄보디아의 재무 안정성과 고객 보호를 강화하기위한 새로운 이해 각서에 서명했습니다. SPTF와 CMA는 금요일에 프놈펜에서 계약을 체결했습니다. 캄보디아 국립 은행. 전 세계의 다른 이해 관계자들은이 행사에 거의 합류했습니다.“이 새로운 파트너십은 캄보디아의 소액 금융 및 광범위한 금융 부문에서 책임있는 성장, 재무 안정성 및 고객 보호에 대한 로드맵을 도표로 도와 줄 것입니다. 동남아시아를위한 책임있는 포용 금융 시설 (RIFF-SEA)의 책임자는 CMA와 그 회원들도 동남아시아의 금융 서비스 제공 업체의 책임있는 금융 서비스 제공 업체의 책임있는 재무 관행에 대한 역량을 이행하고 강화하기 위해 공동 자금 조달을 신청할 수 있습니다. " 캄보디아 소액 금융 협회는 120 개 이상의 회원 단체와 비영리 부문 협회로, 캄보디아 인들이 적시에 지속 가능한 방식으로 공식적인 금융 서비스를 받도록 설립되었습니다. 규제 기관, 국내 및 국제 기부자, 채권자, Inv와 함께 참여하는 기관 CMA가 이끄는 최근에 채택 된 은행 및 금융 부문 행동 강령은 캄보디아에서 국제 모범 사례를 채택하여 금융 기관의 고객에 대한 약속을 되풀이하고 부문의 건전한 명성을 촉진하는 것을 촉진합니다. 위험 관리 관점에서 책임감있는 관행을 강화하여 책임있는 성장을 촉진하고, 재무 안정성을 높이고, 소비자 보호를 향상 시키며,이 이니셔티브는 또한 스마트 캠페인 단계의 맥락에서 SPTF-Cerise 파트너십이 더 적극적인 역할을 수행하도록 이끌어냅니다. 우주. 이를 위해 파트너십은 SPTF- 커싱 고객 보호 경로의 승진 및 채택 및 고객 보호에 대한 인증을 향해 노력할 것입니다.”라고 CMA 회장 Sok Voeun.SPTF와 CMA 회장은 캄보디아의 금융 기관이 SPTF의 금융 기관을 배우는 데 집중할 것입니다. 고객 보호 경로 및 사회 및 환경 성과 관리를위한 보편적 표준. 캄보디아의 장기 시장 지속 가능성을위한 캄보디아의 국가 금융 포용 전략에 따른 고객 보호 증가는 우선 순위입니다.“공식 금융 서비스에 대한 신뢰 구축은 캄보디아의 재무 포용을 늘리고 전체 은행 시스템의 안정성을 보장하는 반면 고객 보호는 우선 순위를 보장하는 데 중요합니다. 캄보디아 국립 은행 (National Bank of Cambodia)의 은행 감독 부국장 인 Kith Sovannarith는“SPTF는 2005 년에 설립 된 이래로 효과적인 자체 정부를 이끌어내는 집단적 조치의 힘을 보았습니다. 많은 지리적, 문화적으로 다양한 국가에서 금융 시장은 더 건강하고 고객이 보호됩니다. SPTF.SPTF의 캄보디아에서의 작업은 외국 및 유럽 사무국을 통해 룩셈부르크 정부의 관대 한 지원을 통해 가능해졌으며, 이는 리프 시아에 자금을 지원합니다. 행동 강령에 대한 CMA와의 SPTF의 작업은 또한 전 세계적으로 유명한 고객 보호 경로를 반영하며,이를 위해 Agence Française de Development가 관대 한 자금을 제공했습니다.</v>
      </c>
    </row>
    <row r="261" ht="15.75" customHeight="1">
      <c r="A261" s="1">
        <v>259.0</v>
      </c>
      <c r="B261" s="3" t="s">
        <v>788</v>
      </c>
      <c r="C261" s="3" t="str">
        <f>IFERROR(__xludf.DUMMYFUNCTION("GOOGLETRANSLATE(B261,""en"",""ko"")"),"싱가포르 방문자가 도착함에 따라 인도의 주요 기여자는 12 배 증가합니다")</f>
        <v>싱가포르 방문자가 도착함에 따라 인도의 주요 기여자는 12 배 증가합니다</v>
      </c>
      <c r="D261" s="3" t="s">
        <v>749</v>
      </c>
      <c r="E261" s="3" t="str">
        <f>IFERROR(__xludf.DUMMYFUNCTION("GOOGLETRANSLATE(D261,""en"",""ko"")"),"2022 년 7 월 26 일")</f>
        <v>2022 년 7 월 26 일</v>
      </c>
      <c r="F261" s="4" t="s">
        <v>789</v>
      </c>
      <c r="G261" s="3" t="s">
        <v>790</v>
      </c>
      <c r="H261" s="3" t="str">
        <f>IFERROR(__xludf.DUMMYFUNCTION("GOOGLETRANSLATE(G261,""en"",""ko"")"),"ANI-싱가포르 관광위원회 (STB)는 올해 국제 방문객 도착자가 도시 국가에 도착할 것으로 예상되는 성명서에서 올해 6 백만 명에이를 것으로 예상했다. 2022 년 상반기에 150 만 명의 방문객이 2019 년 전 6 개월 동안 싱가포르에 들어온 930 만 명의 관광객 중에서도 여전히 부끄러워하는 반면, 2021 년 해당 기간 동안받은 것보다 12 배 더 많습니다. 150 만 명의 방문객들의 방문객들은이 6 개월 이상이 섬을 방문하는이 6 개월 동안 "&amp;"싱가포르로 오는 두 번째로 높은 국적을 대표하며, 가장 큰 방문객들은 이웃 인도네시아 출신의 282,000 명입니다. 말레이시아는 139,000 명으로 139,000 명으로 싱가포르를 방문하여 호주 (125,000)와 필리핀 (81,000)이 뒤를이었다. 올해 1 월부터 6 월까지 국제 방문객의 56 % 이상을 차지하는 상위 5 개가 계정되며, 전 세계 인구의 대부분이 예방 접종을 받고 전 세계 여행을하면서 싱가포르는 방문자 트래픽의 상당한 부분을 받고"&amp;" 있습니다. 이 지역에서 검역소가없는 경계를 다시 열었고 코로나 바이러스의 발생을 잘 처리 한 것으로 보이는 안전한 목적지로 인식되기 때문에 매년 방문자의 성장에 따라 방문자 도착. 인도네시아에서 1,996 %, 인도 1,344 %, 말레이시아 2,000 % 확대되었으며, 이번 해에는 처음 6 개월 동안 도착한 150 만 명 중 84 %가 국경이 4 월에 예방 접종을받은 여행자에게 다시 열린 후 싱가포르에 왔습니다. 비교하면, 싱가포르는 2021 년 첫"&amp;" 6 개월 동안 330,000 명의 외국인 방문자를 받았으며 2020 년 같은 기간에 274 만 명의 여행자를 받았으며 그 중 88 %가 사전에 도착했습니다. 그해 1 월과 2 월의 유행성 잠금도 개월. 싱가포르의 창이 공항 방문객 수가 빠르게 증가함에 따라 싱가포르의 창이 공항은 바쁘게 지 냈습니다. Covid-19 이후에는 아직 공항을 폐쇄 한 터미널이 아직 운영되지 않았습니다.")</f>
        <v>ANI-싱가포르 관광위원회 (STB)는 올해 국제 방문객 도착자가 도시 국가에 도착할 것으로 예상되는 성명서에서 올해 6 백만 명에이를 것으로 예상했다. 2022 년 상반기에 150 만 명의 방문객이 2019 년 전 6 개월 동안 싱가포르에 들어온 930 만 명의 관광객 중에서도 여전히 부끄러워하는 반면, 2021 년 해당 기간 동안받은 것보다 12 배 더 많습니다. 150 만 명의 방문객들의 방문객들은이 6 개월 이상이 섬을 방문하는이 6 개월 동안 싱가포르로 오는 두 번째로 높은 국적을 대표하며, 가장 큰 방문객들은 이웃 인도네시아 출신의 282,000 명입니다. 말레이시아는 139,000 명으로 139,000 명으로 싱가포르를 방문하여 호주 (125,000)와 필리핀 (81,000)이 뒤를이었다. 올해 1 월부터 6 월까지 국제 방문객의 56 % 이상을 차지하는 상위 5 개가 계정되며, 전 세계 인구의 대부분이 예방 접종을 받고 전 세계 여행을하면서 싱가포르는 방문자 트래픽의 상당한 부분을 받고 있습니다. 이 지역에서 검역소가없는 경계를 다시 열었고 코로나 바이러스의 발생을 잘 처리 한 것으로 보이는 안전한 목적지로 인식되기 때문에 매년 방문자의 성장에 따라 방문자 도착. 인도네시아에서 1,996 %, 인도 1,344 %, 말레이시아 2,000 % 확대되었으며, 이번 해에는 처음 6 개월 동안 도착한 150 만 명 중 84 %가 국경이 4 월에 예방 접종을받은 여행자에게 다시 열린 후 싱가포르에 왔습니다. 비교하면, 싱가포르는 2021 년 첫 6 개월 동안 330,000 명의 외국인 방문자를 받았으며 2020 년 같은 기간에 274 만 명의 여행자를 받았으며 그 중 88 %가 사전에 도착했습니다. 그해 1 월과 2 월의 유행성 잠금도 개월. 싱가포르의 창이 공항 방문객 수가 빠르게 증가함에 따라 싱가포르의 창이 공항은 바쁘게 지 냈습니다. Covid-19 이후에는 아직 공항을 폐쇄 한 터미널이 아직 운영되지 않았습니다.</v>
      </c>
    </row>
    <row r="262" ht="15.75" customHeight="1">
      <c r="A262" s="1">
        <v>260.0</v>
      </c>
      <c r="B262" s="3" t="s">
        <v>791</v>
      </c>
      <c r="C262" s="3" t="str">
        <f>IFERROR(__xludf.DUMMYFUNCTION("GOOGLETRANSLATE(B262,""en"",""ko"")"),"Detente, Somalia, Kenya는 유리한 Khat 무역을 다시 시작합니다.")</f>
        <v>Detente, Somalia, Kenya는 유리한 Khat 무역을 다시 시작합니다.</v>
      </c>
      <c r="D262" s="3" t="s">
        <v>749</v>
      </c>
      <c r="E262" s="3" t="str">
        <f>IFERROR(__xludf.DUMMYFUNCTION("GOOGLETRANSLATE(D262,""en"",""ko"")"),"2022 년 7 월 26 일")</f>
        <v>2022 년 7 월 26 일</v>
      </c>
      <c r="F262" s="4" t="s">
        <v>792</v>
      </c>
      <c r="G262" s="3" t="s">
        <v>793</v>
      </c>
      <c r="H262" s="3" t="str">
        <f>IFERROR(__xludf.DUMMYFUNCTION("GOOGLETRANSLATE(G262,""en"",""ko"")"),"Anadulo Agency-소말리아와 케냐 간의 수백만 달러짜리 카트 무역은 2 년 넘게 휴식을 취한 후 일요일에 동 아프리카 이웃 사이의 해동 긴장의 신호를 보냈다. 소말리아 수도 인 Mogadishu의 Aden Adde Airport. 매달 수백만 달러를 창출하는 Khat 무역은 소말리아와 케냐 사이의 점점 더 많은 TIFF의 희생자 중 하나였습니다. 2020 년 12 월, Mogadishu 소말리아 주권과 영토의 무결성 위반. 이웃 사람들은 또한 "&amp;"잠재적 석유 및 가스 예금으로 해상 영토에 대한 분쟁에 휩싸였다. BIA의 판사. 그러나 5 월에 권력을 잡은 소말리아의 Hassan Sheikh Mohamud 대통령은 이달 초 나이로비를 방문하여 그의 계약에 서명했습니다. 무역 및 항공에 관한 우 후루 케냐 타 (Uhuru Kenyatta)는 아프리카 지역의 더 넓은 뿔에서 계약과 혐의가 환영 해 왔으며, 양국은 또한 수백만의 사람들을 위협하는 지속적인 가뭄으로 함께 일하기로 합의했다. 나이로비 회의"&amp;", Mohamud 케냐 타는 또한 알 카에다 테러 조직과 제휴 한 테러 단체 인 알 샤바 브 (Al-Shabaab)를 제거하기 위해 고군분투하면서“테러와의 싸움”을 조정하기로 동의했다. 이 지역 인 Khat은 마음과 몸을 가속화하는 두 개의 주요 자극제 약물을 포함하는 잎이 많은 녹색 식물로, 수천 명의 농부들이 Khat, 특히 케냐 중심부에서 수출 금지가없는 시장없이 남겨졌습니다. 그들은 저렴한 가격으로 농산물을 현지에서 판매해야했습니다. 패커, 운송"&amp;"업자 및 상인을 포함하여 Khat에서 다루는 수천 명의 사람들이 금지로 인해 일자리를 잃었습니다.")</f>
        <v>Anadulo Agency-소말리아와 케냐 간의 수백만 달러짜리 카트 무역은 2 년 넘게 휴식을 취한 후 일요일에 동 아프리카 이웃 사이의 해동 긴장의 신호를 보냈다. 소말리아 수도 인 Mogadishu의 Aden Adde Airport. 매달 수백만 달러를 창출하는 Khat 무역은 소말리아와 케냐 사이의 점점 더 많은 TIFF의 희생자 중 하나였습니다. 2020 년 12 월, Mogadishu 소말리아 주권과 영토의 무결성 위반. 이웃 사람들은 또한 잠재적 석유 및 가스 예금으로 해상 영토에 대한 분쟁에 휩싸였다. BIA의 판사. 그러나 5 월에 권력을 잡은 소말리아의 Hassan Sheikh Mohamud 대통령은 이달 초 나이로비를 방문하여 그의 계약에 서명했습니다. 무역 및 항공에 관한 우 후루 케냐 타 (Uhuru Kenyatta)는 아프리카 지역의 더 넓은 뿔에서 계약과 혐의가 환영 해 왔으며, 양국은 또한 수백만의 사람들을 위협하는 지속적인 가뭄으로 함께 일하기로 합의했다. 나이로비 회의, Mohamud 케냐 타는 또한 알 카에다 테러 조직과 제휴 한 테러 단체 인 알 샤바 브 (Al-Shabaab)를 제거하기 위해 고군분투하면서“테러와의 싸움”을 조정하기로 동의했다. 이 지역 인 Khat은 마음과 몸을 가속화하는 두 개의 주요 자극제 약물을 포함하는 잎이 많은 녹색 식물로, 수천 명의 농부들이 Khat, 특히 케냐 중심부에서 수출 금지가없는 시장없이 남겨졌습니다. 그들은 저렴한 가격으로 농산물을 현지에서 판매해야했습니다. 패커, 운송업자 및 상인을 포함하여 Khat에서 다루는 수천 명의 사람들이 금지로 인해 일자리를 잃었습니다.</v>
      </c>
    </row>
    <row r="263" ht="15.75" customHeight="1">
      <c r="A263" s="1">
        <v>261.0</v>
      </c>
      <c r="B263" s="3" t="s">
        <v>794</v>
      </c>
      <c r="C263" s="3" t="str">
        <f>IFERROR(__xludf.DUMMYFUNCTION("GOOGLETRANSLATE(B263,""en"",""ko"")"),"러시아 : 세계에서 가장 제재 된 경제는 어떻게 지내고 있습니까?")</f>
        <v>러시아 : 세계에서 가장 제재 된 경제는 어떻게 지내고 있습니까?</v>
      </c>
      <c r="D263" s="3" t="s">
        <v>749</v>
      </c>
      <c r="E263" s="3" t="str">
        <f>IFERROR(__xludf.DUMMYFUNCTION("GOOGLETRANSLATE(D263,""en"",""ko"")"),"2022 년 7 월 26 일")</f>
        <v>2022 년 7 월 26 일</v>
      </c>
      <c r="F263" s="4" t="s">
        <v>795</v>
      </c>
      <c r="G263" s="3" t="s">
        <v>796</v>
      </c>
      <c r="H263" s="3" t="str">
        <f>IFERROR(__xludf.DUMMYFUNCTION("GOOGLETRANSLATE(G263,""en"",""ko"")"),"Expertanadulo Agency는 세계에서 가장 제재 된 국가 인 러시아 인 우크라이나 전쟁에 6 개월 동안 러시아가 서구 제재의 조력 파도를 상대적으로 편안하게하는 것으로 보인다. 적어도 현재는 제재와“움직이는 목표”의 모든 영향과 앞으로 몇 달 동안 모스크바가 완전히 느낄 것으로 예상되는 경우에 적어도 현재의 경우입니다. 그러나 지금은 많은 사람들이 러시아 경제에 의해 지금까지 회복력이 얼마나 지속 가능한지 묻습니다. 러시아 중앙 은행은 202"&amp;"2 년에 4 % ~ 6 %의 경기 침체를 예상하고 있으며, 이는 전후 전 예측에서 볼트 페이스를 예상하고 있습니다. 그러나이 수치는 올해 8 % -10 %의 수축에 대한 초기 예측에 비해 훨씬 우수하다. 러시아는 주요 요금을 150 베이시스 포인트로 8 %로 줄였으며, 50 베이시스 포인트 감소에 대한 시장 예측보다 훨씬 높았으며, 전쟁 전 수준으로 이자율을 국내 수요를 높이기 위해 늘 렸습니다. 러시아 중앙 은행의 총재 인 엘비라 나비 울리나 (Elv"&amp;"ira Nabiullina)는 지난 금요일 금요일 금리 결정 후 모스크바의 기자들에게 말했다. 은행은 2024.in까지 경제가 성장으로 돌아올 것으로 기대한다. 6 월, 러시아의 연간 인플레이션은 5 월 17.1 %에서 15.9 %로 감소했으며, 2022 년 중앙 은행의 최신 연간 인플레이션 률은 12-15 %의 최신 인플레이션 률에 따라 4 월 예측에서 18-23 %의 하락한 개정으로 보였다. 경제는 분명히 재정 자극과 석유의 급격한 가격으로 인해 제"&amp;"재의 영향에 도움이 된 석유의 급증에 의해 뒷받침됩니다. 루시시아 엄격한 자본 통제와 무역 불균형으로, 루블은 7 월 말 달러에 대비하여 58 번의 전쟁 수준보다 훨씬 높았으며 3 월에 150 명을 만졌다. 그러나 소비자 신뢰 지수는 2014 년 이후 가장 낮은 지점 인 2 분기에서 31 번 마이너스 31로 떨어졌습니다. 가을은 2009 년 이후 가장 낮은 독서 인 1 분기 마이너스 21로 급락 한 후 발생했습니다. 6 월에 새로운 자동차 판매가 전년 "&amp;"대비 82 % 감소한 27,761대로 수입 금지 조치를 취득했습니다. '러시아 경제는 붕괴에 가깝지 않아서 제재가 러시아 경제에 확실히 상처를 입히는 반면, 피해는 모스크바가 충분히 심각하지 않습니다. 이탈리아의 보코니 대학교 (Bocconi University)의 학업 인 케림 캔 카바 클리 (Kerim Can Kavakli)에 따르면 우크라이나를 떠나는 것을 고려하고있다. 그는 러시아가 중국, 인도, 사우디 아라비아와 같은 주요 경제가 서구의 제재에"&amp;" 합류하지 않았기 때문에 국제 무역에서 계속 돈을 벌고 있다고 설명했다. 그리고 유가 상승은 더 도움이되었습니다. 러시아는 계속 무역에서 돈을 벌고있다”고 그는 말했다. 다른 요인은 러시아에 대한 상실에 더 많은 제재가 있다는 것이다. 모스크바 석탄의 가장 큰 구매자 중 하나 인 Germany는 8 월 1 일까지 러시아 석탄 수입을 종식 시키겠다고 약속했다. 12 월 31 일까지 석유, G7 국가는 모스크바를 위해 수천억 달러를 벌어 들인 주요 수출 인"&amp;" 러시아 금의 수입을 금지 할 계획을 발표했으며 EU는 소송을 따를 것입니다.")</f>
        <v>Expertanadulo Agency는 세계에서 가장 제재 된 국가 인 러시아 인 우크라이나 전쟁에 6 개월 동안 러시아가 서구 제재의 조력 파도를 상대적으로 편안하게하는 것으로 보인다. 적어도 현재는 제재와“움직이는 목표”의 모든 영향과 앞으로 몇 달 동안 모스크바가 완전히 느낄 것으로 예상되는 경우에 적어도 현재의 경우입니다. 그러나 지금은 많은 사람들이 러시아 경제에 의해 지금까지 회복력이 얼마나 지속 가능한지 묻습니다. 러시아 중앙 은행은 2022 년에 4 % ~ 6 %의 경기 침체를 예상하고 있으며, 이는 전후 전 예측에서 볼트 페이스를 예상하고 있습니다. 그러나이 수치는 올해 8 % -10 %의 수축에 대한 초기 예측에 비해 훨씬 우수하다. 러시아는 주요 요금을 150 베이시스 포인트로 8 %로 줄였으며, 50 베이시스 포인트 감소에 대한 시장 예측보다 훨씬 높았으며, 전쟁 전 수준으로 이자율을 국내 수요를 높이기 위해 늘 렸습니다. 러시아 중앙 은행의 총재 인 엘비라 나비 울리나 (Elvira Nabiullina)는 지난 금요일 금요일 금리 결정 후 모스크바의 기자들에게 말했다. 은행은 2024.in까지 경제가 성장으로 돌아올 것으로 기대한다. 6 월, 러시아의 연간 인플레이션은 5 월 17.1 %에서 15.9 %로 감소했으며, 2022 년 중앙 은행의 최신 연간 인플레이션 률은 12-15 %의 최신 인플레이션 률에 따라 4 월 예측에서 18-23 %의 하락한 개정으로 보였다. 경제는 분명히 재정 자극과 석유의 급격한 가격으로 인해 제재의 영향에 도움이 된 석유의 급증에 의해 뒷받침됩니다. 루시시아 엄격한 자본 통제와 무역 불균형으로, 루블은 7 월 말 달러에 대비하여 58 번의 전쟁 수준보다 훨씬 높았으며 3 월에 150 명을 만졌다. 그러나 소비자 신뢰 지수는 2014 년 이후 가장 낮은 지점 인 2 분기에서 31 번 마이너스 31로 떨어졌습니다. 가을은 2009 년 이후 가장 낮은 독서 인 1 분기 마이너스 21로 급락 한 후 발생했습니다. 6 월에 새로운 자동차 판매가 전년 대비 82 % 감소한 27,761대로 수입 금지 조치를 취득했습니다. '러시아 경제는 붕괴에 가깝지 않아서 제재가 러시아 경제에 확실히 상처를 입히는 반면, 피해는 모스크바가 충분히 심각하지 않습니다. 이탈리아의 보코니 대학교 (Bocconi University)의 학업 인 케림 캔 카바 클리 (Kerim Can Kavakli)에 따르면 우크라이나를 떠나는 것을 고려하고있다. 그는 러시아가 중국, 인도, 사우디 아라비아와 같은 주요 경제가 서구의 제재에 합류하지 않았기 때문에 국제 무역에서 계속 돈을 벌고 있다고 설명했다. 그리고 유가 상승은 더 도움이되었습니다. 러시아는 계속 무역에서 돈을 벌고있다”고 그는 말했다. 다른 요인은 러시아에 대한 상실에 더 많은 제재가 있다는 것이다. 모스크바 석탄의 가장 큰 구매자 중 하나 인 Germany는 8 월 1 일까지 러시아 석탄 수입을 종식 시키겠다고 약속했다. 12 월 31 일까지 석유, G7 국가는 모스크바를 위해 수천억 달러를 벌어 들인 주요 수출 인 러시아 금의 수입을 금지 할 계획을 발표했으며 EU는 소송을 따를 것입니다.</v>
      </c>
    </row>
    <row r="264" ht="15.75" customHeight="1">
      <c r="A264" s="1">
        <v>262.0</v>
      </c>
      <c r="B264" s="3" t="s">
        <v>30</v>
      </c>
      <c r="C264" s="3" t="str">
        <f>IFERROR(__xludf.DUMMYFUNCTION("GOOGLETRANSLATE(B264,""en"",""ko"")"),"시장 감시")</f>
        <v>시장 감시</v>
      </c>
      <c r="D264" s="3" t="s">
        <v>749</v>
      </c>
      <c r="E264" s="3" t="str">
        <f>IFERROR(__xludf.DUMMYFUNCTION("GOOGLETRANSLATE(D264,""en"",""ko"")"),"2022 년 7 월 26 일")</f>
        <v>2022 년 7 월 26 일</v>
      </c>
      <c r="F264" s="4" t="s">
        <v>797</v>
      </c>
      <c r="G264" s="3" t="s">
        <v>798</v>
      </c>
      <c r="H264" s="3" t="str">
        <f>IFERROR(__xludf.DUMMYFUNCTION("GOOGLETRANSLATE(G264,""en"",""ko"")"),"캄보디아 증권 거래소 지수 (CSX)는 어제 476.69에서 1.36 포인트 또는 0.28 %를 잃었습니다. 478.05로 열린 지수는 그날의 최고와 동일하게 기록되었습니다. 그 날의 낮음은 474.63에 기록되었습니다. 메인 보드에서 PEPC는 10 명의 Riels를 얻었습니다. PPAP는 640 명의 Riels를 14,700 Riels로 옮기고, PA는 60 명의 Riels를 잃어 13,740 Riels, GTI, 40 Riels에 도달하여 4,04"&amp;"0 Riels 및 PPSP로 이동하여 2,370 Riels.ABC 및 PWSA에 도달하기 위해 40 명의 Riels에 도달했습니다. JSL은 4,200 명의 Riels에 도달하기 위해 20 명의 Riels를 올라 갔고 DBDE는 2,400 Riels에서 평평하게 유지되었습니다.")</f>
        <v>캄보디아 증권 거래소 지수 (CSX)는 어제 476.69에서 1.36 포인트 또는 0.28 %를 잃었습니다. 478.05로 열린 지수는 그날의 최고와 동일하게 기록되었습니다. 그 날의 낮음은 474.63에 기록되었습니다. 메인 보드에서 PEPC는 10 명의 Riels를 얻었습니다. PPAP는 640 명의 Riels를 14,700 Riels로 옮기고, PA는 60 명의 Riels를 잃어 13,740 Riels, GTI, 40 Riels에 도달하여 4,040 Riels 및 PPSP로 이동하여 2,370 Riels.ABC 및 PWSA에 도달하기 위해 40 명의 Riels에 도달했습니다. JSL은 4,200 명의 Riels에 도달하기 위해 20 명의 Riels를 올라 갔고 DBDE는 2,400 Riels에서 평평하게 유지되었습니다.</v>
      </c>
    </row>
    <row r="265" ht="15.75" customHeight="1">
      <c r="A265" s="1">
        <v>263.0</v>
      </c>
      <c r="B265" s="3" t="s">
        <v>799</v>
      </c>
      <c r="C265" s="3" t="str">
        <f>IFERROR(__xludf.DUMMYFUNCTION("GOOGLETRANSLATE(B265,""en"",""ko"")"),"Canadia Bank는 2022 년 아시아 뱅커 리더십 업적 상을 수상한 캄보디아 최고의 관리 은행에서 우승했습니다.")</f>
        <v>Canadia Bank는 2022 년 아시아 뱅커 리더십 업적 상을 수상한 캄보디아 최고의 관리 은행에서 우승했습니다.</v>
      </c>
      <c r="D265" s="3" t="s">
        <v>800</v>
      </c>
      <c r="E265" s="3" t="str">
        <f>IFERROR(__xludf.DUMMYFUNCTION("GOOGLETRANSLATE(D265,""en"",""ko"")"),"2022 년 7 월 25 일")</f>
        <v>2022 년 7 월 25 일</v>
      </c>
      <c r="F265" s="4" t="s">
        <v>801</v>
      </c>
      <c r="G265" s="3" t="s">
        <v>802</v>
      </c>
      <c r="H265" s="3" t="str">
        <f>IFERROR(__xludf.DUMMYFUNCTION("GOOGLETRANSLATE(G265,""en"",""ko"")"),"캄보디아의 선도적 인 상업 은행 인 캐나다 은행은 2022 년 7 월 20 일에 아시아 은행가에 의해“Best Managed Bank”를 수상했습니다. Canadia Bank의 CEO 인 Raymond Sia는 CEO 리더십 업적 상을 수상했습니다. 아시아 뱅커의 리더십 성취상은 아시아 태평양, 중동 및 아프리카 전역의 금융 산업에서 가장 권위 있고 탐욕스러운 영예 중 하나입니다. 3 년 마다이 리더십 Achievement Awards Program은 "&amp;"Canadia Bank를 캄보디아 금융 서비스 산업의 주요 기관으로 인정해 왔으며, 가장 오래된 상업 은행 중 하나이자 캄보디아에서 지배적 인 선수로서 Canadia Bank는 계속해서 제품과 서비스를 계속 혁신하고 있습니다. 고객과 관련이 있습니다. 이 은행은 소비자, 기업 및 중소기업 고객에게“최고의 파트너”가되기 위해 노력하고 집중하여 기술 및 디지털화를 활용하여 고객 경험을 향상 시켰습니다. 지난 3 년간 캄보디아의 주요 은행 중 하나로 캐나다 "&amp;"은행의 기여, 업적 및 모범적 인 리더십으로 Raymond Sia에게 수여됩니다. Raymond는 아시아 은행 협의회에 인정을 표명했습니다. ""이러한 업적은 우리의 소중한 고객, 헌신적 인 직원 및 캐나다 은행의 강력한 관리 팀의 신뢰와 지원에 의해서만 가능합니다.""")</f>
        <v>캄보디아의 선도적 인 상업 은행 인 캐나다 은행은 2022 년 7 월 20 일에 아시아 은행가에 의해“Best Managed Bank”를 수상했습니다. Canadia Bank의 CEO 인 Raymond Sia는 CEO 리더십 업적 상을 수상했습니다. 아시아 뱅커의 리더십 성취상은 아시아 태평양, 중동 및 아프리카 전역의 금융 산업에서 가장 권위 있고 탐욕스러운 영예 중 하나입니다. 3 년 마다이 리더십 Achievement Awards Program은 Canadia Bank를 캄보디아 금융 서비스 산업의 주요 기관으로 인정해 왔으며, 가장 오래된 상업 은행 중 하나이자 캄보디아에서 지배적 인 선수로서 Canadia Bank는 계속해서 제품과 서비스를 계속 혁신하고 있습니다. 고객과 관련이 있습니다. 이 은행은 소비자, 기업 및 중소기업 고객에게“최고의 파트너”가되기 위해 노력하고 집중하여 기술 및 디지털화를 활용하여 고객 경험을 향상 시켰습니다. 지난 3 년간 캄보디아의 주요 은행 중 하나로 캐나다 은행의 기여, 업적 및 모범적 인 리더십으로 Raymond Sia에게 수여됩니다. Raymond는 아시아 은행 협의회에 인정을 표명했습니다. "이러한 업적은 우리의 소중한 고객, 헌신적 인 직원 및 캐나다 은행의 강력한 관리 팀의 신뢰와 지원에 의해서만 가능합니다."</v>
      </c>
    </row>
    <row r="266" ht="15.75" customHeight="1">
      <c r="A266" s="1">
        <v>264.0</v>
      </c>
      <c r="B266" s="3" t="s">
        <v>803</v>
      </c>
      <c r="C266" s="3" t="str">
        <f>IFERROR(__xludf.DUMMYFUNCTION("GOOGLETRANSLATE(B266,""en"",""ko"")"),"과일 수출의 성장 중국에 대한 과일 수출은 캄보디아-치나 FTA의 효과를 강조합니다.")</f>
        <v>과일 수출의 성장 중국에 대한 과일 수출은 캄보디아-치나 FTA의 효과를 강조합니다.</v>
      </c>
      <c r="D266" s="3" t="s">
        <v>800</v>
      </c>
      <c r="E266" s="3" t="str">
        <f>IFERROR(__xludf.DUMMYFUNCTION("GOOGLETRANSLATE(D266,""en"",""ko"")"),"2022 년 7 월 25 일")</f>
        <v>2022 년 7 월 25 일</v>
      </c>
      <c r="F266" s="4" t="s">
        <v>804</v>
      </c>
      <c r="G266" s="3" t="s">
        <v>805</v>
      </c>
      <c r="H266" s="3" t="str">
        <f>IFERROR(__xludf.DUMMYFUNCTION("GOOGLETRANSLATE(G266,""en"",""ko"")"),"농산물, 특히 신선한 과일의 수출은 농민의 생활 수준 개선에서 중요한 부분이되어 국가 경제 성장을 촉진했습니다. 캄보디아는 캄보디아-중국 자유 무역 협정에 따라 중국에 대한 과일 수출이 증가한 것을 보았습니다. 최근 몇 년 동안, 특히 2021 년에 캄보디아와 중국 간의 농업 협력은 상당한 진전을 이루었으며, 양국은 협력 각서에 서명했습니다. 캄보디아에서 중국의 쌀 수입. 작년 4 월, 중국 관세청은 37 개의 농장과 5 개의 포장 시설에서 망고 수입을"&amp;" 승인했지만, Covid-19로 인해 캄보디아의 수출은 농무부에 따라 도전에 직면 해있었습니다. 2022 년 첫 5 개월 동안, 캄보디아의 일부 농업 생산물을 국제 시장, 특히 중국으로 수출하면 Covid-19.UND의 확산을 방지하기 위해 상품에 대한 통제 조임과 같은 여러 요인으로 인해 크게 감소했습니다. 최근 캄보디아-중국 자유 무역 협정, 캄보디아에서 중국으로 신선한 롱단 과일 수출에 대한 식물성 요건 평가가 마지막 단계에 도달했습니다. 영양은 "&amp;"또한 왕국에서 중국으로 더 많은 농산물을 직접 수출하기 위해 움직이고 있습니다.")</f>
        <v>농산물, 특히 신선한 과일의 수출은 농민의 생활 수준 개선에서 중요한 부분이되어 국가 경제 성장을 촉진했습니다. 캄보디아는 캄보디아-중국 자유 무역 협정에 따라 중국에 대한 과일 수출이 증가한 것을 보았습니다. 최근 몇 년 동안, 특히 2021 년에 캄보디아와 중국 간의 농업 협력은 상당한 진전을 이루었으며, 양국은 협력 각서에 서명했습니다. 캄보디아에서 중국의 쌀 수입. 작년 4 월, 중국 관세청은 37 개의 농장과 5 개의 포장 시설에서 망고 수입을 승인했지만, Covid-19로 인해 캄보디아의 수출은 농무부에 따라 도전에 직면 해있었습니다. 2022 년 첫 5 개월 동안, 캄보디아의 일부 농업 생산물을 국제 시장, 특히 중국으로 수출하면 Covid-19.UND의 확산을 방지하기 위해 상품에 대한 통제 조임과 같은 여러 요인으로 인해 크게 감소했습니다. 최근 캄보디아-중국 자유 무역 협정, 캄보디아에서 중국으로 신선한 롱단 과일 수출에 대한 식물성 요건 평가가 마지막 단계에 도달했습니다. 영양은 또한 왕국에서 중국으로 더 많은 농산물을 직접 수출하기 위해 움직이고 있습니다.</v>
      </c>
    </row>
    <row r="267" ht="15.75" customHeight="1">
      <c r="A267" s="1">
        <v>265.0</v>
      </c>
      <c r="B267" s="3" t="s">
        <v>806</v>
      </c>
      <c r="C267" s="3" t="str">
        <f>IFERROR(__xludf.DUMMYFUNCTION("GOOGLETRANSLATE(B267,""en"",""ko"")"),"북유럽 소액 금융 대출 LOLC CAMBODIA 캄보디아 농촌의 재무 접근을 확대하기 위해 7 백만 달러")</f>
        <v>북유럽 소액 금융 대출 LOLC CAMBODIA 캄보디아 농촌의 재무 접근을 확대하기 위해 7 백만 달러</v>
      </c>
      <c r="D267" s="3" t="s">
        <v>800</v>
      </c>
      <c r="E267" s="3" t="str">
        <f>IFERROR(__xludf.DUMMYFUNCTION("GOOGLETRANSLATE(D267,""en"",""ko"")"),"2022 년 7 월 25 일")</f>
        <v>2022 년 7 월 25 일</v>
      </c>
      <c r="F267" s="4" t="s">
        <v>807</v>
      </c>
      <c r="G267" s="3" t="s">
        <v>808</v>
      </c>
      <c r="H267" s="3" t="str">
        <f>IFERROR(__xludf.DUMMYFUNCTION("GOOGLETRANSLATE(G267,""en"",""ko"")"),"노르웨이에 본사를 둔 Nordic Microfinance Initiative (NMI)는 최근 스리랑카 기반 LOLC 그룹의 일원 인 Lanka Orix Leasing Company (LOLC) 캄보디아에 7 백만 달러의 대출을 발표하여 소득이 낮은 개인의 대출 및 임대 서비스를 확대했습니다. 시골 지역에 사는 사람. 이번 계약은 LOLC 캄보디아의 2018 년 Microbank에 NMI가 지출 한 고위 대출 상환에 이어 1964 년에 설립 된 금융 서"&amp;"비스 제공 업체 인 Orix Corporation의 단위이며 일본 도쿄에 본사를 둔 단위입니다. Orix는 소매 은행, 임대, 생명 보험, 유가 증권 중개, 벤처 캐피탈 및 부동산 금융 및 개발에 적극적으로 참여하고 있습니다. 이 회사는 아시아, 아프리카 및 북미에서 운영을하고 있습니다. 2022 년 3 월에 끝나는 해에, 총 JPY 14 조 (1,070 억 달러)의 자산에 대해 JPY 2.5 조 (180 억 달러)의 매출을 창출했습니다 .LOLC Gr"&amp;"oup은 캄보디아, 미얀마, 파키스탄 및 스리랑카의 다양한 산업 분야에서 운영되었습니다. 2021 년 3 월 현재이 회사는 24 %의 1 년 지분 수익률과 총 자산 874 억 달러 (24 억 달러)의 총 자산을보고했다. LOLC 캄보디아는 1994 년 미국에 기반을 둔 NGO 가톨릭 구호 서비스에 의해 Thaneakea Phum (Cambodia)으로 설립되었습니다. 그 이후로 저축, 신용, 보험 및 모바일 뱅킹을 제공하는 영리 기관으로 전환되었습니다."&amp;" 2022 년 3 월 현재 LOLC Cambodia는 총 자산이 13 억 달러를보고했습니다. 대부분의 고객은 농촌 지역에 사는 여성이며 2008 년에 재정적 포용을 통해 일자리와 부를 창출하기 위해 설립되었습니다. 이 단체는 2022 년 현재 약 3 억 5 천만 달러의 총 자산을 보유한 5 개의 자금을 관리합니다. 여기에는 4 개의 소액 금융 기금과 기후 기금이 포함되어 있습니다. NMI는 노르웨이 정부가 지원하는 Norfund가 소유하고 있습니다. 덴"&amp;"마크의 약어 IFU에 의해 알려진 개발 도상국을위한 덴마크 투자 기금; 2022 년 현재 8 개의 민간 기업은 덴마크, 인도, 인도네시아, 케냐 및 노르웨이에 사무소가 있습니다. microcapital.org")</f>
        <v>노르웨이에 본사를 둔 Nordic Microfinance Initiative (NMI)는 최근 스리랑카 기반 LOLC 그룹의 일원 인 Lanka Orix Leasing Company (LOLC) 캄보디아에 7 백만 달러의 대출을 발표하여 소득이 낮은 개인의 대출 및 임대 서비스를 확대했습니다. 시골 지역에 사는 사람. 이번 계약은 LOLC 캄보디아의 2018 년 Microbank에 NMI가 지출 한 고위 대출 상환에 이어 1964 년에 설립 된 금융 서비스 제공 업체 인 Orix Corporation의 단위이며 일본 도쿄에 본사를 둔 단위입니다. Orix는 소매 은행, 임대, 생명 보험, 유가 증권 중개, 벤처 캐피탈 및 부동산 금융 및 개발에 적극적으로 참여하고 있습니다. 이 회사는 아시아, 아프리카 및 북미에서 운영을하고 있습니다. 2022 년 3 월에 끝나는 해에, 총 JPY 14 조 (1,070 억 달러)의 자산에 대해 JPY 2.5 조 (180 억 달러)의 매출을 창출했습니다 .LOLC Group은 캄보디아, 미얀마, 파키스탄 및 스리랑카의 다양한 산업 분야에서 운영되었습니다. 2021 년 3 월 현재이 회사는 24 %의 1 년 지분 수익률과 총 자산 874 억 달러 (24 억 달러)의 총 자산을보고했다. LOLC 캄보디아는 1994 년 미국에 기반을 둔 NGO 가톨릭 구호 서비스에 의해 Thaneakea Phum (Cambodia)으로 설립되었습니다. 그 이후로 저축, 신용, 보험 및 모바일 뱅킹을 제공하는 영리 기관으로 전환되었습니다. 2022 년 3 월 현재 LOLC Cambodia는 총 자산이 13 억 달러를보고했습니다. 대부분의 고객은 농촌 지역에 사는 여성이며 2008 년에 재정적 포용을 통해 일자리와 부를 창출하기 위해 설립되었습니다. 이 단체는 2022 년 현재 약 3 억 5 천만 달러의 총 자산을 보유한 5 개의 자금을 관리합니다. 여기에는 4 개의 소액 금융 기금과 기후 기금이 포함되어 있습니다. NMI는 노르웨이 정부가 지원하는 Norfund가 소유하고 있습니다. 덴마크의 약어 IFU에 의해 알려진 개발 도상국을위한 덴마크 투자 기금; 2022 년 현재 8 개의 민간 기업은 덴마크, 인도, 인도네시아, 케냐 및 노르웨이에 사무소가 있습니다. microcapital.org</v>
      </c>
    </row>
    <row r="268" ht="15.75" customHeight="1">
      <c r="A268" s="1">
        <v>266.0</v>
      </c>
      <c r="B268" s="3" t="s">
        <v>809</v>
      </c>
      <c r="C268" s="3" t="str">
        <f>IFERROR(__xludf.DUMMYFUNCTION("GOOGLETRANSLATE(B268,""en"",""ko"")"),"PP-Bevet Expressway 프로젝트 연구를 수행하는 CRBC")</f>
        <v>PP-Bevet Expressway 프로젝트 연구를 수행하는 CRBC</v>
      </c>
      <c r="D268" s="3" t="s">
        <v>800</v>
      </c>
      <c r="E268" s="3" t="str">
        <f>IFERROR(__xludf.DUMMYFUNCTION("GOOGLETRANSLATE(D268,""en"",""ko"")"),"2022 년 7 월 25 일")</f>
        <v>2022 년 7 월 25 일</v>
      </c>
      <c r="F268" s="4" t="s">
        <v>810</v>
      </c>
      <c r="G268" s="3" t="s">
        <v>811</v>
      </c>
      <c r="H268" s="3" t="str">
        <f>IFERROR(__xludf.DUMMYFUNCTION("GOOGLETRANSLATE(G268,""en"",""ko"")"),"캄보디아 정부는 China Railway International Group Co Ltd (CRIG)의 Phnom Penh-Bavet Expressway 프로젝트에 대한 타당성 조사 권한을 압수하기로 결정했습니다. China Road and Bridge Corporation (CRBC)은 현재 연구를 수행하도록 의뢰되었습니다. 공공 사업부 교통부 (MPWT)의 고위 관리에 따르면, 토요일에 3 년 후 연구를 완료하지 못한 후 토요일에 결정이 내려졌다. "&amp;"이 회사는 정부가 4 월에 연구를 완료하기 위해 3 개월의 연장을 허용 했음에도 불구하고 연구에 대한 기술자가 부족하다고 말했다. PMWT의 대변인 인 콩 비미 (Kong Vimean)는 어제 크메르 타임즈 (Khmer Times)에 CRBC가 중국 회사가 20 억 달러의 Phnom Penh-Sihanoukville Expressway를 성공적으로 시행 한 연구.“이전 회사는 기술자가 부족하여 일을 할 수 없었습니다. 따라서 정부는 라이센스를 압수하고 "&amp;"새로운 회사에 수여하기로 결정했습니다.”라고 Vimean.vimean은 국무 장관이자 PMWT의 내각 담당 이사도 CRBC는 결국 연구를 완료 할 것으로 예상된다고 덧붙였습니다. “정부에는 이미 일부 데이터가 있지만 지리 측면에서 약간의 변화가있었습니다. 일부 위치는 이미 측정되었지만 새로운 위치를 측정해야하고 일부 장소를 다시 정렬해야합니다.”라고 대변인은 Expressway 프로젝트의 길이가 어느 정도 변경 될 것이라고 지적했습니다. 연구가 성공적으"&amp;"로 완료된 후, 정부는 계약에 서명하기 전에 CRBC와 비용 및 기타 중요한 포인트를 협상 할 것입니다. Phnom Penh-Bavet Expressway는 동남아시아 협회의 연결 마스터 플랜에서 베트남의 고속도로와 연결될 것으로 예상됩니다. 민족 국가. Vimean은“우리는 거래를 더 빨리 강화해야하기 때문에이 작업을 지연시킬 수 없다”고 말했다. 초기 연구에 따르면 프로젝트의 길이는 Phnom Penh와 Spans Kandal, Prey Veng 및"&amp;" Svay Rieng Provinces에서 Bavet International Border까지 약 135km 떨어진 것으로 나타났습니다. 이 프로젝트는 또한 프놈펜 시티와 베트남 국경을 연결하는 프놈펜에서 바베트 까지이 지역의 물류를 개선하여 캄보디아와 그레이터 메콩 하위 지역의 경제 발전에 기여할 것으로 예상됩니다. 물류 및 공급망 비즈니스 협회 회장 Chandara는 Khmer Times에 Phnom Penh-Bavet Expressway 프로젝트가"&amp;" Phnom Penh-Sihanoukville Expressway보다 더 많은 작은 수로를 통과해야 할 수있는 비용이 더 많이들 수 있다고 Khmer Times에 말했다. 그러나 Chandara는 프로젝트가 도움이 될 것이라고 말했다. Ho Chi Min의 CAI MEP 국제 터미널 및 Cap Lai Port에서 운송되는 중국과 싱가포르에서 상품 유입을 개선 H City - 캄보디아에. Chandara는“이것은 상품의 트럭 운송이 더 빨리 이루어질 것이"&amp;"며 의류 공장과 같은 국경 근처의 일부 산업도 물품을 운송하는 데 더 빠르고 더 큰 방법이 필요하다는 것을 의미합니다.")</f>
        <v>캄보디아 정부는 China Railway International Group Co Ltd (CRIG)의 Phnom Penh-Bavet Expressway 프로젝트에 대한 타당성 조사 권한을 압수하기로 결정했습니다. China Road and Bridge Corporation (CRBC)은 현재 연구를 수행하도록 의뢰되었습니다. 공공 사업부 교통부 (MPWT)의 고위 관리에 따르면, 토요일에 3 년 후 연구를 완료하지 못한 후 토요일에 결정이 내려졌다. 이 회사는 정부가 4 월에 연구를 완료하기 위해 3 개월의 연장을 허용 했음에도 불구하고 연구에 대한 기술자가 부족하다고 말했다. PMWT의 대변인 인 콩 비미 (Kong Vimean)는 어제 크메르 타임즈 (Khmer Times)에 CRBC가 중국 회사가 20 억 달러의 Phnom Penh-Sihanoukville Expressway를 성공적으로 시행 한 연구.“이전 회사는 기술자가 부족하여 일을 할 수 없었습니다. 따라서 정부는 라이센스를 압수하고 새로운 회사에 수여하기로 결정했습니다.”라고 Vimean.vimean은 국무 장관이자 PMWT의 내각 담당 이사도 CRBC는 결국 연구를 완료 할 것으로 예상된다고 덧붙였습니다. “정부에는 이미 일부 데이터가 있지만 지리 측면에서 약간의 변화가있었습니다. 일부 위치는 이미 측정되었지만 새로운 위치를 측정해야하고 일부 장소를 다시 정렬해야합니다.”라고 대변인은 Expressway 프로젝트의 길이가 어느 정도 변경 될 것이라고 지적했습니다. 연구가 성공적으로 완료된 후, 정부는 계약에 서명하기 전에 CRBC와 비용 및 기타 중요한 포인트를 협상 할 것입니다. Phnom Penh-Bavet Expressway는 동남아시아 협회의 연결 마스터 플랜에서 베트남의 고속도로와 연결될 것으로 예상됩니다. 민족 국가. Vimean은“우리는 거래를 더 빨리 강화해야하기 때문에이 작업을 지연시킬 수 없다”고 말했다. 초기 연구에 따르면 프로젝트의 길이는 Phnom Penh와 Spans Kandal, Prey Veng 및 Svay Rieng Provinces에서 Bavet International Border까지 약 135km 떨어진 것으로 나타났습니다. 이 프로젝트는 또한 프놈펜 시티와 베트남 국경을 연결하는 프놈펜에서 바베트 까지이 지역의 물류를 개선하여 캄보디아와 그레이터 메콩 하위 지역의 경제 발전에 기여할 것으로 예상됩니다. 물류 및 공급망 비즈니스 협회 회장 Chandara는 Khmer Times에 Phnom Penh-Bavet Expressway 프로젝트가 Phnom Penh-Sihanoukville Expressway보다 더 많은 작은 수로를 통과해야 할 수있는 비용이 더 많이들 수 있다고 Khmer Times에 말했다. 그러나 Chandara는 프로젝트가 도움이 될 것이라고 말했다. Ho Chi Min의 CAI MEP 국제 터미널 및 Cap Lai Port에서 운송되는 중국과 싱가포르에서 상품 유입을 개선 H City - 캄보디아에. Chandara는“이것은 상품의 트럭 운송이 더 빨리 이루어질 것이며 의류 공장과 같은 국경 근처의 일부 산업도 물품을 운송하는 데 더 빠르고 더 큰 방법이 필요하다는 것을 의미합니다.</v>
      </c>
    </row>
    <row r="269" ht="15.75" customHeight="1">
      <c r="A269" s="1">
        <v>267.0</v>
      </c>
      <c r="B269" s="3" t="s">
        <v>812</v>
      </c>
      <c r="C269" s="3" t="str">
        <f>IFERROR(__xludf.DUMMYFUNCTION("GOOGLETRANSLATE(B269,""en"",""ko"")"),"캄보디아는 상반기에 30 억 달러의 투자를 유치합니다")</f>
        <v>캄보디아는 상반기에 30 억 달러의 투자를 유치합니다</v>
      </c>
      <c r="D269" s="3" t="s">
        <v>800</v>
      </c>
      <c r="E269" s="3" t="str">
        <f>IFERROR(__xludf.DUMMYFUNCTION("GOOGLETRANSLATE(D269,""en"",""ko"")"),"2022 년 7 월 25 일")</f>
        <v>2022 년 7 월 25 일</v>
      </c>
      <c r="F269" s="4" t="s">
        <v>813</v>
      </c>
      <c r="G269" s="3" t="s">
        <v>814</v>
      </c>
      <c r="H269" s="3" t="str">
        <f>IFERROR(__xludf.DUMMYFUNCTION("GOOGLETRANSLATE(G269,""en"",""ko"")"),"캄보디아는 올해 상반기에 왕국의 성장 전망에 대한 투자자들의 확고한 신뢰를 반영하여 거의 30 억 달러의 고정 당사자 투자를 유치했습니다. 캄보디아 개발위원회는 1 월에 총 299 억 달러의 총 투자로 98 개의 프로젝트를 등록했습니다. -올해 6 월, 작년 같은 기간에서 2,900 만 달러가 증가했습니다. 총 투자 총 투자는 총 투자의 53.23 %를 차지한 반면, 중국의 외국인 투자는 43.02 %를 차지했습니다. CDC 보고서에 따르면 올해 상반기"&amp;" 왕국에 대한 다른 외국인 투자는 태국, 사모아, 영국령 버진 아일랜드, 한국, 싱가포르, 케이맨 제도, 말레이시아, 일본 및 호주 출신이었다. 프로젝트와 가치는 캄보디아 정부에 대한 투자자들의 신뢰를 반영하여 국가가 부정확 한 후 사회 경제적 활동을 재개 한 후 캄보디아 상공 회의소의 부사장 인 임 Heng은 어제 예방 접종 인구 비율.“사회 및 경제 활동의 재개는 지역 및 외국 투자자 모두가 국가에 투자하는 데 관심을 끌었습니다. RCEP, Camb"&amp;"odia-China FTA, Cambodia-Korea FTA 및 새로운 투자법의 이행과 같은 무역 선호도에 대한 무역 선호도는 덧붙였습니다. 투자의 성장은 전염병으로부터 경제를 회복하려는 정부의 노력을 반영했다고 개발위원회의 사무 총장 Sok Chenda Sophea는 말했다. Cambodia. 지난 11 월부터 Sophea는 Freshnews. Heng Sokkung, 산업, 과학 기술 및 혁신부 국무 장관 인 Heng Sokkung이 인프라와 충분"&amp;"한 에너지에 대한 지원과 충분한 에너지에 대한 지원을 캄보디아의 투자자에 대한 신뢰를 구축하는 데 기여했다고 말했다. 더 나은 운송을 촉진하고 충분한 에너지와 깨끗한 물을 늘려서 안정적인 생산 체인을 보장하기 위해 건축 및 개선 된 물리 인프라. 이로 인해 투자자들이 캄보디아에 투자 할 수있는 확신을 쌓았다”고 Sokkung은 말했다. CAMBODIA-China Free Trade Agrence (CCFTA)와 지역 포괄적 인 경제 파트너십 (RCEP)"&amp;" 무역 거래는 올해 1 월에 발효되었다고 CCC의 Lim Heng은 말했다. 정부가 파트너 국가와 설립 할 계획이 된 FTA에 따른 새로운 무역 선호도는 새로운 투자를 유치하고 캄보디아 제작 제품을 더 넓은 시장으로 수출하는 데 더 많은 부스트를 제공 할 것입니다.")</f>
        <v>캄보디아는 올해 상반기에 왕국의 성장 전망에 대한 투자자들의 확고한 신뢰를 반영하여 거의 30 억 달러의 고정 당사자 투자를 유치했습니다. 캄보디아 개발위원회는 1 월에 총 299 억 달러의 총 투자로 98 개의 프로젝트를 등록했습니다. -올해 6 월, 작년 같은 기간에서 2,900 만 달러가 증가했습니다. 총 투자 총 투자는 총 투자의 53.23 %를 차지한 반면, 중국의 외국인 투자는 43.02 %를 차지했습니다. CDC 보고서에 따르면 올해 상반기 왕국에 대한 다른 외국인 투자는 태국, 사모아, 영국령 버진 아일랜드, 한국, 싱가포르, 케이맨 제도, 말레이시아, 일본 및 호주 출신이었다. 프로젝트와 가치는 캄보디아 정부에 대한 투자자들의 신뢰를 반영하여 국가가 부정확 한 후 사회 경제적 활동을 재개 한 후 캄보디아 상공 회의소의 부사장 인 임 Heng은 어제 예방 접종 인구 비율.“사회 및 경제 활동의 재개는 지역 및 외국 투자자 모두가 국가에 투자하는 데 관심을 끌었습니다. RCEP, Cambodia-China FTA, Cambodia-Korea FTA 및 새로운 투자법의 이행과 같은 무역 선호도에 대한 무역 선호도는 덧붙였습니다. 투자의 성장은 전염병으로부터 경제를 회복하려는 정부의 노력을 반영했다고 개발위원회의 사무 총장 Sok Chenda Sophea는 말했다. Cambodia. 지난 11 월부터 Sophea는 Freshnews. Heng Sokkung, 산업, 과학 기술 및 혁신부 국무 장관 인 Heng Sokkung이 인프라와 충분한 에너지에 대한 지원과 충분한 에너지에 대한 지원을 캄보디아의 투자자에 대한 신뢰를 구축하는 데 기여했다고 말했다. 더 나은 운송을 촉진하고 충분한 에너지와 깨끗한 물을 늘려서 안정적인 생산 체인을 보장하기 위해 건축 및 개선 된 물리 인프라. 이로 인해 투자자들이 캄보디아에 투자 할 수있는 확신을 쌓았다”고 Sokkung은 말했다. CAMBODIA-China Free Trade Agrence (CCFTA)와 지역 포괄적 인 경제 파트너십 (RCEP) 무역 거래는 올해 1 월에 발효되었다고 CCC의 Lim Heng은 말했다. 정부가 파트너 국가와 설립 할 계획이 된 FTA에 따른 새로운 무역 선호도는 새로운 투자를 유치하고 캄보디아 제작 제품을 더 넓은 시장으로 수출하는 데 더 많은 부스트를 제공 할 것입니다.</v>
      </c>
    </row>
    <row r="270" ht="15.75" customHeight="1">
      <c r="A270" s="1">
        <v>268.0</v>
      </c>
      <c r="B270" s="3" t="s">
        <v>815</v>
      </c>
      <c r="C270" s="3" t="str">
        <f>IFERROR(__xludf.DUMMYFUNCTION("GOOGLETRANSLATE(B270,""en"",""ko"")"),"일본은 왕국에 양보 대출을 늘리기로 결정했다")</f>
        <v>일본은 왕국에 양보 대출을 늘리기로 결정했다</v>
      </c>
      <c r="D270" s="3" t="s">
        <v>800</v>
      </c>
      <c r="E270" s="3" t="str">
        <f>IFERROR(__xludf.DUMMYFUNCTION("GOOGLETRANSLATE(D270,""en"",""ko"")"),"2022 년 7 월 25 일")</f>
        <v>2022 년 7 월 25 일</v>
      </c>
      <c r="F270" s="4" t="s">
        <v>816</v>
      </c>
      <c r="G270" s="3" t="s">
        <v>817</v>
      </c>
      <c r="H270" s="3" t="str">
        <f>IFERROR(__xludf.DUMMYFUNCTION("GOOGLETRANSLATE(G270,""en"",""ko"")"),"일본 국제 협력청 (JICA)은 캄보디아에 대한 매년 양보 대출을 늘릴 예정입니다. 동남아시아의 책임자이자 태평양 부서 인 하타 에다 미코 (Hataeda Miko)는 지난주 캄보디아 재무 장관 아엔 포르노 니 로스 (Aun Pornmoniroth)와의 회의에서 이번 조치를 취했다. Pornmoniroth는 일본 정부와 사람들이 캄보디아의 많은 부문 개발, 특히 국제 항구, 도로, 교량, 전기와 같은 물리적 인프라를위한 공식 개발 지원을 제공했다고 말했"&amp;"다. Pornmoniroth는 관개, 병원, 학교 및 수처리 공장.“이러한 활동은 일본이 여전히 훌륭한 친구이자 캄보디아의 전략적 개발 파트너임을 분명히 반영합니다. , 캄보디아의 전략 계획의 정책 및 전략.“양 당사자 Pornmoniroth는 보도 자료에 따르면, Pornmoniroth는이 회의에서 Jica Cambodia Office의 최고 대표 인 Kamei Haruko가 참석 한 회의에서 AIDS 보조금을 제공하는 회의에서 말했다. , 일본 정부"&amp;"가 제공하는 양보 대출 및 기술 지원은 캄보디아 정부가 제시 한 모든 단계에서 전략적 정책과 전략의 이행에 기여했습니다.“현재 상황에서 캄보디아는 능동적으로 지속적으로 달성하기 위해 노력해 왔습니다. 2030 년에 중간 소득 지위를 달성하기 위해 경제 정책의 목표”라고 그는 말했다. 그는 일본의 공식 개발 지원이 정부의 우선 순위와 주요 정책에 필수적이라고 캄보디아는 지정 학적 전략적 위치에 있다고 말했다. , 거의 아세안 국가 중심에 태국과 베트남 사"&amp;"이에 샌드위치, Emergi 아시아의 NG 경제는 아세안 국가를 토지로 연결하는 남부 경제 회랑의 중요한 노드입니다. 동시에 일본 정부가 지역 안정성을 촉진하고 목표를 세우는 인도-태평양 바다 차선에 직면하고 있다고 덧붙였습니다. “자유롭고 개방형 인도-태평양 비전”을 통해 아시아와 아프리카 간의 연결성을 향상시켜 번영.")</f>
        <v>일본 국제 협력청 (JICA)은 캄보디아에 대한 매년 양보 대출을 늘릴 예정입니다. 동남아시아의 책임자이자 태평양 부서 인 하타 에다 미코 (Hataeda Miko)는 지난주 캄보디아 재무 장관 아엔 포르노 니 로스 (Aun Pornmoniroth)와의 회의에서 이번 조치를 취했다. Pornmoniroth는 일본 정부와 사람들이 캄보디아의 많은 부문 개발, 특히 국제 항구, 도로, 교량, 전기와 같은 물리적 인프라를위한 공식 개발 지원을 제공했다고 말했다. Pornmoniroth는 관개, 병원, 학교 및 수처리 공장.“이러한 활동은 일본이 여전히 훌륭한 친구이자 캄보디아의 전략적 개발 파트너임을 분명히 반영합니다. , 캄보디아의 전략 계획의 정책 및 전략.“양 당사자 Pornmoniroth는 보도 자료에 따르면, Pornmoniroth는이 회의에서 Jica Cambodia Office의 최고 대표 인 Kamei Haruko가 참석 한 회의에서 AIDS 보조금을 제공하는 회의에서 말했다. , 일본 정부가 제공하는 양보 대출 및 기술 지원은 캄보디아 정부가 제시 한 모든 단계에서 전략적 정책과 전략의 이행에 기여했습니다.“현재 상황에서 캄보디아는 능동적으로 지속적으로 달성하기 위해 노력해 왔습니다. 2030 년에 중간 소득 지위를 달성하기 위해 경제 정책의 목표”라고 그는 말했다. 그는 일본의 공식 개발 지원이 정부의 우선 순위와 주요 정책에 필수적이라고 캄보디아는 지정 학적 전략적 위치에 있다고 말했다. , 거의 아세안 국가 중심에 태국과 베트남 사이에 샌드위치, Emergi 아시아의 NG 경제는 아세안 국가를 토지로 연결하는 남부 경제 회랑의 중요한 노드입니다. 동시에 일본 정부가 지역 안정성을 촉진하고 목표를 세우는 인도-태평양 바다 차선에 직면하고 있다고 덧붙였습니다. “자유롭고 개방형 인도-태평양 비전”을 통해 아시아와 아프리카 간의 연결성을 향상시켜 번영.</v>
      </c>
    </row>
    <row r="271" ht="15.75" customHeight="1">
      <c r="A271" s="1">
        <v>269.0</v>
      </c>
      <c r="B271" s="3" t="s">
        <v>818</v>
      </c>
      <c r="C271" s="3" t="str">
        <f>IFERROR(__xludf.DUMMYFUNCTION("GOOGLETRANSLATE(B271,""en"",""ko"")"),"캄보디아는 H1에 12 억 2 천만 달러의 중국 투자를받습니다")</f>
        <v>캄보디아는 H1에 12 억 2 천만 달러의 중국 투자를받습니다</v>
      </c>
      <c r="D271" s="3" t="s">
        <v>800</v>
      </c>
      <c r="E271" s="3" t="str">
        <f>IFERROR(__xludf.DUMMYFUNCTION("GOOGLETRANSLATE(D271,""en"",""ko"")"),"2022 년 7 월 25 일")</f>
        <v>2022 년 7 월 25 일</v>
      </c>
      <c r="F271" s="4" t="s">
        <v>819</v>
      </c>
      <c r="G271" s="3" t="s">
        <v>820</v>
      </c>
      <c r="H271" s="3" t="str">
        <f>IFERROR(__xludf.DUMMYFUNCTION("GOOGLETRANSLATE(G271,""en"",""ko"")"),"캄보디아 자유 무역 협정 (CCFTA)과 지역 포괄적 인 경제 파트너십 (RCEP)은 올해 상반기에 중국에서 캄보디아로 더 많은 투자를 유치하는 데 도움이되었습니다. 올해 상반기 중국의 12 억 9 천만 달러의 고정 당사자 투자는 2022 년 첫 6 개월 동안 왕국이받은 총 투자 총 투자의 약 43 %를 차지했다. 올해 1 월에서 6 월에 캄보디아에 투자 한 다른 국가는 태국, 사모아, 영국령 버진 아일랜드, 한국, 싱가포르, 케이맨 제도, 말레이시아,"&amp;" 일본 및 호주였습니다. 외국인 투자를 유치하는 주요 프로젝트에는 농업 및 농업 산업이 포함됩니다. 부문, 제조, 관광 및 인프라. Heng Sokkung, 국무 장관 및 산업, 과학 기술 및 혁신부 대변인 대행사 보고서에서 우수한 유대, 캄보디아-중국 자유 무역 협정 및 지역 포괄적 인 경제 파트너십은 중국에서 왕국으로 더 많은 투자자를 유치하는 데 도움이되는 주요 요인이었다. 2022 년 1 월 1 일에 발효되었습니다.“이러한 자유 무역 협정은 캄보"&amp;"디아의 유리한 투자법, 평화 및 정치적 안정성과 함께 외국인 투자자, 특히 중국인들이 캄보디아에 투자 할 수있는 좋은 기회를 제공했다고 생각합니다.” “중국 투자는 새로운 자본을 가져 왔을뿐만 아니라 캄보디아의 사회 경제적 발전을위한 진보 된 기술도 가져왔다”고 지적했다. Ironclad Friendship과 Belt and Road 이니셔티브가 더 많은 중국 투자자를 왕국에 끌어들이는 주요 요인이라는 통신사.“중국 투자는 Esse입니다. NTIAL은 "&amp;"캄보디아의 경제를 늘리고 199 년 전염병 시대에 캄보디아 사람들을위한 새로운 일자리를 창출하는 데 도움이된다”고 말했다. 작년 같은 기간과 비교할 때 캄보디아의 관세 및 소비국의 데이터에 비해, 국무 장관이자 상무부 대변인 펜 소비 트 (Penn Sovicheat)는 뉴스 에이전시에게 중국이 캄보디아의 가장 큰 무역 파트너라고 뉴스 에이전시에 말했다. 그는 앞으로 몇 달과 몇 년 동안 양자 무역 성장이 더 높아질 것이라고 말했다.“중국은 캄보디아, 특"&amp;"히 쌀, 바나나, 망고 및 카사바와 같은 잠재적 농산물의 큰 시장입니다. RCEP와 CCFTA는 우리의 무역 및 투자 성장을 향상 시켰습니다.”라고 그는 말했다. RCEP는 10 개의 아세안 회원국, 즉 Brunei, Cambodia, Indonesia, Laos, Malaysia, Myanmar, Philippines , 싱가포르, 태국, 베트남, 그리고 5 개의 무역 파트너, 즉 중국, 일본, 한국, 호주 및 뉴질랜드.")</f>
        <v>캄보디아 자유 무역 협정 (CCFTA)과 지역 포괄적 인 경제 파트너십 (RCEP)은 올해 상반기에 중국에서 캄보디아로 더 많은 투자를 유치하는 데 도움이되었습니다. 올해 상반기 중국의 12 억 9 천만 달러의 고정 당사자 투자는 2022 년 첫 6 개월 동안 왕국이받은 총 투자 총 투자의 약 43 %를 차지했다. 올해 1 월에서 6 월에 캄보디아에 투자 한 다른 국가는 태국, 사모아, 영국령 버진 아일랜드, 한국, 싱가포르, 케이맨 제도, 말레이시아, 일본 및 호주였습니다. 외국인 투자를 유치하는 주요 프로젝트에는 농업 및 농업 산업이 포함됩니다. 부문, 제조, 관광 및 인프라. Heng Sokkung, 국무 장관 및 산업, 과학 기술 및 혁신부 대변인 대행사 보고서에서 우수한 유대, 캄보디아-중국 자유 무역 협정 및 지역 포괄적 인 경제 파트너십은 중국에서 왕국으로 더 많은 투자자를 유치하는 데 도움이되는 주요 요인이었다. 2022 년 1 월 1 일에 발효되었습니다.“이러한 자유 무역 협정은 캄보디아의 유리한 투자법, 평화 및 정치적 안정성과 함께 외국인 투자자, 특히 중국인들이 캄보디아에 투자 할 수있는 좋은 기회를 제공했다고 생각합니다.” “중국 투자는 새로운 자본을 가져 왔을뿐만 아니라 캄보디아의 사회 경제적 발전을위한 진보 된 기술도 가져왔다”고 지적했다. Ironclad Friendship과 Belt and Road 이니셔티브가 더 많은 중국 투자자를 왕국에 끌어들이는 주요 요인이라는 통신사.“중국 투자는 Esse입니다. NTIAL은 캄보디아의 경제를 늘리고 199 년 전염병 시대에 캄보디아 사람들을위한 새로운 일자리를 창출하는 데 도움이된다”고 말했다. 작년 같은 기간과 비교할 때 캄보디아의 관세 및 소비국의 데이터에 비해, 국무 장관이자 상무부 대변인 펜 소비 트 (Penn Sovicheat)는 뉴스 에이전시에게 중국이 캄보디아의 가장 큰 무역 파트너라고 뉴스 에이전시에 말했다. 그는 앞으로 몇 달과 몇 년 동안 양자 무역 성장이 더 높아질 것이라고 말했다.“중국은 캄보디아, 특히 쌀, 바나나, 망고 및 카사바와 같은 잠재적 농산물의 큰 시장입니다. RCEP와 CCFTA는 우리의 무역 및 투자 성장을 향상 시켰습니다.”라고 그는 말했다. RCEP는 10 개의 아세안 회원국, 즉 Brunei, Cambodia, Indonesia, Laos, Malaysia, Myanmar, Philippines , 싱가포르, 태국, 베트남, 그리고 5 개의 무역 파트너, 즉 중국, 일본, 한국, 호주 및 뉴질랜드.</v>
      </c>
    </row>
    <row r="272" ht="15.75" customHeight="1">
      <c r="A272" s="1">
        <v>270.0</v>
      </c>
      <c r="B272" s="3" t="s">
        <v>821</v>
      </c>
      <c r="C272" s="3" t="str">
        <f>IFERROR(__xludf.DUMMYFUNCTION("GOOGLETRANSLATE(B272,""en"",""ko"")"),"Vattanac Group의 최신 프로젝트는 Phnom Penh 's Riverside에 새로운 삶을 가져다줍니다.")</f>
        <v>Vattanac Group의 최신 프로젝트는 Phnom Penh 's Riverside에 새로운 삶을 가져다줍니다.</v>
      </c>
      <c r="D272" s="3" t="s">
        <v>800</v>
      </c>
      <c r="E272" s="3" t="str">
        <f>IFERROR(__xludf.DUMMYFUNCTION("GOOGLETRANSLATE(D272,""en"",""ko"")"),"2022 년 7 월 25 일")</f>
        <v>2022 년 7 월 25 일</v>
      </c>
      <c r="F272" s="4" t="s">
        <v>822</v>
      </c>
      <c r="G272" s="3" t="s">
        <v>823</v>
      </c>
      <c r="H272" s="3" t="str">
        <f>IFERROR(__xludf.DUMMYFUNCTION("GOOGLETRANSLATE(G272,""en"",""ko"")"),"Phnom Penh, 2022 년 8 월 Hôtel KVL은 문을 열 것입니다. Sisowath Quay의 주요 위치에 위치한이 곳은 Vattanac Group의 포트폴리오에 대망의 최신 추가 기능입니다. 호텔의 모토는“연결하도록 설계되었습니다”. 현대적이고 세련되고 기능적 인 환경에서 현대 여행자의 모든 요구를 충족시킵니다. 역사적인 프놈펜의 중심에 위치한 왕궁과 국립 박물관에서 한 블록, Tonle Sap과 Mekong Rivers의 합류점에 직접 "&amp;"직면합니다. 이 눈에 띄는 새 건물은 이웃에게 새로운 건축 설계를 제공합니다. 7 층에 걸쳐있는이 호텔은 반사 수영장과 아트리움 전체에 자연광이 확산 된 독특한 중앙 채광창 주위에 건설됩니다. 76 개의 객실은 아늑하고 실용적인 아트리움 객실에서 넓은 KVL 스위트에 이르기까지 5 개의 범주로 떨어져 있으며, 이는 도시 나 강 전역에서 뛰어난 전망을 제공합니다. 모든 객실은 현대 이탈리아 가구와 프레트 리넨으로 신중하게 마무리되며 욕실에는 대형 레인 샤"&amp;"워기가 장착되어 있습니다. Hôtel KVL의 음식 및 음료 제품은 Phnom Penh의 미식가에 의해 예상됩니다. 호텔의 시그니처 레스토랑 El Tapas는 활기찬 지하 환경에서 현대적인 스페인 요리, 고급 와인 및 공예 칵테일을 제공합니다. 수석 요리사 Mario Yufera는 암스테르담의 레스토랑 브레다와 양곤의 로즈 우드 호텔을 포함하여 유럽과 아시아에서 10 년의 경험을 제공합니다. 스페인 동부의 Alicante에서 온 그는 고향의 음식에 대한"&amp;" 그의 사랑과 현대적인 고급 식당에 대한 열정을 모두 표현하는 메뉴를 만들었습니다. 호텔의 옥상은 KVL의 새로운 옥상 바가 있습니다. 창의적인 칵테일, 야간 DJ 및 국제 아시아 및 서부 요리와 광대 한 강의 전망을 통해 KVL은 호텔 손님과 프놈펜 주민 모두에게 활발한 목적지가 될 것입니다. 커피 숍 연금술사는 지역적으로 소스 커피와 장인 샌드위치, 케이크 및 패스트리를 제공하며 Bistro Skylight는 하루 종일 식사를 위해 편안한 하루 종일"&amp;" 식사를 할 수 있으며 늦은 저녁까지 아시아 및 서양 요리를 제공합니다. 유목민은 공동 작업 공간 The Atom이 제공하는 시설을 즐길 수 있습니다. 이것은 오픈 플랜 작업 공간과 개인 핫 데스크 공간뿐만 아니라 완비 된 회의실과 기업 이벤트 공간을 제공하며, 프놈펜의 중심에 편리하게 위치한 Sam Ang Vattanac 씨는 다음과 같이 말했습니다. , 교양 및 미래 생각-2022 년 캄보디아의 소우주. 캄보디아 시장 전체에도 마찬가지입니다. 이제 "&amp;"시간이 바로 기대하고 꿈을 꾸는 데 맞습니다. Hôtel KVL은 국제 방문객들과 마찬가지로 캄보디아의 손님에게 매력적이라고 ​​믿습니다. 우리는 이것을 확실히 보았습니다. 지난 4 년 동안 Rosewood Phnom Penh에서. Vattanac Group이 현재 자본을 가져 오는 것은 절묘한 디자인과 편의 시설을 제공하지만 광범위한 현대 여행자와 국제적인 손님의 손이 닿는 새로운 세계적 수준의 부동산을 가져 오는 것이 즐거워요.”DINE CATIN "&amp;": SOFT OPENIVE PACKATHENTENTIC을 즐기십시오. 발렌시아 요리사와 그의 헌신적 인 팀이 준비한 스페인 저녁 식사. 그런 다음 세련된 방 중 하나에서 밤을 보내며 강이나 도시 스카이 라인을 가로 지르는 크메르 터치와 전망으로 현대 인테리어 디자인을 즐기십시오. 우리 Bistro Skylight에서 두 번의 부티크 아침 식사로 숙박을 완료하십시오. Deluxe Room ($ 270 Nett)의 168 달러에서 시작하는 기억에 남는 도시"&amp;" 탈출, 다음 내포물이 있습니다. El Tapas*에서 2 명*오전 9 시부 터 조기 체크인 및 오후 8시 (36 시간 체재) 저녁 식사 메뉴 공유까지 늦은 체크 아웃 :")</f>
        <v>Phnom Penh, 2022 년 8 월 Hôtel KVL은 문을 열 것입니다. Sisowath Quay의 주요 위치에 위치한이 곳은 Vattanac Group의 포트폴리오에 대망의 최신 추가 기능입니다. 호텔의 모토는“연결하도록 설계되었습니다”. 현대적이고 세련되고 기능적 인 환경에서 현대 여행자의 모든 요구를 충족시킵니다. 역사적인 프놈펜의 중심에 위치한 왕궁과 국립 박물관에서 한 블록, Tonle Sap과 Mekong Rivers의 합류점에 직접 직면합니다. 이 눈에 띄는 새 건물은 이웃에게 새로운 건축 설계를 제공합니다. 7 층에 걸쳐있는이 호텔은 반사 수영장과 아트리움 전체에 자연광이 확산 된 독특한 중앙 채광창 주위에 건설됩니다. 76 개의 객실은 아늑하고 실용적인 아트리움 객실에서 넓은 KVL 스위트에 이르기까지 5 개의 범주로 떨어져 있으며, 이는 도시 나 강 전역에서 뛰어난 전망을 제공합니다. 모든 객실은 현대 이탈리아 가구와 프레트 리넨으로 신중하게 마무리되며 욕실에는 대형 레인 샤워기가 장착되어 있습니다. Hôtel KVL의 음식 및 음료 제품은 Phnom Penh의 미식가에 의해 예상됩니다. 호텔의 시그니처 레스토랑 El Tapas는 활기찬 지하 환경에서 현대적인 스페인 요리, 고급 와인 및 공예 칵테일을 제공합니다. 수석 요리사 Mario Yufera는 암스테르담의 레스토랑 브레다와 양곤의 로즈 우드 호텔을 포함하여 유럽과 아시아에서 10 년의 경험을 제공합니다. 스페인 동부의 Alicante에서 온 그는 고향의 음식에 대한 그의 사랑과 현대적인 고급 식당에 대한 열정을 모두 표현하는 메뉴를 만들었습니다. 호텔의 옥상은 KVL의 새로운 옥상 바가 있습니다. 창의적인 칵테일, 야간 DJ 및 국제 아시아 및 서부 요리와 광대 한 강의 전망을 통해 KVL은 호텔 손님과 프놈펜 주민 모두에게 활발한 목적지가 될 것입니다. 커피 숍 연금술사는 지역적으로 소스 커피와 장인 샌드위치, 케이크 및 패스트리를 제공하며 Bistro Skylight는 하루 종일 식사를 위해 편안한 하루 종일 식사를 할 수 있으며 늦은 저녁까지 아시아 및 서양 요리를 제공합니다. 유목민은 공동 작업 공간 The Atom이 제공하는 시설을 즐길 수 있습니다. 이것은 오픈 플랜 작업 공간과 개인 핫 데스크 공간뿐만 아니라 완비 된 회의실과 기업 이벤트 공간을 제공하며, 프놈펜의 중심에 편리하게 위치한 Sam Ang Vattanac 씨는 다음과 같이 말했습니다. , 교양 및 미래 생각-2022 년 캄보디아의 소우주. 캄보디아 시장 전체에도 마찬가지입니다. 이제 시간이 바로 기대하고 꿈을 꾸는 데 맞습니다. Hôtel KVL은 국제 방문객들과 마찬가지로 캄보디아의 손님에게 매력적이라고 ​​믿습니다. 우리는 이것을 확실히 보았습니다. 지난 4 년 동안 Rosewood Phnom Penh에서. Vattanac Group이 현재 자본을 가져 오는 것은 절묘한 디자인과 편의 시설을 제공하지만 광범위한 현대 여행자와 국제적인 손님의 손이 닿는 새로운 세계적 수준의 부동산을 가져 오는 것이 즐거워요.”DINE CATIN : SOFT OPENIVE PACKATHENTENTIC을 즐기십시오. 발렌시아 요리사와 그의 헌신적 인 팀이 준비한 스페인 저녁 식사. 그런 다음 세련된 방 중 하나에서 밤을 보내며 강이나 도시 스카이 라인을 가로 지르는 크메르 터치와 전망으로 현대 인테리어 디자인을 즐기십시오. 우리 Bistro Skylight에서 두 번의 부티크 아침 식사로 숙박을 완료하십시오. Deluxe Room ($ 270 Nett)의 168 달러에서 시작하는 기억에 남는 도시 탈출, 다음 내포물이 있습니다. El Tapas*에서 2 명*오전 9 시부 터 조기 체크인 및 오후 8시 (36 시간 체재) 저녁 식사 메뉴 공유까지 늦은 체크 아웃 :</v>
      </c>
    </row>
    <row r="273" ht="15.75" customHeight="1">
      <c r="A273" s="1">
        <v>271.0</v>
      </c>
      <c r="B273" s="3" t="s">
        <v>824</v>
      </c>
      <c r="C273" s="3" t="str">
        <f>IFERROR(__xludf.DUMMYFUNCTION("GOOGLETRANSLATE(B273,""en"",""ko"")"),"Speedwind의‘Heart with Heart’가방 권위있는 상")</f>
        <v>Speedwind의‘Heart with Heart’가방 권위있는 상</v>
      </c>
      <c r="D273" s="3" t="s">
        <v>800</v>
      </c>
      <c r="E273" s="3" t="str">
        <f>IFERROR(__xludf.DUMMYFUNCTION("GOOGLETRANSLATE(D273,""en"",""ko"")"),"2022 년 7 월 25 일")</f>
        <v>2022 년 7 월 25 일</v>
      </c>
      <c r="F273" s="4" t="s">
        <v>825</v>
      </c>
      <c r="G273" s="3" t="s">
        <v>826</v>
      </c>
      <c r="H273" s="3" t="str">
        <f>IFERROR(__xludf.DUMMYFUNCTION("GOOGLETRANSLATE(G273,""en"",""ko"")"),"Speedwind Distributions Co., Ltd는 'Asia 책임 기업 상 (AREA) 2022.'Heart with Heart with Heart 'CSR 이니셔티브에 대한 소셜 권한 부여 카테고리에서 지속 가능성 및 책임있는 기업가 정신상에서 탁월하고 모범적 인 업적을 받았습니다. 아시아에서 책임있는 기업가 정신을위한 주요 비정부기구 (NGO) 인 Enterprise Asia에 의해 조직 된 지역은 지속 가능하고 사회적으로 책임있는 비즈니"&amp;"스 관행을지지하는 아시아 비즈니스 및 리더를 인정하고 명예를 얻었습니다. 2018 년 Speedwind의 Dalton Wong 회장이 시작한 '심장과 함께주는'CSR 활동에 대한 승인과 인정. 그는 인생에서 가장 낮은 지점에있었습니다. NCOURAGE 동료와 친구들이 가능할 때마다 지역 사회에서 지원을 필요로하는 사람들을 돕기 위해 NCOURAGE를 통해 경영진과 직원의 지원과 적극적인 참여를 통해 COVID를 포함한 여러 CSR 활동 및 사회적 지원 "&amp;"이니셔티브를 조직했습니다. -19 기부 프로그램, 홍수 구호 원조, 농촌 및 소외 계층의 교육 원조, 장애인 소수 민족 및 남녀 평등 고용 프로그램을위한 고용 프로그램.“캄보디아 커뮤니티의 책임있는 구성원이자 경제의 수혜자로서 우리는 회사와 경제를 믿습니다. Dalton은 직원들이 항상 도움이 필요한 지역 사회 구성원을 도울 수있는 방법을 찾아야합니다. 홍수 피해자와 그 가족뿐만 아니라 전염병의 결과로 경제적 어려움과 도전에 직면 한 사람들”이라고 그는"&amp;" 말했다. H Speedwind의 모든 이해 관계자들의 강력한 약속으로 회사가 운영되는 한 CSR 이니셔티브를 계속할 것입니다.”Speedwind는 2018 년에 배포 경험이 많은 기업가 인 Dalton Wong에 의해 설립되었습니다. 그는 또한 캄보디아에서 다른 여러 사업을 소유하고 있습니다. Speedwind는 고객의 속도, 보안 및 편의성을 우선시하는 전국적인 커버리지 및 우수한 물류 서비스와 함께 포괄적 인 유통 네트워크를 제공하는 것을 목표로하"&amp;"며, 경험이 풍부하고 풍부한 관리 팀을 통해 Speedwind 프로세스 아웃소싱, 릴리스에 따르면, 19 개국의 500 명의 아시아 비즈니스 및 리더는 2011 년 출시 이후 지속 가능하고 책임있는 기업가 정신을 우승 한 지역 상을 수상했습니다. 수상 범주는 사회적 역량 강화, 사람에 대한 투자, 건강 증진, 녹색 리더십입니다. 기업 지배 구조, 순환 경제 리더십 및 책임있는 비즈니스 리더십.")</f>
        <v>Speedwind Distributions Co., Ltd는 'Asia 책임 기업 상 (AREA) 2022.'Heart with Heart with Heart 'CSR 이니셔티브에 대한 소셜 권한 부여 카테고리에서 지속 가능성 및 책임있는 기업가 정신상에서 탁월하고 모범적 인 업적을 받았습니다. 아시아에서 책임있는 기업가 정신을위한 주요 비정부기구 (NGO) 인 Enterprise Asia에 의해 조직 된 지역은 지속 가능하고 사회적으로 책임있는 비즈니스 관행을지지하는 아시아 비즈니스 및 리더를 인정하고 명예를 얻었습니다. 2018 년 Speedwind의 Dalton Wong 회장이 시작한 '심장과 함께주는'CSR 활동에 대한 승인과 인정. 그는 인생에서 가장 낮은 지점에있었습니다. NCOURAGE 동료와 친구들이 가능할 때마다 지역 사회에서 지원을 필요로하는 사람들을 돕기 위해 NCOURAGE를 통해 경영진과 직원의 지원과 적극적인 참여를 통해 COVID를 포함한 여러 CSR 활동 및 사회적 지원 이니셔티브를 조직했습니다. -19 기부 프로그램, 홍수 구호 원조, 농촌 및 소외 계층의 교육 원조, 장애인 소수 민족 및 남녀 평등 고용 프로그램을위한 고용 프로그램.“캄보디아 커뮤니티의 책임있는 구성원이자 경제의 수혜자로서 우리는 회사와 경제를 믿습니다. Dalton은 직원들이 항상 도움이 필요한 지역 사회 구성원을 도울 수있는 방법을 찾아야합니다. 홍수 피해자와 그 가족뿐만 아니라 전염병의 결과로 경제적 어려움과 도전에 직면 한 사람들”이라고 그는 말했다. H Speedwind의 모든 이해 관계자들의 강력한 약속으로 회사가 운영되는 한 CSR 이니셔티브를 계속할 것입니다.”Speedwind는 2018 년에 배포 경험이 많은 기업가 인 Dalton Wong에 의해 설립되었습니다. 그는 또한 캄보디아에서 다른 여러 사업을 소유하고 있습니다. Speedwind는 고객의 속도, 보안 및 편의성을 우선시하는 전국적인 커버리지 및 우수한 물류 서비스와 함께 포괄적 인 유통 네트워크를 제공하는 것을 목표로하며, 경험이 풍부하고 풍부한 관리 팀을 통해 Speedwind 프로세스 아웃소싱, 릴리스에 따르면, 19 개국의 500 명의 아시아 비즈니스 및 리더는 2011 년 출시 이후 지속 가능하고 책임있는 기업가 정신을 우승 한 지역 상을 수상했습니다. 수상 범주는 사회적 역량 강화, 사람에 대한 투자, 건강 증진, 녹색 리더십입니다. 기업 지배 구조, 순환 경제 리더십 및 책임있는 비즈니스 리더십.</v>
      </c>
    </row>
    <row r="274" ht="15.75" customHeight="1">
      <c r="A274" s="1">
        <v>272.0</v>
      </c>
      <c r="B274" s="3" t="s">
        <v>827</v>
      </c>
      <c r="C274" s="3" t="str">
        <f>IFERROR(__xludf.DUMMYFUNCTION("GOOGLETRANSLATE(B274,""en"",""ko"")"),"붉은 옥수수를 키우는 사역, 롱란 수출")</f>
        <v>붉은 옥수수를 키우는 사역, 롱란 수출</v>
      </c>
      <c r="D274" s="3" t="s">
        <v>800</v>
      </c>
      <c r="E274" s="3" t="str">
        <f>IFERROR(__xludf.DUMMYFUNCTION("GOOGLETRANSLATE(D274,""en"",""ko"")"),"2022 년 7 월 25 일")</f>
        <v>2022 년 7 월 25 일</v>
      </c>
      <c r="F274" s="4" t="s">
        <v>828</v>
      </c>
      <c r="G274" s="3" t="s">
        <v>829</v>
      </c>
      <c r="H274" s="3" t="str">
        <f>IFERROR(__xludf.DUMMYFUNCTION("GOOGLETRANSLATE(G274,""en"",""ko"")"),"Pan Sorasak 상무부 장관은 Red Corn과 Pailin Longan이 최근 캄보디아-테일랜드 국경 근처의 4 개 주에서 시장을 확장하고 공급망에 가치를 부여 할 수있는 타당성을 연구하기 위해 최근에 생산했다. Pailin, Battambang 및 Banteay Meanchey 지방의 상업, 농업, 산림 및 어업 및 협동 조합의 공무원들과 함께“붉은 옥수수의 강력한 생산을 위해서는 좋은 농업 관행을 채택해야합니다. Sorasak은 Sorasak"&amp;"과 협동 조합은 생산 비용 상승과 Red Corns의 높은 품질의 수출 표준을 포함하여 도전에 직면하고 있다고 말했다. 그리고 Pailin Longan. 그들은 또한 농장 등록의 이점이나 좋은 농업 관행에 대한 지식이 충분하지 않으며, 농업 관리들이 그들에 대한 인식을 높이기 위해 농업 공무원이 현장에 갔지만 위생 및 식물성 절차를 알지 못한다고 덧붙였다. 협동 조합은 상업부에 다른 부처 및 관련 기관과 조정하여 요청을 조사하고 캄보디아와 태국에서 다른"&amp;" 트럭로드 규모를 표준화하도록 요청했다. 태국 및 중국과 같은 국내 및 해외 시장 모두 농민들이 생산을 높일 수 있습니다. 장관은 상무부가 트럭의 부하 표준화에 관한 요청을 조사 할 것이라고 확신했다. 사역은 다른 부처 및 관련 기관과의 요청을 검토하고 적절한 R을 제공합니다. 레드 옥수수는 생산과 수출을 방해하는 문제를 제거하기위한 espones”라고 그는 말했다. Country. Red Corn은 Battambang, Banteay Meanchey,"&amp;" Pailin, Puurat, Prosat, Tboung Khmum, Kratie, Preah Vihear, Prey Veng 및 Kandal 지방에 심고 태국, 베트남, 한국 및 방글라데시 태국으로 수출합니다. (Mou) 릴리스에 따르면, 농산물을 조달하기위한 Pailin 지방의 붉은 옥수수 농장 협동 조합으로 China Jinan Engineering Import Export (Cambodia) Co Ltd는 Pailin, Battambang, Ba"&amp;"nteay를 포함한 4 개의 지방에서 Pailin Longan 커뮤니티와 다른 MOU에 서명했습니다. 2022 년 9 월부터 2023 년 6 월까지 농산물을 수출하기위한 Meanchey와 Pupt at Province.")</f>
        <v>Pan Sorasak 상무부 장관은 Red Corn과 Pailin Longan이 최근 캄보디아-테일랜드 국경 근처의 4 개 주에서 시장을 확장하고 공급망에 가치를 부여 할 수있는 타당성을 연구하기 위해 최근에 생산했다. Pailin, Battambang 및 Banteay Meanchey 지방의 상업, 농업, 산림 및 어업 및 협동 조합의 공무원들과 함께“붉은 옥수수의 강력한 생산을 위해서는 좋은 농업 관행을 채택해야합니다. Sorasak은 Sorasak과 협동 조합은 생산 비용 상승과 Red Corns의 높은 품질의 수출 표준을 포함하여 도전에 직면하고 있다고 말했다. 그리고 Pailin Longan. 그들은 또한 농장 등록의 이점이나 좋은 농업 관행에 대한 지식이 충분하지 않으며, 농업 관리들이 그들에 대한 인식을 높이기 위해 농업 공무원이 현장에 갔지만 위생 및 식물성 절차를 알지 못한다고 덧붙였다. 협동 조합은 상업부에 다른 부처 및 관련 기관과 조정하여 요청을 조사하고 캄보디아와 태국에서 다른 트럭로드 규모를 표준화하도록 요청했다. 태국 및 중국과 같은 국내 및 해외 시장 모두 농민들이 생산을 높일 수 있습니다. 장관은 상무부가 트럭의 부하 표준화에 관한 요청을 조사 할 것이라고 확신했다. 사역은 다른 부처 및 관련 기관과의 요청을 검토하고 적절한 R을 제공합니다. 레드 옥수수는 생산과 수출을 방해하는 문제를 제거하기위한 espones”라고 그는 말했다. Country. Red Corn은 Battambang, Banteay Meanchey, Pailin, Puurat, Prosat, Tboung Khmum, Kratie, Preah Vihear, Prey Veng 및 Kandal 지방에 심고 태국, 베트남, 한국 및 방글라데시 태국으로 수출합니다. (Mou) 릴리스에 따르면, 농산물을 조달하기위한 Pailin 지방의 붉은 옥수수 농장 협동 조합으로 China Jinan Engineering Import Export (Cambodia) Co Ltd는 Pailin, Battambang, Banteay를 포함한 4 개의 지방에서 Pailin Longan 커뮤니티와 다른 MOU에 서명했습니다. 2022 년 9 월부터 2023 년 6 월까지 농산물을 수출하기위한 Meanchey와 Pupt at Province.</v>
      </c>
    </row>
    <row r="275" ht="15.75" customHeight="1">
      <c r="A275" s="1">
        <v>273.0</v>
      </c>
      <c r="B275" s="3" t="s">
        <v>830</v>
      </c>
      <c r="C275" s="3" t="str">
        <f>IFERROR(__xludf.DUMMYFUNCTION("GOOGLETRANSLATE(B275,""en"",""ko"")"),"영국 외무 장관은 프랑스의 여행 혼돈에 대한 책임을 맡고 있습니다.")</f>
        <v>영국 외무 장관은 프랑스의 여행 혼돈에 대한 책임을 맡고 있습니다.</v>
      </c>
      <c r="D275" s="3" t="s">
        <v>800</v>
      </c>
      <c r="E275" s="3" t="str">
        <f>IFERROR(__xludf.DUMMYFUNCTION("GOOGLETRANSLATE(D275,""en"",""ko"")"),"2022 년 7 월 25 일")</f>
        <v>2022 년 7 월 25 일</v>
      </c>
      <c r="F275" s="4" t="s">
        <v>831</v>
      </c>
      <c r="G275" s="3" t="s">
        <v>832</v>
      </c>
      <c r="H275" s="3" t="str">
        <f>IFERROR(__xludf.DUMMYFUNCTION("GOOGLETRANSLATE(G275,""en"",""ko"")"),"Anadulo Agency - 영국의 외무 장관은 토요일 영국 남동부의 도버 항구에있는 많은 여행자와 휴가객들이 직면 한 여행 혼돈에 대해 프랑스를 비난했다. Liz Truss는 프랑스 당국이 충분한 공무원을 인간 국경 지위에 보내지 않았다고 비난하고 Brexit이라는 프랑스 주장을 거부했다. “사실은 프랑스 당국이 국경에 충분한 사람들을 넣지 않았고 프랑스 당국과 연락을 취하고 있다는 사실입니다. 나는 끔찍한 상황을 해결하기 위해 그들로부터 조치를 취"&amp;"해야한다는 것이 매우 분명합니다. 트러스는 스카이 뉴스와의 인터뷰에서 항구에 직면 한 혼돈이 브렉 시트 이후 국경 점검의 결과인지 물었을 때, 외무 장관은 현재 상황이 자원 부족의 결과라고 말했다. 트러스 당국은“이것은 국경에서 자원 부족으로 인해 발생하는 상황이며 프랑스 당국이 해결해야 할 일이며 이것이 제가 분명히 밝히는 것”이라고 트러스 당국은 덧붙였다. 영국 정부의 지연과 로그 잼에 대한 잘못이라는 주장을 거부 한 주장은 대신 Brexit과 국경"&amp;" 점검의 발기가 지연과 폐쇄의 원인이라고 주장하면서 영국의 국경을위한 공식 연합 인 Brexit은 결과적으로 Brexit은 말했다. 국경에 대한 엄격한 점검.“수표가 예전보다 더 엄격한 경우입니다. Brexit 이전에는 입국 권리가있었습니다. 우리는 cheng 겐에 없었지만 여전히 수표가 매우 적었습니다. 그리고 종종 프랑스 수표는 전혀 없었습니다.”ISU 공무원 Lucy Morton은 다음과 같이 말했습니다. 우리는 다른 유럽 여행자를 대할 때 우리."&amp;" 그래서 그들은 우리가하는 것과 동일한 수준의 수표를하고 항상 그들에게 행해졌습니다.”Morton은 금요일에 프랑스, ​​벨기에, 네덜란드에 입장하는 여행자들을위한 주요 터미널 인 Dover 항구는“ 여행자들이 최대 6 시간 동안 지속 된 줄에 직면 한 후 중요한 사고”.")</f>
        <v>Anadulo Agency - 영국의 외무 장관은 토요일 영국 남동부의 도버 항구에있는 많은 여행자와 휴가객들이 직면 한 여행 혼돈에 대해 프랑스를 비난했다. Liz Truss는 프랑스 당국이 충분한 공무원을 인간 국경 지위에 보내지 않았다고 비난하고 Brexit이라는 프랑스 주장을 거부했다. “사실은 프랑스 당국이 국경에 충분한 사람들을 넣지 않았고 프랑스 당국과 연락을 취하고 있다는 사실입니다. 나는 끔찍한 상황을 해결하기 위해 그들로부터 조치를 취해야한다는 것이 매우 분명합니다. 트러스는 스카이 뉴스와의 인터뷰에서 항구에 직면 한 혼돈이 브렉 시트 이후 국경 점검의 결과인지 물었을 때, 외무 장관은 현재 상황이 자원 부족의 결과라고 말했다. 트러스 당국은“이것은 국경에서 자원 부족으로 인해 발생하는 상황이며 프랑스 당국이 해결해야 할 일이며 이것이 제가 분명히 밝히는 것”이라고 트러스 당국은 덧붙였다. 영국 정부의 지연과 로그 잼에 대한 잘못이라는 주장을 거부 한 주장은 대신 Brexit과 국경 점검의 발기가 지연과 폐쇄의 원인이라고 주장하면서 영국의 국경을위한 공식 연합 인 Brexit은 결과적으로 Brexit은 말했다. 국경에 대한 엄격한 점검.“수표가 예전보다 더 엄격한 경우입니다. Brexit 이전에는 입국 권리가있었습니다. 우리는 cheng 겐에 없었지만 여전히 수표가 매우 적었습니다. 그리고 종종 프랑스 수표는 전혀 없었습니다.”ISU 공무원 Lucy Morton은 다음과 같이 말했습니다. 우리는 다른 유럽 여행자를 대할 때 우리. 그래서 그들은 우리가하는 것과 동일한 수준의 수표를하고 항상 그들에게 행해졌습니다.”Morton은 금요일에 프랑스, ​​벨기에, 네덜란드에 입장하는 여행자들을위한 주요 터미널 인 Dover 항구는“ 여행자들이 최대 6 시간 동안 지속 된 줄에 직면 한 후 중요한 사고”.</v>
      </c>
    </row>
    <row r="276" ht="15.75" customHeight="1">
      <c r="A276" s="1">
        <v>274.0</v>
      </c>
      <c r="B276" s="3" t="s">
        <v>833</v>
      </c>
      <c r="C276" s="3" t="str">
        <f>IFERROR(__xludf.DUMMYFUNCTION("GOOGLETRANSLATE(B276,""en"",""ko"")"),"이라크, 쿠르드족은 석유 분쟁을 완화하기 위해 '대화'를 선택합니다.")</f>
        <v>이라크, 쿠르드족은 석유 분쟁을 완화하기 위해 '대화'를 선택합니다.</v>
      </c>
      <c r="D276" s="3" t="s">
        <v>800</v>
      </c>
      <c r="E276" s="3" t="str">
        <f>IFERROR(__xludf.DUMMYFUNCTION("GOOGLETRANSLATE(D276,""en"",""ko"")"),"2022 년 7 월 25 일")</f>
        <v>2022 년 7 월 25 일</v>
      </c>
      <c r="F276" s="4" t="s">
        <v>834</v>
      </c>
      <c r="G276" s="3" t="s">
        <v>835</v>
      </c>
      <c r="H276" s="3" t="str">
        <f>IFERROR(__xludf.DUMMYFUNCTION("GOOGLETRANSLATE(G276,""en"",""ko"")"),"AFP - 바그다드의 연방 정부와 자율적 인 쿠르드 지역은 토요일에 법원에서 진행된 끓는 석유 분쟁을 완화하기 위해“대화를 늘리기로 약속했다”고 발표는 이라크 수도를 거의 방문하는 동안 이루어졌다. 쿠르드 지역 총리. 2019 년 이후 바그다드를 방문하지 않은 Masrour Barzani는 이라크 총리 Mustafa Al-Kadheemi를 대량의 대화를 위해 이라크 총리를 만났다. Kadhemi의 사무실의 성명서는“주제 중 하나였다. 이라크 쿠르드 스탄"&amp;" 지역의 석유 연방 석유부와 자연 자원부 간의 대화를 늘리기로 합의했다. .“양측… 연방 정부와 지역 정부 간의 협력과 공동 조정을 강화하여 투자를 유치하고 수입을 극대화 할 필요성을 강조했습니다.”라고 덧붙였습니다. 바그다드의 정치 교착 상태 - 연방 대법원이 쿠르드족에게 영토에서 연방 당국으로 추출한 석유를 넘겨달라고 명령했을 때 바그다드의 석유부가 사법 불만을 제기 한 후 이라크 자본의 상업 법원은 쿠르드와 외국 기업 간의 계약을 발표했다. 이 부"&amp;"문의 수입은 연방 정부 예산의 90 %를 사료로 보낸다. It는 원유의 하루 평균 330 만 배럴 (BPD)을 수출하는 반면, 쿠르드족의 생산량은 450,000 bpd 이상을 해제하기위한 입찰에서 450,000 bpd 이상을 수출했다. 지역 정부의 대변인 인 바그다드와 조화를 이룰 석유 탐사 및 마케팅을 전문으로하는 두 회사는 이번 달 초에 Baghdad는 쿠르드 스탄의 분야에서 생산량에 대한 제어를 되 찾으려고 싸웠다. 전에.")</f>
        <v>AFP - 바그다드의 연방 정부와 자율적 인 쿠르드 지역은 토요일에 법원에서 진행된 끓는 석유 분쟁을 완화하기 위해“대화를 늘리기로 약속했다”고 발표는 이라크 수도를 거의 방문하는 동안 이루어졌다. 쿠르드 지역 총리. 2019 년 이후 바그다드를 방문하지 않은 Masrour Barzani는 이라크 총리 Mustafa Al-Kadheemi를 대량의 대화를 위해 이라크 총리를 만났다. Kadhemi의 사무실의 성명서는“주제 중 하나였다. 이라크 쿠르드 스탄 지역의 석유 연방 석유부와 자연 자원부 간의 대화를 늘리기로 합의했다. .“양측… 연방 정부와 지역 정부 간의 협력과 공동 조정을 강화하여 투자를 유치하고 수입을 극대화 할 필요성을 강조했습니다.”라고 덧붙였습니다. 바그다드의 정치 교착 상태 - 연방 대법원이 쿠르드족에게 영토에서 연방 당국으로 추출한 석유를 넘겨달라고 명령했을 때 바그다드의 석유부가 사법 불만을 제기 한 후 이라크 자본의 상업 법원은 쿠르드와 외국 기업 간의 계약을 발표했다. 이 부문의 수입은 연방 정부 예산의 90 %를 사료로 보낸다. It는 원유의 하루 평균 330 만 배럴 (BPD)을 수출하는 반면, 쿠르드족의 생산량은 450,000 bpd 이상을 해제하기위한 입찰에서 450,000 bpd 이상을 수출했다. 지역 정부의 대변인 인 바그다드와 조화를 이룰 석유 탐사 및 마케팅을 전문으로하는 두 회사는 이번 달 초에 Baghdad는 쿠르드 스탄의 분야에서 생산량에 대한 제어를 되 찾으려고 싸웠다. 전에.</v>
      </c>
    </row>
    <row r="277" ht="15.75" customHeight="1">
      <c r="A277" s="1">
        <v>275.0</v>
      </c>
      <c r="B277" s="3" t="s">
        <v>836</v>
      </c>
      <c r="C277" s="3" t="str">
        <f>IFERROR(__xludf.DUMMYFUNCTION("GOOGLETRANSLATE(B277,""en"",""ko"")"),"Fed는 나이프의 가장자리에 경제로 또 다른 큰 요율 하이킹을 위해 설정되었습니다.")</f>
        <v>Fed는 나이프의 가장자리에 경제로 또 다른 큰 요율 하이킹을 위해 설정되었습니다.</v>
      </c>
      <c r="D277" s="3" t="s">
        <v>800</v>
      </c>
      <c r="E277" s="3" t="str">
        <f>IFERROR(__xludf.DUMMYFUNCTION("GOOGLETRANSLATE(D277,""en"",""ko"")"),"2022 년 7 월 25 일")</f>
        <v>2022 년 7 월 25 일</v>
      </c>
      <c r="F277" s="4" t="s">
        <v>837</v>
      </c>
      <c r="G277" s="3" t="s">
        <v>838</v>
      </c>
      <c r="H277" s="3" t="str">
        <f>IFERROR(__xludf.DUMMYFUNCTION("GOOGLETRANSLATE(G277,""en"",""ko"")"),"AFP- 미국 중앙 은행가들은 경제를 계속 성장시키면서 인플레이션을 계속하는 데 어려움을 겪고 있지만, 경기 침체를 위험에 빠뜨릴 것이라는 점을 분명히했지만 우크라이나에서 여전히 격렬한 전쟁을 벌이고 코비드- 19 아시아에서 진행중인 문제를 일으키고 경제 침체를 피하려면 운이 필요하며 연방 준비 제도의 통제 이외의 많은 요인에 의존 할 것입니다. 가족이 가스, 식품 및 주택에 대한 가격이 급증하는 가운데서 목적을 달성하기 위해 노력함에 따라, 미국인 수"&amp;"가 증가하면서 청구서를 지불하는 두 번째 일자리, 연준 당국자들은 고통을 겪는 것을 의미하더라도 인플레이션 싸움의 최우선 과제임을 분명히했습니다. 연준은 다음 주에 이틀 동안 정책 회의를 가졌으며, 이곳에서 벤치 마크 차입률을 인상 할 것으로 예상됩니다. 수요일에 수요를 식히고 가격 압박을 완화하기위한 공격적인 캠페인에서 백분율의 4 분 S는 6 월에 새로운 40 년 최고치 9.1 %로 상승한 하늘 높이의 소비자 가격으로 임금 이익이 압도당하는 것을보고"&amp;" 있습니다. 경제는 더 많은 일자리 손실을 초래할 가능성이 있지만 정책 입안자들은 더 큰 고통을 피하고 싶어합니다. 전직 연준 최고 책임자 인 자넷 옐런 (Janet Yellen) 장관은 지난주“소프트 랜딩을 달성하기 위해서는 기술과 행운이 필요하다”고 경고했다. 동의.“매우 복잡하고 다차원적인 문제입니다.”Kohn은 AFP에 특히 공급망 불확실성으로 인해 AFP에 말했습니다. 전염병 기간 동안 세계 최대의 경제를 홍수 한 후, 금리가 제로 및 꾸준한 "&amp;"유동성 흐름에 금융 시스템-연준 정책 입안자들은 경제가 얼마나 빨리 회복되었는지에 대해 축하하고, 한 달에 수백만 개의 일자리를 회복했지만, AME와 같이 가격의 급속한 런업으로 인해 평평한 일을했습니다. 대규모 정부 원조로 인한 리코 인은 지출을 겪고 있으며, 전 세계 공급망이 중국에서 계속되는 전 세계 공급망에 의해 여전히 쇠약 해졌을 때 자동차, 주택 및 기타 상품을 구매했습니다. 정책 금리는 제로-제로-3 월 25 일 기준점 증가로 시작하여 5 "&amp;"월에는 50, 6 월에는 75 명으로 시작합니다. 높은 대출 비용은 자동차와 주택을 구매하거나 사업을 확장하기 위해 자금을 빌리는 데 더 비싸게됩니다. 지난 주에 첫 번째 이동을 한 유럽 중앙 은행을 포함하여 다른 주요 중앙 은행은 소송을 따랐다. 지난 달 정책 설정 연방 공개 공개는 말했다. 시장위원회는 7 월 회의에서 50 또는 75bps 하이킹을 고려할 것이며, 대부분의 경제학자들은 6 월 3 분기 증가를 기대할 것으로 예상했다. 미국 중앙 은행이"&amp;" 1990 년 초에 연방 자금 요금을 사용하기 시작한 이래 처음으로 BPS 하이킹을 할 것입니다. 1980 년대 초반부터 한 번의 움직임에 동등한 강화가 보이지 않았다. Paul Volcker는 임금 가격 인플레이션 나선을 분쇄하기 위해 십자군에 있었다. Mixed Databut조차도 Waller조차도 너무 빨리 움직이지 않는 것이 중요하다고 언급했으며, 데이터가 계속해서 가격 상승을 보이는 경우에만 풀 포인트 하이킹이 요구 될 것이라고 언급했다. La"&amp;"fayette College Economics 교수 인 Julie Smith는“인플레이션 사진이 여전히 나쁘기 때문에 100 베이시스 포인트에 대해 논의 할 것이라고 생각합니다. 인터뷰에서 가격이 급등하면서 이자율이 상승하고 소비자 지출이 계속 증가 함에도 불구하고 새로운 기록을 반복적으로 강타하여 일부 경제학자들은 2 분기에 수축을 경고하게 만들었습니다. 주택 판매 감소, 모기지 신청의 급격한 감소 및 필수 지출의 점유율이 증가하는 등의 균열의 징후가"&amp;" 있습니다. 이는 미국 경제가 심각한 침체없이 더 높은 비율을 견딜 수있을 정도로 강력하다고 말했습니다. 로렌스 서머스 (Lawrence Summers) 장관은 지나치게 낙관적이며 인플레이션을 길들이려면 크게 낙관적이며 일자리 손실이 급격히 상승해야한다고 말한다. 쿤은 파웰이 연준이 속도 하이킹주기를 늦추거나 일시 중지하려는 데이터에 대해 명확하게 전달하는 것이 중요 할 것이라고 말했다. .“저는 지난달 연준이 예상 한 3.7 %보다 실업률이 높을 때 "&amp;"상당히 얕은 경기 침체라고 생각합니다. 거대한.""")</f>
        <v>AFP- 미국 중앙 은행가들은 경제를 계속 성장시키면서 인플레이션을 계속하는 데 어려움을 겪고 있지만, 경기 침체를 위험에 빠뜨릴 것이라는 점을 분명히했지만 우크라이나에서 여전히 격렬한 전쟁을 벌이고 코비드- 19 아시아에서 진행중인 문제를 일으키고 경제 침체를 피하려면 운이 필요하며 연방 준비 제도의 통제 이외의 많은 요인에 의존 할 것입니다. 가족이 가스, 식품 및 주택에 대한 가격이 급증하는 가운데서 목적을 달성하기 위해 노력함에 따라, 미국인 수가 증가하면서 청구서를 지불하는 두 번째 일자리, 연준 당국자들은 고통을 겪는 것을 의미하더라도 인플레이션 싸움의 최우선 과제임을 분명히했습니다. 연준은 다음 주에 이틀 동안 정책 회의를 가졌으며, 이곳에서 벤치 마크 차입률을 인상 할 것으로 예상됩니다. 수요일에 수요를 식히고 가격 압박을 완화하기위한 공격적인 캠페인에서 백분율의 4 분 S는 6 월에 새로운 40 년 최고치 9.1 %로 상승한 하늘 높이의 소비자 가격으로 임금 이익이 압도당하는 것을보고 있습니다. 경제는 더 많은 일자리 손실을 초래할 가능성이 있지만 정책 입안자들은 더 큰 고통을 피하고 싶어합니다. 전직 연준 최고 책임자 인 자넷 옐런 (Janet Yellen) 장관은 지난주“소프트 랜딩을 달성하기 위해서는 기술과 행운이 필요하다”고 경고했다. 동의.“매우 복잡하고 다차원적인 문제입니다.”Kohn은 AFP에 특히 공급망 불확실성으로 인해 AFP에 말했습니다. 전염병 기간 동안 세계 최대의 경제를 홍수 한 후, 금리가 제로 및 꾸준한 유동성 흐름에 금융 시스템-연준 정책 입안자들은 경제가 얼마나 빨리 회복되었는지에 대해 축하하고, 한 달에 수백만 개의 일자리를 회복했지만, AME와 같이 가격의 급속한 런업으로 인해 평평한 일을했습니다. 대규모 정부 원조로 인한 리코 인은 지출을 겪고 있으며, 전 세계 공급망이 중국에서 계속되는 전 세계 공급망에 의해 여전히 쇠약 해졌을 때 자동차, 주택 및 기타 상품을 구매했습니다. 정책 금리는 제로-제로-3 월 25 일 기준점 증가로 시작하여 5 월에는 50, 6 월에는 75 명으로 시작합니다. 높은 대출 비용은 자동차와 주택을 구매하거나 사업을 확장하기 위해 자금을 빌리는 데 더 비싸게됩니다. 지난 주에 첫 번째 이동을 한 유럽 중앙 은행을 포함하여 다른 주요 중앙 은행은 소송을 따랐다. 지난 달 정책 설정 연방 공개 공개는 말했다. 시장위원회는 7 월 회의에서 50 또는 75bps 하이킹을 고려할 것이며, 대부분의 경제학자들은 6 월 3 분기 증가를 기대할 것으로 예상했다. 미국 중앙 은행이 1990 년 초에 연방 자금 요금을 사용하기 시작한 이래 처음으로 BPS 하이킹을 할 것입니다. 1980 년대 초반부터 한 번의 움직임에 동등한 강화가 보이지 않았다. Paul Volcker는 임금 가격 인플레이션 나선을 분쇄하기 위해 십자군에 있었다. Mixed Databut조차도 Waller조차도 너무 빨리 움직이지 않는 것이 중요하다고 언급했으며, 데이터가 계속해서 가격 상승을 보이는 경우에만 풀 포인트 하이킹이 요구 될 것이라고 언급했다. Lafayette College Economics 교수 인 Julie Smith는“인플레이션 사진이 여전히 나쁘기 때문에 100 베이시스 포인트에 대해 논의 할 것이라고 생각합니다. 인터뷰에서 가격이 급등하면서 이자율이 상승하고 소비자 지출이 계속 증가 함에도 불구하고 새로운 기록을 반복적으로 강타하여 일부 경제학자들은 2 분기에 수축을 경고하게 만들었습니다. 주택 판매 감소, 모기지 신청의 급격한 감소 및 필수 지출의 점유율이 증가하는 등의 균열의 징후가 있습니다. 이는 미국 경제가 심각한 침체없이 더 높은 비율을 견딜 수있을 정도로 강력하다고 말했습니다. 로렌스 서머스 (Lawrence Summers) 장관은 지나치게 낙관적이며 인플레이션을 길들이려면 크게 낙관적이며 일자리 손실이 급격히 상승해야한다고 말한다. 쿤은 파웰이 연준이 속도 하이킹주기를 늦추거나 일시 중지하려는 데이터에 대해 명확하게 전달하는 것이 중요 할 것이라고 말했다. .“저는 지난달 연준이 예상 한 3.7 %보다 실업률이 높을 때 상당히 얕은 경기 침체라고 생각합니다. 거대한."</v>
      </c>
    </row>
    <row r="278" ht="15.75" customHeight="1">
      <c r="A278" s="1">
        <v>276.0</v>
      </c>
      <c r="B278" s="3" t="s">
        <v>30</v>
      </c>
      <c r="C278" s="3" t="str">
        <f>IFERROR(__xludf.DUMMYFUNCTION("GOOGLETRANSLATE(B278,""en"",""ko"")"),"시장 감시")</f>
        <v>시장 감시</v>
      </c>
      <c r="D278" s="3" t="s">
        <v>800</v>
      </c>
      <c r="E278" s="3" t="str">
        <f>IFERROR(__xludf.DUMMYFUNCTION("GOOGLETRANSLATE(D278,""en"",""ko"")"),"2022 년 7 월 25 일")</f>
        <v>2022 년 7 월 25 일</v>
      </c>
      <c r="F278" s="4" t="s">
        <v>839</v>
      </c>
      <c r="G278" s="3" t="s">
        <v>840</v>
      </c>
      <c r="H278" s="3" t="str">
        <f>IFERROR(__xludf.DUMMYFUNCTION("GOOGLETRANSLATE(G278,""en"",""ko"")"),"CSX는 0.74 점을 얻었습니다. 캄보디아 증권 거래소 지수 (CSX)는 금요일에 478.05에서 0.74 포인트 또는 0.16 %의 이익을 기록했습니다. 477.36에 개장 한 지수는 하루 무역 기간 동안 478.25의 최고치와 476.33의 최저치를 기록했으며, PPAP는 140 명의 Riels가 15,340 Riels와 PA로 이동하여 13,800 Riels에 도달하기 위해 15,340 명의 Riels와 PA로 이동했습니다. GTI와 PPSP는 "&amp;"각각 4,080 명의 Riels와 2,390 Riels에 도달하기 위해 각각 20 개의 Riels를 올라갔습니다. PWSA는 20 Riels를 7,420 Riels와 Pepc, 10 Riels로 넘어 가서 3,180 Riel에 도달했습니다. DBDE는 10 Riels에 도달하여 2,400에 도달했습니다. Riels와 JSL은 4,180 Riels에서 평평하게 남아있었습니다.")</f>
        <v>CSX는 0.74 점을 얻었습니다. 캄보디아 증권 거래소 지수 (CSX)는 금요일에 478.05에서 0.74 포인트 또는 0.16 %의 이익을 기록했습니다. 477.36에 개장 한 지수는 하루 무역 기간 동안 478.25의 최고치와 476.33의 최저치를 기록했으며, PPAP는 140 명의 Riels가 15,340 Riels와 PA로 이동하여 13,800 Riels에 도달하기 위해 15,340 명의 Riels와 PA로 이동했습니다. GTI와 PPSP는 각각 4,080 명의 Riels와 2,390 Riels에 도달하기 위해 각각 20 개의 Riels를 올라갔습니다. PWSA는 20 Riels를 7,420 Riels와 Pepc, 10 Riels로 넘어 가서 3,180 Riel에 도달했습니다. DBDE는 10 Riels에 도달하여 2,400에 도달했습니다. Riels와 JSL은 4,180 Riels에서 평평하게 남아있었습니다.</v>
      </c>
    </row>
    <row r="279" ht="15.75" customHeight="1">
      <c r="A279" s="1">
        <v>277.0</v>
      </c>
      <c r="B279" s="3" t="s">
        <v>841</v>
      </c>
      <c r="C279" s="3" t="str">
        <f>IFERROR(__xludf.DUMMYFUNCTION("GOOGLETRANSLATE(B279,""en"",""ko"")"),"Preah Sihanouk 당국은 투자 프로젝트를 검토합니다")</f>
        <v>Preah Sihanouk 당국은 투자 프로젝트를 검토합니다</v>
      </c>
      <c r="D279" s="3" t="s">
        <v>842</v>
      </c>
      <c r="E279" s="3" t="str">
        <f>IFERROR(__xludf.DUMMYFUNCTION("GOOGLETRANSLATE(D279,""en"",""ko"")"),"2022 년 7 월 24 일")</f>
        <v>2022 년 7 월 24 일</v>
      </c>
      <c r="F279" s="4" t="s">
        <v>843</v>
      </c>
      <c r="G279" s="3" t="s">
        <v>844</v>
      </c>
      <c r="H279" s="3" t="str">
        <f>IFERROR(__xludf.DUMMYFUNCTION("GOOGLETRANSLATE(G279,""en"",""ko"")"),"Preah Sihanouk의 주지사 인 Kouch Chamroeun은 투자 프로젝트 초안을 검토하고 논의하고 지방 예산에 의해 자금을 조달 할 프로젝트를 우선 순위를 정하기위한 회의를 주재했습니다. 회의는 지방 협의회 기술 조정위원회와 차장의 참여와 함께 열렸습니다. , 주정부 행정 국장, 지구 총재 및 관련 부서 의장. Chamroeun은 Preah Sihanouk 지방 행정부의 Preah Sihanouk 지방 개발 계획을 기반으로 더 투명하고 효율적"&amp;"이라는 것을 강조함으로써 회의를 열었습니다. 주지사는 경제 재무부의 예산 규모에 따라 각 하위 계정에 따라 예산이 나뉘어 졌다고 밝혔으며, 지방 총재는 각 투자 프로젝트를 연구하고 평가하여 현지인의 성과를 위해 신중하게 평가해야한다고 말했습니다. 개발은 지역 차원에 있으며, 이는 사람들의 필요를 충족시키는 데 필요합니다.")</f>
        <v>Preah Sihanouk의 주지사 인 Kouch Chamroeun은 투자 프로젝트 초안을 검토하고 논의하고 지방 예산에 의해 자금을 조달 할 프로젝트를 우선 순위를 정하기위한 회의를 주재했습니다. 회의는 지방 협의회 기술 조정위원회와 차장의 참여와 함께 열렸습니다. , 주정부 행정 국장, 지구 총재 및 관련 부서 의장. Chamroeun은 Preah Sihanouk 지방 행정부의 Preah Sihanouk 지방 개발 계획을 기반으로 더 투명하고 효율적이라는 것을 강조함으로써 회의를 열었습니다. 주지사는 경제 재무부의 예산 규모에 따라 각 하위 계정에 따라 예산이 나뉘어 졌다고 밝혔으며, 지방 총재는 각 투자 프로젝트를 연구하고 평가하여 현지인의 성과를 위해 신중하게 평가해야한다고 말했습니다. 개발은 지역 차원에 있으며, 이는 사람들의 필요를 충족시키는 데 필요합니다.</v>
      </c>
    </row>
    <row r="280" ht="15.75" customHeight="1">
      <c r="A280" s="1">
        <v>278.0</v>
      </c>
      <c r="B280" s="3" t="s">
        <v>845</v>
      </c>
      <c r="C280" s="3" t="str">
        <f>IFERROR(__xludf.DUMMYFUNCTION("GOOGLETRANSLATE(B280,""en"",""ko"")"),"캄보디아의 다른 RCEP 국가에 대한 수출 H1에서 10 pct")</f>
        <v>캄보디아의 다른 RCEP 국가에 대한 수출 H1에서 10 pct</v>
      </c>
      <c r="D280" s="3" t="s">
        <v>842</v>
      </c>
      <c r="E280" s="3" t="str">
        <f>IFERROR(__xludf.DUMMYFUNCTION("GOOGLETRANSLATE(D280,""en"",""ko"")"),"2022 년 7 월 24 일")</f>
        <v>2022 년 7 월 24 일</v>
      </c>
      <c r="F280" s="4" t="s">
        <v>846</v>
      </c>
      <c r="G280" s="3" t="s">
        <v>847</v>
      </c>
      <c r="H280" s="3" t="str">
        <f>IFERROR(__xludf.DUMMYFUNCTION("GOOGLETRANSLATE(G280,""en"",""ko"")"),"Cambodia의 지역 포괄적 인 경제 파트너십 (RCEP)의 다른 회원국에 대한 총 수출은 2022 년 상반기에 총 3,200 억 달러, 전년 대비 10 % 증가했다고 Commerce의 보고서는 목요일에 밝혔다. 올해 1 월 -6 월 기간 캄보디아의 상위 3 개 수출 목적지는 베트남, 중국 및 일본이었다고 보고서는이 왕국이 베트남에 1,170 억 달러, 중국에 6 억 6,200 만 달러, 일본에 5 억 5 천 5 백만 달러의 제품을 선적했다고 덧붙였다"&amp;". 자유 무역 협정은 브루나이, 캄보디아, 인도네시아, 라오스, 말레이시아, 미얀마, 필리핀, 싱가포르, 태국 및 베트남과 같은 동남아시아 국가 10 개 협회 (ASEAN) 회원국을 포함한 15 개의 아시아 태평양 국가와 5 개의 무역 파트너로 구성되어 있습니다. 중국, 일본, 한국, 호주 및 뉴질랜드. 올해 1 월 1 일에 발효 된 ENT (CCFTA)는 캄보디아의 수출을 높이는 데 기여하는 요소입니다.“우리의 수출 성장은 관세 양보를 가진 다른 RC"&amp;"EP 회원국에 대한 제품의 더 큰 시장 접근에 대한 증거입니다.” 그는 목요일 프놈펜에서 기자 회견을했다. “두 FTA는 장기적으로 우리의 경제 성장을 강화해 왔습니다.”한편, Sovicheat는 중국은 우선적 관세를 통해 캄보디아를 포함한 최소 선진국 (LDC)을 지원하는 데 주도적 인 역할을했으며, 지원이 중요하다는 점을 지적했습니다. 캄보디아 왕립 아카데미 (Royal Academy of Cambodia)의 중국 연구소 연구소 (Institute "&amp;"of China) 연구소 (Institute of China Studies)의 사무국 장인 경제학자 인 Ky Sereyvath는 RCEP를 통해 캄보디아가 중국에서 상품을 분배하는 허브와 스포크 모델이 될 수 있다고 말했다. 아세안 지역에서.“RCEP는 지역 및 세계 경제 성장의 촉매제 역할을 해왔으며 의심 할 여지없이 모든 참여 국가는 다른 수준에서 혜택을받을 것”이라고 Xinhua는 말했다. ""캄보디아와 다른 회원국은 코비드 -19 전염병으로부터 "&amp;"경제 회복을 빠르게하는 데 도움이 될 것입니다.""프놈펜의 벨테이 국제 대학 (Beltei International University)의 선임 교수 인 조셉 매튜스 (Joseph Matthews)는 RCEP가 지역 경제 성장의 원동력이되고 있다고 말했다. 펜 펜스 시대.“이 메가 무역 거래는 캄보디아, 라오스, 미얀마, 베트남 및 말레이시아와 같은 국가들에게 큰 시장에서 제품과 상품을 마케팅하고 그들의 이익과 이익을 곱할 수있는 큰 기회를 만들어 냈습"&amp;"니다. 세계 은행의 연구 논문에 따르면, 캄보디아는 RCEP의 실질 소득 증가와 수출 성장 측면에서 베트남과 말레이시아 이후 3 위를 차지했습니다.“우리는 RCEP를 더 긴 혜택으로보고 있습니다… 캄보디아 베트남과 말레이시아,”세계 은행의 시니어 국가 경제학자 Ly Sodeth는 6 월 30 일 프놈펜에서 기자 회견에서 말했다. 신화")</f>
        <v>Cambodia의 지역 포괄적 인 경제 파트너십 (RCEP)의 다른 회원국에 대한 총 수출은 2022 년 상반기에 총 3,200 억 달러, 전년 대비 10 % 증가했다고 Commerce의 보고서는 목요일에 밝혔다. 올해 1 월 -6 월 기간 캄보디아의 상위 3 개 수출 목적지는 베트남, 중국 및 일본이었다고 보고서는이 왕국이 베트남에 1,170 억 달러, 중국에 6 억 6,200 만 달러, 일본에 5 억 5 천 5 백만 달러의 제품을 선적했다고 덧붙였다. 자유 무역 협정은 브루나이, 캄보디아, 인도네시아, 라오스, 말레이시아, 미얀마, 필리핀, 싱가포르, 태국 및 베트남과 같은 동남아시아 국가 10 개 협회 (ASEAN) 회원국을 포함한 15 개의 아시아 태평양 국가와 5 개의 무역 파트너로 구성되어 있습니다. 중국, 일본, 한국, 호주 및 뉴질랜드. 올해 1 월 1 일에 발효 된 ENT (CCFTA)는 캄보디아의 수출을 높이는 데 기여하는 요소입니다.“우리의 수출 성장은 관세 양보를 가진 다른 RCEP 회원국에 대한 제품의 더 큰 시장 접근에 대한 증거입니다.” 그는 목요일 프놈펜에서 기자 회견을했다. “두 FTA는 장기적으로 우리의 경제 성장을 강화해 왔습니다.”한편, Sovicheat는 중국은 우선적 관세를 통해 캄보디아를 포함한 최소 선진국 (LDC)을 지원하는 데 주도적 인 역할을했으며, 지원이 중요하다는 점을 지적했습니다. 캄보디아 왕립 아카데미 (Royal Academy of Cambodia)의 중국 연구소 연구소 (Institute of China) 연구소 (Institute of China Studies)의 사무국 장인 경제학자 인 Ky Sereyvath는 RCEP를 통해 캄보디아가 중국에서 상품을 분배하는 허브와 스포크 모델이 될 수 있다고 말했다. 아세안 지역에서.“RCEP는 지역 및 세계 경제 성장의 촉매제 역할을 해왔으며 의심 할 여지없이 모든 참여 국가는 다른 수준에서 혜택을받을 것”이라고 Xinhua는 말했다. "캄보디아와 다른 회원국은 코비드 -19 전염병으로부터 경제 회복을 빠르게하는 데 도움이 될 것입니다."프놈펜의 벨테이 국제 대학 (Beltei International University)의 선임 교수 인 조셉 매튜스 (Joseph Matthews)는 RCEP가 지역 경제 성장의 원동력이되고 있다고 말했다. 펜 펜스 시대.“이 메가 무역 거래는 캄보디아, 라오스, 미얀마, 베트남 및 말레이시아와 같은 국가들에게 큰 시장에서 제품과 상품을 마케팅하고 그들의 이익과 이익을 곱할 수있는 큰 기회를 만들어 냈습니다. 세계 은행의 연구 논문에 따르면, 캄보디아는 RCEP의 실질 소득 증가와 수출 성장 측면에서 베트남과 말레이시아 이후 3 위를 차지했습니다.“우리는 RCEP를 더 긴 혜택으로보고 있습니다… 캄보디아 베트남과 말레이시아,”세계 은행의 시니어 국가 경제학자 Ly Sodeth는 6 월 30 일 프놈펜에서 기자 회견에서 말했다. 신화</v>
      </c>
    </row>
    <row r="281" ht="15.75" customHeight="1">
      <c r="A281" s="1">
        <v>279.0</v>
      </c>
      <c r="B281" s="3" t="s">
        <v>848</v>
      </c>
      <c r="C281" s="3" t="str">
        <f>IFERROR(__xludf.DUMMYFUNCTION("GOOGLETRANSLATE(B281,""en"",""ko"")"),"캄보디아는 2022 년 H1에서 중국으로부터 12 억 2 천만 달러의 투자를 유치합니다.")</f>
        <v>캄보디아는 2022 년 H1에서 중국으로부터 12 억 2 천만 달러의 투자를 유치합니다.</v>
      </c>
      <c r="D281" s="3" t="s">
        <v>842</v>
      </c>
      <c r="E281" s="3" t="str">
        <f>IFERROR(__xludf.DUMMYFUNCTION("GOOGLETRANSLATE(D281,""en"",""ko"")"),"2022 년 7 월 24 일")</f>
        <v>2022 년 7 월 24 일</v>
      </c>
      <c r="F281" s="4" t="s">
        <v>849</v>
      </c>
      <c r="G281" s="3" t="s">
        <v>850</v>
      </c>
      <c r="H281" s="3" t="str">
        <f>IFERROR(__xludf.DUMMYFUNCTION("GOOGLETRANSLATE(G281,""en"",""ko"")"),"캄보디아는 토요일 캄보디아 개발위원회의 보고서에 따르면 2022 년 상반기 중국에서 12 억 2 천만 달러의 고정 당사자 투자를 유치했다. 이 보고서는 올해 전반전의 왕국에 대한 다른 외국인 투자는 태국, 사모아, 영국령 버진 아일랜드, 한국, 싱가포르에서 발행 한 것으로 나타났습니다. , Cayman Islands, Malaysia, Japan 및 Australia는 덧붙였다. 투자 프로젝트는 농업 및 농업 부문, 제조, 관광 및 인프라에 중점을 두었"&amp;"습니다. 우수한 유대 관계, 캄보디아-중국 자유 무역 협정 (CCFTA)과 지역 포괄적 인 경제 파트너십 (RCEP) 무역 거래는 주요 사실입니다. CCFTA와 15 명의 RCEP 무역 거래는 2022 년 1 월 1 일에 발효 된 중국인 투자자들을 장려합니다. Xinhua는 외국인 투자자, 특히 중국인들이 캄보디아에 투자 할 수있는 좋은 기회를 제공했다. 캄보디아 상공 회의소의 부사장 인 Heng은 Ironclad Friendship과 Belt and "&amp;"Road Initiative는 또한 더 많은 중국 투자자들이 왕국에 더 많은 중국인 투자자를 유치하는 주요 요인이라고 말했다. 199 년 이후의 유행성 시대에있는 사람들은 Xinhua에 말했다. 2022 년 상반기 동안 캄보디아-치나 거래량은 598 억 달러로 59 억 달러로 거래됩니다.
상무부의 국무부 차관과 펜 소비 츠 대변인은 중국은 캄보디아의 가장 큰 무역 파트너이며 앞으로 몇 달과 몇 년 안에 양자 무역 성장이 더 높아질 것이라고 예측했다. 쌀"&amp;", 바나나, 망고 및 카사바 등은 무엇보다도 Xinhua에게 말했다.
""RCEP와 CCFTA는 우리의 무역 및 투자 성장을 향상시켜 왔습니다."" Xinhuarcep은 10 개의 아세안 회원국, 즉 브루나이, 캄보디아, 인도네시아, 라오스, 말레이시아, 미얀마, 필리핀, 싱가포르, 태국 및 베트남, 그리고 5 명의 무역 파트너, 즉 중국, 일본, 한국, 호주 등 15 개 아시아 태평양 국가로 구성됩니다. 그리고 뉴질랜드.")</f>
        <v>캄보디아는 토요일 캄보디아 개발위원회의 보고서에 따르면 2022 년 상반기 중국에서 12 억 2 천만 달러의 고정 당사자 투자를 유치했다. 이 보고서는 올해 전반전의 왕국에 대한 다른 외국인 투자는 태국, 사모아, 영국령 버진 아일랜드, 한국, 싱가포르에서 발행 한 것으로 나타났습니다. , Cayman Islands, Malaysia, Japan 및 Australia는 덧붙였다. 투자 프로젝트는 농업 및 농업 부문, 제조, 관광 및 인프라에 중점을 두었습니다. 우수한 유대 관계, 캄보디아-중국 자유 무역 협정 (CCFTA)과 지역 포괄적 인 경제 파트너십 (RCEP) 무역 거래는 주요 사실입니다. CCFTA와 15 명의 RCEP 무역 거래는 2022 년 1 월 1 일에 발효 된 중국인 투자자들을 장려합니다. Xinhua는 외국인 투자자, 특히 중국인들이 캄보디아에 투자 할 수있는 좋은 기회를 제공했다. 캄보디아 상공 회의소의 부사장 인 Heng은 Ironclad Friendship과 Belt and Road Initiative는 또한 더 많은 중국 투자자들이 왕국에 더 많은 중국인 투자자를 유치하는 주요 요인이라고 말했다. 199 년 이후의 유행성 시대에있는 사람들은 Xinhua에 말했다. 2022 년 상반기 동안 캄보디아-치나 거래량은 598 억 달러로 59 억 달러로 거래됩니다.
상무부의 국무부 차관과 펜 소비 츠 대변인은 중국은 캄보디아의 가장 큰 무역 파트너이며 앞으로 몇 달과 몇 년 안에 양자 무역 성장이 더 높아질 것이라고 예측했다. 쌀, 바나나, 망고 및 카사바 등은 무엇보다도 Xinhua에게 말했다.
"RCEP와 CCFTA는 우리의 무역 및 투자 성장을 향상시켜 왔습니다." Xinhuarcep은 10 개의 아세안 회원국, 즉 브루나이, 캄보디아, 인도네시아, 라오스, 말레이시아, 미얀마, 필리핀, 싱가포르, 태국 및 베트남, 그리고 5 명의 무역 파트너, 즉 중국, 일본, 한국, 호주 등 15 개 아시아 태평양 국가로 구성됩니다. 그리고 뉴질랜드.</v>
      </c>
    </row>
    <row r="282" ht="15.75" customHeight="1">
      <c r="A282" s="1">
        <v>280.0</v>
      </c>
      <c r="B282" s="3" t="s">
        <v>851</v>
      </c>
      <c r="C282" s="3" t="str">
        <f>IFERROR(__xludf.DUMMYFUNCTION("GOOGLETRANSLATE(B282,""en"",""ko"")"),"Kampong Speu에서 시작하여 Khmer Product를 홍보하기 위해 출시되었습니다.")</f>
        <v>Kampong Speu에서 시작하여 Khmer Product를 홍보하기 위해 출시되었습니다.</v>
      </c>
      <c r="D282" s="3" t="s">
        <v>852</v>
      </c>
      <c r="E282" s="3" t="str">
        <f>IFERROR(__xludf.DUMMYFUNCTION("GOOGLETRANSLATE(D282,""en"",""ko"")"),"2022 년 7 월 23 일")</f>
        <v>2022 년 7 월 23 일</v>
      </c>
      <c r="F282" s="4" t="s">
        <v>853</v>
      </c>
      <c r="G282" s="3" t="s">
        <v>854</v>
      </c>
      <c r="H282" s="3" t="str">
        <f>IFERROR(__xludf.DUMMYFUNCTION("GOOGLETRANSLATE(G282,""en"",""ko"")"),"Kampong Speu는 캄보디아 제품뿐만 아니라 지방의 지원과 제품을 홍보하기 위해 10 번째 무역 박람회를 주최했습니다. 전시회는 7 월 22 일부터 24 일까지 Kampong Speu 지방 상무부에서 열립니다. 박람회는 캄퍼 스페 (Kampong Speu) 및 기타 지방에서 만든 제품, 가공 식품, 소비재 전시회를 보았습니다. 개회식은 상업 장관 인 Pan Sorasak에 의해 주재되어 있으며 관련 당국과 지방 상인의 참여를 보았습니다. 모든 이해"&amp;" 관계자와 연례 무역 행사를 조직하기 위해 모든 이해 관계자와 잘 협력 해 온 Kampong Speu 지방 상무부의 모든 지도자와 공무원의 노력에 대한 그의 축하와 감사. Sorasak은 현지 당국, 관련 부처 및 기관의 주정부, 관련 부처 및 기관의 관심이 필요합니다. 소라 삭은 모든 자본 예방 부서와 관련 기관과 관련 기관과 협력하여 주말 시장과 무역 박람회를 조직 할 수 있도록 촉구했습니다. 캄보디아 제품의 사용과 수출을 촉진합니다.")</f>
        <v>Kampong Speu는 캄보디아 제품뿐만 아니라 지방의 지원과 제품을 홍보하기 위해 10 번째 무역 박람회를 주최했습니다. 전시회는 7 월 22 일부터 24 일까지 Kampong Speu 지방 상무부에서 열립니다. 박람회는 캄퍼 스페 (Kampong Speu) 및 기타 지방에서 만든 제품, 가공 식품, 소비재 전시회를 보았습니다. 개회식은 상업 장관 인 Pan Sorasak에 의해 주재되어 있으며 관련 당국과 지방 상인의 참여를 보았습니다. 모든 이해 관계자와 연례 무역 행사를 조직하기 위해 모든 이해 관계자와 잘 협력 해 온 Kampong Speu 지방 상무부의 모든 지도자와 공무원의 노력에 대한 그의 축하와 감사. Sorasak은 현지 당국, 관련 부처 및 기관의 주정부, 관련 부처 및 기관의 관심이 필요합니다. 소라 삭은 모든 자본 예방 부서와 관련 기관과 관련 기관과 협력하여 주말 시장과 무역 박람회를 조직 할 수 있도록 촉구했습니다. 캄보디아 제품의 사용과 수출을 촉진합니다.</v>
      </c>
    </row>
    <row r="283" ht="15.75" customHeight="1">
      <c r="A283" s="1">
        <v>281.0</v>
      </c>
      <c r="B283" s="3" t="s">
        <v>855</v>
      </c>
      <c r="C283" s="3" t="str">
        <f>IFERROR(__xludf.DUMMYFUNCTION("GOOGLETRANSLATE(B283,""en"",""ko"")"),"국내 투자는 거의 16 억 달러에 달했다")</f>
        <v>국내 투자는 거의 16 억 달러에 달했다</v>
      </c>
      <c r="D283" s="3" t="s">
        <v>852</v>
      </c>
      <c r="E283" s="3" t="str">
        <f>IFERROR(__xludf.DUMMYFUNCTION("GOOGLETRANSLATE(D283,""en"",""ko"")"),"2022 년 7 월 23 일")</f>
        <v>2022 년 7 월 23 일</v>
      </c>
      <c r="F283" s="4" t="s">
        <v>856</v>
      </c>
      <c r="G283" s="3" t="s">
        <v>857</v>
      </c>
      <c r="H283" s="3" t="str">
        <f>IFERROR(__xludf.DUMMYFUNCTION("GOOGLETRANSLATE(G283,""en"",""ko"")"),"국내 투자는 캄보디아에 대한 투자를 1 위, 2022 년 상반기에 중국의 투자를 중단했습니다. 캄보디아 개발위원회 (CDC)는 2022 년 상반기에 캄보디아 투자위원회와 캄보디아 스페셜을 통한 CDC를 발표했습니다. 경제 구역위원회 (Economic Zone Committee)는 총 투자 자본이 299 억 달러 이상인 98 개의 새로운 프로젝트 및 생산 확장 프로젝트를 승인했으며, 2021 년 같은 기간에 비해 11 개의 프로젝트가 증가한 반면 투자 자"&amp;"본은 2,900 만 달러 증가. 국내 투자는 캄보디아에 대한 총 투자의 절반 이상을 중국 투자보다 약 53.23 % 또는 약 15 억 5 천만 달러로 43.02 % 또는 12 억 9 천만 달러를 차지했습니다. 캄보디아, 태국, 사모아, 영국, 버진 아일랜드, 한국, 싱가포르, 케이맨 제도, 말레이시아, 일본 및 오스트 랄리에 대한 투자 원 A. CDC 공무원, 정치적 안정성 및 평화 및 Covid-19 백신 접종의 성공으로 인해 투자자들이 캄보디아에 투"&amp;"자하도록 장려 한 사회 경제적 활동의 재개로 이어졌습니다. 캄보디아와 중국 간의 무역 협정과 캄보디아와 한국 간의 자유 무역 협정은 또한 지역 투자자들이 농업 및 농업 산업에 투자하고 생산 및 수출을위한 다양한 공장을 설립하도록 장려하는 데 도움이되었습니다.")</f>
        <v>국내 투자는 캄보디아에 대한 투자를 1 위, 2022 년 상반기에 중국의 투자를 중단했습니다. 캄보디아 개발위원회 (CDC)는 2022 년 상반기에 캄보디아 투자위원회와 캄보디아 스페셜을 통한 CDC를 발표했습니다. 경제 구역위원회 (Economic Zone Committee)는 총 투자 자본이 299 억 달러 이상인 98 개의 새로운 프로젝트 및 생산 확장 프로젝트를 승인했으며, 2021 년 같은 기간에 비해 11 개의 프로젝트가 증가한 반면 투자 자본은 2,900 만 달러 증가. 국내 투자는 캄보디아에 대한 총 투자의 절반 이상을 중국 투자보다 약 53.23 % 또는 약 15 억 5 천만 달러로 43.02 % 또는 12 억 9 천만 달러를 차지했습니다. 캄보디아, 태국, 사모아, 영국, 버진 아일랜드, 한국, 싱가포르, 케이맨 제도, 말레이시아, 일본 및 오스트 랄리에 대한 투자 원 A. CDC 공무원, 정치적 안정성 및 평화 및 Covid-19 백신 접종의 성공으로 인해 투자자들이 캄보디아에 투자하도록 장려 한 사회 경제적 활동의 재개로 이어졌습니다. 캄보디아와 중국 간의 무역 협정과 캄보디아와 한국 간의 자유 무역 협정은 또한 지역 투자자들이 농업 및 농업 산업에 투자하고 생산 및 수출을위한 다양한 공장을 설립하도록 장려하는 데 도움이되었습니다.</v>
      </c>
    </row>
    <row r="284" ht="15.75" customHeight="1">
      <c r="A284" s="1">
        <v>282.0</v>
      </c>
      <c r="B284" s="3" t="s">
        <v>858</v>
      </c>
      <c r="C284" s="3" t="str">
        <f>IFERROR(__xludf.DUMMYFUNCTION("GOOGLETRANSLATE(B284,""en"",""ko"")"),"석유와 식품의 가격 상승은 캄보디아가 10 년 높이의 인플레이션 하이킹을 게시합니다.")</f>
        <v>석유와 식품의 가격 상승은 캄보디아가 10 년 높이의 인플레이션 하이킹을 게시합니다.</v>
      </c>
      <c r="D284" s="3" t="s">
        <v>852</v>
      </c>
      <c r="E284" s="3" t="str">
        <f>IFERROR(__xludf.DUMMYFUNCTION("GOOGLETRANSLATE(D284,""en"",""ko"")"),"2022 년 7 월 23 일")</f>
        <v>2022 년 7 월 23 일</v>
      </c>
      <c r="F284" s="4" t="s">
        <v>859</v>
      </c>
      <c r="G284" s="3" t="s">
        <v>860</v>
      </c>
      <c r="H284" s="3" t="str">
        <f>IFERROR(__xludf.DUMMYFUNCTION("GOOGLETRANSLATE(G284,""en"",""ko"")"),"캄보디아 (National Bank of Cambodia)에 따르면 캄보디아의 인플레이션은 올해 첫 달에 2 월 1.22%에서 3 월 1.61%로 3 월 1.61%로 지속적으로 증가했으며 5 월 7.2%로 증가했다. NBC) .Cambodian Press는 NBC 주지사 Chea Chanto를 인용하여 세계의 석유 및 식품 가격 상승으로 인해 국가의 인플레이션이 지속적으로 증가한다고 말하면 Chanto는 2022 년 상반기와 올해 남은 몇 달 동안 장기"&amp;"간의 러시아 - 우크라이나 분쟁과 러시아에 대한 제재는 식품과 유가를 인상하여 캄보디아에서 인플레이션 인플레이션을 유발했다고 밝혔다. 환율을 안정화하는 방향으로 인플레이션을 통제하고 경제 회복을 지원하기 위해 현지 통화의 구매력과 취약한 그룹의 소득을 유지합니다. 경제 성장을 촉진하기 위해 필요한 예비비 비율이 7%로 유지되도록함으로써 금전적 완화 정책은 계속 구현 될 것입니다. 따라서 금융 기관과 은행은 더 많은 현금을 확보 할 수 있도록 도와줍니다."&amp;" COVID-19 위기, 특히 자본 증가, 유동성 및 우발성 증가 에서이 요인들은 NBC와 캄보디아 은행 시스템이 전염병과 경제 회복 기간 동안 규제를 완화 할 수있게 해줍니다. VNA")</f>
        <v>캄보디아 (National Bank of Cambodia)에 따르면 캄보디아의 인플레이션은 올해 첫 달에 2 월 1.22%에서 3 월 1.61%로 3 월 1.61%로 지속적으로 증가했으며 5 월 7.2%로 증가했다. NBC) .Cambodian Press는 NBC 주지사 Chea Chanto를 인용하여 세계의 석유 및 식품 가격 상승으로 인해 국가의 인플레이션이 지속적으로 증가한다고 말하면 Chanto는 2022 년 상반기와 올해 남은 몇 달 동안 장기간의 러시아 - 우크라이나 분쟁과 러시아에 대한 제재는 식품과 유가를 인상하여 캄보디아에서 인플레이션 인플레이션을 유발했다고 밝혔다. 환율을 안정화하는 방향으로 인플레이션을 통제하고 경제 회복을 지원하기 위해 현지 통화의 구매력과 취약한 그룹의 소득을 유지합니다. 경제 성장을 촉진하기 위해 필요한 예비비 비율이 7%로 유지되도록함으로써 금전적 완화 정책은 계속 구현 될 것입니다. 따라서 금융 기관과 은행은 더 많은 현금을 확보 할 수 있도록 도와줍니다. COVID-19 위기, 특히 자본 증가, 유동성 및 우발성 증가 에서이 요인들은 NBC와 캄보디아 은행 시스템이 전염병과 경제 회복 기간 동안 규제를 완화 할 수있게 해줍니다. VNA</v>
      </c>
    </row>
    <row r="285" ht="15.75" customHeight="1">
      <c r="A285" s="1">
        <v>283.0</v>
      </c>
      <c r="B285" s="3" t="s">
        <v>861</v>
      </c>
      <c r="C285" s="3" t="str">
        <f>IFERROR(__xludf.DUMMYFUNCTION("GOOGLETRANSLATE(B285,""en"",""ko"")"),"캄보디아 항공은 Sihanoukville-Bangkok 루트를 재개합니다")</f>
        <v>캄보디아 항공은 Sihanoukville-Bangkok 루트를 재개합니다</v>
      </c>
      <c r="D285" s="3" t="s">
        <v>852</v>
      </c>
      <c r="E285" s="3" t="str">
        <f>IFERROR(__xludf.DUMMYFUNCTION("GOOGLETRANSLATE(D285,""en"",""ko"")"),"2022 년 7 월 23 일")</f>
        <v>2022 년 7 월 23 일</v>
      </c>
      <c r="F285" s="4" t="s">
        <v>862</v>
      </c>
      <c r="G285" s="3" t="s">
        <v>863</v>
      </c>
      <c r="H285" s="3" t="str">
        <f>IFERROR(__xludf.DUMMYFUNCTION("GOOGLETRANSLATE(G285,""en"",""ko"")"),"Cambodia Airways는 캄보디아의 Sihanoukville과 태국 방콕 사이의 상업용 비행 서비스를 다시 시작했으며 Phnom Penh Capital과 Preah Sihanouk 지방의 Sihanoukville 사이의 국내 비행. -19 Pandemic은 Sihanoukville에 더 많은 여행 옵션을 제공 할 것입니다. 항공사에 따르면 처음에는 매주 월요일과 토요일에 2 개의 국제 항공편 (Sihanoukville-Bangkok)과 2 개의 "&amp;"국내 항공편 (Phnom Penh-Sihanoukville)을 포함하여 주당 4 개의 항공편을 운영합니다. C. Nika - AKP")</f>
        <v>Cambodia Airways는 캄보디아의 Sihanoukville과 태국 방콕 사이의 상업용 비행 서비스를 다시 시작했으며 Phnom Penh Capital과 Preah Sihanouk 지방의 Sihanoukville 사이의 국내 비행. -19 Pandemic은 Sihanoukville에 더 많은 여행 옵션을 제공 할 것입니다. 항공사에 따르면 처음에는 매주 월요일과 토요일에 2 개의 국제 항공편 (Sihanoukville-Bangkok)과 2 개의 국내 항공편 (Phnom Penh-Sihanoukville)을 포함하여 주당 4 개의 항공편을 운영합니다. C. Nika - AKP</v>
      </c>
    </row>
    <row r="286" ht="15.75" customHeight="1">
      <c r="A286" s="1">
        <v>284.0</v>
      </c>
      <c r="B286" s="3" t="s">
        <v>864</v>
      </c>
      <c r="C286" s="3" t="str">
        <f>IFERROR(__xludf.DUMMYFUNCTION("GOOGLETRANSLATE(B286,""en"",""ko"")"),"CMA, SPTF 파트너 캄보디아의 금융 서비스 강화 강화")</f>
        <v>CMA, SPTF 파트너 캄보디아의 금융 서비스 강화 강화</v>
      </c>
      <c r="D286" s="3" t="s">
        <v>852</v>
      </c>
      <c r="E286" s="3" t="str">
        <f>IFERROR(__xludf.DUMMYFUNCTION("GOOGLETRANSLATE(D286,""en"",""ko"")"),"2022 년 7 월 23 일")</f>
        <v>2022 년 7 월 23 일</v>
      </c>
      <c r="F286" s="4" t="s">
        <v>865</v>
      </c>
      <c r="G286" s="3" t="s">
        <v>866</v>
      </c>
      <c r="H286" s="3" t="str">
        <f>IFERROR(__xludf.DUMMYFUNCTION("GOOGLETRANSLATE(G286,""en"",""ko"")"),"캄보디아 소액 금융 협회 (CMA)와 SPTF (Social Performance Task Force)는 캄보디아 금융 서비스의 고객 보호 강화에 파트너 관계를 맺고있다. 캄보디아 은행. 전 세계의 금융 포용 이해 당사자들은 사실상 이벤트에 합류했습니다. 캄보디아 국립 은행의 고위 관리는 장기 시장 지속 가능성을위한 캄보디아의 국가 재무 포함 전략에 따른 우선 순위입니다. 금융 서비스는 캄보디아에 금융 포용을 늘리고 전체 은행 시스템의 안정성을 늘리고 "&amp;"고객 보호가 모든 이해 관계자에게 우선 순위가되도록하는 데 중요합니다.”라고 캄보디아 국립 은행의 은행 감독 담당 부국장 인 Kith Sovannarith는 말했습니다. 최초의 파트너십은 RESP를위한 로드맵을 차트에 도표를 도울 것입니다. 캄보디아의 소액 금융 및 광범위한 금융 부문의 맹렬한 성장, 재무 안정성 및 고객 보호는 동남아시아 (RIFF-SEA)를위한 책임 포용 금융 시설의 SPTF 이사 인 Nitin Madan은 말했다. Madan은 캄보"&amp;"디아 소액 금융 협회 (Cambodia Microfinance Association)가 120 개 이상의 회원 조직과 함께 캄보디아 인들이 공식 재무 서비스를 받도록 설립 된 비영리 부문 협회 (Profit Sector Association)의 책임있는 재무 제공 업체의 책임있는 재무 관행에 대한 역량을 구현하고 강화하기 위해 CMA는시기 적절하고 지속 가능한 방식으로 규제 기관, 국가 및 국제 기부자, 채권자, 투자자 및 기타 이해 관계자와 참여하는 "&amp;"소액 금융 기관, 은행, 금융 임대 기관 및 농촌 신용 기관과 협력하여 최근에 채택 된 은행 및 금융 부문 행동 강령 CMA가 이끄는 국제 채택을 촉진합니다. b 캄보디아의 EST 관행은 금융 기관의 고객에 대한 약속을 되풀이하고 부문의 건전한 명성을 촉진하기위한 EST 관행.“이 파트너십은 책임있는 성장을 증진시키고 재무 안정성을 향상 시키며 소비자 보호를 높이기 위해 책임 관리 관점에서 책임있는 포괄적 관행을 강화하는 것을 목표로합니다.” CMA 회"&amp;"장 Sok Voeun이 말했다. Chea Vannak - AKP")</f>
        <v>캄보디아 소액 금융 협회 (CMA)와 SPTF (Social Performance Task Force)는 캄보디아 금융 서비스의 고객 보호 강화에 파트너 관계를 맺고있다. 캄보디아 은행. 전 세계의 금융 포용 이해 당사자들은 사실상 이벤트에 합류했습니다. 캄보디아 국립 은행의 고위 관리는 장기 시장 지속 가능성을위한 캄보디아의 국가 재무 포함 전략에 따른 우선 순위입니다. 금융 서비스는 캄보디아에 금융 포용을 늘리고 전체 은행 시스템의 안정성을 늘리고 고객 보호가 모든 이해 관계자에게 우선 순위가되도록하는 데 중요합니다.”라고 캄보디아 국립 은행의 은행 감독 담당 부국장 인 Kith Sovannarith는 말했습니다. 최초의 파트너십은 RESP를위한 로드맵을 차트에 도표를 도울 것입니다. 캄보디아의 소액 금융 및 광범위한 금융 부문의 맹렬한 성장, 재무 안정성 및 고객 보호는 동남아시아 (RIFF-SEA)를위한 책임 포용 금융 시설의 SPTF 이사 인 Nitin Madan은 말했다. Madan은 캄보디아 소액 금융 협회 (Cambodia Microfinance Association)가 120 개 이상의 회원 조직과 함께 캄보디아 인들이 공식 재무 서비스를 받도록 설립 된 비영리 부문 협회 (Profit Sector Association)의 책임있는 재무 제공 업체의 책임있는 재무 관행에 대한 역량을 구현하고 강화하기 위해 CMA는시기 적절하고 지속 가능한 방식으로 규제 기관, 국가 및 국제 기부자, 채권자, 투자자 및 기타 이해 관계자와 참여하는 소액 금융 기관, 은행, 금융 임대 기관 및 농촌 신용 기관과 협력하여 최근에 채택 된 은행 및 금융 부문 행동 강령 CMA가 이끄는 국제 채택을 촉진합니다. b 캄보디아의 EST 관행은 금융 기관의 고객에 대한 약속을 되풀이하고 부문의 건전한 명성을 촉진하기위한 EST 관행.“이 파트너십은 책임있는 성장을 증진시키고 재무 안정성을 향상 시키며 소비자 보호를 높이기 위해 책임 관리 관점에서 책임있는 포괄적 관행을 강화하는 것을 목표로합니다.” CMA 회장 Sok Voeun이 말했다. Chea Vannak - AKP</v>
      </c>
    </row>
    <row r="287" ht="15.75" customHeight="1">
      <c r="A287" s="1">
        <v>285.0</v>
      </c>
      <c r="B287" s="3" t="s">
        <v>867</v>
      </c>
      <c r="C287" s="3" t="str">
        <f>IFERROR(__xludf.DUMMYFUNCTION("GOOGLETRANSLATE(B287,""en"",""ko"")"),"수출 증가는 캄보디아의 생산 및 공급 용량을 반영합니다")</f>
        <v>수출 증가는 캄보디아의 생산 및 공급 용량을 반영합니다</v>
      </c>
      <c r="D287" s="3" t="s">
        <v>852</v>
      </c>
      <c r="E287" s="3" t="str">
        <f>IFERROR(__xludf.DUMMYFUNCTION("GOOGLETRANSLATE(D287,""en"",""ko"")"),"2022 년 7 월 23 일")</f>
        <v>2022 년 7 월 23 일</v>
      </c>
      <c r="F287" s="4" t="s">
        <v>868</v>
      </c>
      <c r="G287" s="3" t="s">
        <v>869</v>
      </c>
      <c r="H287" s="3" t="str">
        <f>IFERROR(__xludf.DUMMYFUNCTION("GOOGLETRANSLATE(G287,""en"",""ko"")"),"캄보디아의 수출은 올해 첫 학기에 캄보디아의 높은 생산 및 공급 용량을 반영하여 상당히 증가했으며, 캄보디아의 총 수출은 2022 년 상반기에 같은 기간에 비해 33.9 % 증가한 113 억 달러로 평가되었습니다. 미국은이 나라에서 가장 큰 시장으로,이 세계 최대 경제 국가에 대한 캄보디아 수출량이 전년 대비 54 % 증가 하여이 보고서를 강조 하면서이 보고서에 따르면, 미국 최대의 시장이며,이 보고서는이 보고서에 따르면,이 보고서는이 보고서에 따르면,"&amp;" 보고서는이 보고서를 밝혔다. 펜 소비 트 (Penn Sovicheat)는 미국 시장 수출의 51.8 %가 미국 시장 수출 수출은 미국의 일반화 된 선호 시스템 (GSP)없이 이루어졌지만 상업부의 국무 장관은 말했다. “캄보디아의 미국 시장 수출은 아직 갱신 된 GSP 지위를받지 못했지만 생산 CAPA를 반영하여 높은 수준에 도달했습니다. 캄보디아의 도시 및 공급 시장”이라고 그는 7 월 21 일 왕립 정부 대변인이 이곳에서 조직 한 기자 회견에 말했다"&amp;". Cambodia는 2016 년 공식적으로 발표 된 GSP 지위에 따라 미국으로 여행 상품을 수출했다. GSP는 가장 선진국은 작년 12 월에 만료되었습니다. 섬유, 전자 부품 및 자전거 등 기타 상품은“가장 큰 국가”에 따라 미국으로 수출됩니다. Chea Vannak - AKP")</f>
        <v>캄보디아의 수출은 올해 첫 학기에 캄보디아의 높은 생산 및 공급 용량을 반영하여 상당히 증가했으며, 캄보디아의 총 수출은 2022 년 상반기에 같은 기간에 비해 33.9 % 증가한 113 억 달러로 평가되었습니다. 미국은이 나라에서 가장 큰 시장으로,이 세계 최대 경제 국가에 대한 캄보디아 수출량이 전년 대비 54 % 증가 하여이 보고서를 강조 하면서이 보고서에 따르면, 미국 최대의 시장이며,이 보고서는이 보고서에 따르면,이 보고서는이 보고서에 따르면, 보고서는이 보고서를 밝혔다. 펜 소비 트 (Penn Sovicheat)는 미국 시장 수출의 51.8 %가 미국 시장 수출 수출은 미국의 일반화 된 선호 시스템 (GSP)없이 이루어졌지만 상업부의 국무 장관은 말했다. “캄보디아의 미국 시장 수출은 아직 갱신 된 GSP 지위를받지 못했지만 생산 CAPA를 반영하여 높은 수준에 도달했습니다. 캄보디아의 도시 및 공급 시장”이라고 그는 7 월 21 일 왕립 정부 대변인이 이곳에서 조직 한 기자 회견에 말했다. Cambodia는 2016 년 공식적으로 발표 된 GSP 지위에 따라 미국으로 여행 상품을 수출했다. GSP는 가장 선진국은 작년 12 월에 만료되었습니다. 섬유, 전자 부품 및 자전거 등 기타 상품은“가장 큰 국가”에 따라 미국으로 수출됩니다. Chea Vannak - AKP</v>
      </c>
    </row>
    <row r="288" ht="15.75" customHeight="1">
      <c r="A288" s="1">
        <v>286.0</v>
      </c>
      <c r="B288" s="3" t="s">
        <v>870</v>
      </c>
      <c r="C288" s="3" t="str">
        <f>IFERROR(__xludf.DUMMYFUNCTION("GOOGLETRANSLATE(B288,""en"",""ko"")"),"캄보디아의 재정적 포용에 중요한 신뢰 구축 : 중앙 은행 공무원")</f>
        <v>캄보디아의 재정적 포용에 중요한 신뢰 구축 : 중앙 은행 공무원</v>
      </c>
      <c r="D288" s="3" t="s">
        <v>852</v>
      </c>
      <c r="E288" s="3" t="str">
        <f>IFERROR(__xludf.DUMMYFUNCTION("GOOGLETRANSLATE(D288,""en"",""ko"")"),"2022 년 7 월 23 일")</f>
        <v>2022 년 7 월 23 일</v>
      </c>
      <c r="F288" s="4" t="s">
        <v>871</v>
      </c>
      <c r="G288" s="3" t="s">
        <v>872</v>
      </c>
      <c r="H288" s="3" t="str">
        <f>IFERROR(__xludf.DUMMYFUNCTION("GOOGLETRANSLATE(G288,""en"",""ko"")"),"중앙 은행 고위 관계자는 캄보디아의 재무 포용을 증가시키는 데 필수적이며, 고객 보호를 증가시키는 것은 장기 시장 지속 가능성을위한 국가 금융 포용 전략에 따라 우선 순위이며, 금요일에 여기에서 언급했다. 캄보디아 은행 (NBC)의 감독 부문은 캄보디아 소액 금융 협회 (CMA) 사무실 건물에서 서명 식을 목격하면서 발언을했다. Cambodia는 현재 56 개의 상업 은행, 11 개의 전문 은행 및 수십 개의 소액 금융 기관을 보유하고 있으며 총 2,6"&amp;"00 개의 본사 및 지점뿐만 아니라 3,512 개의 자동화 된 텔러를 보유하고 있습니다. NBC에 따르면 전국의 기계 (ATM)는 1,600 만 명의 인구에 따르면 NBC는 2010 만 은행 및 소액 금융 기관에서 1,210 만 명의 예금 계좌와 330 만 명의 신용 계정이 있다고 NBC는 2022 년 3 월에 은행 및 금융 기관이 총 507 억 달러의 미국 달러로 민간 부문에 대출을 제공했다고 밝혔다. NBC는 2021 년 3 월에 비해 비율로 건설,"&amp;" 도매 및 소매 무역, 서비스, 농업 및 제조에 대한 대출이 주어 졌다고 덧붙였다. 신화")</f>
        <v>중앙 은행 고위 관계자는 캄보디아의 재무 포용을 증가시키는 데 필수적이며, 고객 보호를 증가시키는 것은 장기 시장 지속 가능성을위한 국가 금융 포용 전략에 따라 우선 순위이며, 금요일에 여기에서 언급했다. 캄보디아 은행 (NBC)의 감독 부문은 캄보디아 소액 금융 협회 (CMA) 사무실 건물에서 서명 식을 목격하면서 발언을했다. Cambodia는 현재 56 개의 상업 은행, 11 개의 전문 은행 및 수십 개의 소액 금융 기관을 보유하고 있으며 총 2,600 개의 본사 및 지점뿐만 아니라 3,512 개의 자동화 된 텔러를 보유하고 있습니다. NBC에 따르면 전국의 기계 (ATM)는 1,600 만 명의 인구에 따르면 NBC는 2010 만 은행 및 소액 금융 기관에서 1,210 만 명의 예금 계좌와 330 만 명의 신용 계정이 있다고 NBC는 2022 년 3 월에 은행 및 금융 기관이 총 507 억 달러의 미국 달러로 민간 부문에 대출을 제공했다고 밝혔다. NBC는 2021 년 3 월에 비해 비율로 건설, 도매 및 소매 무역, 서비스, 농업 및 제조에 대한 대출이 주어 졌다고 덧붙였다. 신화</v>
      </c>
    </row>
    <row r="289" ht="15.75" customHeight="1">
      <c r="A289" s="1">
        <v>287.0</v>
      </c>
      <c r="B289" s="3" t="s">
        <v>873</v>
      </c>
      <c r="C289" s="3" t="str">
        <f>IFERROR(__xludf.DUMMYFUNCTION("GOOGLETRANSLATE(B289,""en"",""ko"")"),"캄보디아 수출 지난 3 년 동안 중국에 194 억 달러의 농산물 수출")</f>
        <v>캄보디아 수출 지난 3 년 동안 중국에 194 억 달러의 농산물 수출</v>
      </c>
      <c r="D289" s="3" t="s">
        <v>852</v>
      </c>
      <c r="E289" s="3" t="str">
        <f>IFERROR(__xludf.DUMMYFUNCTION("GOOGLETRANSLATE(D289,""en"",""ko"")"),"2022 년 7 월 23 일")</f>
        <v>2022 년 7 월 23 일</v>
      </c>
      <c r="F289" s="4" t="s">
        <v>874</v>
      </c>
      <c r="G289" s="3" t="s">
        <v>875</v>
      </c>
      <c r="H289" s="3" t="str">
        <f>IFERROR(__xludf.DUMMYFUNCTION("GOOGLETRANSLATE(G289,""en"",""ko"")"),"캄보디아는 2019 년부터 2022 년 6 월까지 240 만 톤 이상의 농산물을 중국으로 수출하여 19,94 억 달러의 총 매출을 기록했다고 목록, 임업 및 수산부 장관 인 Veng Sakhon은 목요일에 24 종류의 농산물을 운송했다고 밝혔다. 그는 중국에 페이스 북 게시물에서 신선한 바나나, 밀링 된 쌀, 말린 카사바 칩, 카사바 전분, 말린 망고, 신선한 망고, 말린 고무, 캐슈 너트 및 코코아 가루가 포함되어 있다고 덧붙였다. 그는 수요일에 비디"&amp;"오 링크를 통해 캄보디아-차이나 농업 포럼에 참가한 후 중국의 벨트 앤로드 이니셔티브 (BRI)가 양국이 농업을 포함한 모든 분야에서 양자 협력을 더욱 확대 할 수있는 길을 열었다고 말했다. 캄보디아의 농업에 큰 혜택을 가져다가 쌀, 카사바, 열대 과일, 천연 고무 및 기타 제품을 재배하는 데 도움을주었습니다.”라고이 이니셔티브는 캄보디아를 지원했습니다. 장관은 농업 제품 가공 공원을 구축하고 농산물의 부가 가치를 향상시킬 때이 부문에서 중국 투자자를 "&amp;"유치하는 데 도움이되었다고 덧붙였다. 캄보디아의 투자는 농업 생산 기술을 현대화하고 농업 적 인프라를 촉진하는 데 필수적이라고 말했다. . 캄보디아 농무부 (Cambodian Agriculture of Agriculture) 하의 농업 국장 인 Ngin Chhay는 화요일 캄보디아가 가까운 시일 내에 처음으로 신선한 Pailin Longan과 Pangasius Fish를 중국에 수출 할 것으로 예상했다. 신화")</f>
        <v>캄보디아는 2019 년부터 2022 년 6 월까지 240 만 톤 이상의 농산물을 중국으로 수출하여 19,94 억 달러의 총 매출을 기록했다고 목록, 임업 및 수산부 장관 인 Veng Sakhon은 목요일에 24 종류의 농산물을 운송했다고 밝혔다. 그는 중국에 페이스 북 게시물에서 신선한 바나나, 밀링 된 쌀, 말린 카사바 칩, 카사바 전분, 말린 망고, 신선한 망고, 말린 고무, 캐슈 너트 및 코코아 가루가 포함되어 있다고 덧붙였다. 그는 수요일에 비디오 링크를 통해 캄보디아-차이나 농업 포럼에 참가한 후 중국의 벨트 앤로드 이니셔티브 (BRI)가 양국이 농업을 포함한 모든 분야에서 양자 협력을 더욱 확대 할 수있는 길을 열었다고 말했다. 캄보디아의 농업에 큰 혜택을 가져다가 쌀, 카사바, 열대 과일, 천연 고무 및 기타 제품을 재배하는 데 도움을주었습니다.”라고이 이니셔티브는 캄보디아를 지원했습니다. 장관은 농업 제품 가공 공원을 구축하고 농산물의 부가 가치를 향상시킬 때이 부문에서 중국 투자자를 유치하는 데 도움이되었다고 덧붙였다. 캄보디아의 투자는 농업 생산 기술을 현대화하고 농업 적 인프라를 촉진하는 데 필수적이라고 말했다. . 캄보디아 농무부 (Cambodian Agriculture of Agriculture) 하의 농업 국장 인 Ngin Chhay는 화요일 캄보디아가 가까운 시일 내에 처음으로 신선한 Pailin Longan과 Pangasius Fish를 중국에 수출 할 것으로 예상했다. 신화</v>
      </c>
    </row>
    <row r="290" ht="15.75" customHeight="1">
      <c r="A290" s="1">
        <v>288.0</v>
      </c>
      <c r="B290" s="3" t="s">
        <v>876</v>
      </c>
      <c r="C290" s="3" t="str">
        <f>IFERROR(__xludf.DUMMYFUNCTION("GOOGLETRANSLATE(B290,""en"",""ko"")"),"캄보디아의 경제는 올해 5.3 pct 성장할 것으로 예상 : 중앙 은행 총재")</f>
        <v>캄보디아의 경제는 올해 5.3 pct 성장할 것으로 예상 : 중앙 은행 총재</v>
      </c>
      <c r="D290" s="3" t="s">
        <v>877</v>
      </c>
      <c r="E290" s="3" t="str">
        <f>IFERROR(__xludf.DUMMYFUNCTION("GOOGLETRANSLATE(D290,""en"",""ko"")"),"2022 년 7 월 22 일")</f>
        <v>2022 년 7 월 22 일</v>
      </c>
      <c r="F290" s="4" t="s">
        <v>878</v>
      </c>
      <c r="G290" s="3" t="s">
        <v>879</v>
      </c>
      <c r="H290" s="3" t="str">
        <f>IFERROR(__xludf.DUMMYFUNCTION("GOOGLETRANSLATE(G290,""en"",""ko"")"),"캄보디아의 경제는 2021 년 3 %에서 5.3 % 증가 할 것으로 예상된다고 캄보디아 국립 은행 (NBC) 총재 인 Chea Chanto는 목요일에 말했다. , 건축 및 부동산 및 농업의 증가 및 관광의 점진적인 회복.”그는 중앙 은행의 당당 회의의 폐쇄 연설에서 동남아시아 국가의 경제는 전통적으로 의복, 신발 및 여행 상품 수출에 의존한다고 말했다. 상무부 국무부 장관 및 펜 소비 츠 (Penn Sovicheat) 대변인은 건설 및 부동산, 농업 및"&amp;" 관광부 (Penn Sovicheat) 대변인은 1 월 1 일에 강제로 진출한 지역 포괄적 인 경제 파트너십 (RCEP)과 캄보디아-치나 FTA (CCFTA)가 캄보디아의 캄보디아스 (Cambodia 's)를 강화하고 있다고 말했다. 경제 성장.“RCEP와 CCFTA를 통해 캄보디아의 수출량은 중국 및 기타 RCEP 회원국에 대한 수출량, 특히 잠재력의 수출이 더 커질 것이라고 확신합니다. 쌀, 카사바, 바나나 및 망고, 산업용 제품 및 가공 상품과 같"&amp;"은 농산물 농산물”라고 Xinhua.rce은 브루나이, 캄보디아, 인도네시아, 라오스, 말레이시아, 미얀마, 미얀마, 미얀마의 10 개 ASEAN 회원국을 포함한 15 개의 아시아 태평양 국가를 포함합니다. 필리핀, 싱가포르, 태국 및 베트남 및 5 명의 무역 파트너, 즉 중국, 일본, 한국, 호주 및 뉴질랜드. 20 년. 신화")</f>
        <v>캄보디아의 경제는 2021 년 3 %에서 5.3 % 증가 할 것으로 예상된다고 캄보디아 국립 은행 (NBC) 총재 인 Chea Chanto는 목요일에 말했다. , 건축 및 부동산 및 농업의 증가 및 관광의 점진적인 회복.”그는 중앙 은행의 당당 회의의 폐쇄 연설에서 동남아시아 국가의 경제는 전통적으로 의복, 신발 및 여행 상품 수출에 의존한다고 말했다. 상무부 국무부 장관 및 펜 소비 츠 (Penn Sovicheat) 대변인은 건설 및 부동산, 농업 및 관광부 (Penn Sovicheat) 대변인은 1 월 1 일에 강제로 진출한 지역 포괄적 인 경제 파트너십 (RCEP)과 캄보디아-치나 FTA (CCFTA)가 캄보디아의 캄보디아스 (Cambodia 's)를 강화하고 있다고 말했다. 경제 성장.“RCEP와 CCFTA를 통해 캄보디아의 수출량은 중국 및 기타 RCEP 회원국에 대한 수출량, 특히 잠재력의 수출이 더 커질 것이라고 확신합니다. 쌀, 카사바, 바나나 및 망고, 산업용 제품 및 가공 상품과 같은 농산물 농산물”라고 Xinhua.rce은 브루나이, 캄보디아, 인도네시아, 라오스, 말레이시아, 미얀마, 미얀마, 미얀마의 10 개 ASEAN 회원국을 포함한 15 개의 아시아 태평양 국가를 포함합니다. 필리핀, 싱가포르, 태국 및 베트남 및 5 명의 무역 파트너, 즉 중국, 일본, 한국, 호주 및 뉴질랜드. 20 년. 신화</v>
      </c>
    </row>
    <row r="291" ht="15.75" customHeight="1">
      <c r="A291" s="1">
        <v>289.0</v>
      </c>
      <c r="B291" s="3" t="s">
        <v>880</v>
      </c>
      <c r="C291" s="3" t="str">
        <f>IFERROR(__xludf.DUMMYFUNCTION("GOOGLETRANSLATE(B291,""en"",""ko"")"),"캄보디아 수출 지난 3 년 동안 중국에 19,94 억 달러의 농산물 수출 : 장관")</f>
        <v>캄보디아 수출 지난 3 년 동안 중국에 19,94 억 달러의 농산물 수출 : 장관</v>
      </c>
      <c r="D291" s="3" t="s">
        <v>877</v>
      </c>
      <c r="E291" s="3" t="str">
        <f>IFERROR(__xludf.DUMMYFUNCTION("GOOGLETRANSLATE(D291,""en"",""ko"")"),"2022 년 7 월 22 일")</f>
        <v>2022 년 7 월 22 일</v>
      </c>
      <c r="F291" s="4" t="s">
        <v>881</v>
      </c>
      <c r="G291" s="3" t="s">
        <v>882</v>
      </c>
      <c r="H291" s="3" t="str">
        <f>IFERROR(__xludf.DUMMYFUNCTION("GOOGLETRANSLATE(G291,""en"",""ko"")"),"캄보디아는 2019 년부터 2022 년 6 월까지 240 만 톤 이상의 농산물을 중국으로 수출했으며, 1,940 억 달러의 농업 장관, 임업 및 수산 장관 인 Veng Sakhon은 목요일에 남동쪽 아시아 국가는 24 종류의 농산물을 운송했다고 밝혔다. 중국은 페이스 북 게시물에서 신선한 바나나, 밀링 된 쌀, 말린 카사바 칩, 카사바 전분, 말린 망고, 신선한 망고, 말린 고무, 캐슈 너트 및 코코아 가루가 포함되어 있다고 덧붙였다. 그는 수요일에 비"&amp;"디오 링크를 통해 캄보디아-차이나 농업 포럼에 참가했다. 사촌은 중국의 벨트 앤로드 이니셔티브 (BRI)가 양국이 농업을 포함한 모든 분야에서 양자 협력을 더욱 확대 할 수있는 길을 열어 주었다고 말했다. 캄보디아의 농업에 큰 혜택을 가져다가 쌀, 카사바, 열대 과일, 천연 고무 및 기타 제품을 재배하도록 도와주었습니다.”라고 그는 말했다. 장관은 농업 제품 가공 공원을 건설하고 농산물의 부가 가치를 향상 시킨다고 장관은이 부문에서 중국 투자자를 유치하"&amp;"는 데 도움이되었다고 덧붙였다. 캄보디아의 투자는 농업 생산 기술을 현대화하고 농업 적 인프라를 촉진하기위한 캄보디아의 노력에 필수적이라고 덧붙였다. . 캄보디아 농무부 (Cambodian Agriculture of Agriculture) 하의 농업 국장 인 Ngin Chhay는 화요일 캄보디아가 가까운 시일 내에 처음으로 신선한 Pailin Longan과 Pangasius Fish를 중국에 수출 할 것으로 예상했다. 신화")</f>
        <v>캄보디아는 2019 년부터 2022 년 6 월까지 240 만 톤 이상의 농산물을 중국으로 수출했으며, 1,940 억 달러의 농업 장관, 임업 및 수산 장관 인 Veng Sakhon은 목요일에 남동쪽 아시아 국가는 24 종류의 농산물을 운송했다고 밝혔다. 중국은 페이스 북 게시물에서 신선한 바나나, 밀링 된 쌀, 말린 카사바 칩, 카사바 전분, 말린 망고, 신선한 망고, 말린 고무, 캐슈 너트 및 코코아 가루가 포함되어 있다고 덧붙였다. 그는 수요일에 비디오 링크를 통해 캄보디아-차이나 농업 포럼에 참가했다. 사촌은 중국의 벨트 앤로드 이니셔티브 (BRI)가 양국이 농업을 포함한 모든 분야에서 양자 협력을 더욱 확대 할 수있는 길을 열어 주었다고 말했다. 캄보디아의 농업에 큰 혜택을 가져다가 쌀, 카사바, 열대 과일, 천연 고무 및 기타 제품을 재배하도록 도와주었습니다.”라고 그는 말했다. 장관은 농업 제품 가공 공원을 건설하고 농산물의 부가 가치를 향상 시킨다고 장관은이 부문에서 중국 투자자를 유치하는 데 도움이되었다고 덧붙였다. 캄보디아의 투자는 농업 생산 기술을 현대화하고 농업 적 인프라를 촉진하기위한 캄보디아의 노력에 필수적이라고 덧붙였다. . 캄보디아 농무부 (Cambodian Agriculture of Agriculture) 하의 농업 국장 인 Ngin Chhay는 화요일 캄보디아가 가까운 시일 내에 처음으로 신선한 Pailin Longan과 Pangasius Fish를 중국에 수출 할 것으로 예상했다. 신화</v>
      </c>
    </row>
    <row r="292" ht="15.75" customHeight="1">
      <c r="A292" s="1">
        <v>290.0</v>
      </c>
      <c r="B292" s="3" t="s">
        <v>883</v>
      </c>
      <c r="C292" s="3" t="str">
        <f>IFERROR(__xludf.DUMMYFUNCTION("GOOGLETRANSLATE(B292,""en"",""ko"")"),"캄보디아의 베트남 잠재적 관광 시장")</f>
        <v>캄보디아의 베트남 잠재적 관광 시장</v>
      </c>
      <c r="D292" s="3" t="s">
        <v>877</v>
      </c>
      <c r="E292" s="3" t="str">
        <f>IFERROR(__xludf.DUMMYFUNCTION("GOOGLETRANSLATE(D292,""en"",""ko"")"),"2022 년 7 월 22 일")</f>
        <v>2022 년 7 월 22 일</v>
      </c>
      <c r="F292" s="4" t="s">
        <v>884</v>
      </c>
      <c r="G292" s="3" t="s">
        <v>885</v>
      </c>
      <c r="H292" s="3" t="str">
        <f>IFERROR(__xludf.DUMMYFUNCTION("GOOGLETRANSLATE(G292,""en"",""ko"")"),"베트남은 캄보디아의 거대하고 유망한 관광 시장이며,이 나라에서 외국 도착의 가장 높은 비율의 캄보디아 관광부 (Thok Sokkhom)의 국무부 차관은 캄보디아 사역이 보유한 캄보디아 관광 로드쇼에서 성명서를 발표했다. 7 월 20 일 Can Tho City위원회와 협력하여 관광의 관광. 캄보디아의 관광의 잠재력을 증진시키고 양국 관광 부문 간의 협력을 강화하는 것을 목표로합니다. 목적지”,이 프로그램은 베트남 -Cambodia의 외교 관계 55 주년을"&amp;" 축하하기위한 활동의 ​​일부입니다. 관계자는이 프로그램이 두 국가의 관광 기업이 개발을 촉진하기 위해 아이디어를 만나고 교환하고 공유 할 수있는 많은 기회를 열 것이라고 말했다. 베트남과 캄보디아 사이의 관광 활동. 그는 또한 Covid-19 Pandemic을 통제하려는 베트남의 노력에 감사했다. EBY는 관광 활동을 회복하고 번성하기위한 유리한 조건을 만들었습니다.이 행사를 포기하면서 베트남과 캄보디아 부총장 인 하반 시우 (Ha van Sieu)는"&amp;" 베트남과 캄보디아 (Vietnam)과 캄보디아 (Cambodia)가 토지, 공기 및 바다로 모든 국경을 통해 국제 관광을 완전히 개설했다고 말했다. Covid-19 Pandemic으로 인해 2 년간 폐쇄 된 후 양국은 서로의 백신 여권을 인정했습니다. 양자 및 다자간 프레임 워크 내의 많은 협력 및 관광 홍보 활동이 효과적으로 구현되어 관광 기관의 관심과 양측 협회의 관심을 끌고 있다고 그는 말했다. VNA")</f>
        <v>베트남은 캄보디아의 거대하고 유망한 관광 시장이며,이 나라에서 외국 도착의 가장 높은 비율의 캄보디아 관광부 (Thok Sokkhom)의 국무부 차관은 캄보디아 사역이 보유한 캄보디아 관광 로드쇼에서 성명서를 발표했다. 7 월 20 일 Can Tho City위원회와 협력하여 관광의 관광. 캄보디아의 관광의 잠재력을 증진시키고 양국 관광 부문 간의 협력을 강화하는 것을 목표로합니다. 목적지”,이 프로그램은 베트남 -Cambodia의 외교 관계 55 주년을 축하하기위한 활동의 ​​일부입니다. 관계자는이 프로그램이 두 국가의 관광 기업이 개발을 촉진하기 위해 아이디어를 만나고 교환하고 공유 할 수있는 많은 기회를 열 것이라고 말했다. 베트남과 캄보디아 사이의 관광 활동. 그는 또한 Covid-19 Pandemic을 통제하려는 베트남의 노력에 감사했다. EBY는 관광 활동을 회복하고 번성하기위한 유리한 조건을 만들었습니다.이 행사를 포기하면서 베트남과 캄보디아 부총장 인 하반 시우 (Ha van Sieu)는 베트남과 캄보디아 (Vietnam)과 캄보디아 (Cambodia)가 토지, 공기 및 바다로 모든 국경을 통해 국제 관광을 완전히 개설했다고 말했다. Covid-19 Pandemic으로 인해 2 년간 폐쇄 된 후 양국은 서로의 백신 여권을 인정했습니다. 양자 및 다자간 프레임 워크 내의 많은 협력 및 관광 홍보 활동이 효과적으로 구현되어 관광 기관의 관심과 양측 협회의 관심을 끌고 있다고 그는 말했다. VNA</v>
      </c>
    </row>
    <row r="293" ht="15.75" customHeight="1">
      <c r="A293" s="1">
        <v>291.0</v>
      </c>
      <c r="B293" s="3" t="s">
        <v>886</v>
      </c>
      <c r="C293" s="3" t="str">
        <f>IFERROR(__xludf.DUMMYFUNCTION("GOOGLETRANSLATE(B293,""en"",""ko"")"),"캄보디아, 태국은 물류에 대한 MOU입니다")</f>
        <v>캄보디아, 태국은 물류에 대한 MOU입니다</v>
      </c>
      <c r="D293" s="3" t="s">
        <v>877</v>
      </c>
      <c r="E293" s="3" t="str">
        <f>IFERROR(__xludf.DUMMYFUNCTION("GOOGLETRANSLATE(D293,""en"",""ko"")"),"2022 년 7 월 22 일")</f>
        <v>2022 년 7 월 22 일</v>
      </c>
      <c r="F293" s="4" t="s">
        <v>887</v>
      </c>
      <c r="G293" s="3" t="s">
        <v>888</v>
      </c>
      <c r="H293" s="3" t="str">
        <f>IFERROR(__xludf.DUMMYFUNCTION("GOOGLETRANSLATE(G293,""en"",""ko"")"),"캄보디아와 태국은 이번 주 초 태국 방콕에서 상호 이해와 선의의 정신에 협력의 틀을 확립하고 물류 분야의 두 나라 간의 우정 관계를 향상시키는 것을 목표로하는 물류에 대한 이해 각서 (MOU)에 도달했습니다. 서명국은 캄보디아의 공공 사업부 교통부 (MPWT) 국무 장관 인 Koy Sodany와 태국 국가 경제 사회 개발위원회 사무 총장 인 Danucha Pichayanan이었다. 사회 경제적 개발을위한 우선 순위가 있고 가장 필요한 부문으로서 운송 인"&amp;"프라 개발 정책 및 물류의 출시를 포함하여 물류 부문 개발 정책의 구현. Sodany는 다목적 운송에 대한 마스터 플랜 초안을 작성하는 데있어 MPWT의 관심과 노력에 대해 태국인에게 알렸다. 캄보디아의 연결 및 물류, 마스터 플랜 추가 AL 따라서 도로, 철도, 고속도로, 수로, 해양 도로, 항구, 공항 및 물류 인프라 개발과 같은 단단하고 소프트 인프라 개발 프로젝트가 포함되어 있으며 10 년 동안 약 500 억 달러가 필요합니다. AKP-L VY")</f>
        <v>캄보디아와 태국은 이번 주 초 태국 방콕에서 상호 이해와 선의의 정신에 협력의 틀을 확립하고 물류 분야의 두 나라 간의 우정 관계를 향상시키는 것을 목표로하는 물류에 대한 이해 각서 (MOU)에 도달했습니다. 서명국은 캄보디아의 공공 사업부 교통부 (MPWT) 국무 장관 인 Koy Sodany와 태국 국가 경제 사회 개발위원회 사무 총장 인 Danucha Pichayanan이었다. 사회 경제적 개발을위한 우선 순위가 있고 가장 필요한 부문으로서 운송 인프라 개발 정책 및 물류의 출시를 포함하여 물류 부문 개발 정책의 구현. Sodany는 다목적 운송에 대한 마스터 플랜 초안을 작성하는 데있어 MPWT의 관심과 노력에 대해 태국인에게 알렸다. 캄보디아의 연결 및 물류, 마스터 플랜 추가 AL 따라서 도로, 철도, 고속도로, 수로, 해양 도로, 항구, 공항 및 물류 인프라 개발과 같은 단단하고 소프트 인프라 개발 프로젝트가 포함되어 있으며 10 년 동안 약 500 억 달러가 필요합니다. AKP-L VY</v>
      </c>
    </row>
    <row r="294" ht="15.75" customHeight="1">
      <c r="A294" s="1">
        <v>292.0</v>
      </c>
      <c r="B294" s="3" t="s">
        <v>889</v>
      </c>
      <c r="C294" s="3" t="str">
        <f>IFERROR(__xludf.DUMMYFUNCTION("GOOGLETRANSLATE(B294,""en"",""ko"")"),"중국으로 수출 된 240 만 톤 이상의 캄보디아 농산물 농산물")</f>
        <v>중국으로 수출 된 240 만 톤 이상의 캄보디아 농산물 농산물</v>
      </c>
      <c r="D294" s="3" t="s">
        <v>877</v>
      </c>
      <c r="E294" s="3" t="str">
        <f>IFERROR(__xludf.DUMMYFUNCTION("GOOGLETRANSLATE(D294,""en"",""ko"")"),"2022 년 7 월 22 일")</f>
        <v>2022 년 7 월 22 일</v>
      </c>
      <c r="F294" s="4" t="s">
        <v>890</v>
      </c>
      <c r="G294" s="3" t="s">
        <v>891</v>
      </c>
      <c r="H294" s="3" t="str">
        <f>IFERROR(__xludf.DUMMYFUNCTION("GOOGLETRANSLATE(G294,""en"",""ko"")"),"캄보디아는 2019 년부터 2022 년 상반기까지 중국 시장에 240 만 톤 이상의 농산물 농산물을 수출했습니다.이 수치는“벨트 및 도로”프레임 워크 내에서 캄보디아-치나 농업 협력에 관한 온라인 포럼에서 공유되었습니다. 7 월 20 일 중국 중앙 라디오 및 텔레비전 및 캄보디아-차이나 우정 라디오가 주최하며, 민간 부문 및 기타 관련 당사자의 대표자들의 참여와 함께 중국으로 수출 된 캄보디아 농산물은 신선한 바나나, 밀드 쌀, 마른 카사바 칩, 카사바"&amp;" 밀가루가 포함됩니다. , 망고 잼, 고무 라텍스, 신선한 망고, 가공 캐슈 너트, 코코아 가루 등 캄보디아의 발전, 쌀 농업 협력, 카사바 재배, 야채, 열대 과일, 옥수수 및 천연 고무, 어류 및 동물 양육; 농업 제품 가공; 중국 투자자를위한 투자 환경 개선; 지원 인프라의 기술 및 재무 지원 및 건설. akp-c.nika")</f>
        <v>캄보디아는 2019 년부터 2022 년 상반기까지 중국 시장에 240 만 톤 이상의 농산물 농산물을 수출했습니다.이 수치는“벨트 및 도로”프레임 워크 내에서 캄보디아-치나 농업 협력에 관한 온라인 포럼에서 공유되었습니다. 7 월 20 일 중국 중앙 라디오 및 텔레비전 및 캄보디아-차이나 우정 라디오가 주최하며, 민간 부문 및 기타 관련 당사자의 대표자들의 참여와 함께 중국으로 수출 된 캄보디아 농산물은 신선한 바나나, 밀드 쌀, 마른 카사바 칩, 카사바 밀가루가 포함됩니다. , 망고 잼, 고무 라텍스, 신선한 망고, 가공 캐슈 너트, 코코아 가루 등 캄보디아의 발전, 쌀 농업 협력, 카사바 재배, 야채, 열대 과일, 옥수수 및 천연 고무, 어류 및 동물 양육; 농업 제품 가공; 중국 투자자를위한 투자 환경 개선; 지원 인프라의 기술 및 재무 지원 및 건설. akp-c.nika</v>
      </c>
    </row>
    <row r="295" ht="15.75" customHeight="1">
      <c r="A295" s="1">
        <v>293.0</v>
      </c>
      <c r="B295" s="3" t="s">
        <v>892</v>
      </c>
      <c r="C295" s="3" t="str">
        <f>IFERROR(__xludf.DUMMYFUNCTION("GOOGLETRANSLATE(B295,""en"",""ko"")"),"공동 자금 조달 계획은 관광 부흥을 향상시킵니다")</f>
        <v>공동 자금 조달 계획은 관광 부흥을 향상시킵니다</v>
      </c>
      <c r="D295" s="3" t="s">
        <v>877</v>
      </c>
      <c r="E295" s="3" t="str">
        <f>IFERROR(__xludf.DUMMYFUNCTION("GOOGLETRANSLATE(D295,""en"",""ko"")"),"2022 년 7 월 22 일")</f>
        <v>2022 년 7 월 22 일</v>
      </c>
      <c r="F295" s="4" t="s">
        <v>893</v>
      </c>
      <c r="G295" s="3" t="s">
        <v>894</v>
      </c>
      <c r="H295" s="3" t="str">
        <f>IFERROR(__xludf.DUMMYFUNCTION("GOOGLETRANSLATE(G295,""en"",""ko"")"),"캄보디아의 관광 부문은 부흥의 길에 있으며, 7 월 1 일에 19 개의 파트너 금융 기관의 지원을 통해 캄보디아의 중소기업 은행을 통해 정부가 시작한 1 억 5 천만 달러의 관광 회복 공동 자금 조달 제도에 있습니다. Khmer Times와의 독점 인터뷰에서 Cambodia의 SME Bank Bank의 CEO 인 Lim Aun 박사는 최근이 계획은 Covid로 인해 운영이 완전히 폐쇄되거나 제품 또는 서비스 시설의 일부가 소멸 된 관광 관련 사업을 목표"&amp;"로했다고 말했다. -19 Pandemic. 대상 사업에는 호텔, 게스트 하우스, 레스토랑 및 관광 부문을 지원하는 기타 제품 및 서비스가 포함됩니다. 캄보디아 왕립 정부는 6.5 %의 낮은 이자율, 최대 7 년의 신용 기간 및 최대 12 개월의 우선 지불 기간을 포함한 비즈니스에 자금을 조달하기 위해 7 천 5 백만 달러의 예산을 승인했다고 Aun 박사는 말했다. . 2022 년 5 월 17 일, Aun Porn Moniroth 박사, 경제 재무부 장관"&amp;" 및 관광 개발을위한 국가위원회 회장 인 Aun Porn Moniroth 박사는 나머지 7,500 만 달러가 제공 될 것입니다. 2022 년 16 일, 캄보디아의 중소기업 은행은이 제도를 이행하기 위해 19 개의 금융 기관과의 양해 각서에 서명했다. 여기에는 Canadia Bank, Sathapana Bank, Acleda Bank, Chip Mong Bank, Vattanac Asia Bank Limited, Wing Bank, Prince Bank,"&amp;" CIMB Bank, Cambodia Post Bank, Phnom Penh Commercial Bank, RHB Bank, Sakhom Bank, Hattha Bank, Phillip Bank, Phillip Bank가 포함됩니다. 아시아 태평양 은행, 캄보디아의 대외 무역 은행, Prasac MFI, Khema Microfinance Institution 및 LOLC 소액 금융 기관. 국가 관광 및 국제 관광객 도착 강화. 그는 파트너 은행 지점에 "&amp;"연락하기 위해 재정 지원이 필요한 관광 부문의 사업주들에게 촉구했다. 이 제도는 2 년 동안 개방되어 있지만 첫 번째 우선 보존 기준으로 제공 될 펀드의 오프 테이크에 따라 더 일찍 문을 닫을 수 있습니다. Aun은 공동 자금 조달 메커니즘 하에서 펀드는 보조금이 아니라 첫해에 유예 기간의 대출입니다. 상환 재임 기간은 최대 7 년이며 첫 12 개월은이자 지불이 필요하며, 원금과이자의 할부 지불은 13 개월 이후부터 시작됩니다. 또는 리노베이션 작업. "&amp;"이 제도의 주요 목표는 이러한 전염병 관광 사업을 돕는 것입니다. 따라서 새로운 사업 벤처 가이 대출을받을 자격이 없다고 분명히 밝혔습니다. 정부의 정책이 국내 관광 홍보, 백신 관광 개방, 여행 제한 완화 및 라이센스 발급에 대한 수수료 면제를 포함하여 가능한 최대까지 캄보디아의 관광을 지원하는 것이 훨씬 더 많은 도움을받을 수 있습니다. Aun 박사는 호텔과 식당의 재개. 관광부에 대한 세 가지 전략이 초점이라고 지적했다. 첫째, 관광 민간 부문에 "&amp;"경제적 지원을 제공하고 관광 고용을 창출하는 것입니다. 둘째, 국내 관광을 촉진하고 국제 관광객을 유치하는 것은 관광 거버넌스를 향상시키는 것입니다. 관광은 국가 경제의 발전과 캄보디아의 일자리 창출에 크게 기여했습니다. 불행하게도 2020 년에서 2021 년 사이에 Covid-19로 인해 관광 부문이 급격히 감소했으며 부문의 많은 기업들이 운영을 줄이거 나, 종료하거나 폐쇄했습니다. 정부는 특히 2021 년 12 월 16 일에 경제를 되살리기위한 여러"&amp;" 가지 중재 조치를 시작했으며, 캄보디아의 경제 성장을 회복하고 홍보하고 코비드와의 생활 정책을 채택하기위한 전략적 틀과 프로그램의 이행을 발표했다. -19 2021-2023의 새로운 정상.")</f>
        <v>캄보디아의 관광 부문은 부흥의 길에 있으며, 7 월 1 일에 19 개의 파트너 금융 기관의 지원을 통해 캄보디아의 중소기업 은행을 통해 정부가 시작한 1 억 5 천만 달러의 관광 회복 공동 자금 조달 제도에 있습니다. Khmer Times와의 독점 인터뷰에서 Cambodia의 SME Bank Bank의 CEO 인 Lim Aun 박사는 최근이 계획은 Covid로 인해 운영이 완전히 폐쇄되거나 제품 또는 서비스 시설의 일부가 소멸 된 관광 관련 사업을 목표로했다고 말했다. -19 Pandemic. 대상 사업에는 호텔, 게스트 하우스, 레스토랑 및 관광 부문을 지원하는 기타 제품 및 서비스가 포함됩니다. 캄보디아 왕립 정부는 6.5 %의 낮은 이자율, 최대 7 년의 신용 기간 및 최대 12 개월의 우선 지불 기간을 포함한 비즈니스에 자금을 조달하기 위해 7 천 5 백만 달러의 예산을 승인했다고 Aun 박사는 말했다. . 2022 년 5 월 17 일, Aun Porn Moniroth 박사, 경제 재무부 장관 및 관광 개발을위한 국가위원회 회장 인 Aun Porn Moniroth 박사는 나머지 7,500 만 달러가 제공 될 것입니다. 2022 년 16 일, 캄보디아의 중소기업 은행은이 제도를 이행하기 위해 19 개의 금융 기관과의 양해 각서에 서명했다. 여기에는 Canadia Bank, Sathapana Bank, Acleda Bank, Chip Mong Bank, Vattanac Asia Bank Limited, Wing Bank, Prince Bank, CIMB Bank, Cambodia Post Bank, Phnom Penh Commercial Bank, RHB Bank, Sakhom Bank, Hattha Bank, Phillip Bank, Phillip Bank가 포함됩니다. 아시아 태평양 은행, 캄보디아의 대외 무역 은행, Prasac MFI, Khema Microfinance Institution 및 LOLC 소액 금융 기관. 국가 관광 및 국제 관광객 도착 강화. 그는 파트너 은행 지점에 연락하기 위해 재정 지원이 필요한 관광 부문의 사업주들에게 촉구했다. 이 제도는 2 년 동안 개방되어 있지만 첫 번째 우선 보존 기준으로 제공 될 펀드의 오프 테이크에 따라 더 일찍 문을 닫을 수 있습니다. Aun은 공동 자금 조달 메커니즘 하에서 펀드는 보조금이 아니라 첫해에 유예 기간의 대출입니다. 상환 재임 기간은 최대 7 년이며 첫 12 개월은이자 지불이 필요하며, 원금과이자의 할부 지불은 13 개월 이후부터 시작됩니다. 또는 리노베이션 작업. 이 제도의 주요 목표는 이러한 전염병 관광 사업을 돕는 것입니다. 따라서 새로운 사업 벤처 가이 대출을받을 자격이 없다고 분명히 밝혔습니다. 정부의 정책이 국내 관광 홍보, 백신 관광 개방, 여행 제한 완화 및 라이센스 발급에 대한 수수료 면제를 포함하여 가능한 최대까지 캄보디아의 관광을 지원하는 것이 훨씬 더 많은 도움을받을 수 있습니다. Aun 박사는 호텔과 식당의 재개. 관광부에 대한 세 가지 전략이 초점이라고 지적했다. 첫째, 관광 민간 부문에 경제적 지원을 제공하고 관광 고용을 창출하는 것입니다. 둘째, 국내 관광을 촉진하고 국제 관광객을 유치하는 것은 관광 거버넌스를 향상시키는 것입니다. 관광은 국가 경제의 발전과 캄보디아의 일자리 창출에 크게 기여했습니다. 불행하게도 2020 년에서 2021 년 사이에 Covid-19로 인해 관광 부문이 급격히 감소했으며 부문의 많은 기업들이 운영을 줄이거 나, 종료하거나 폐쇄했습니다. 정부는 특히 2021 년 12 월 16 일에 경제를 되살리기위한 여러 가지 중재 조치를 시작했으며, 캄보디아의 경제 성장을 회복하고 홍보하고 코비드와의 생활 정책을 채택하기위한 전략적 틀과 프로그램의 이행을 발표했다. -19 2021-2023의 새로운 정상.</v>
      </c>
    </row>
    <row r="296" ht="15.75" customHeight="1">
      <c r="A296" s="1">
        <v>294.0</v>
      </c>
      <c r="B296" s="3" t="s">
        <v>895</v>
      </c>
      <c r="C296" s="3" t="str">
        <f>IFERROR(__xludf.DUMMYFUNCTION("GOOGLETRANSLATE(B296,""en"",""ko"")"),"9 월부터 더 많은 마닐라-캄보디아 항공편")</f>
        <v>9 월부터 더 많은 마닐라-캄보디아 항공편</v>
      </c>
      <c r="D296" s="3" t="s">
        <v>877</v>
      </c>
      <c r="E296" s="3" t="str">
        <f>IFERROR(__xludf.DUMMYFUNCTION("GOOGLETRANSLATE(D296,""en"",""ko"")"),"2022 년 7 월 22 일")</f>
        <v>2022 년 7 월 22 일</v>
      </c>
      <c r="F296" s="4" t="s">
        <v>896</v>
      </c>
      <c r="G296" s="3" t="s">
        <v>897</v>
      </c>
      <c r="H296" s="3" t="str">
        <f>IFERROR(__xludf.DUMMYFUNCTION("GOOGLETRANSLATE(G296,""en"",""ko"")"),"필리핀 승객은 9 월 1 일부터 마닐라에서 마닐라에서 추가 항공편을 마련 할 때 필리핀 승객은 캄보디아에 더 많은 옵션을 가질 것입니다. MIAA (Manila International Airport Authority)로 향하는 PAL은 캄보디아로 직접 비행하는 유일한 항공사입니다. 현재 4 회 일정 일정에서, Ninoy Aquino International Airport (NAIA)와 Phnom Penh 사이의 5 주간 항공편이 제공됩니다. PAL은 "&amp;"두 도시 사이의 여행 수요로 인해 마닐라와 프놈펜 사이의 비행 주파수를 늘리고 있습니다. Cielo Villaluna는 화요일 밤 필리핀 뉴스 에이전시에 말했다.“우리는 또한 Phnom Penh와 미국, 호주, 일본 및 PAL 네트워크의 다른 국가들 사이에서 여행자들에게 서비스를 제공하고 있습니다. 마닐라는 (승객)을위한 편리한 연결 허브입니다.”라고 그녀는 9 월 1 일에 마닐라에서 캄보디아까지의 비행은 매주 월요일, 화요일, 목요일, 금요일, 토요일"&amp;" 오후 9시 5 분에 9 월 2 일, 캄보디아에서 마닐라까지의 서비스는 매주 화요일, 수요일, 금요일, 토요일 및 일요일 오전 12시 45 분입니다. CanadianInquirer.net")</f>
        <v>필리핀 승객은 9 월 1 일부터 마닐라에서 마닐라에서 추가 항공편을 마련 할 때 필리핀 승객은 캄보디아에 더 많은 옵션을 가질 것입니다. MIAA (Manila International Airport Authority)로 향하는 PAL은 캄보디아로 직접 비행하는 유일한 항공사입니다. 현재 4 회 일정 일정에서, Ninoy Aquino International Airport (NAIA)와 Phnom Penh 사이의 5 주간 항공편이 제공됩니다. PAL은 두 도시 사이의 여행 수요로 인해 마닐라와 프놈펜 사이의 비행 주파수를 늘리고 있습니다. Cielo Villaluna는 화요일 밤 필리핀 뉴스 에이전시에 말했다.“우리는 또한 Phnom Penh와 미국, 호주, 일본 및 PAL 네트워크의 다른 국가들 사이에서 여행자들에게 서비스를 제공하고 있습니다. 마닐라는 (승객)을위한 편리한 연결 허브입니다.”라고 그녀는 9 월 1 일에 마닐라에서 캄보디아까지의 비행은 매주 월요일, 화요일, 목요일, 금요일, 토요일 오후 9시 5 분에 9 월 2 일, 캄보디아에서 마닐라까지의 서비스는 매주 화요일, 수요일, 금요일, 토요일 및 일요일 오전 12시 45 분입니다. CanadianInquirer.net</v>
      </c>
    </row>
    <row r="297" ht="15.75" customHeight="1">
      <c r="A297" s="1">
        <v>295.0</v>
      </c>
      <c r="B297" s="3" t="s">
        <v>898</v>
      </c>
      <c r="C297" s="3" t="str">
        <f>IFERROR(__xludf.DUMMYFUNCTION("GOOGLETRANSLATE(B297,""en"",""ko"")"),"캄보디아는 멀티 모드 운송 연결을 위해 500 억 달러가 필요합니다")</f>
        <v>캄보디아는 멀티 모드 운송 연결을 위해 500 억 달러가 필요합니다</v>
      </c>
      <c r="D297" s="3" t="s">
        <v>877</v>
      </c>
      <c r="E297" s="3" t="str">
        <f>IFERROR(__xludf.DUMMYFUNCTION("GOOGLETRANSLATE(D297,""en"",""ko"")"),"2022 년 7 월 22 일")</f>
        <v>2022 년 7 월 22 일</v>
      </c>
      <c r="F297" s="4" t="s">
        <v>899</v>
      </c>
      <c r="G297" s="3" t="s">
        <v>900</v>
      </c>
      <c r="H297" s="3" t="str">
        <f>IFERROR(__xludf.DUMMYFUNCTION("GOOGLETRANSLATE(G297,""en"",""ko"")"),"캄보디아는 공공 사업부 교통부 (MPWT)의 석방에 따르면 다중 모드 운송 연결 및 물류에 대한 10 년 마스터 플랜 초안을 구현하기 위해 500 억 달러가 필요합니다. 교통 (MPWT), 초안 마스터 플랜에는 도로, 철도, 고속도로, 수로, 해상 교통 시스템, 항구, 공항 및 물류를위한 인프라 개발 프로젝트가 포함될 것이라고 말했다. MPWT의 해양 교통 및 항구는 크메르 타임스 (Khmer Times)에게 2024 년 또는 2025 년에 마스터 플랜"&amp;" 초안이 완료 될 것으로 예상된다고 말했다. Sideth는“이 계획에는 수로와 해상 운송 시스템의 복원이 더 깊고 넓어지면서 수로와 해양 운송 시스템의 복원을 포함 할 것”이라고 말했다. LS는 Cai MEP International Terminal과 Ba-Vung Tau 지방의 Vung Tau 항구를 통해 캄보디아로의 상품을 약 15 미터 깊이로 운송하며, 더 큰 선박은 수위가 캄보디아에 도달 할 때까지 기다릴 것이라고 말했다. 더 큰 선박이 캄보디아"&amp;"로 운송되면 Cai MEP와 Vung Tau에서 운송 해야하는 반면 캄보디아의 작은 선박은 물품을 옮길 것입니다.“수로 운송 시스템을 복원 할 때 국가의 더 큰 선박이 올 수 있습니다. 일부 고객은 또한 우리의 물이 얕고 더 많은 수수료를 지불하고 문서를 제출 해야하는 일부 항구를 통과해야한다고 불평했습니다.”라고 그는 말했다. 베트남은 캄보디아에 사용 된 상품을 배송하는 고객이 베트남 산업부와 문서를 요청하기 위해 캄보디아에 배송하는 고객을 요구합니다"&amp;". 그는 수로 또는 토지 방법을 사용하여 컨테이너에 저장된 상품을 캄보디아로 운송하지만 베트남의 대중 교통을 사용하는 고객은 20 입방 미터당 $ 100, 40 입방 미터 당 200 달러를 지불해야합니다.“궁극적으로 우리의 최종 소비자는해야합니다. 상품에 대한 높은 가격을 지불하십시오. 그들은 Ho Chi Minh City의 개발에 대한 수수료가 청구되었다고 말했다.”라고 그는 말했다.이 계획은 Cambodia의 고객이 선박이나 Sihanoukville"&amp;"에서 1,000 톤에서 3,000 톤 사이를받을 수있는 KEP 지방을 통해 국가로 직접 상품을 배송 할 수있게 해줄 것이라고 말했다. Port는 공무원에 따르면 선박이 Kep 또는 Sihanoukville에 도착한 후 칸달성의 S'ang 지역으로 더 올 수 있다고 덧붙였다. 선박은 마스터 플랜 초안에도 바스 크 강에서 캄보디아의 해안 항구로의 연결 개발이 포함되므로 선박은 프놈펜 자율 포트를 통해 프놈펜 자율 포트를 통해 프놈펜에 도달 할 수 있습니다."&amp;" Sideth는 더 이상 베트남을 통과 할 필요가 없다”고 말했다. 우리는 더 쉬운 상품 배송을 위해 파종기 항구를 설정할 위치를 살펴보고 예산에 따라 얼마나 많은 것을 설정 해야하는지 조사 할 것입니다.”라고 그는 말했다. 초안 마스터 플랜은 Sodany와 Danucha Pichayanan 간의 토론 회의에서 발표되었다. 태국 국가 경제 사회 개발위원회 (NESDC)의 장군. Sodany는 수요일에 Pichayanan과 MOU에 서명했습니다. 물류, "&amp;"법적 프레임 워크, 규정, 제도적 프레임 워크, 촉진 메커니즘 등을 포함한 정책 개발에 협력을 구축하는 것이 목표입니다.")</f>
        <v>캄보디아는 공공 사업부 교통부 (MPWT)의 석방에 따르면 다중 모드 운송 연결 및 물류에 대한 10 년 마스터 플랜 초안을 구현하기 위해 500 억 달러가 필요합니다. 교통 (MPWT), 초안 마스터 플랜에는 도로, 철도, 고속도로, 수로, 해상 교통 시스템, 항구, 공항 및 물류를위한 인프라 개발 프로젝트가 포함될 것이라고 말했다. MPWT의 해양 교통 및 항구는 크메르 타임스 (Khmer Times)에게 2024 년 또는 2025 년에 마스터 플랜 초안이 완료 될 것으로 예상된다고 말했다. Sideth는“이 계획에는 수로와 해상 운송 시스템의 복원이 더 깊고 넓어지면서 수로와 해양 운송 시스템의 복원을 포함 할 것”이라고 말했다. LS는 Cai MEP International Terminal과 Ba-Vung Tau 지방의 Vung Tau 항구를 통해 캄보디아로의 상품을 약 15 미터 깊이로 운송하며, 더 큰 선박은 수위가 캄보디아에 도달 할 때까지 기다릴 것이라고 말했다. 더 큰 선박이 캄보디아로 운송되면 Cai MEP와 Vung Tau에서 운송 해야하는 반면 캄보디아의 작은 선박은 물품을 옮길 것입니다.“수로 운송 시스템을 복원 할 때 국가의 더 큰 선박이 올 수 있습니다. 일부 고객은 또한 우리의 물이 얕고 더 많은 수수료를 지불하고 문서를 제출 해야하는 일부 항구를 통과해야한다고 불평했습니다.”라고 그는 말했다. 베트남은 캄보디아에 사용 된 상품을 배송하는 고객이 베트남 산업부와 문서를 요청하기 위해 캄보디아에 배송하는 고객을 요구합니다. 그는 수로 또는 토지 방법을 사용하여 컨테이너에 저장된 상품을 캄보디아로 운송하지만 베트남의 대중 교통을 사용하는 고객은 20 입방 미터당 $ 100, 40 입방 미터 당 200 달러를 지불해야합니다.“궁극적으로 우리의 최종 소비자는해야합니다. 상품에 대한 높은 가격을 지불하십시오. 그들은 Ho Chi Minh City의 개발에 대한 수수료가 청구되었다고 말했다.”라고 그는 말했다.이 계획은 Cambodia의 고객이 선박이나 Sihanoukville에서 1,000 톤에서 3,000 톤 사이를받을 수있는 KEP 지방을 통해 국가로 직접 상품을 배송 할 수있게 해줄 것이라고 말했다. Port는 공무원에 따르면 선박이 Kep 또는 Sihanoukville에 도착한 후 칸달성의 S'ang 지역으로 더 올 수 있다고 덧붙였다. 선박은 마스터 플랜 초안에도 바스 크 강에서 캄보디아의 해안 항구로의 연결 개발이 포함되므로 선박은 프놈펜 자율 포트를 통해 프놈펜 자율 포트를 통해 프놈펜에 도달 할 수 있습니다. Sideth는 더 이상 베트남을 통과 할 필요가 없다”고 말했다. 우리는 더 쉬운 상품 배송을 위해 파종기 항구를 설정할 위치를 살펴보고 예산에 따라 얼마나 많은 것을 설정 해야하는지 조사 할 것입니다.”라고 그는 말했다. 초안 마스터 플랜은 Sodany와 Danucha Pichayanan 간의 토론 회의에서 발표되었다. 태국 국가 경제 사회 개발위원회 (NESDC)의 장군. Sodany는 수요일에 Pichayanan과 MOU에 서명했습니다. 물류, 법적 프레임 워크, 규정, 제도적 프레임 워크, 촉진 메커니즘 등을 포함한 정책 개발에 협력을 구축하는 것이 목표입니다.</v>
      </c>
    </row>
    <row r="298" ht="15.75" customHeight="1">
      <c r="A298" s="1">
        <v>296.0</v>
      </c>
      <c r="B298" s="3" t="s">
        <v>901</v>
      </c>
      <c r="C298" s="3" t="str">
        <f>IFERROR(__xludf.DUMMYFUNCTION("GOOGLETRANSLATE(B298,""en"",""ko"")"),"캄보디아, 인도는 무역과 투자를 촉진하겠다고 맹세합니다")</f>
        <v>캄보디아, 인도는 무역과 투자를 촉진하겠다고 맹세합니다</v>
      </c>
      <c r="D298" s="3" t="s">
        <v>877</v>
      </c>
      <c r="E298" s="3" t="str">
        <f>IFERROR(__xludf.DUMMYFUNCTION("GOOGLETRANSLATE(D298,""en"",""ko"")"),"2022 년 7 월 22 일")</f>
        <v>2022 년 7 월 22 일</v>
      </c>
      <c r="F298" s="4" t="s">
        <v>902</v>
      </c>
      <c r="G298" s="3" t="s">
        <v>903</v>
      </c>
      <c r="H298" s="3" t="str">
        <f>IFERROR(__xludf.DUMMYFUNCTION("GOOGLETRANSLATE(G298,""en"",""ko"")"),"캄보디아와 인도는 양국 간의 경제 및 무역 성장을 더욱 높이기 위해 비즈니스 및 투자 활동을 조정하고 홍보하기 위해 노력하고 있습니다. 상무부.“캄보디아와 인도는 서로 오랜 역사적 관계를 가지고 있습니다. 상무부는 양국 간의 무역 및 투자 협력을 더욱 촉진하기 위해 캄보디아의 인도 대사관과 캄보디아의 인도 상공 회의소를 지원하고 협력합니다.”라고 Dara는 말했다. 인도 방갈로르 (Bangalore)는 인도 대표단의 방문 목적은 70 주년을 축하하기 위"&amp;"해 캄보디아의 인도 상공 회의소가 주최 한 비즈니스 우수 프로그램 어워드 (2022)를 설립하기 위해 상무부의 지원과 협력을 구하는 것이라고 말했다. 캄보디아-인디아 외교 관계. 경제 및 무역 성장을 촉진하기위한 비즈니스 및 투자 활동을 계속 협력하고, 촉진하고, 촉진하겠다는 그들의 약속을 표명했습니다. CAMBODIA 상공 회의소 부회장 Lim Heng은 양국 간의 무역은 제한되어 있으며 대규모 인구와 번창하는 기술 부문으로 FTA는 캄보디아에게 큰 "&amp;"도움이 될 것이라고 말했다. 무역 협정은 양국 간의 무역 흐름을 증가시킬뿐만 아니라 캄보디아가 캄보디아의 국제 투자자를 유치하여 인도에서 수요가 많은 상품을 생산할 수있는 기회가 될 것입니다.”라고 그는 말했다. Covid-19 Crisis 이전에 양국 간의 무역은 꾸준히 상향 조정되었다. 최근 상무부의 최근 보고서에 따르면 2021 년 캄보디아와 인도 사이의 총 무역량은 3 억 3 천 6 백만 달러에 달했다. 캄보디아는 인도로 1 억 2,200 만 달"&amp;"러 이상의 상품을 수출했지만 캄보디아로의 인도 수출은 1 억 8 천만 달러에 이르렀습니다.")</f>
        <v>캄보디아와 인도는 양국 간의 경제 및 무역 성장을 더욱 높이기 위해 비즈니스 및 투자 활동을 조정하고 홍보하기 위해 노력하고 있습니다. 상무부.“캄보디아와 인도는 서로 오랜 역사적 관계를 가지고 있습니다. 상무부는 양국 간의 무역 및 투자 협력을 더욱 촉진하기 위해 캄보디아의 인도 대사관과 캄보디아의 인도 상공 회의소를 지원하고 협력합니다.”라고 Dara는 말했다. 인도 방갈로르 (Bangalore)는 인도 대표단의 방문 목적은 70 주년을 축하하기 위해 캄보디아의 인도 상공 회의소가 주최 한 비즈니스 우수 프로그램 어워드 (2022)를 설립하기 위해 상무부의 지원과 협력을 구하는 것이라고 말했다. 캄보디아-인디아 외교 관계. 경제 및 무역 성장을 촉진하기위한 비즈니스 및 투자 활동을 계속 협력하고, 촉진하고, 촉진하겠다는 그들의 약속을 표명했습니다. CAMBODIA 상공 회의소 부회장 Lim Heng은 양국 간의 무역은 제한되어 있으며 대규모 인구와 번창하는 기술 부문으로 FTA는 캄보디아에게 큰 도움이 될 것이라고 말했다. 무역 협정은 양국 간의 무역 흐름을 증가시킬뿐만 아니라 캄보디아가 캄보디아의 국제 투자자를 유치하여 인도에서 수요가 많은 상품을 생산할 수있는 기회가 될 것입니다.”라고 그는 말했다. Covid-19 Crisis 이전에 양국 간의 무역은 꾸준히 상향 조정되었다. 최근 상무부의 최근 보고서에 따르면 2021 년 캄보디아와 인도 사이의 총 무역량은 3 억 3 천 6 백만 달러에 달했다. 캄보디아는 인도로 1 억 2,200 만 달러 이상의 상품을 수출했지만 캄보디아로의 인도 수출은 1 억 8 천만 달러에 이르렀습니다.</v>
      </c>
    </row>
    <row r="299" ht="15.75" customHeight="1">
      <c r="A299" s="1">
        <v>297.0</v>
      </c>
      <c r="B299" s="3" t="s">
        <v>904</v>
      </c>
      <c r="C299" s="3" t="str">
        <f>IFERROR(__xludf.DUMMYFUNCTION("GOOGLETRANSLATE(B299,""en"",""ko"")"),"RCEP 국가로의 왕국 수출 10% H1 증가")</f>
        <v>RCEP 국가로의 왕국 수출 10% H1 증가</v>
      </c>
      <c r="D299" s="3" t="s">
        <v>877</v>
      </c>
      <c r="E299" s="3" t="str">
        <f>IFERROR(__xludf.DUMMYFUNCTION("GOOGLETRANSLATE(D299,""en"",""ko"")"),"2022 년 7 월 22 일")</f>
        <v>2022 년 7 월 22 일</v>
      </c>
      <c r="F299" s="4" t="s">
        <v>905</v>
      </c>
      <c r="G299" s="3" t="s">
        <v>906</v>
      </c>
      <c r="H299" s="3" t="str">
        <f>IFERROR(__xludf.DUMMYFUNCTION("GOOGLETRANSLATE(G299,""en"",""ko"")"),"캄보디아의 지역 포괄적 인 경제 파트너십 (RCEP)의 회원국 수출은 올해 상반기에 32 억 2 천만 달러에 달했으며, 작년 같은 기간 동안 299 억 달러에서 10 % 증가한 것으로, 1 월에서 6 월에 캄보디아의 상위 3 개 수출 목적지는 베트남, 중국 및 일본으로 각각 1,174 백만 달러, 6 억 6 천 5 백만 달러의 5 억 6 천 5 백만 달러의 제품을 배송했습니다. RCEP PACT는 올해 첫 6 개월 동안 왕국의 수출 성장에 기여했습니다."&amp;" Sovicheat는 어제 정부 대변인의 기자 회견에서“RCEP의 이행은 캄보디아의 수출 증가에 기여했다”고 말했다. 2022 년 1 월 1 일. 지역 무역 협정은 10 명의 아세안-브루나이, 캄보디아, 인도네시아, 라오스, 말레이시아, 미얀 3 월, 필리핀, 싱가포르, 태국 및 베트남 - 5 개의 무역 파트너, 즉 중국, 일본, 한국, 호주 및 뉴질랜드. 세계 최대의 무역 블록 인 RCEP는 총 26.2 조 달러의 총 국내 총생산 (GDP)을 가지고 "&amp;"있습니다. 글로벌 GDP의 약 30 %, 글로벌 무역의 28 % 및 전 세계 투자의 32.5 %를 차지하고이 기간 동안 RCEP 회원국으로의 수출은 국가 총 113 억 달러의 28.8 %를 차지했습니다. 캄보디아와 RCEP 회원국 사이의 책 (수출 및 수입)은 작년 같은 기간에 비해 9 % 증가한 1,624 억 달러를 기록했다. 구매자와 소비자의.“Covid-19가 발발 한 후 캄보디아의 수출은 일부 국가가 시장에 공급하지 못하면서 계속 증가했습니다.”"&amp;"라고 정부는 Socio-EC를 재개했습니다. 캄보디아 상공 회의소의 부사장 인 Covid-19에 대한 예방 접종이 높은 후 작년 말에 onomic 활동은 Covid-19에 대한 무리 면제가 국가가 공장 생산 체인을 유지하고 구매 주문.")</f>
        <v>캄보디아의 지역 포괄적 인 경제 파트너십 (RCEP)의 회원국 수출은 올해 상반기에 32 억 2 천만 달러에 달했으며, 작년 같은 기간 동안 299 억 달러에서 10 % 증가한 것으로, 1 월에서 6 월에 캄보디아의 상위 3 개 수출 목적지는 베트남, 중국 및 일본으로 각각 1,174 백만 달러, 6 억 6 천 5 백만 달러의 5 억 6 천 5 백만 달러의 제품을 배송했습니다. RCEP PACT는 올해 첫 6 개월 동안 왕국의 수출 성장에 기여했습니다. Sovicheat는 어제 정부 대변인의 기자 회견에서“RCEP의 이행은 캄보디아의 수출 증가에 기여했다”고 말했다. 2022 년 1 월 1 일. 지역 무역 협정은 10 명의 아세안-브루나이, 캄보디아, 인도네시아, 라오스, 말레이시아, 미얀 3 월, 필리핀, 싱가포르, 태국 및 베트남 - 5 개의 무역 파트너, 즉 중국, 일본, 한국, 호주 및 뉴질랜드. 세계 최대의 무역 블록 인 RCEP는 총 26.2 조 달러의 총 국내 총생산 (GDP)을 가지고 있습니다. 글로벌 GDP의 약 30 %, 글로벌 무역의 28 % 및 전 세계 투자의 32.5 %를 차지하고이 기간 동안 RCEP 회원국으로의 수출은 국가 총 113 억 달러의 28.8 %를 차지했습니다. 캄보디아와 RCEP 회원국 사이의 책 (수출 및 수입)은 작년 같은 기간에 비해 9 % 증가한 1,624 억 달러를 기록했다. 구매자와 소비자의.“Covid-19가 발발 한 후 캄보디아의 수출은 일부 국가가 시장에 공급하지 못하면서 계속 증가했습니다.”라고 정부는 Socio-EC를 재개했습니다. 캄보디아 상공 회의소의 부사장 인 Covid-19에 대한 예방 접종이 높은 후 작년 말에 onomic 활동은 Covid-19에 대한 무리 면제가 국가가 공장 생산 체인을 유지하고 구매 주문.</v>
      </c>
    </row>
    <row r="300" ht="15.75" customHeight="1">
      <c r="A300" s="1">
        <v>298.0</v>
      </c>
      <c r="B300" s="3" t="s">
        <v>907</v>
      </c>
      <c r="C300" s="3" t="str">
        <f>IFERROR(__xludf.DUMMYFUNCTION("GOOGLETRANSLATE(B300,""en"",""ko"")"),"‘높은 물류 비용은 캄보디아의 수출 능력에 해를 끼칠 수 있습니다.’")</f>
        <v>‘높은 물류 비용은 캄보디아의 수출 능력에 해를 끼칠 수 있습니다.’</v>
      </c>
      <c r="D300" s="3" t="s">
        <v>877</v>
      </c>
      <c r="E300" s="3" t="str">
        <f>IFERROR(__xludf.DUMMYFUNCTION("GOOGLETRANSLATE(D300,""en"",""ko"")"),"2022 년 7 월 22 일")</f>
        <v>2022 년 7 월 22 일</v>
      </c>
      <c r="F300" s="4" t="s">
        <v>908</v>
      </c>
      <c r="G300" s="3" t="s">
        <v>909</v>
      </c>
      <c r="H300" s="3" t="str">
        <f>IFERROR(__xludf.DUMMYFUNCTION("GOOGLETRANSLATE(G300,""en"",""ko"")"),"캄보디아의 40 피트 컨테이너에 대한 취급 요금은 태국과 베트남 주 이웃 국가의 두 배이며, 수출 허가 수수료는 이웃에 비해 4 ~ 5 배 더 높다고 밝혔다. 왕국에서는 수출 시장을 위해 인근 공급망과 경쟁 할 수있는 능력을 끌어들이는 데 부분적으로 비난을 받고 있습니다. 40 피트 컨테이너는 일반적으로 캠 보디아의 터미널에서 요금을 처리하는 데 약 1,200 달러가 운행되며, 이는 컨테이너 당 $ 1,000입니다. 이 보고서는 19 세와 태국 방콕에있"&amp;"는 인근 항구와 베트남의 Cai MEP의 두 배로 두 배가된다고 보고서는 캄보디아가 인근 항만보다 높은 가격으로 운영되는 다른 가격 차이가 컨테이너의 수출 수수료에서 볼 수 있다고 말했다. 태국과 베트남의 60 달러에 비해 $ 220 ~ $ 250
일본의 경우 50 달러. 베트남에 대한 평균 국경 간 컨테이너 비용은 Prey VOR 국경의 217 달러에서 Bavet Border Crossing에서 410 달러에 이르기까지 범위입니다. , Covid-19"&amp;"에서 튀어 오르고 연료 가격 상승 및 우크라이나 전쟁의 영향과 같은 현재의 역풍을 통해 국가의 상품 운동 시스템을 보았습니다. 보고서는“캄보디아의 경쟁 능력에 대한 장애가되며, 특히 다양한 운송 채널을 통해 움직이는 제품의 양을 4 배로 늘릴 것으로 예상되는 국가의 회사에 대한 추정치가있어 공급망 신뢰성과 서비스 품질을 높이는 것이 중요하다”고 말했다. 예측 가능성으로 캄보디아의 물류 성과 향상은 시간과 비용뿐만 아니라 배송 품질의 구성 요소이기도합니다"&amp;".”라고 보고서는 덧붙였습니다. 항구의 정기 모니터링, 철도 부스팅, 자동화, 물류 업계 표준을 높이기위한 인센티브, 핫라인 사람들은 위반을보고하고 전자 상거래 및 기타 유형을 지원하기 위해 전화 할 수 있습니다. “전염병은 전례없는 글로벌 공급망 중단을 초래했으며, 아직 쇠약 해지는 징후가 아직 밝혀지지 않았다. 시스템이 의류 공장, 관광 및 수출에 대한 전염병의 영향으로부터 회복되는 경우 시스템은 운송이 전체 물류 비용의 거의 10 %를 차지하고 연"&amp;"료 가격이 추가 부담으로 사용 된 것으로 추정된다. 보고서는“운송 운영 비용은 현재 운영자 함대의 특성에 의해 악화 된 디젤의 높은 가격으로 인해 심각한 상승 압력을 받고있다”고 말했다. 캄보디아의 함대는 한국과 베트남의 중고 및 제 3의 모델로 구성된“지난 세기로 돌아 가기”데이트로 데이트합니다.”물류 차량 차량을 업그레이드하는 것은 물류 비용 관점과 환경 적 관점에서 우선 순위로 여겨 져야합니다. , 현재보다 더 높은 등급의 연료를 덜 화상하고 깨끗"&amp;"하게 연소해야 할 긴급한 필요성이 있으므로, 의료와 수수료는 35 %에서 65 %까지 운영되므로 트럭 회사가 최신 투자를하기가 어렵습니다. 차량은 수요가 둔화 되면서도 1 분기에 의류, 여행 관련 제품 및 신발로 이어지는 1 분기에 이익을 얻었습니다. 3 개의 부문은 전년 대비 25.2 % 증가한 분기에 총 31 억 달러로 합쳐졌으며, 캄보디아의 의류 수출은 전년 대비 1 분기에 20.4 % 증가한 반면, 경제는 4.5 % 성장할 것으로 예상되었습니다."&amp;" 이 보고서에 따르면, 회복은 ""고르지 않은""것으로 예상되지만“지역 및 글로벌 가치 체인에 대한 통합 증가는 캄보디아의 개발 전략의 중심에 효율적인 물류와 공급망을 만들었다”고 추가했다.")</f>
        <v>캄보디아의 40 피트 컨테이너에 대한 취급 요금은 태국과 베트남 주 이웃 국가의 두 배이며, 수출 허가 수수료는 이웃에 비해 4 ~ 5 배 더 높다고 밝혔다. 왕국에서는 수출 시장을 위해 인근 공급망과 경쟁 할 수있는 능력을 끌어들이는 데 부분적으로 비난을 받고 있습니다. 40 피트 컨테이너는 일반적으로 캠 보디아의 터미널에서 요금을 처리하는 데 약 1,200 달러가 운행되며, 이는 컨테이너 당 $ 1,000입니다. 이 보고서는 19 세와 태국 방콕에있는 인근 항구와 베트남의 Cai MEP의 두 배로 두 배가된다고 보고서는 캄보디아가 인근 항만보다 높은 가격으로 운영되는 다른 가격 차이가 컨테이너의 수출 수수료에서 볼 수 있다고 말했다. 태국과 베트남의 60 달러에 비해 $ 220 ~ $ 250
일본의 경우 50 달러. 베트남에 대한 평균 국경 간 컨테이너 비용은 Prey VOR 국경의 217 달러에서 Bavet Border Crossing에서 410 달러에 이르기까지 범위입니다. , Covid-19에서 튀어 오르고 연료 가격 상승 및 우크라이나 전쟁의 영향과 같은 현재의 역풍을 통해 국가의 상품 운동 시스템을 보았습니다. 보고서는“캄보디아의 경쟁 능력에 대한 장애가되며, 특히 다양한 운송 채널을 통해 움직이는 제품의 양을 4 배로 늘릴 것으로 예상되는 국가의 회사에 대한 추정치가있어 공급망 신뢰성과 서비스 품질을 높이는 것이 중요하다”고 말했다. 예측 가능성으로 캄보디아의 물류 성과 향상은 시간과 비용뿐만 아니라 배송 품질의 구성 요소이기도합니다.”라고 보고서는 덧붙였습니다. 항구의 정기 모니터링, 철도 부스팅, 자동화, 물류 업계 표준을 높이기위한 인센티브, 핫라인 사람들은 위반을보고하고 전자 상거래 및 기타 유형을 지원하기 위해 전화 할 수 있습니다. “전염병은 전례없는 글로벌 공급망 중단을 초래했으며, 아직 쇠약 해지는 징후가 아직 밝혀지지 않았다. 시스템이 의류 공장, 관광 및 수출에 대한 전염병의 영향으로부터 회복되는 경우 시스템은 운송이 전체 물류 비용의 거의 10 %를 차지하고 연료 가격이 추가 부담으로 사용 된 것으로 추정된다. 보고서는“운송 운영 비용은 현재 운영자 함대의 특성에 의해 악화 된 디젤의 높은 가격으로 인해 심각한 상승 압력을 받고있다”고 말했다. 캄보디아의 함대는 한국과 베트남의 중고 및 제 3의 모델로 구성된“지난 세기로 돌아 가기”데이트로 데이트합니다.”물류 차량 차량을 업그레이드하는 것은 물류 비용 관점과 환경 적 관점에서 우선 순위로 여겨 져야합니다. , 현재보다 더 높은 등급의 연료를 덜 화상하고 깨끗하게 연소해야 할 긴급한 필요성이 있으므로, 의료와 수수료는 35 %에서 65 %까지 운영되므로 트럭 회사가 최신 투자를하기가 어렵습니다. 차량은 수요가 둔화 되면서도 1 분기에 의류, 여행 관련 제품 및 신발로 이어지는 1 분기에 이익을 얻었습니다. 3 개의 부문은 전년 대비 25.2 % 증가한 분기에 총 31 억 달러로 합쳐졌으며, 캄보디아의 의류 수출은 전년 대비 1 분기에 20.4 % 증가한 반면, 경제는 4.5 % 성장할 것으로 예상되었습니다. 이 보고서에 따르면, 회복은 "고르지 않은"것으로 예상되지만“지역 및 글로벌 가치 체인에 대한 통합 증가는 캄보디아의 개발 전략의 중심에 효율적인 물류와 공급망을 만들었다”고 추가했다.</v>
      </c>
    </row>
    <row r="301" ht="15.75" customHeight="1">
      <c r="A301" s="1">
        <v>299.0</v>
      </c>
      <c r="B301" s="3" t="s">
        <v>910</v>
      </c>
      <c r="C301" s="3" t="str">
        <f>IFERROR(__xludf.DUMMYFUNCTION("GOOGLETRANSLATE(B301,""en"",""ko"")"),"Ford는 EVS 로의 전환에서 수천 개의 일자리를 줄입니다.")</f>
        <v>Ford는 EVS 로의 전환에서 수천 개의 일자리를 줄입니다.</v>
      </c>
      <c r="D301" s="3" t="s">
        <v>877</v>
      </c>
      <c r="E301" s="3" t="str">
        <f>IFERROR(__xludf.DUMMYFUNCTION("GOOGLETRANSLATE(D301,""en"",""ko"")"),"2022 년 7 월 22 일")</f>
        <v>2022 년 7 월 22 일</v>
      </c>
      <c r="F301" s="4" t="s">
        <v>911</v>
      </c>
      <c r="G301" s="3" t="s">
        <v>912</v>
      </c>
      <c r="H301" s="3" t="str">
        <f>IFERROR(__xludf.DUMMYFUNCTION("GOOGLETRANSLATE(G301,""en"",""ko"")"),"AFP - 미국 자동차 제조업체 포드는 수요일 수요일에 수천 개의 일자리를 삭감하고 전기 자동차로의 전환을 강화하기 위해 수천 개의 일자리를 삭감 할 준비를하고 있다고 US Media는 수요일에 보도했다. Bloomberg는이 문제에 가까운 사람들을 인용 한 월스트리트 저널 (Wall Street Journal)은 8,000 개의 일자리가 영향을받을 수 있다고 말했다. 추측”. 그러나 그룹은 목요일에 전기 자동차로 전환 할 계획에 대한 업데이트를 제공하"&amp;"기 위해 회의를 예약했습니다.“Key Ford 경영진은 회사가 어떻게 산업 시스템을 구축하여 글로벌 생산 비율에 도달하는지에 대한 세부 정보를 제공 할 것입니다. 이 회사는 성명서에서“우리가 포드+ 변형을 전달하고 흥미 진진하고 무서운 것을 이끌어 내기 위해 60 만 eV 중 2026 년까지 2 백만 회 이상의 전세계 달리기 요금으로 성장합니다. 전기 및 연결된 차량의 새로운 시대 인 우리는 모든 자동차 사업부와 회사 전체에서 우리의 작업을 재구성하고 "&amp;"조직을 현대화하고 있습니다.”대변인은 그의 메시지에서“우리는 우리의 비용에 대한 명확한 목표를 세웠습니다. 우리가 업계에서 최고와 경쟁이 치열하고 경쟁이 치열한 구조.”Tesla와 기타 신생 기업의 도전에 따라 전통적인 자동차 제조업체는 최근 몇 년 동안 전기 모델의 생산을 가속화했습니다. 전용 엔티티 : Ford Model E. 시간에 2026 년에 매년 2 백만 전기 자동차를 제조하고 있으며, 전 세계 생산량의 3 분의 1을 제조하고 500 억 달러"&amp;"를 소비 할 계획이라고 회사의 경영진은 또한 원한다고 말했다. 전통적인 차량에 대한 지출을 연간 30 억 달러로 줄입니다.")</f>
        <v>AFP - 미국 자동차 제조업체 포드는 수요일 수요일에 수천 개의 일자리를 삭감하고 전기 자동차로의 전환을 강화하기 위해 수천 개의 일자리를 삭감 할 준비를하고 있다고 US Media는 수요일에 보도했다. Bloomberg는이 문제에 가까운 사람들을 인용 한 월스트리트 저널 (Wall Street Journal)은 8,000 개의 일자리가 영향을받을 수 있다고 말했다. 추측”. 그러나 그룹은 목요일에 전기 자동차로 전환 할 계획에 대한 업데이트를 제공하기 위해 회의를 예약했습니다.“Key Ford 경영진은 회사가 어떻게 산업 시스템을 구축하여 글로벌 생산 비율에 도달하는지에 대한 세부 정보를 제공 할 것입니다. 이 회사는 성명서에서“우리가 포드+ 변형을 전달하고 흥미 진진하고 무서운 것을 이끌어 내기 위해 60 만 eV 중 2026 년까지 2 백만 회 이상의 전세계 달리기 요금으로 성장합니다. 전기 및 연결된 차량의 새로운 시대 인 우리는 모든 자동차 사업부와 회사 전체에서 우리의 작업을 재구성하고 조직을 현대화하고 있습니다.”대변인은 그의 메시지에서“우리는 우리의 비용에 대한 명확한 목표를 세웠습니다. 우리가 업계에서 최고와 경쟁이 치열하고 경쟁이 치열한 구조.”Tesla와 기타 신생 기업의 도전에 따라 전통적인 자동차 제조업체는 최근 몇 년 동안 전기 모델의 생산을 가속화했습니다. 전용 엔티티 : Ford Model E. 시간에 2026 년에 매년 2 백만 전기 자동차를 제조하고 있으며, 전 세계 생산량의 3 분의 1을 제조하고 500 억 달러를 소비 할 계획이라고 회사의 경영진은 또한 원한다고 말했다. 전통적인 차량에 대한 지출을 연간 30 억 달러로 줄입니다.</v>
      </c>
    </row>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F2"/>
    <hyperlink r:id="rId2" ref="F3"/>
    <hyperlink r:id="rId3" ref="F4"/>
    <hyperlink r:id="rId4" ref="F5"/>
    <hyperlink r:id="rId5" ref="F6"/>
    <hyperlink r:id="rId6" ref="F7"/>
    <hyperlink r:id="rId7" ref="F8"/>
    <hyperlink r:id="rId8" ref="F9"/>
    <hyperlink r:id="rId9" ref="F10"/>
    <hyperlink r:id="rId10" ref="F11"/>
    <hyperlink r:id="rId11" ref="F12"/>
    <hyperlink r:id="rId12" ref="F13"/>
    <hyperlink r:id="rId13" ref="F14"/>
    <hyperlink r:id="rId14" ref="F15"/>
    <hyperlink r:id="rId15" ref="F16"/>
    <hyperlink r:id="rId16" ref="F17"/>
    <hyperlink r:id="rId17" ref="F18"/>
    <hyperlink r:id="rId18" ref="F19"/>
    <hyperlink r:id="rId19" ref="F20"/>
    <hyperlink r:id="rId20" ref="F21"/>
    <hyperlink r:id="rId21" ref="F22"/>
    <hyperlink r:id="rId22" ref="F23"/>
    <hyperlink r:id="rId23" ref="F24"/>
    <hyperlink r:id="rId24" ref="F25"/>
    <hyperlink r:id="rId25" ref="F26"/>
    <hyperlink r:id="rId26" ref="F27"/>
    <hyperlink r:id="rId27" ref="F28"/>
    <hyperlink r:id="rId28" ref="F29"/>
    <hyperlink r:id="rId29" ref="F30"/>
    <hyperlink r:id="rId30" ref="F31"/>
    <hyperlink r:id="rId31" ref="F32"/>
    <hyperlink r:id="rId32" ref="F33"/>
    <hyperlink r:id="rId33" ref="F34"/>
    <hyperlink r:id="rId34" ref="F35"/>
    <hyperlink r:id="rId35" ref="F36"/>
    <hyperlink r:id="rId36" ref="F37"/>
    <hyperlink r:id="rId37" ref="F38"/>
    <hyperlink r:id="rId38" ref="F39"/>
    <hyperlink r:id="rId39" ref="F40"/>
    <hyperlink r:id="rId40" ref="F41"/>
    <hyperlink r:id="rId41" ref="F42"/>
    <hyperlink r:id="rId42" ref="F43"/>
    <hyperlink r:id="rId43" ref="F44"/>
    <hyperlink r:id="rId44" ref="F45"/>
    <hyperlink r:id="rId45" ref="F46"/>
    <hyperlink r:id="rId46" ref="F47"/>
    <hyperlink r:id="rId47" ref="F48"/>
    <hyperlink r:id="rId48" ref="F49"/>
    <hyperlink r:id="rId49" ref="F50"/>
    <hyperlink r:id="rId50" ref="F51"/>
    <hyperlink r:id="rId51" ref="F52"/>
    <hyperlink r:id="rId52" ref="F53"/>
    <hyperlink r:id="rId53" ref="F54"/>
    <hyperlink r:id="rId54" ref="F55"/>
    <hyperlink r:id="rId55" ref="F56"/>
    <hyperlink r:id="rId56" ref="F57"/>
    <hyperlink r:id="rId57" ref="F58"/>
    <hyperlink r:id="rId58" ref="F59"/>
    <hyperlink r:id="rId59" ref="F60"/>
    <hyperlink r:id="rId60" ref="F61"/>
    <hyperlink r:id="rId61" ref="F62"/>
    <hyperlink r:id="rId62" ref="F63"/>
    <hyperlink r:id="rId63" ref="F64"/>
    <hyperlink r:id="rId64" ref="F65"/>
    <hyperlink r:id="rId65" ref="F66"/>
    <hyperlink r:id="rId66" ref="F67"/>
    <hyperlink r:id="rId67" ref="F68"/>
    <hyperlink r:id="rId68" ref="F69"/>
    <hyperlink r:id="rId69" ref="F70"/>
    <hyperlink r:id="rId70" ref="F71"/>
    <hyperlink r:id="rId71" ref="F72"/>
    <hyperlink r:id="rId72" ref="F73"/>
    <hyperlink r:id="rId73" ref="F74"/>
    <hyperlink r:id="rId74" ref="F75"/>
    <hyperlink r:id="rId75" ref="F76"/>
    <hyperlink r:id="rId76" ref="F77"/>
    <hyperlink r:id="rId77" ref="F78"/>
    <hyperlink r:id="rId78" ref="F79"/>
    <hyperlink r:id="rId79" ref="F80"/>
    <hyperlink r:id="rId80" ref="F81"/>
    <hyperlink r:id="rId81" ref="F82"/>
    <hyperlink r:id="rId82" ref="F83"/>
    <hyperlink r:id="rId83" ref="F84"/>
    <hyperlink r:id="rId84" ref="F85"/>
    <hyperlink r:id="rId85" ref="F86"/>
    <hyperlink r:id="rId86" ref="F87"/>
    <hyperlink r:id="rId87" ref="F88"/>
    <hyperlink r:id="rId88" ref="F89"/>
    <hyperlink r:id="rId89" ref="F90"/>
    <hyperlink r:id="rId90" ref="F91"/>
    <hyperlink r:id="rId91" ref="F92"/>
    <hyperlink r:id="rId92" ref="F93"/>
    <hyperlink r:id="rId93" ref="F94"/>
    <hyperlink r:id="rId94" ref="F95"/>
    <hyperlink r:id="rId95" ref="F96"/>
    <hyperlink r:id="rId96" ref="F97"/>
    <hyperlink r:id="rId97" ref="F98"/>
    <hyperlink r:id="rId98" ref="F99"/>
    <hyperlink r:id="rId99" ref="F100"/>
    <hyperlink r:id="rId100" ref="F101"/>
    <hyperlink r:id="rId101" ref="F102"/>
    <hyperlink r:id="rId102" ref="F103"/>
    <hyperlink r:id="rId103" ref="F104"/>
    <hyperlink r:id="rId104" ref="F105"/>
    <hyperlink r:id="rId105" ref="F106"/>
    <hyperlink r:id="rId106" ref="F107"/>
    <hyperlink r:id="rId107" ref="F108"/>
    <hyperlink r:id="rId108" ref="F109"/>
    <hyperlink r:id="rId109" ref="F110"/>
    <hyperlink r:id="rId110" ref="F111"/>
    <hyperlink r:id="rId111" ref="F112"/>
    <hyperlink r:id="rId112" ref="F113"/>
    <hyperlink r:id="rId113" ref="F114"/>
    <hyperlink r:id="rId114" ref="F115"/>
    <hyperlink r:id="rId115" ref="F116"/>
    <hyperlink r:id="rId116" ref="F117"/>
    <hyperlink r:id="rId117" ref="F118"/>
    <hyperlink r:id="rId118" ref="F119"/>
    <hyperlink r:id="rId119" ref="F120"/>
    <hyperlink r:id="rId120" ref="F121"/>
    <hyperlink r:id="rId121" ref="F122"/>
    <hyperlink r:id="rId122" ref="F123"/>
    <hyperlink r:id="rId123" ref="F124"/>
    <hyperlink r:id="rId124" ref="F125"/>
    <hyperlink r:id="rId125" ref="F126"/>
    <hyperlink r:id="rId126" ref="F127"/>
    <hyperlink r:id="rId127" ref="F128"/>
    <hyperlink r:id="rId128" ref="F129"/>
    <hyperlink r:id="rId129" ref="F130"/>
    <hyperlink r:id="rId130" ref="F131"/>
    <hyperlink r:id="rId131" ref="F132"/>
    <hyperlink r:id="rId132" ref="F133"/>
    <hyperlink r:id="rId133" ref="F134"/>
    <hyperlink r:id="rId134" ref="F135"/>
    <hyperlink r:id="rId135" ref="F136"/>
    <hyperlink r:id="rId136" ref="F137"/>
    <hyperlink r:id="rId137" ref="F138"/>
    <hyperlink r:id="rId138" ref="F139"/>
    <hyperlink r:id="rId139" ref="F140"/>
    <hyperlink r:id="rId140" ref="F141"/>
    <hyperlink r:id="rId141" ref="F142"/>
    <hyperlink r:id="rId142" ref="F143"/>
    <hyperlink r:id="rId143" ref="F144"/>
    <hyperlink r:id="rId144" ref="F145"/>
    <hyperlink r:id="rId145" ref="F146"/>
    <hyperlink r:id="rId146" ref="F147"/>
    <hyperlink r:id="rId147" ref="F148"/>
    <hyperlink r:id="rId148" ref="F149"/>
    <hyperlink r:id="rId149" ref="F150"/>
    <hyperlink r:id="rId150" ref="F151"/>
    <hyperlink r:id="rId151" ref="F152"/>
    <hyperlink r:id="rId152" ref="F153"/>
    <hyperlink r:id="rId153" ref="F154"/>
    <hyperlink r:id="rId154" ref="F155"/>
    <hyperlink r:id="rId155" ref="F156"/>
    <hyperlink r:id="rId156" ref="F157"/>
    <hyperlink r:id="rId157" ref="F158"/>
    <hyperlink r:id="rId158" ref="F159"/>
    <hyperlink r:id="rId159" ref="F160"/>
    <hyperlink r:id="rId160" ref="F161"/>
    <hyperlink r:id="rId161" ref="F162"/>
    <hyperlink r:id="rId162" ref="F163"/>
    <hyperlink r:id="rId163" ref="F164"/>
    <hyperlink r:id="rId164" ref="F165"/>
    <hyperlink r:id="rId165" ref="F166"/>
    <hyperlink r:id="rId166" ref="F167"/>
    <hyperlink r:id="rId167" ref="F168"/>
    <hyperlink r:id="rId168" ref="F169"/>
    <hyperlink r:id="rId169" ref="F170"/>
    <hyperlink r:id="rId170" ref="F171"/>
    <hyperlink r:id="rId171" ref="F172"/>
    <hyperlink r:id="rId172" ref="F173"/>
    <hyperlink r:id="rId173" ref="F174"/>
    <hyperlink r:id="rId174" ref="F175"/>
    <hyperlink r:id="rId175" ref="F176"/>
    <hyperlink r:id="rId176" ref="F177"/>
    <hyperlink r:id="rId177" ref="F178"/>
    <hyperlink r:id="rId178" ref="F179"/>
    <hyperlink r:id="rId179" ref="F180"/>
    <hyperlink r:id="rId180" ref="F181"/>
    <hyperlink r:id="rId181" ref="F182"/>
    <hyperlink r:id="rId182" ref="F183"/>
    <hyperlink r:id="rId183" ref="F184"/>
    <hyperlink r:id="rId184" ref="F185"/>
    <hyperlink r:id="rId185" ref="F186"/>
    <hyperlink r:id="rId186" ref="F187"/>
    <hyperlink r:id="rId187" ref="F188"/>
    <hyperlink r:id="rId188" ref="F189"/>
    <hyperlink r:id="rId189" ref="F190"/>
    <hyperlink r:id="rId190" ref="F191"/>
    <hyperlink r:id="rId191" ref="F192"/>
    <hyperlink r:id="rId192" ref="F193"/>
    <hyperlink r:id="rId193" ref="F194"/>
    <hyperlink r:id="rId194" ref="F195"/>
    <hyperlink r:id="rId195" ref="F196"/>
    <hyperlink r:id="rId196" ref="F197"/>
    <hyperlink r:id="rId197" ref="F198"/>
    <hyperlink r:id="rId198" ref="F199"/>
    <hyperlink r:id="rId199" ref="F200"/>
    <hyperlink r:id="rId200" ref="F201"/>
    <hyperlink r:id="rId201" ref="F202"/>
    <hyperlink r:id="rId202" ref="F203"/>
    <hyperlink r:id="rId203" ref="F204"/>
    <hyperlink r:id="rId204" ref="F205"/>
    <hyperlink r:id="rId205" ref="F206"/>
    <hyperlink r:id="rId206" ref="F207"/>
    <hyperlink r:id="rId207" ref="F208"/>
    <hyperlink r:id="rId208" ref="F209"/>
    <hyperlink r:id="rId209" ref="F210"/>
    <hyperlink r:id="rId210" ref="F211"/>
    <hyperlink r:id="rId211" ref="F212"/>
    <hyperlink r:id="rId212" ref="F213"/>
    <hyperlink r:id="rId213" ref="F214"/>
    <hyperlink r:id="rId214" ref="F215"/>
    <hyperlink r:id="rId215" ref="F216"/>
    <hyperlink r:id="rId216" ref="F217"/>
    <hyperlink r:id="rId217" ref="F218"/>
    <hyperlink r:id="rId218" ref="F219"/>
    <hyperlink r:id="rId219" ref="F220"/>
    <hyperlink r:id="rId220" ref="F221"/>
    <hyperlink r:id="rId221" ref="F222"/>
    <hyperlink r:id="rId222" ref="F223"/>
    <hyperlink r:id="rId223" ref="F224"/>
    <hyperlink r:id="rId224" ref="F225"/>
    <hyperlink r:id="rId225" ref="F226"/>
    <hyperlink r:id="rId226" ref="F227"/>
    <hyperlink r:id="rId227" ref="F228"/>
    <hyperlink r:id="rId228" ref="F229"/>
    <hyperlink r:id="rId229" ref="F230"/>
    <hyperlink r:id="rId230" ref="F231"/>
    <hyperlink r:id="rId231" ref="F232"/>
    <hyperlink r:id="rId232" ref="F233"/>
    <hyperlink r:id="rId233" ref="F234"/>
    <hyperlink r:id="rId234" ref="F235"/>
    <hyperlink r:id="rId235" ref="F236"/>
    <hyperlink r:id="rId236" ref="F237"/>
    <hyperlink r:id="rId237" ref="F238"/>
    <hyperlink r:id="rId238" ref="F239"/>
    <hyperlink r:id="rId239" ref="F240"/>
    <hyperlink r:id="rId240" ref="F241"/>
    <hyperlink r:id="rId241" ref="F242"/>
    <hyperlink r:id="rId242" ref="F243"/>
    <hyperlink r:id="rId243" ref="F244"/>
    <hyperlink r:id="rId244" ref="F245"/>
    <hyperlink r:id="rId245" ref="F246"/>
    <hyperlink r:id="rId246" ref="F247"/>
    <hyperlink r:id="rId247" ref="F248"/>
    <hyperlink r:id="rId248" ref="F249"/>
    <hyperlink r:id="rId249" ref="F250"/>
    <hyperlink r:id="rId250" ref="F251"/>
    <hyperlink r:id="rId251" ref="F252"/>
    <hyperlink r:id="rId252" ref="F253"/>
    <hyperlink r:id="rId253" ref="F254"/>
    <hyperlink r:id="rId254" ref="F255"/>
    <hyperlink r:id="rId255" ref="F256"/>
    <hyperlink r:id="rId256" ref="F257"/>
    <hyperlink r:id="rId257" ref="F258"/>
    <hyperlink r:id="rId258" ref="F259"/>
    <hyperlink r:id="rId259" ref="F260"/>
    <hyperlink r:id="rId260" ref="F261"/>
    <hyperlink r:id="rId261" ref="F262"/>
    <hyperlink r:id="rId262" ref="F263"/>
    <hyperlink r:id="rId263" ref="F264"/>
    <hyperlink r:id="rId264" ref="F265"/>
    <hyperlink r:id="rId265" ref="F266"/>
    <hyperlink r:id="rId266" ref="F267"/>
    <hyperlink r:id="rId267" ref="F268"/>
    <hyperlink r:id="rId268" ref="F269"/>
    <hyperlink r:id="rId269" ref="F270"/>
    <hyperlink r:id="rId270" ref="F271"/>
    <hyperlink r:id="rId271" ref="F272"/>
    <hyperlink r:id="rId272" ref="F273"/>
    <hyperlink r:id="rId273" ref="F274"/>
    <hyperlink r:id="rId274" ref="F275"/>
    <hyperlink r:id="rId275" ref="F276"/>
    <hyperlink r:id="rId276" ref="F277"/>
    <hyperlink r:id="rId277" ref="F278"/>
    <hyperlink r:id="rId278" ref="F279"/>
    <hyperlink r:id="rId279" ref="F280"/>
    <hyperlink r:id="rId280" ref="F281"/>
    <hyperlink r:id="rId281" ref="F282"/>
    <hyperlink r:id="rId282" ref="F283"/>
    <hyperlink r:id="rId283" ref="F284"/>
    <hyperlink r:id="rId284" ref="F285"/>
    <hyperlink r:id="rId285" ref="F286"/>
    <hyperlink r:id="rId286" ref="F287"/>
    <hyperlink r:id="rId287" ref="F288"/>
    <hyperlink r:id="rId288" ref="F289"/>
    <hyperlink r:id="rId289" ref="F290"/>
    <hyperlink r:id="rId290" ref="F291"/>
    <hyperlink r:id="rId291" ref="F292"/>
    <hyperlink r:id="rId292" ref="F293"/>
    <hyperlink r:id="rId293" ref="F294"/>
    <hyperlink r:id="rId294" ref="F295"/>
    <hyperlink r:id="rId295" ref="F296"/>
    <hyperlink r:id="rId296" ref="F297"/>
    <hyperlink r:id="rId297" ref="F298"/>
    <hyperlink r:id="rId298" ref="F299"/>
    <hyperlink r:id="rId299" ref="F300"/>
    <hyperlink r:id="rId300" ref="F301"/>
  </hyperlinks>
  <printOptions/>
  <pageMargins bottom="0.75" footer="0.0" header="0.0" left="0.7" right="0.7" top="0.75"/>
  <pageSetup orientation="landscape"/>
  <drawing r:id="rId30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2022-08-17T04:16:05Z</dcterms:created>
</cp:coreProperties>
</file>