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4145" yWindow="2115" windowWidth="34020" windowHeight="24765" tabRatio="682" activeTab="2"/>
  </bookViews>
  <sheets>
    <sheet name="fuel_shocks" sheetId="3" r:id="rId1"/>
    <sheet name="electricity_shocks" sheetId="4" r:id="rId2"/>
    <sheet name="fuel_shocks_MC_trials" sheetId="6" r:id="rId3"/>
    <sheet name="electricity_shocks_MC_trials" sheetId="7" r:id="rId4"/>
    <sheet name="fuel_percent_shocks" sheetId="9" r:id="rId5"/>
    <sheet name="electricity_percent_shocks" sheetId="8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2" i="7" l="1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</calcChain>
</file>

<file path=xl/sharedStrings.xml><?xml version="1.0" encoding="utf-8"?>
<sst xmlns="http://schemas.openxmlformats.org/spreadsheetml/2006/main" count="1494" uniqueCount="60">
  <si>
    <t>Feedstock</t>
  </si>
  <si>
    <t>Technology</t>
  </si>
  <si>
    <t>Quantity (MatLab)</t>
  </si>
  <si>
    <t>Unit</t>
  </si>
  <si>
    <t>Crop</t>
  </si>
  <si>
    <t>Sorghum</t>
  </si>
  <si>
    <t>Ethanol from Starch</t>
  </si>
  <si>
    <t>gallons</t>
  </si>
  <si>
    <t>Wheat</t>
  </si>
  <si>
    <t>Cellulosic Ethanol</t>
  </si>
  <si>
    <t>Gasification-F-T</t>
  </si>
  <si>
    <t>Dilute Acid Hydrolysis</t>
  </si>
  <si>
    <t>Sweet Corn</t>
  </si>
  <si>
    <t>Soybean</t>
  </si>
  <si>
    <t>Transesterification</t>
  </si>
  <si>
    <t>Forest Residues</t>
  </si>
  <si>
    <t>Livestock</t>
  </si>
  <si>
    <t>Beef Cattle(feedlot)</t>
  </si>
  <si>
    <t>AD/Landfill Gas to transportation fuel</t>
  </si>
  <si>
    <t>GGE</t>
  </si>
  <si>
    <t>Diary Cow and Heifers</t>
  </si>
  <si>
    <t>Pigs(Market and Breeders)</t>
  </si>
  <si>
    <t>Chicken(Layers and Broilers)</t>
  </si>
  <si>
    <t>Energy content</t>
  </si>
  <si>
    <t>GWh</t>
  </si>
  <si>
    <t>Direct combustion-stand alone for solid biomass</t>
  </si>
  <si>
    <t>Direct combustion-cofiring</t>
  </si>
  <si>
    <t>Gasification-Stand Alone for BIGCC</t>
  </si>
  <si>
    <t>Pyrolysis</t>
  </si>
  <si>
    <t>Direct combustion-ADG/Landfill Gas</t>
  </si>
  <si>
    <t>Direct combustion-small scale CHP for solid biomass</t>
  </si>
  <si>
    <t>Gasificiation-small scale CHP</t>
  </si>
  <si>
    <t>Gasification-small scale CHP</t>
  </si>
  <si>
    <t>30% moister (Alternative I)</t>
  </si>
  <si>
    <t>55% moister (Alternative II)</t>
  </si>
  <si>
    <t>Alternative assumptions</t>
  </si>
  <si>
    <t>% Price Change
Electricity</t>
  </si>
  <si>
    <t>% Price Change
Natural Gas</t>
  </si>
  <si>
    <t>% Quantity Change
Electricity</t>
  </si>
  <si>
    <t>% Quantity Change
Natural Gas</t>
  </si>
  <si>
    <t>Notes</t>
  </si>
  <si>
    <t>CO2 Reduction (tonnes)</t>
  </si>
  <si>
    <t>% Price Change
Fuel</t>
  </si>
  <si>
    <t>% Quantity Change
Fuel</t>
  </si>
  <si>
    <t>% Supply Shock</t>
  </si>
  <si>
    <t>Rebound effect on Electricity</t>
  </si>
  <si>
    <t>% Quantity Change    Non-biomass Electricity</t>
  </si>
  <si>
    <t>% Quantity Change
Gasoline</t>
  </si>
  <si>
    <t>Rebound Effect    Gasoline</t>
  </si>
  <si>
    <t>Mean</t>
  </si>
  <si>
    <t>5th Percentile</t>
  </si>
  <si>
    <t>95th Percentile</t>
  </si>
  <si>
    <t>Biomass</t>
  </si>
  <si>
    <t>% Quantity Change    Gasoline</t>
  </si>
  <si>
    <t>Rebound effect on Gasoline</t>
  </si>
  <si>
    <t>Min</t>
  </si>
  <si>
    <t>Median</t>
  </si>
  <si>
    <t>Max</t>
  </si>
  <si>
    <t>Forest</t>
  </si>
  <si>
    <t>Type of feedstock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</si>
</sst>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"/>
    <numFmt numFmtId="166" formatCode="0.00000000000000%"/>
    <numFmt numFmtId="167" formatCode="#,##0.000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B515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right" indent="1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left" indent="2"/>
    </xf>
    <xf numFmtId="164" fontId="0" fillId="0" borderId="0" xfId="0" applyNumberFormat="1" applyAlignment="1">
      <alignment horizontal="right" indent="1"/>
    </xf>
    <xf numFmtId="0" fontId="2" fillId="0" borderId="2" xfId="0" applyFont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2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  <xf numFmtId="164" fontId="0" fillId="0" borderId="0" xfId="0" applyNumberFormat="1"/>
    <xf numFmtId="166" fontId="0" fillId="0" borderId="0" xfId="0" applyNumberFormat="1"/>
    <xf numFmtId="164" fontId="0" fillId="0" borderId="0" xfId="0" applyNumberFormat="1" applyFont="1"/>
    <xf numFmtId="3" fontId="0" fillId="0" borderId="0" xfId="0" applyNumberFormat="1" applyAlignment="1">
      <alignment horizontal="right" indent="1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 wrapText="1"/>
    </xf>
    <xf numFmtId="0" fontId="0" fillId="4" borderId="0" xfId="0" applyFill="1"/>
    <xf numFmtId="164" fontId="0" fillId="5" borderId="0" xfId="0" applyNumberFormat="1" applyFill="1" applyAlignment="1"/>
    <xf numFmtId="3" fontId="0" fillId="5" borderId="0" xfId="0" applyNumberFormat="1" applyFill="1" applyAlignment="1"/>
    <xf numFmtId="164" fontId="0" fillId="4" borderId="0" xfId="0" applyNumberFormat="1" applyFill="1" applyAlignment="1"/>
    <xf numFmtId="3" fontId="0" fillId="4" borderId="0" xfId="0" applyNumberFormat="1" applyFill="1" applyAlignment="1"/>
    <xf numFmtId="0" fontId="3" fillId="4" borderId="0" xfId="0" applyFont="1" applyFill="1"/>
    <xf numFmtId="0" fontId="0" fillId="4" borderId="0" xfId="0" applyFill="1" applyAlignment="1">
      <alignment horizontal="right"/>
    </xf>
    <xf numFmtId="9" fontId="1" fillId="5" borderId="0" xfId="0" applyNumberFormat="1" applyFont="1" applyFill="1" applyAlignment="1">
      <alignment horizontal="left" indent="1"/>
    </xf>
    <xf numFmtId="9" fontId="1" fillId="4" borderId="0" xfId="0" applyNumberFormat="1" applyFont="1" applyFill="1" applyAlignment="1">
      <alignment horizontal="left" indent="1"/>
    </xf>
    <xf numFmtId="11" fontId="0" fillId="0" borderId="0" xfId="0" applyNumberFormat="1"/>
    <xf numFmtId="167" fontId="0" fillId="0" borderId="0" xfId="0" applyNumberFormat="1" applyAlignment="1"/>
    <xf numFmtId="167" fontId="0" fillId="5" borderId="0" xfId="0" applyNumberFormat="1" applyFill="1" applyAlignment="1"/>
    <xf numFmtId="167" fontId="0" fillId="4" borderId="0" xfId="0" applyNumberFormat="1" applyFill="1" applyAlignment="1"/>
    <xf numFmtId="168" fontId="0" fillId="0" borderId="0" xfId="0" applyNumberFormat="1" applyAlignment="1"/>
    <xf numFmtId="168" fontId="0" fillId="0" borderId="0" xfId="0" applyNumberFormat="1"/>
    <xf numFmtId="168" fontId="2" fillId="0" borderId="2" xfId="0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90"/>
    </xf>
    <xf numFmtId="0" fontId="4" fillId="6" borderId="5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0" fontId="4" fillId="6" borderId="6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0" fillId="0" borderId="0" xfId="0" applyFont="1"/>
    <xf numFmtId="0" fontId="0" fillId="0" borderId="0" xfId="0" applyAlignment="1">
      <alignment horizontal="left" indent="1"/>
    </xf>
    <xf numFmtId="0" fontId="6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06"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numFmt numFmtId="168" formatCode="0.000"/>
    </dxf>
    <dxf>
      <numFmt numFmtId="164" formatCode="0.000%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colors>
    <mruColors>
      <color rgb="FFCB5151"/>
      <color rgb="FFC33B3B"/>
      <color rgb="FF812727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1:P17" totalsRowShown="0" headerRowDxfId="105">
  <autoFilter ref="B1:P17"/>
  <tableColumns count="15">
    <tableColumn id="1" name="Feedstock" dataDxfId="104"/>
    <tableColumn id="2" name="Technology"/>
    <tableColumn id="3" name="Quantity (MatLab)"/>
    <tableColumn id="4" name="Unit"/>
    <tableColumn id="14" name="Notes"/>
    <tableColumn id="16" name="% Supply Shock" dataDxfId="103"/>
    <tableColumn id="5" name="% Price Change_x000a_Fuel" dataDxfId="102"/>
    <tableColumn id="6" name="% Price Change_x000a_Electricity" dataDxfId="101"/>
    <tableColumn id="7" name="% Price Change_x000a_Natural Gas" dataDxfId="100"/>
    <tableColumn id="8" name="% Quantity Change_x000a_Fuel" dataDxfId="99"/>
    <tableColumn id="9" name="% Quantity Change_x000a_Electricity" dataDxfId="98"/>
    <tableColumn id="10" name="% Quantity Change_x000a_Natural Gas" dataDxfId="97"/>
    <tableColumn id="11" name="% Quantity Change_x000a_Gasoline" dataDxfId="96"/>
    <tableColumn id="19" name="Rebound Effect    Gasoline" dataDxfId="95"/>
    <tableColumn id="15" name="CO2 Reduction (tonnes)" dataDxfId="94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8" name="Table3689" displayName="Table3689" ref="B41:P76" totalsRowShown="0" headerRowDxfId="16">
  <autoFilter ref="B41:P76"/>
  <tableColumns count="15">
    <tableColumn id="1" name="Feedstock" dataDxfId="4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5"/>
    <tableColumn id="14" name="CO2 Reduction (tonnes)"/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9" name="Table36810" displayName="Table36810" ref="B158:P193" totalsRowShown="0" headerRowDxfId="14">
  <autoFilter ref="B158:P193"/>
  <tableColumns count="15">
    <tableColumn id="1" name="Feedstock" dataDxfId="3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3"/>
    <tableColumn id="14" name="CO2 Reduction (tonnes)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id="12" name="Table368913" displayName="Table368913" ref="B119:P154" totalsRowShown="0" headerRowDxfId="12">
  <autoFilter ref="B119:P154"/>
  <tableColumns count="15">
    <tableColumn id="1" name="Feedstock" dataDxfId="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1"/>
    <tableColumn id="14" name="CO2 Reduction (tonnes)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id="13" name="Table36891314" displayName="Table36891314" ref="B80:P115" totalsRowShown="0" headerRowDxfId="10">
  <autoFilter ref="B80:P115"/>
  <tableColumns count="15">
    <tableColumn id="1" name="Feedstock" dataDxfId="1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9"/>
    <tableColumn id="14" name="CO2 Reduction (tonnes)"/>
  </tableColumns>
  <tableStyleInfo name="TableStyleDark9" showFirstColumn="0" showLastColumn="0" showRowStripes="1" showColumnStripes="0"/>
</table>
</file>

<file path=xl/tables/table14.xml><?xml version="1.0" encoding="utf-8"?>
<table xmlns="http://schemas.openxmlformats.org/spreadsheetml/2006/main" id="15" name="Table3681016" displayName="Table3681016" ref="B197:P232" totalsRowShown="0" headerRowDxfId="8">
  <autoFilter ref="B197:P232"/>
  <tableColumns count="15">
    <tableColumn id="1" name="Feedstock" dataDxfId="0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7"/>
    <tableColumn id="14" name="CO2 Reduction (tonnes)" dataDxfId="6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36" displayName="Table36" ref="B1:P36" totalsRowShown="0" headerRowDxfId="93">
  <autoFilter ref="B1:P36"/>
  <tableColumns count="15">
    <tableColumn id="1" name="Feedstock" dataDxfId="9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91"/>
    <tableColumn id="14" name="CO2 Reduction (tonnes)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B2:P18" totalsRowShown="0" headerRowDxfId="90">
  <autoFilter ref="B2:P18"/>
  <tableColumns count="15">
    <tableColumn id="1" name="Feedstock" dataDxfId="89"/>
    <tableColumn id="2" name="Technology"/>
    <tableColumn id="3" name="Quantity (MatLab)"/>
    <tableColumn id="4" name="Unit"/>
    <tableColumn id="14" name="Notes"/>
    <tableColumn id="16" name="% Supply Shock" dataDxfId="88"/>
    <tableColumn id="5" name="% Price Change_x000a_Fuel" dataDxfId="87"/>
    <tableColumn id="6" name="% Price Change_x000a_Electricity" dataDxfId="86"/>
    <tableColumn id="7" name="% Price Change_x000a_Natural Gas" dataDxfId="85"/>
    <tableColumn id="8" name="% Quantity Change_x000a_Fuel" dataDxfId="84"/>
    <tableColumn id="9" name="% Quantity Change_x000a_Electricity" dataDxfId="83"/>
    <tableColumn id="10" name="% Quantity Change_x000a_Natural Gas" dataDxfId="82"/>
    <tableColumn id="11" name="% Quantity Change_x000a_Gasoline" dataDxfId="81"/>
    <tableColumn id="19" name="Rebound Effect    Gasoline" dataDxfId="80"/>
    <tableColumn id="15" name="CO2 Reduction (tonnes)" dataDxfId="79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5" name="Table336" displayName="Table336" ref="B22:P38" totalsRowShown="0" headerRowDxfId="78">
  <autoFilter ref="B22:P38"/>
  <tableColumns count="15">
    <tableColumn id="1" name="Feedstock" dataDxfId="77"/>
    <tableColumn id="2" name="Technology"/>
    <tableColumn id="3" name="Quantity (MatLab)"/>
    <tableColumn id="4" name="Unit"/>
    <tableColumn id="14" name="Notes"/>
    <tableColumn id="16" name="% Supply Shock" dataDxfId="76"/>
    <tableColumn id="5" name="% Price Change_x000a_Fuel" dataDxfId="75"/>
    <tableColumn id="6" name="% Price Change_x000a_Electricity" dataDxfId="74"/>
    <tableColumn id="7" name="% Price Change_x000a_Natural Gas" dataDxfId="73"/>
    <tableColumn id="8" name="% Quantity Change_x000a_Fuel" dataDxfId="72"/>
    <tableColumn id="9" name="% Quantity Change_x000a_Electricity" dataDxfId="71"/>
    <tableColumn id="10" name="% Quantity Change_x000a_Natural Gas" dataDxfId="70"/>
    <tableColumn id="11" name="% Quantity Change_x000a_Gasoline" dataDxfId="69"/>
    <tableColumn id="19" name="Rebound Effect    Gasoline" dataDxfId="68"/>
    <tableColumn id="15" name="CO2 Reduction (tonnes)" dataDxfId="67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6" name="Table3367" displayName="Table3367" ref="B102:P118" totalsRowShown="0" headerRowDxfId="66">
  <autoFilter ref="B102:P118"/>
  <tableColumns count="15">
    <tableColumn id="1" name="Feedstock" dataDxfId="65"/>
    <tableColumn id="2" name="Technology"/>
    <tableColumn id="3" name="Quantity (MatLab)"/>
    <tableColumn id="4" name="Unit"/>
    <tableColumn id="14" name="Notes"/>
    <tableColumn id="16" name="% Supply Shock" dataDxfId="64"/>
    <tableColumn id="5" name="% Price Change_x000a_Fuel" dataDxfId="63"/>
    <tableColumn id="6" name="% Price Change_x000a_Electricity" dataDxfId="62"/>
    <tableColumn id="7" name="% Price Change_x000a_Natural Gas" dataDxfId="61"/>
    <tableColumn id="8" name="% Quantity Change_x000a_Fuel" dataDxfId="60"/>
    <tableColumn id="9" name="% Quantity Change_x000a_Electricity" dataDxfId="59"/>
    <tableColumn id="10" name="% Quantity Change_x000a_Natural Gas" dataDxfId="58"/>
    <tableColumn id="11" name="% Quantity Change_x000a_Gasoline" dataDxfId="57"/>
    <tableColumn id="19" name="Rebound Effect    Gasoline" dataDxfId="56"/>
    <tableColumn id="15" name="CO2 Reduction (tonnes)" dataDxfId="55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1" name="Table33672" displayName="Table33672" ref="B82:P98" totalsRowShown="0" headerRowDxfId="54">
  <autoFilter ref="B82:P98"/>
  <tableColumns count="15">
    <tableColumn id="1" name="Feedstock" dataDxfId="53"/>
    <tableColumn id="2" name="Technology"/>
    <tableColumn id="3" name="Quantity (MatLab)"/>
    <tableColumn id="4" name="Unit"/>
    <tableColumn id="14" name="Notes"/>
    <tableColumn id="16" name="% Supply Shock" dataDxfId="52"/>
    <tableColumn id="5" name="% Price Change_x000a_Fuel" dataDxfId="51"/>
    <tableColumn id="6" name="% Price Change_x000a_Electricity" dataDxfId="50"/>
    <tableColumn id="7" name="% Price Change_x000a_Natural Gas" dataDxfId="49"/>
    <tableColumn id="8" name="% Quantity Change_x000a_Fuel" dataDxfId="48"/>
    <tableColumn id="9" name="% Quantity Change_x000a_Electricity" dataDxfId="47"/>
    <tableColumn id="10" name="% Quantity Change_x000a_Natural Gas" dataDxfId="46"/>
    <tableColumn id="11" name="% Quantity Change_x000a_Gasoline" dataDxfId="45"/>
    <tableColumn id="19" name="Rebound Effect    Gasoline" dataDxfId="44"/>
    <tableColumn id="15" name="CO2 Reduction (tonnes)" dataDxfId="43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10" name="Table3367211" displayName="Table3367211" ref="B62:P78" totalsRowShown="0" headerRowDxfId="42">
  <autoFilter ref="B62:P78"/>
  <tableColumns count="15">
    <tableColumn id="1" name="Feedstock" dataDxfId="41"/>
    <tableColumn id="2" name="Technology"/>
    <tableColumn id="3" name="Quantity (MatLab)"/>
    <tableColumn id="4" name="Unit"/>
    <tableColumn id="14" name="Notes"/>
    <tableColumn id="16" name="% Supply Shock" dataDxfId="40"/>
    <tableColumn id="5" name="% Price Change_x000a_Fuel" dataDxfId="39"/>
    <tableColumn id="6" name="% Price Change_x000a_Electricity" dataDxfId="38"/>
    <tableColumn id="7" name="% Price Change_x000a_Natural Gas" dataDxfId="37"/>
    <tableColumn id="8" name="% Quantity Change_x000a_Fuel" dataDxfId="36"/>
    <tableColumn id="9" name="% Quantity Change_x000a_Electricity" dataDxfId="35"/>
    <tableColumn id="10" name="% Quantity Change_x000a_Natural Gas" dataDxfId="34"/>
    <tableColumn id="11" name="% Quantity Change_x000a_Gasoline" dataDxfId="33"/>
    <tableColumn id="19" name="Rebound Effect    Gasoline" dataDxfId="32"/>
    <tableColumn id="15" name="CO2 Reduction (tonnes)" dataDxfId="31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11" name="Table336721112" displayName="Table336721112" ref="B42:P58" totalsRowShown="0" headerRowDxfId="30">
  <autoFilter ref="B42:P58"/>
  <tableColumns count="15">
    <tableColumn id="1" name="Feedstock" dataDxfId="29"/>
    <tableColumn id="2" name="Technology"/>
    <tableColumn id="3" name="Quantity (MatLab)"/>
    <tableColumn id="4" name="Unit"/>
    <tableColumn id="14" name="Notes"/>
    <tableColumn id="16" name="% Supply Shock" dataDxfId="28"/>
    <tableColumn id="5" name="% Price Change_x000a_Fuel" dataDxfId="27"/>
    <tableColumn id="6" name="% Price Change_x000a_Electricity" dataDxfId="26"/>
    <tableColumn id="7" name="% Price Change_x000a_Natural Gas" dataDxfId="25"/>
    <tableColumn id="8" name="% Quantity Change_x000a_Fuel" dataDxfId="24"/>
    <tableColumn id="9" name="% Quantity Change_x000a_Electricity" dataDxfId="23"/>
    <tableColumn id="10" name="% Quantity Change_x000a_Natural Gas" dataDxfId="22"/>
    <tableColumn id="11" name="% Quantity Change_x000a_Gasoline" dataDxfId="21"/>
    <tableColumn id="19" name="Rebound Effect    Gasoline" dataDxfId="20"/>
    <tableColumn id="15" name="CO2 Reduction (tonnes)" dataDxfId="19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7" name="Table368" displayName="Table368" ref="B2:P37" totalsRowShown="0" headerRowDxfId="18">
  <autoFilter ref="B2:P37"/>
  <tableColumns count="15">
    <tableColumn id="1" name="Feedstock" dataDxfId="5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7"/>
    <tableColumn id="14" name="CO2 Reduction (tonnes)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xSplit="2" topLeftCell="C1" activePane="topRight" state="frozen"/>
      <selection pane="topRight" sqref="A1:A17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8.25" customHeight="1" x14ac:dyDescent="0.3">
      <c r="A1" s="38" t="s">
        <v>59</v>
      </c>
      <c r="B1" s="5" t="s">
        <v>0</v>
      </c>
      <c r="C1" s="6" t="s">
        <v>1</v>
      </c>
      <c r="D1" s="6" t="s">
        <v>2</v>
      </c>
      <c r="E1" s="6" t="s">
        <v>3</v>
      </c>
      <c r="F1" s="9" t="s">
        <v>40</v>
      </c>
      <c r="G1" s="9" t="s">
        <v>44</v>
      </c>
      <c r="H1" s="12" t="s">
        <v>42</v>
      </c>
      <c r="I1" s="12" t="s">
        <v>36</v>
      </c>
      <c r="J1" s="12" t="s">
        <v>37</v>
      </c>
      <c r="K1" s="12" t="s">
        <v>43</v>
      </c>
      <c r="L1" s="12" t="s">
        <v>38</v>
      </c>
      <c r="M1" s="12" t="s">
        <v>39</v>
      </c>
      <c r="N1" s="12" t="s">
        <v>47</v>
      </c>
      <c r="O1" s="12" t="s">
        <v>48</v>
      </c>
      <c r="P1" s="12" t="s">
        <v>41</v>
      </c>
    </row>
    <row r="2" spans="1:16" ht="15.75" customHeight="1" thickBot="1" x14ac:dyDescent="0.3">
      <c r="A2" s="40" t="s">
        <v>4</v>
      </c>
      <c r="B2" s="7" t="s">
        <v>5</v>
      </c>
      <c r="C2" t="s">
        <v>6</v>
      </c>
      <c r="D2" s="4">
        <v>6500</v>
      </c>
      <c r="E2" t="s">
        <v>7</v>
      </c>
      <c r="F2" s="10" t="str">
        <f>IF(Table3[[#This Row],[% Price Change
Fuel]]&lt;-1,"Market Collapse", "")</f>
        <v/>
      </c>
      <c r="G2" s="17">
        <v>2.0211819872261301E-6</v>
      </c>
      <c r="H2" s="13">
        <v>-2.3352767038830799E-6</v>
      </c>
      <c r="I2" s="13">
        <v>3.14121457011539E-16</v>
      </c>
      <c r="J2" s="13">
        <v>0</v>
      </c>
      <c r="K2" s="13">
        <v>1.34395174307983E-6</v>
      </c>
      <c r="L2" s="13">
        <v>0</v>
      </c>
      <c r="M2" s="13">
        <v>0</v>
      </c>
      <c r="N2" s="8">
        <v>-6.772288753435E-7</v>
      </c>
      <c r="O2" s="8">
        <v>0.66493424163504999</v>
      </c>
      <c r="P2" s="18">
        <v>27.2616083194977</v>
      </c>
    </row>
    <row r="3" spans="1:16" ht="16.5" thickBot="1" x14ac:dyDescent="0.3">
      <c r="A3" s="41"/>
      <c r="B3" s="7" t="s">
        <v>8</v>
      </c>
      <c r="C3" t="s">
        <v>6</v>
      </c>
      <c r="D3" s="4">
        <v>51464.7</v>
      </c>
      <c r="E3" t="s">
        <v>7</v>
      </c>
      <c r="F3" s="10" t="str">
        <f>IF(Table3[[#This Row],[% Price Change
Fuel]]&lt;-1,"Market Collapse", "")</f>
        <v/>
      </c>
      <c r="G3" s="17">
        <v>1.6003003787384098E-5</v>
      </c>
      <c r="H3" s="13">
        <v>-1.8489894612730001E-5</v>
      </c>
      <c r="I3" s="13">
        <v>3.14121457011539E-16</v>
      </c>
      <c r="J3" s="13">
        <v>0</v>
      </c>
      <c r="K3" s="13">
        <v>1.06409343496492E-5</v>
      </c>
      <c r="L3" s="13">
        <v>0</v>
      </c>
      <c r="M3" s="13">
        <v>0</v>
      </c>
      <c r="N3" s="8">
        <v>-5.3619836298312801E-6</v>
      </c>
      <c r="O3" s="8">
        <v>0.66493892639965602</v>
      </c>
      <c r="P3" s="18">
        <v>215.84776825218501</v>
      </c>
    </row>
    <row r="4" spans="1:16" ht="16.5" thickBot="1" x14ac:dyDescent="0.3">
      <c r="A4" s="41"/>
      <c r="B4" s="7" t="s">
        <v>8</v>
      </c>
      <c r="C4" t="s">
        <v>9</v>
      </c>
      <c r="D4" s="4">
        <v>1699742.564</v>
      </c>
      <c r="E4" t="s">
        <v>7</v>
      </c>
      <c r="F4" s="10" t="str">
        <f>IF(Table3[[#This Row],[% Price Change
Fuel]]&lt;-1,"Market Collapse", "")</f>
        <v/>
      </c>
      <c r="G4" s="17">
        <v>5.2853677742744005E-4</v>
      </c>
      <c r="H4" s="13">
        <v>-6.1067218651352005E-4</v>
      </c>
      <c r="I4" s="13">
        <v>3.14121457011539E-16</v>
      </c>
      <c r="J4" s="13">
        <v>0</v>
      </c>
      <c r="K4" s="13">
        <v>3.5144184333855201E-4</v>
      </c>
      <c r="L4" s="13">
        <v>0</v>
      </c>
      <c r="M4" s="13">
        <v>0</v>
      </c>
      <c r="N4" s="8">
        <v>-1.7700138234870099E-4</v>
      </c>
      <c r="O4" s="8">
        <v>0.66511056579596195</v>
      </c>
      <c r="P4" s="18">
        <v>7128.8793881104702</v>
      </c>
    </row>
    <row r="5" spans="1:16" ht="16.5" thickBot="1" x14ac:dyDescent="0.3">
      <c r="A5" s="41"/>
      <c r="B5" s="7" t="s">
        <v>8</v>
      </c>
      <c r="C5" t="s">
        <v>10</v>
      </c>
      <c r="D5" s="4">
        <v>739173.7622</v>
      </c>
      <c r="E5" t="s">
        <v>7</v>
      </c>
      <c r="F5" s="10" t="str">
        <f>IF(Table3[[#This Row],[% Price Change
Fuel]]&lt;-1,"Market Collapse", "")</f>
        <v/>
      </c>
      <c r="G5" s="17">
        <v>2.2984687593673999E-4</v>
      </c>
      <c r="H5" s="13">
        <v>-2.6556542569236601E-4</v>
      </c>
      <c r="I5" s="13">
        <v>3.14121457011539E-16</v>
      </c>
      <c r="J5" s="13">
        <v>0</v>
      </c>
      <c r="K5" s="13">
        <v>1.5283290248584801E-4</v>
      </c>
      <c r="L5" s="13">
        <v>0</v>
      </c>
      <c r="M5" s="13">
        <v>0</v>
      </c>
      <c r="N5" s="8">
        <v>-7.6996276097334807E-5</v>
      </c>
      <c r="O5" s="8">
        <v>0.66501056068942999</v>
      </c>
      <c r="P5" s="18">
        <v>3100.1639361100702</v>
      </c>
    </row>
    <row r="6" spans="1:16" ht="16.5" thickBot="1" x14ac:dyDescent="0.3">
      <c r="A6" s="41"/>
      <c r="B6" s="7" t="s">
        <v>8</v>
      </c>
      <c r="C6" t="s">
        <v>11</v>
      </c>
      <c r="D6" s="4">
        <v>1274806.923</v>
      </c>
      <c r="E6" t="s">
        <v>7</v>
      </c>
      <c r="F6" s="10" t="str">
        <f>IF(Table3[[#This Row],[% Price Change
Fuel]]&lt;-1,"Market Collapse", "")</f>
        <v/>
      </c>
      <c r="G6" s="17">
        <v>3.9640258307058001E-4</v>
      </c>
      <c r="H6" s="13">
        <v>-4.5800413988502102E-4</v>
      </c>
      <c r="I6" s="13">
        <v>3.14121457011539E-16</v>
      </c>
      <c r="J6" s="13">
        <v>0</v>
      </c>
      <c r="K6" s="13">
        <v>2.63581382503766E-4</v>
      </c>
      <c r="L6" s="13">
        <v>0</v>
      </c>
      <c r="M6" s="13">
        <v>0</v>
      </c>
      <c r="N6" s="8">
        <v>-1.3276857076236899E-4</v>
      </c>
      <c r="O6" s="8">
        <v>0.66506633298418805</v>
      </c>
      <c r="P6" s="18">
        <v>5346.6595410858399</v>
      </c>
    </row>
    <row r="7" spans="1:16" ht="16.5" thickBot="1" x14ac:dyDescent="0.3">
      <c r="A7" s="41"/>
      <c r="B7" s="7" t="s">
        <v>12</v>
      </c>
      <c r="C7" t="s">
        <v>9</v>
      </c>
      <c r="D7" s="4">
        <v>7175373.0360000003</v>
      </c>
      <c r="E7" t="s">
        <v>7</v>
      </c>
      <c r="F7" s="10" t="str">
        <f>IF(Table3[[#This Row],[% Price Change
Fuel]]&lt;-1,"Market Collapse", "")</f>
        <v/>
      </c>
      <c r="G7" s="17">
        <v>2.2311899587678899E-3</v>
      </c>
      <c r="H7" s="13">
        <v>-2.5779202296567099E-3</v>
      </c>
      <c r="I7" s="13">
        <v>3.14121457011539E-16</v>
      </c>
      <c r="J7" s="13">
        <v>0</v>
      </c>
      <c r="K7" s="13">
        <v>1.4835930921672899E-3</v>
      </c>
      <c r="L7" s="13">
        <v>0</v>
      </c>
      <c r="M7" s="13">
        <v>0</v>
      </c>
      <c r="N7" s="8">
        <v>-7.4593254938641596E-4</v>
      </c>
      <c r="O7" s="8">
        <v>0.66567949696298601</v>
      </c>
      <c r="P7" s="18">
        <v>30094.186038366599</v>
      </c>
    </row>
    <row r="8" spans="1:16" ht="16.5" thickBot="1" x14ac:dyDescent="0.3">
      <c r="A8" s="41"/>
      <c r="B8" s="7" t="s">
        <v>12</v>
      </c>
      <c r="C8" t="s">
        <v>10</v>
      </c>
      <c r="D8" s="4">
        <v>3120382.8119999999</v>
      </c>
      <c r="E8" t="s">
        <v>7</v>
      </c>
      <c r="F8" s="10" t="str">
        <f>IF(Table3[[#This Row],[% Price Change
Fuel]]&lt;-1,"Market Collapse", "")</f>
        <v/>
      </c>
      <c r="G8" s="17">
        <v>9.7028638967144897E-4</v>
      </c>
      <c r="H8" s="13">
        <v>-1.12107035201771E-3</v>
      </c>
      <c r="I8" s="13">
        <v>3.14121457011539E-16</v>
      </c>
      <c r="J8" s="13">
        <v>0</v>
      </c>
      <c r="K8" s="13">
        <v>6.4517598758627003E-4</v>
      </c>
      <c r="L8" s="13">
        <v>0</v>
      </c>
      <c r="M8" s="13">
        <v>0</v>
      </c>
      <c r="N8" s="8">
        <v>-3.2479525766717201E-4</v>
      </c>
      <c r="O8" s="8">
        <v>0.66525835967136304</v>
      </c>
      <c r="P8" s="18">
        <v>13087.1775424196</v>
      </c>
    </row>
    <row r="9" spans="1:16" ht="16.5" thickBot="1" x14ac:dyDescent="0.3">
      <c r="A9" s="41"/>
      <c r="B9" s="7" t="s">
        <v>12</v>
      </c>
      <c r="C9" t="s">
        <v>11</v>
      </c>
      <c r="D9" s="4">
        <v>5381529.7769999998</v>
      </c>
      <c r="E9" t="s">
        <v>7</v>
      </c>
      <c r="F9" s="10" t="str">
        <f>IF(Table3[[#This Row],[% Price Change
Fuel]]&lt;-1,"Market Collapse", "")</f>
        <v/>
      </c>
      <c r="G9" s="17">
        <v>1.6733924690759199E-3</v>
      </c>
      <c r="H9" s="13">
        <v>-1.9334401722425701E-3</v>
      </c>
      <c r="I9" s="13">
        <v>3.14121457011539E-16</v>
      </c>
      <c r="J9" s="13">
        <v>0</v>
      </c>
      <c r="K9" s="13">
        <v>1.1126948191255101E-3</v>
      </c>
      <c r="L9" s="13">
        <v>0</v>
      </c>
      <c r="M9" s="13">
        <v>0</v>
      </c>
      <c r="N9" s="8">
        <v>-5.5976095019185995E-4</v>
      </c>
      <c r="O9" s="8">
        <v>0.66549332536379102</v>
      </c>
      <c r="P9" s="18">
        <v>22570.6395287749</v>
      </c>
    </row>
    <row r="10" spans="1:16" ht="15.75" customHeight="1" thickBot="1" x14ac:dyDescent="0.3">
      <c r="A10" s="41"/>
      <c r="B10" s="7" t="s">
        <v>13</v>
      </c>
      <c r="C10" t="s">
        <v>14</v>
      </c>
      <c r="D10" s="4">
        <v>8319618</v>
      </c>
      <c r="E10" t="s">
        <v>7</v>
      </c>
      <c r="F10" s="10" t="str">
        <f>IF(Table3[[#This Row],[% Price Change
Fuel]]&lt;-1,"Market Collapse", "")</f>
        <v/>
      </c>
      <c r="G10" s="17">
        <v>2.5869941603388099E-3</v>
      </c>
      <c r="H10" s="13">
        <v>-2.9890169385775101E-3</v>
      </c>
      <c r="I10" s="13">
        <v>3.14121457011539E-16</v>
      </c>
      <c r="J10" s="13">
        <v>0</v>
      </c>
      <c r="K10" s="13">
        <v>1.72017924815135E-3</v>
      </c>
      <c r="L10" s="13">
        <v>0</v>
      </c>
      <c r="M10" s="13">
        <v>0</v>
      </c>
      <c r="N10" s="8">
        <v>-8.6457825329502999E-4</v>
      </c>
      <c r="O10" s="8">
        <v>0.66579814266693305</v>
      </c>
      <c r="P10" s="18">
        <v>34893.256504429402</v>
      </c>
    </row>
    <row r="11" spans="1:16" ht="16.5" thickBot="1" x14ac:dyDescent="0.3">
      <c r="A11" s="42" t="s">
        <v>58</v>
      </c>
      <c r="B11" s="7" t="s">
        <v>15</v>
      </c>
      <c r="C11" t="s">
        <v>9</v>
      </c>
      <c r="D11" s="4">
        <v>38864666122</v>
      </c>
      <c r="E11" t="s">
        <v>7</v>
      </c>
      <c r="F11" s="10" t="str">
        <f>IF(Table3[[#This Row],[% Price Change
Fuel]]&lt;-1,"Market Collapse", "")</f>
        <v>Market Collapse</v>
      </c>
      <c r="G11" s="17">
        <v>12.0850097085145</v>
      </c>
      <c r="H11" s="13">
        <v>-13.963038369167499</v>
      </c>
      <c r="I11" s="13">
        <v>3.14121457011539E-16</v>
      </c>
      <c r="J11" s="13">
        <v>0</v>
      </c>
      <c r="K11" s="13">
        <v>8.0357285814558903</v>
      </c>
      <c r="L11" s="13">
        <v>0</v>
      </c>
      <c r="M11" s="13">
        <v>0</v>
      </c>
      <c r="N11" s="8">
        <v>-0.30945954319190799</v>
      </c>
      <c r="O11" s="8">
        <v>0.97439310760554199</v>
      </c>
      <c r="P11" s="18">
        <v>163002046.963451</v>
      </c>
    </row>
    <row r="12" spans="1:16" ht="16.5" thickBot="1" x14ac:dyDescent="0.3">
      <c r="A12" s="42"/>
      <c r="B12" s="7" t="s">
        <v>15</v>
      </c>
      <c r="C12" t="s">
        <v>10</v>
      </c>
      <c r="D12" s="4">
        <v>16901230856</v>
      </c>
      <c r="E12" t="s">
        <v>7</v>
      </c>
      <c r="F12" s="10" t="str">
        <f>IF(Table3[[#This Row],[% Price Change
Fuel]]&lt;-1,"Market Collapse", "")</f>
        <v>Market Collapse</v>
      </c>
      <c r="G12" s="17">
        <v>5.2554559027842602</v>
      </c>
      <c r="H12" s="13">
        <v>-6.0721616438870702</v>
      </c>
      <c r="I12" s="13">
        <v>3.14121457011539E-16</v>
      </c>
      <c r="J12" s="13">
        <v>0</v>
      </c>
      <c r="K12" s="13">
        <v>3.4945290260570099</v>
      </c>
      <c r="L12" s="13">
        <v>0</v>
      </c>
      <c r="M12" s="13">
        <v>0</v>
      </c>
      <c r="N12" s="8">
        <v>-0.28150256417657299</v>
      </c>
      <c r="O12" s="8">
        <v>0.94643612859020698</v>
      </c>
      <c r="P12" s="18">
        <v>70885343.954372898</v>
      </c>
    </row>
    <row r="13" spans="1:16" ht="16.5" thickBot="1" x14ac:dyDescent="0.3">
      <c r="A13" s="42"/>
      <c r="B13" s="7" t="s">
        <v>15</v>
      </c>
      <c r="C13" t="s">
        <v>11</v>
      </c>
      <c r="D13" s="4">
        <v>29148499592</v>
      </c>
      <c r="E13" t="s">
        <v>7</v>
      </c>
      <c r="F13" s="10" t="str">
        <f>IF(Table3[[#This Row],[% Price Change
Fuel]]&lt;-1,"Market Collapse", "")</f>
        <v>Market Collapse</v>
      </c>
      <c r="G13" s="17">
        <v>9.0637572815413208</v>
      </c>
      <c r="H13" s="13">
        <v>-10.472278777055299</v>
      </c>
      <c r="I13" s="13">
        <v>3.14121457011539E-16</v>
      </c>
      <c r="J13" s="13">
        <v>0</v>
      </c>
      <c r="K13" s="13">
        <v>6.0267964361953004</v>
      </c>
      <c r="L13" s="13">
        <v>0</v>
      </c>
      <c r="M13" s="13">
        <v>0</v>
      </c>
      <c r="N13" s="8">
        <v>-0.30177206786538202</v>
      </c>
      <c r="O13" s="8">
        <v>0.96670563227901596</v>
      </c>
      <c r="P13" s="18">
        <v>122251535.224685</v>
      </c>
    </row>
    <row r="14" spans="1:16" ht="15.75" customHeight="1" thickBot="1" x14ac:dyDescent="0.3">
      <c r="A14" s="41" t="s">
        <v>16</v>
      </c>
      <c r="B14" s="7" t="s">
        <v>17</v>
      </c>
      <c r="C14" t="s">
        <v>18</v>
      </c>
      <c r="D14" s="4">
        <v>230098748.90000001</v>
      </c>
      <c r="E14" t="s">
        <v>19</v>
      </c>
      <c r="F14" s="10" t="str">
        <f>IF(Table3[[#This Row],[% Price Change
Fuel]]&lt;-1,"Market Collapse", "")</f>
        <v/>
      </c>
      <c r="G14" s="17">
        <v>7.1549453316915104E-2</v>
      </c>
      <c r="H14" s="13">
        <v>-8.2668345831213394E-2</v>
      </c>
      <c r="I14" s="13">
        <v>3.14121457011539E-16</v>
      </c>
      <c r="J14" s="13">
        <v>0</v>
      </c>
      <c r="K14" s="13">
        <v>4.7575633025863297E-2</v>
      </c>
      <c r="L14" s="13">
        <v>0</v>
      </c>
      <c r="M14" s="13">
        <v>0</v>
      </c>
      <c r="N14" s="8">
        <v>-2.2373041409187801E-2</v>
      </c>
      <c r="O14" s="8">
        <v>0.68730660582282199</v>
      </c>
      <c r="P14" s="18">
        <v>965055.68725824705</v>
      </c>
    </row>
    <row r="15" spans="1:16" ht="16.5" thickBot="1" x14ac:dyDescent="0.3">
      <c r="A15" s="41"/>
      <c r="B15" s="7" t="s">
        <v>20</v>
      </c>
      <c r="C15" t="s">
        <v>18</v>
      </c>
      <c r="D15" s="4">
        <v>61923061.5</v>
      </c>
      <c r="E15" t="s">
        <v>19</v>
      </c>
      <c r="F15" s="10" t="str">
        <f>IF(Table3[[#This Row],[% Price Change
Fuel]]&lt;-1,"Market Collapse", "")</f>
        <v/>
      </c>
      <c r="G15" s="17">
        <v>1.9255042538107101E-2</v>
      </c>
      <c r="H15" s="13">
        <v>-2.2247305070025501E-2</v>
      </c>
      <c r="I15" s="13">
        <v>3.14121457011539E-16</v>
      </c>
      <c r="J15" s="13">
        <v>0</v>
      </c>
      <c r="K15" s="13">
        <v>1.2803324067799699E-2</v>
      </c>
      <c r="L15" s="13">
        <v>0</v>
      </c>
      <c r="M15" s="13">
        <v>0</v>
      </c>
      <c r="N15" s="8">
        <v>-6.3298371860310504E-3</v>
      </c>
      <c r="O15" s="8">
        <v>0.67126340159966602</v>
      </c>
      <c r="P15" s="18">
        <v>259711.11515685901</v>
      </c>
    </row>
    <row r="16" spans="1:16" ht="16.5" thickBot="1" x14ac:dyDescent="0.3">
      <c r="A16" s="41"/>
      <c r="B16" s="7" t="s">
        <v>21</v>
      </c>
      <c r="C16" t="s">
        <v>18</v>
      </c>
      <c r="D16" s="4">
        <v>148772706.5</v>
      </c>
      <c r="E16" t="s">
        <v>19</v>
      </c>
      <c r="F16" s="10" t="str">
        <f>IF(Table3[[#This Row],[% Price Change
Fuel]]&lt;-1,"Market Collapse", "")</f>
        <v/>
      </c>
      <c r="G16" s="17">
        <v>4.6261033010566097E-2</v>
      </c>
      <c r="H16" s="13">
        <v>-5.3450067025495297E-2</v>
      </c>
      <c r="I16" s="13">
        <v>3.14121457011539E-16</v>
      </c>
      <c r="J16" s="13">
        <v>0</v>
      </c>
      <c r="K16" s="13">
        <v>3.0760513573172499E-2</v>
      </c>
      <c r="L16" s="13">
        <v>0</v>
      </c>
      <c r="M16" s="13">
        <v>0</v>
      </c>
      <c r="N16" s="8">
        <v>-1.4815155060101601E-2</v>
      </c>
      <c r="O16" s="8">
        <v>0.67974871947373505</v>
      </c>
      <c r="P16" s="18">
        <v>623966.65432989399</v>
      </c>
    </row>
    <row r="17" spans="1:16" ht="15.75" x14ac:dyDescent="0.25">
      <c r="A17" s="43"/>
      <c r="B17" s="7" t="s">
        <v>22</v>
      </c>
      <c r="C17" t="s">
        <v>18</v>
      </c>
      <c r="D17" s="4">
        <v>55319876.289999999</v>
      </c>
      <c r="E17" t="s">
        <v>19</v>
      </c>
      <c r="F17" s="10" t="str">
        <f>IF(Table3[[#This Row],[% Price Change
Fuel]]&lt;-1,"Market Collapse", "")</f>
        <v/>
      </c>
      <c r="G17" s="17">
        <v>1.7201774998911699E-2</v>
      </c>
      <c r="H17" s="13">
        <v>-1.98749566711862E-2</v>
      </c>
      <c r="I17" s="13">
        <v>3.14121457011539E-16</v>
      </c>
      <c r="J17" s="13">
        <v>0</v>
      </c>
      <c r="K17" s="13">
        <v>1.14380375642676E-2</v>
      </c>
      <c r="L17" s="13">
        <v>0</v>
      </c>
      <c r="M17" s="13">
        <v>0</v>
      </c>
      <c r="N17" s="8">
        <v>-5.6662675747397601E-3</v>
      </c>
      <c r="O17" s="8">
        <v>0.67059983198837003</v>
      </c>
      <c r="P17" s="18">
        <v>232016.738410383</v>
      </c>
    </row>
    <row r="18" spans="1:16" x14ac:dyDescent="0.25">
      <c r="D18" s="4"/>
      <c r="H18" s="4"/>
      <c r="K18" s="4"/>
      <c r="P18" s="11"/>
    </row>
  </sheetData>
  <mergeCells count="3">
    <mergeCell ref="A2:A10"/>
    <mergeCell ref="A11:A13"/>
    <mergeCell ref="A14:A1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A29" sqref="A1:A36"/>
    </sheetView>
  </sheetViews>
  <sheetFormatPr defaultColWidth="8.85546875" defaultRowHeight="15" x14ac:dyDescent="0.25"/>
  <cols>
    <col min="1" max="1" width="11.7109375" customWidth="1"/>
    <col min="2" max="2" width="29.28515625" customWidth="1"/>
    <col min="3" max="3" width="36.28515625" customWidth="1"/>
    <col min="4" max="4" width="24.42578125" customWidth="1"/>
    <col min="5" max="6" width="11.425781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9" customHeight="1" thickBot="1" x14ac:dyDescent="0.35">
      <c r="A1" s="38" t="s">
        <v>59</v>
      </c>
      <c r="B1" s="1" t="s">
        <v>0</v>
      </c>
      <c r="C1" s="1" t="s">
        <v>1</v>
      </c>
      <c r="D1" s="1" t="s">
        <v>2</v>
      </c>
      <c r="E1" s="1" t="s">
        <v>3</v>
      </c>
      <c r="F1" s="9" t="s">
        <v>40</v>
      </c>
      <c r="G1" s="9" t="s">
        <v>44</v>
      </c>
      <c r="H1" s="12" t="s">
        <v>42</v>
      </c>
      <c r="I1" s="12" t="s">
        <v>36</v>
      </c>
      <c r="J1" s="12" t="s">
        <v>37</v>
      </c>
      <c r="K1" s="12" t="s">
        <v>43</v>
      </c>
      <c r="L1" s="12" t="s">
        <v>38</v>
      </c>
      <c r="M1" s="12" t="s">
        <v>39</v>
      </c>
      <c r="N1" s="12" t="s">
        <v>46</v>
      </c>
      <c r="O1" s="12" t="s">
        <v>45</v>
      </c>
      <c r="P1" s="12" t="s">
        <v>41</v>
      </c>
    </row>
    <row r="2" spans="1:16" ht="15.75" customHeight="1" x14ac:dyDescent="0.25">
      <c r="A2" s="43" t="s">
        <v>4</v>
      </c>
      <c r="B2" s="3" t="s">
        <v>8</v>
      </c>
      <c r="C2" t="s">
        <v>23</v>
      </c>
      <c r="D2" s="4">
        <v>78.279968349613</v>
      </c>
      <c r="E2" t="s">
        <v>24</v>
      </c>
      <c r="F2" t="str">
        <f>IF(Table36[[#This Row],[% Price Change
Fuel]]&lt;-1, "Market Collapse", "")</f>
        <v/>
      </c>
      <c r="G2" s="15">
        <v>1.5962505704459601E-4</v>
      </c>
      <c r="H2" s="14">
        <v>0</v>
      </c>
      <c r="I2" s="14">
        <v>-4.53337176838236E-4</v>
      </c>
      <c r="J2" s="14">
        <v>0</v>
      </c>
      <c r="K2" s="14">
        <v>0</v>
      </c>
      <c r="L2" s="14">
        <v>1.2789145466594699E-4</v>
      </c>
      <c r="M2" s="14">
        <v>0</v>
      </c>
      <c r="N2" s="14">
        <v>-3.17285377090059E-5</v>
      </c>
      <c r="O2" s="14">
        <v>0.80123084497854502</v>
      </c>
      <c r="P2" s="31">
        <v>1.51886358279372E-2</v>
      </c>
    </row>
    <row r="3" spans="1:16" ht="15.75" customHeight="1" x14ac:dyDescent="0.25">
      <c r="A3" s="44"/>
      <c r="B3" s="3" t="s">
        <v>8</v>
      </c>
      <c r="C3" t="s">
        <v>25</v>
      </c>
      <c r="D3" s="4">
        <v>71.425238501169304</v>
      </c>
      <c r="E3" t="s">
        <v>24</v>
      </c>
      <c r="F3" t="str">
        <f>IF(Table36[[#This Row],[% Price Change
Fuel]]&lt;-1, "Market Collapse", "")</f>
        <v/>
      </c>
      <c r="G3" s="15">
        <v>1.45647194429779E-4</v>
      </c>
      <c r="H3" s="14">
        <v>0</v>
      </c>
      <c r="I3" s="14">
        <v>-4.1363987057954198E-4</v>
      </c>
      <c r="J3" s="14">
        <v>0</v>
      </c>
      <c r="K3" s="14">
        <v>0</v>
      </c>
      <c r="L3" s="14">
        <v>1.16692403489218E-4</v>
      </c>
      <c r="M3" s="14">
        <v>0</v>
      </c>
      <c r="N3" s="14">
        <v>-2.89505743706165E-5</v>
      </c>
      <c r="O3" s="14">
        <v>0.80122806701522598</v>
      </c>
      <c r="P3" s="31">
        <v>1.38586149099162E-2</v>
      </c>
    </row>
    <row r="4" spans="1:16" ht="15.75" x14ac:dyDescent="0.25">
      <c r="A4" s="44"/>
      <c r="B4" s="3" t="s">
        <v>8</v>
      </c>
      <c r="C4" t="s">
        <v>26</v>
      </c>
      <c r="D4" s="4">
        <v>54.2622507724803</v>
      </c>
      <c r="E4" t="s">
        <v>24</v>
      </c>
      <c r="F4" t="str">
        <f>IF(Table36[[#This Row],[% Price Change
Fuel]]&lt;-1, "Market Collapse", "")</f>
        <v/>
      </c>
      <c r="G4" s="15">
        <v>1.10649187238311E-4</v>
      </c>
      <c r="H4" s="14">
        <v>0</v>
      </c>
      <c r="I4" s="14">
        <v>-3.1424508840136798E-4</v>
      </c>
      <c r="J4" s="14">
        <v>0</v>
      </c>
      <c r="K4" s="14">
        <v>0</v>
      </c>
      <c r="L4" s="14">
        <v>8.8652031050315494E-5</v>
      </c>
      <c r="M4" s="14">
        <v>0</v>
      </c>
      <c r="N4" s="14">
        <v>-2.1994722489873799E-5</v>
      </c>
      <c r="O4" s="14">
        <v>0.801221111163675</v>
      </c>
      <c r="P4" s="31">
        <v>1.0528486195920001E-2</v>
      </c>
    </row>
    <row r="5" spans="1:16" ht="15.75" x14ac:dyDescent="0.25">
      <c r="A5" s="44"/>
      <c r="B5" s="3" t="s">
        <v>8</v>
      </c>
      <c r="C5" t="s">
        <v>27</v>
      </c>
      <c r="D5" s="4">
        <v>45.7854092798406</v>
      </c>
      <c r="E5" t="s">
        <v>24</v>
      </c>
      <c r="F5" t="str">
        <f>IF(Table36[[#This Row],[% Price Change
Fuel]]&lt;-1, "Market Collapse", "")</f>
        <v/>
      </c>
      <c r="G5" s="15">
        <v>9.3363586140756002E-5</v>
      </c>
      <c r="H5" s="14">
        <v>0</v>
      </c>
      <c r="I5" s="14">
        <v>-2.6515376310066102E-4</v>
      </c>
      <c r="J5" s="14">
        <v>0</v>
      </c>
      <c r="K5" s="14">
        <v>0</v>
      </c>
      <c r="L5" s="14">
        <v>7.4802822723751207E-5</v>
      </c>
      <c r="M5" s="14">
        <v>0</v>
      </c>
      <c r="N5" s="14">
        <v>-1.85590306793974E-5</v>
      </c>
      <c r="O5" s="14">
        <v>0.80121767547127398</v>
      </c>
      <c r="P5" s="31">
        <v>8.8837275033062293E-3</v>
      </c>
    </row>
    <row r="6" spans="1:16" ht="15.75" x14ac:dyDescent="0.25">
      <c r="A6" s="44"/>
      <c r="B6" s="3" t="s">
        <v>8</v>
      </c>
      <c r="C6" t="s">
        <v>28</v>
      </c>
      <c r="D6" s="4">
        <v>94.710389505675494</v>
      </c>
      <c r="E6" t="s">
        <v>24</v>
      </c>
      <c r="F6" t="str">
        <f>IF(Table36[[#This Row],[% Price Change
Fuel]]&lt;-1, "Market Collapse", "")</f>
        <v/>
      </c>
      <c r="G6" s="15">
        <v>1.93129246808569E-4</v>
      </c>
      <c r="H6" s="14">
        <v>0</v>
      </c>
      <c r="I6" s="14">
        <v>-5.4848949866706303E-4</v>
      </c>
      <c r="J6" s="14">
        <v>0</v>
      </c>
      <c r="K6" s="14">
        <v>0</v>
      </c>
      <c r="L6" s="14">
        <v>1.54734981901882E-4</v>
      </c>
      <c r="M6" s="14">
        <v>0</v>
      </c>
      <c r="N6" s="14">
        <v>-3.8386851282988601E-5</v>
      </c>
      <c r="O6" s="14">
        <v>0.80123750329209398</v>
      </c>
      <c r="P6" s="31">
        <v>1.8376624897180099E-2</v>
      </c>
    </row>
    <row r="7" spans="1:16" ht="15.75" x14ac:dyDescent="0.25">
      <c r="A7" s="44"/>
      <c r="B7" s="3" t="s">
        <v>12</v>
      </c>
      <c r="C7" t="s">
        <v>23</v>
      </c>
      <c r="D7" s="4">
        <v>347.463431650475</v>
      </c>
      <c r="E7" t="s">
        <v>24</v>
      </c>
      <c r="F7" t="str">
        <f>IF(Table36[[#This Row],[% Price Change
Fuel]]&lt;-1, "Market Collapse", "")</f>
        <v/>
      </c>
      <c r="G7" s="15">
        <v>7.0853209662025205E-4</v>
      </c>
      <c r="H7" s="14">
        <v>0</v>
      </c>
      <c r="I7" s="14">
        <v>-2.0122400976905199E-3</v>
      </c>
      <c r="J7" s="14">
        <v>0</v>
      </c>
      <c r="K7" s="14">
        <v>0</v>
      </c>
      <c r="L7" s="14">
        <v>5.6767528978195897E-4</v>
      </c>
      <c r="M7" s="14">
        <v>0</v>
      </c>
      <c r="N7" s="14">
        <v>-1.4075707593218199E-4</v>
      </c>
      <c r="O7" s="14">
        <v>0.80133987351652303</v>
      </c>
      <c r="P7" s="31">
        <v>6.7418212323497997E-2</v>
      </c>
    </row>
    <row r="8" spans="1:16" ht="15.75" x14ac:dyDescent="0.25">
      <c r="A8" s="44"/>
      <c r="B8" s="3" t="s">
        <v>12</v>
      </c>
      <c r="C8" t="s">
        <v>25</v>
      </c>
      <c r="D8" s="4">
        <v>301.51785396969899</v>
      </c>
      <c r="E8" t="s">
        <v>24</v>
      </c>
      <c r="F8" t="str">
        <f>IF(Table36[[#This Row],[% Price Change
Fuel]]&lt;-1, "Market Collapse", "")</f>
        <v/>
      </c>
      <c r="G8" s="15">
        <v>6.1484190214437405E-4</v>
      </c>
      <c r="H8" s="14">
        <v>0</v>
      </c>
      <c r="I8" s="14">
        <v>-1.7461587627953801E-3</v>
      </c>
      <c r="J8" s="14">
        <v>0</v>
      </c>
      <c r="K8" s="14">
        <v>0</v>
      </c>
      <c r="L8" s="14">
        <v>4.9261078874877299E-4</v>
      </c>
      <c r="M8" s="14">
        <v>0</v>
      </c>
      <c r="N8" s="14">
        <v>-1.22156006764063E-4</v>
      </c>
      <c r="O8" s="14">
        <v>0.80132127244740303</v>
      </c>
      <c r="P8" s="31">
        <v>5.8503407399424397E-2</v>
      </c>
    </row>
    <row r="9" spans="1:16" ht="15.75" x14ac:dyDescent="0.25">
      <c r="A9" s="44"/>
      <c r="B9" s="3" t="s">
        <v>12</v>
      </c>
      <c r="C9" t="s">
        <v>26</v>
      </c>
      <c r="D9" s="4">
        <v>229.06521214312818</v>
      </c>
      <c r="E9" t="s">
        <v>24</v>
      </c>
      <c r="F9" t="str">
        <f>IF(Table36[[#This Row],[% Price Change
Fuel]]&lt;-1, "Market Collapse", "")</f>
        <v/>
      </c>
      <c r="G9" s="15">
        <v>4.6709967219168101E-4</v>
      </c>
      <c r="H9" s="14">
        <v>0</v>
      </c>
      <c r="I9" s="14">
        <v>-1.32656896488603E-3</v>
      </c>
      <c r="J9" s="14">
        <v>0</v>
      </c>
      <c r="K9" s="14">
        <v>0</v>
      </c>
      <c r="L9" s="14">
        <v>3.7423984464967898E-4</v>
      </c>
      <c r="M9" s="14">
        <v>0</v>
      </c>
      <c r="N9" s="14">
        <v>-9.2816472997872695E-5</v>
      </c>
      <c r="O9" s="14">
        <v>0.80129193291365897</v>
      </c>
      <c r="P9" s="31">
        <v>4.4445445769159098E-2</v>
      </c>
    </row>
    <row r="10" spans="1:16" ht="16.5" customHeight="1" x14ac:dyDescent="0.25">
      <c r="A10" s="44"/>
      <c r="B10" s="3" t="s">
        <v>12</v>
      </c>
      <c r="C10" t="s">
        <v>27</v>
      </c>
      <c r="D10" s="4">
        <v>193.28067562836512</v>
      </c>
      <c r="E10" t="s">
        <v>24</v>
      </c>
      <c r="F10" t="str">
        <f>IF(Table36[[#This Row],[% Price Change
Fuel]]&lt;-1, "Market Collapse", "")</f>
        <v/>
      </c>
      <c r="G10" s="15">
        <v>3.94129424465313E-4</v>
      </c>
      <c r="H10" s="14">
        <v>0</v>
      </c>
      <c r="I10" s="14">
        <v>-1.11933254029231E-3</v>
      </c>
      <c r="J10" s="14">
        <v>0</v>
      </c>
      <c r="K10" s="14">
        <v>0</v>
      </c>
      <c r="L10" s="14">
        <v>3.15776146644776E-4</v>
      </c>
      <c r="M10" s="14">
        <v>0</v>
      </c>
      <c r="N10" s="14">
        <v>-7.8322408654638096E-5</v>
      </c>
      <c r="O10" s="14">
        <v>0.801277438849199</v>
      </c>
      <c r="P10" s="31">
        <v>3.7502184231730198E-2</v>
      </c>
    </row>
    <row r="11" spans="1:16" ht="16.5" thickBot="1" x14ac:dyDescent="0.3">
      <c r="A11" s="40"/>
      <c r="B11" s="3" t="s">
        <v>12</v>
      </c>
      <c r="C11" t="s">
        <v>28</v>
      </c>
      <c r="D11" s="4">
        <v>399.81488344685596</v>
      </c>
      <c r="E11" t="s">
        <v>24</v>
      </c>
      <c r="F11" t="str">
        <f>IF(Table36[[#This Row],[% Price Change
Fuel]]&lt;-1, "Market Collapse", "")</f>
        <v/>
      </c>
      <c r="G11" s="15">
        <v>8.1528486690808102E-4</v>
      </c>
      <c r="H11" s="14">
        <v>0</v>
      </c>
      <c r="I11" s="14">
        <v>-2.3154193127710001E-3</v>
      </c>
      <c r="J11" s="14">
        <v>0</v>
      </c>
      <c r="K11" s="14">
        <v>0</v>
      </c>
      <c r="L11" s="14">
        <v>6.5320551501413802E-4</v>
      </c>
      <c r="M11" s="14">
        <v>0</v>
      </c>
      <c r="N11" s="14">
        <v>-1.6194731869575101E-4</v>
      </c>
      <c r="O11" s="14">
        <v>0.80136106375931304</v>
      </c>
      <c r="P11" s="31">
        <v>7.7575946839280402E-2</v>
      </c>
    </row>
    <row r="12" spans="1:16" ht="15.75" customHeight="1" x14ac:dyDescent="0.25">
      <c r="A12" s="44" t="s">
        <v>16</v>
      </c>
      <c r="B12" s="3" t="s">
        <v>17</v>
      </c>
      <c r="C12" t="s">
        <v>23</v>
      </c>
      <c r="D12" s="4">
        <v>13979.558874595172</v>
      </c>
      <c r="E12" t="s">
        <v>24</v>
      </c>
      <c r="F12" t="str">
        <f>IF(Table36[[#This Row],[% Price Change
Fuel]]&lt;-1, "Market Collapse", "")</f>
        <v/>
      </c>
      <c r="G12" s="15">
        <v>2.8506499553618898E-2</v>
      </c>
      <c r="H12" s="14">
        <v>0</v>
      </c>
      <c r="I12" s="14">
        <v>-8.0958818549248801E-2</v>
      </c>
      <c r="J12" s="14">
        <v>0</v>
      </c>
      <c r="K12" s="14">
        <v>0</v>
      </c>
      <c r="L12" s="14">
        <v>2.28393822551715E-2</v>
      </c>
      <c r="M12" s="14">
        <v>0</v>
      </c>
      <c r="N12" s="14">
        <v>-5.5100451974848703E-3</v>
      </c>
      <c r="O12" s="14">
        <v>0.80670916163800399</v>
      </c>
      <c r="P12" s="31">
        <v>2.7124490882963102</v>
      </c>
    </row>
    <row r="13" spans="1:16" ht="15.75" x14ac:dyDescent="0.25">
      <c r="A13" s="44"/>
      <c r="B13" s="3" t="s">
        <v>17</v>
      </c>
      <c r="C13" t="s">
        <v>29</v>
      </c>
      <c r="D13" s="4">
        <v>12880.894356686529</v>
      </c>
      <c r="E13" t="s">
        <v>24</v>
      </c>
      <c r="F13" t="str">
        <f>IF(Table36[[#This Row],[% Price Change
Fuel]]&lt;-1, "Market Collapse", "")</f>
        <v/>
      </c>
      <c r="G13" s="15">
        <v>2.6266151351627E-2</v>
      </c>
      <c r="H13" s="14">
        <v>0</v>
      </c>
      <c r="I13" s="14">
        <v>-7.4596201377293003E-2</v>
      </c>
      <c r="J13" s="14">
        <v>0</v>
      </c>
      <c r="K13" s="14">
        <v>0</v>
      </c>
      <c r="L13" s="14">
        <v>2.10444172552165E-2</v>
      </c>
      <c r="M13" s="14">
        <v>0</v>
      </c>
      <c r="N13" s="14">
        <v>-5.0880895657849498E-3</v>
      </c>
      <c r="O13" s="14">
        <v>0.80628720600630399</v>
      </c>
      <c r="P13" s="31">
        <v>2.49927558284611</v>
      </c>
    </row>
    <row r="14" spans="1:16" ht="15.75" customHeight="1" x14ac:dyDescent="0.25">
      <c r="A14" s="44"/>
      <c r="B14" s="3" t="s">
        <v>17</v>
      </c>
      <c r="C14" t="s">
        <v>25</v>
      </c>
      <c r="D14" s="4">
        <v>12928.250585906731</v>
      </c>
      <c r="E14" t="s">
        <v>24</v>
      </c>
      <c r="F14" t="str">
        <f>IF(Table36[[#This Row],[% Price Change
Fuel]]&lt;-1, "Market Collapse", "")</f>
        <v/>
      </c>
      <c r="G14" s="15">
        <v>2.63627180844715E-2</v>
      </c>
      <c r="H14" s="14">
        <v>0</v>
      </c>
      <c r="I14" s="14">
        <v>-7.4870452117463598E-2</v>
      </c>
      <c r="J14" s="14">
        <v>0</v>
      </c>
      <c r="K14" s="14">
        <v>0</v>
      </c>
      <c r="L14" s="14">
        <v>2.1121786436249099E-2</v>
      </c>
      <c r="M14" s="14">
        <v>0</v>
      </c>
      <c r="N14" s="14">
        <v>-5.1063152975818196E-3</v>
      </c>
      <c r="O14" s="14">
        <v>0.80630543173810298</v>
      </c>
      <c r="P14" s="31">
        <v>2.5084640960120499</v>
      </c>
    </row>
    <row r="15" spans="1:16" ht="15.75" customHeight="1" x14ac:dyDescent="0.25">
      <c r="A15" s="44"/>
      <c r="B15" s="3" t="s">
        <v>17</v>
      </c>
      <c r="C15" t="s">
        <v>30</v>
      </c>
      <c r="D15" s="4">
        <v>20202.167397060159</v>
      </c>
      <c r="E15" t="s">
        <v>24</v>
      </c>
      <c r="F15" t="str">
        <f>IF(Table36[[#This Row],[% Price Change
Fuel]]&lt;-1, "Market Collapse", "")</f>
        <v/>
      </c>
      <c r="G15" s="15">
        <v>4.1195368255359702E-2</v>
      </c>
      <c r="H15" s="14">
        <v>0</v>
      </c>
      <c r="I15" s="14">
        <v>-0.116995365824625</v>
      </c>
      <c r="J15" s="14">
        <v>0</v>
      </c>
      <c r="K15" s="14">
        <v>0</v>
      </c>
      <c r="L15" s="14">
        <v>3.3005692647635997E-2</v>
      </c>
      <c r="M15" s="14">
        <v>0</v>
      </c>
      <c r="N15" s="14">
        <v>-7.8656473678387802E-3</v>
      </c>
      <c r="O15" s="14">
        <v>0.80906476380835801</v>
      </c>
      <c r="P15" s="31">
        <v>3.9198197188716501</v>
      </c>
    </row>
    <row r="16" spans="1:16" ht="15.75" x14ac:dyDescent="0.25">
      <c r="A16" s="44"/>
      <c r="B16" s="3" t="s">
        <v>17</v>
      </c>
      <c r="C16" t="s">
        <v>27</v>
      </c>
      <c r="D16" s="4">
        <v>8287.3401193964201</v>
      </c>
      <c r="E16" t="s">
        <v>24</v>
      </c>
      <c r="F16" t="str">
        <f>IF(Table36[[#This Row],[% Price Change
Fuel]]&lt;-1, "Market Collapse", "")</f>
        <v/>
      </c>
      <c r="G16" s="15">
        <v>1.6899178259736299E-2</v>
      </c>
      <c r="H16" s="14">
        <v>0</v>
      </c>
      <c r="I16" s="14">
        <v>-4.7993879563782101E-2</v>
      </c>
      <c r="J16" s="14">
        <v>0</v>
      </c>
      <c r="K16" s="14">
        <v>0</v>
      </c>
      <c r="L16" s="14">
        <v>1.3539606690271501E-2</v>
      </c>
      <c r="M16" s="14">
        <v>0</v>
      </c>
      <c r="N16" s="14">
        <v>-3.3037410603616799E-3</v>
      </c>
      <c r="O16" s="14">
        <v>0.80450285750088102</v>
      </c>
      <c r="P16" s="31">
        <v>1.6079898051796799</v>
      </c>
    </row>
    <row r="17" spans="1:16" ht="15.75" x14ac:dyDescent="0.25">
      <c r="A17" s="44"/>
      <c r="B17" s="3" t="s">
        <v>17</v>
      </c>
      <c r="C17" t="s">
        <v>31</v>
      </c>
      <c r="D17" s="4">
        <v>15343.41827613693</v>
      </c>
      <c r="E17" t="s">
        <v>24</v>
      </c>
      <c r="F17" t="str">
        <f>IF(Table36[[#This Row],[% Price Change
Fuel]]&lt;-1, "Market Collapse", "")</f>
        <v/>
      </c>
      <c r="G17" s="15">
        <v>3.1287621459539998E-2</v>
      </c>
      <c r="H17" s="14">
        <v>0</v>
      </c>
      <c r="I17" s="14">
        <v>-8.8857239866159093E-2</v>
      </c>
      <c r="J17" s="14">
        <v>0</v>
      </c>
      <c r="K17" s="14">
        <v>0</v>
      </c>
      <c r="L17" s="14">
        <v>2.5067614668908701E-2</v>
      </c>
      <c r="M17" s="14">
        <v>0</v>
      </c>
      <c r="N17" s="14">
        <v>-6.0313017059472297E-3</v>
      </c>
      <c r="O17" s="14">
        <v>0.80723041814646401</v>
      </c>
      <c r="P17" s="31">
        <v>2.97707826747589</v>
      </c>
    </row>
    <row r="18" spans="1:16" ht="18.75" customHeight="1" x14ac:dyDescent="0.25">
      <c r="A18" s="44"/>
      <c r="B18" s="3" t="s">
        <v>17</v>
      </c>
      <c r="C18" t="s">
        <v>32</v>
      </c>
      <c r="D18" s="4">
        <v>860.28054599366999</v>
      </c>
      <c r="E18" t="s">
        <v>24</v>
      </c>
      <c r="F18" t="str">
        <f>IF(Table36[[#This Row],[% Price Change
Fuel]]&lt;-1, "Market Collapse", "")</f>
        <v/>
      </c>
      <c r="G18" s="15">
        <v>1.75424612610073E-3</v>
      </c>
      <c r="H18" s="14">
        <v>0</v>
      </c>
      <c r="I18" s="14">
        <v>-4.9820811407084303E-3</v>
      </c>
      <c r="J18" s="14">
        <v>0</v>
      </c>
      <c r="K18" s="14">
        <v>0</v>
      </c>
      <c r="L18" s="14">
        <v>1.40550044625106E-3</v>
      </c>
      <c r="M18" s="14">
        <v>0</v>
      </c>
      <c r="N18" s="14">
        <v>-3.4813496543515098E-4</v>
      </c>
      <c r="O18" s="14">
        <v>0.80154725140595195</v>
      </c>
      <c r="P18" s="31">
        <v>0.16691994386891501</v>
      </c>
    </row>
    <row r="19" spans="1:16" ht="15.75" customHeight="1" x14ac:dyDescent="0.25">
      <c r="A19" s="44"/>
      <c r="B19" s="3" t="s">
        <v>20</v>
      </c>
      <c r="C19" t="s">
        <v>23</v>
      </c>
      <c r="D19">
        <v>3762.1112153559802</v>
      </c>
      <c r="E19" t="s">
        <v>24</v>
      </c>
      <c r="F19" t="str">
        <f>IF(Table36[[#This Row],[% Price Change
Fuel]]&lt;-1, "Market Collapse", "")</f>
        <v/>
      </c>
      <c r="G19" s="15">
        <v>7.6715311722821197E-3</v>
      </c>
      <c r="H19" s="14">
        <v>0</v>
      </c>
      <c r="I19" s="14">
        <v>-2.17872453614825E-2</v>
      </c>
      <c r="J19" s="14">
        <v>0</v>
      </c>
      <c r="K19" s="14">
        <v>0</v>
      </c>
      <c r="L19" s="14">
        <v>6.1464239969783296E-3</v>
      </c>
      <c r="M19" s="14">
        <v>0</v>
      </c>
      <c r="N19" s="14">
        <v>-1.5134963409450899E-3</v>
      </c>
      <c r="O19" s="14">
        <v>0.802712612781464</v>
      </c>
      <c r="P19" s="31">
        <v>0.72996116885392004</v>
      </c>
    </row>
    <row r="20" spans="1:16" ht="15.75" x14ac:dyDescent="0.25">
      <c r="A20" s="44"/>
      <c r="B20" s="3" t="s">
        <v>20</v>
      </c>
      <c r="C20" t="s">
        <v>29</v>
      </c>
      <c r="D20">
        <v>3466.4439374662097</v>
      </c>
      <c r="E20" t="s">
        <v>24</v>
      </c>
      <c r="F20" t="str">
        <f>IF(Table36[[#This Row],[% Price Change
Fuel]]&lt;-1, "Market Collapse", "")</f>
        <v/>
      </c>
      <c r="G20" s="15">
        <v>7.0686195067000699E-3</v>
      </c>
      <c r="H20" s="14">
        <v>0</v>
      </c>
      <c r="I20" s="14">
        <v>-2.0074968621110401E-2</v>
      </c>
      <c r="J20" s="14">
        <v>0</v>
      </c>
      <c r="K20" s="14">
        <v>0</v>
      </c>
      <c r="L20" s="14">
        <v>5.6633717032223497E-3</v>
      </c>
      <c r="M20" s="14">
        <v>0</v>
      </c>
      <c r="N20" s="14">
        <v>-1.3953843623546E-3</v>
      </c>
      <c r="O20" s="14">
        <v>0.80259450080288397</v>
      </c>
      <c r="P20" s="31">
        <v>0.67259294675578996</v>
      </c>
    </row>
    <row r="21" spans="1:16" ht="15.75" x14ac:dyDescent="0.25">
      <c r="A21" s="44"/>
      <c r="B21" s="3" t="s">
        <v>21</v>
      </c>
      <c r="C21" t="s">
        <v>23</v>
      </c>
      <c r="D21">
        <v>9038.6271912206303</v>
      </c>
      <c r="E21" t="s">
        <v>24</v>
      </c>
      <c r="F21" t="str">
        <f>IF(Table36[[#This Row],[% Price Change
Fuel]]&lt;-1, "Market Collapse", "")</f>
        <v/>
      </c>
      <c r="G21" s="15">
        <v>1.84311697030798E-2</v>
      </c>
      <c r="H21" s="14">
        <v>0</v>
      </c>
      <c r="I21" s="14">
        <v>-5.2344754600100199E-2</v>
      </c>
      <c r="J21" s="14">
        <v>0</v>
      </c>
      <c r="K21" s="14">
        <v>0</v>
      </c>
      <c r="L21" s="14">
        <v>1.4767036881072801E-2</v>
      </c>
      <c r="M21" s="14">
        <v>0</v>
      </c>
      <c r="N21" s="14">
        <v>-3.59782077671018E-3</v>
      </c>
      <c r="O21" s="14">
        <v>0.80479693721723</v>
      </c>
      <c r="P21" s="31">
        <v>1.7537617820567</v>
      </c>
    </row>
    <row r="22" spans="1:16" ht="15.75" x14ac:dyDescent="0.25">
      <c r="A22" s="44"/>
      <c r="B22" s="3" t="s">
        <v>21</v>
      </c>
      <c r="C22" t="s">
        <v>29</v>
      </c>
      <c r="D22">
        <v>8328.2743775763392</v>
      </c>
      <c r="E22" t="s">
        <v>24</v>
      </c>
      <c r="F22" t="str">
        <f>IF(Table36[[#This Row],[% Price Change
Fuel]]&lt;-1, "Market Collapse", "")</f>
        <v/>
      </c>
      <c r="G22" s="15">
        <v>1.6982649592630399E-2</v>
      </c>
      <c r="H22" s="14">
        <v>0</v>
      </c>
      <c r="I22" s="14">
        <v>-4.8230939202799902E-2</v>
      </c>
      <c r="J22" s="14">
        <v>0</v>
      </c>
      <c r="K22" s="14">
        <v>0</v>
      </c>
      <c r="L22" s="14">
        <v>1.3606483848434501E-2</v>
      </c>
      <c r="M22" s="14">
        <v>0</v>
      </c>
      <c r="N22" s="14">
        <v>-3.3197869654396999E-3</v>
      </c>
      <c r="O22" s="14">
        <v>0.80451890340596</v>
      </c>
      <c r="P22" s="31">
        <v>1.6159322654730399</v>
      </c>
    </row>
    <row r="23" spans="1:16" ht="15.75" x14ac:dyDescent="0.25">
      <c r="A23" s="44"/>
      <c r="B23" s="3" t="s">
        <v>22</v>
      </c>
      <c r="C23" t="s">
        <v>23</v>
      </c>
      <c r="D23">
        <v>3360.1350171024301</v>
      </c>
      <c r="E23" t="s">
        <v>24</v>
      </c>
      <c r="F23" t="str">
        <f>IF(Table36[[#This Row],[% Price Change
Fuel]]&lt;-1, "Market Collapse", "")</f>
        <v/>
      </c>
      <c r="G23" s="15">
        <v>6.8518390475968104E-3</v>
      </c>
      <c r="H23" s="14">
        <v>0</v>
      </c>
      <c r="I23" s="14">
        <v>-1.9459309380994001E-2</v>
      </c>
      <c r="J23" s="14">
        <v>0</v>
      </c>
      <c r="K23" s="14">
        <v>0</v>
      </c>
      <c r="L23" s="14">
        <v>5.4896873909272498E-3</v>
      </c>
      <c r="M23" s="14">
        <v>0</v>
      </c>
      <c r="N23" s="14">
        <v>-1.3528819274522201E-3</v>
      </c>
      <c r="O23" s="14">
        <v>0.80255199836798197</v>
      </c>
      <c r="P23" s="31">
        <v>0.65196586283238001</v>
      </c>
    </row>
    <row r="24" spans="1:16" ht="15.75" x14ac:dyDescent="0.25">
      <c r="A24" s="44"/>
      <c r="B24" s="3" t="s">
        <v>22</v>
      </c>
      <c r="C24" t="s">
        <v>29</v>
      </c>
      <c r="D24">
        <v>3808.15302114118</v>
      </c>
      <c r="E24" t="s">
        <v>24</v>
      </c>
      <c r="F24" t="str">
        <f>IF(Table36[[#This Row],[% Price Change
Fuel]]&lt;-1, "Market Collapse", "")</f>
        <v/>
      </c>
      <c r="G24" s="15">
        <v>7.7654175908620903E-3</v>
      </c>
      <c r="H24" s="14">
        <v>0</v>
      </c>
      <c r="I24" s="14">
        <v>-2.20538839753101E-2</v>
      </c>
      <c r="J24" s="14">
        <v>0</v>
      </c>
      <c r="K24" s="14">
        <v>0</v>
      </c>
      <c r="L24" s="14">
        <v>6.2216457125904099E-3</v>
      </c>
      <c r="M24" s="14">
        <v>0</v>
      </c>
      <c r="N24" s="14">
        <v>-1.5318762197280001E-3</v>
      </c>
      <c r="O24" s="14">
        <v>0.80273099266024905</v>
      </c>
      <c r="P24" s="31">
        <v>0.73889464488458401</v>
      </c>
    </row>
    <row r="25" spans="1:16" ht="15.75" x14ac:dyDescent="0.25">
      <c r="A25" s="44"/>
      <c r="B25" s="3" t="s">
        <v>22</v>
      </c>
      <c r="C25" t="s">
        <v>25</v>
      </c>
      <c r="D25">
        <v>3822.1535825767901</v>
      </c>
      <c r="E25" t="s">
        <v>24</v>
      </c>
      <c r="F25" t="str">
        <f>IF(Table36[[#This Row],[% Price Change
Fuel]]&lt;-1, "Market Collapse", "")</f>
        <v/>
      </c>
      <c r="G25" s="15">
        <v>7.7939669179113097E-3</v>
      </c>
      <c r="H25" s="14">
        <v>0</v>
      </c>
      <c r="I25" s="14">
        <v>-2.21349644244874E-2</v>
      </c>
      <c r="J25" s="14">
        <v>0</v>
      </c>
      <c r="K25" s="14">
        <v>0</v>
      </c>
      <c r="L25" s="14">
        <v>6.24451940819719E-3</v>
      </c>
      <c r="M25" s="14">
        <v>0</v>
      </c>
      <c r="N25" s="14">
        <v>-1.5374645617821101E-3</v>
      </c>
      <c r="O25" s="14">
        <v>0.80273658100230505</v>
      </c>
      <c r="P25" s="31">
        <v>0.74161116909269398</v>
      </c>
    </row>
    <row r="26" spans="1:16" ht="15.75" x14ac:dyDescent="0.25">
      <c r="A26" s="44"/>
      <c r="B26" s="3" t="s">
        <v>22</v>
      </c>
      <c r="C26" t="s">
        <v>30</v>
      </c>
      <c r="D26">
        <v>5972.6399961013694</v>
      </c>
      <c r="E26" t="s">
        <v>24</v>
      </c>
      <c r="F26" t="str">
        <f>IF(Table36[[#This Row],[% Price Change
Fuel]]&lt;-1, "Market Collapse", "")</f>
        <v/>
      </c>
      <c r="G26" s="15">
        <v>1.21791439136323E-2</v>
      </c>
      <c r="H26" s="14">
        <v>0</v>
      </c>
      <c r="I26" s="14">
        <v>-3.4588922443259701E-2</v>
      </c>
      <c r="J26" s="14">
        <v>0</v>
      </c>
      <c r="K26" s="14">
        <v>0</v>
      </c>
      <c r="L26" s="14">
        <v>9.7579193426042196E-3</v>
      </c>
      <c r="M26" s="14">
        <v>0</v>
      </c>
      <c r="N26" s="14">
        <v>-2.3920909510804101E-3</v>
      </c>
      <c r="O26" s="14">
        <v>0.80359120739160494</v>
      </c>
      <c r="P26" s="31">
        <v>1.1588693218058299</v>
      </c>
    </row>
    <row r="27" spans="1:16" ht="15.75" x14ac:dyDescent="0.25">
      <c r="A27" s="44"/>
      <c r="B27" s="3" t="s">
        <v>22</v>
      </c>
      <c r="C27" t="s">
        <v>27</v>
      </c>
      <c r="D27">
        <v>2450.098450813101</v>
      </c>
      <c r="E27" t="s">
        <v>24</v>
      </c>
      <c r="F27" t="str">
        <f>IF(Table36[[#This Row],[% Price Change
Fuel]]&lt;-1, "Market Collapse", "")</f>
        <v/>
      </c>
      <c r="G27" s="15">
        <v>4.9961326405908299E-3</v>
      </c>
      <c r="H27" s="14">
        <v>0</v>
      </c>
      <c r="I27" s="14">
        <v>-1.41890797618543E-2</v>
      </c>
      <c r="J27" s="14">
        <v>0</v>
      </c>
      <c r="K27" s="14">
        <v>0</v>
      </c>
      <c r="L27" s="14">
        <v>4.0028970572609799E-3</v>
      </c>
      <c r="M27" s="14">
        <v>0</v>
      </c>
      <c r="N27" s="14">
        <v>-9.88297915853804E-4</v>
      </c>
      <c r="O27" s="14">
        <v>0.80218741435637098</v>
      </c>
      <c r="P27" s="31">
        <v>0.47539177514545999</v>
      </c>
    </row>
    <row r="28" spans="1:16" ht="16.5" thickBot="1" x14ac:dyDescent="0.3">
      <c r="A28" s="44"/>
      <c r="B28" s="3" t="s">
        <v>22</v>
      </c>
      <c r="C28" t="s">
        <v>32</v>
      </c>
      <c r="D28">
        <v>4536.1822744070996</v>
      </c>
      <c r="E28" t="s">
        <v>24</v>
      </c>
      <c r="F28" t="str">
        <f>IF(Table36[[#This Row],[% Price Change
Fuel]]&lt;-1, "Market Collapse", "")</f>
        <v/>
      </c>
      <c r="G28" s="15">
        <v>9.2499827169449794E-3</v>
      </c>
      <c r="H28" s="14">
        <v>0</v>
      </c>
      <c r="I28" s="14">
        <v>-2.6270067671979799E-2</v>
      </c>
      <c r="J28" s="14">
        <v>0</v>
      </c>
      <c r="K28" s="14">
        <v>0</v>
      </c>
      <c r="L28" s="14">
        <v>7.4110779799064002E-3</v>
      </c>
      <c r="M28" s="14">
        <v>0</v>
      </c>
      <c r="N28" s="14">
        <v>-1.8220507986418E-3</v>
      </c>
      <c r="O28" s="14">
        <v>0.80302116723915695</v>
      </c>
      <c r="P28" s="31">
        <v>0.88015391507967</v>
      </c>
    </row>
    <row r="29" spans="1:16" ht="15.75" customHeight="1" x14ac:dyDescent="0.25">
      <c r="A29" s="43" t="s">
        <v>58</v>
      </c>
      <c r="B29" s="2" t="s">
        <v>15</v>
      </c>
      <c r="C29" t="s">
        <v>23</v>
      </c>
      <c r="D29">
        <v>1606695.2125056691</v>
      </c>
      <c r="E29" t="s">
        <v>24</v>
      </c>
      <c r="F29" t="str">
        <f>IF(Table36[[#This Row],[% Price Change
Fuel]]&lt;-1, "Market Collapse", "")</f>
        <v/>
      </c>
      <c r="G29" s="15">
        <v>3.2763019755457701</v>
      </c>
      <c r="H29" s="14">
        <v>0</v>
      </c>
      <c r="I29" s="14">
        <v>-9.3047389649453809</v>
      </c>
      <c r="J29" s="14">
        <v>0</v>
      </c>
      <c r="K29" s="14">
        <v>0</v>
      </c>
      <c r="L29" s="14">
        <v>2.62497024799959</v>
      </c>
      <c r="M29" s="14">
        <v>0</v>
      </c>
      <c r="N29" s="14">
        <v>-0.15231191138297701</v>
      </c>
      <c r="O29" s="14">
        <v>0.95351102782349495</v>
      </c>
      <c r="P29" s="31">
        <v>311.746529588351</v>
      </c>
    </row>
    <row r="30" spans="1:16" ht="15.75" x14ac:dyDescent="0.25">
      <c r="A30" s="44"/>
      <c r="B30" s="2" t="s">
        <v>15</v>
      </c>
      <c r="C30" t="s">
        <v>25</v>
      </c>
      <c r="D30">
        <v>1405858.3109424603</v>
      </c>
      <c r="E30" t="s">
        <v>24</v>
      </c>
      <c r="F30" t="str">
        <f>IF(Table36[[#This Row],[% Price Change
Fuel]]&lt;-1, "Market Collapse", "")</f>
        <v/>
      </c>
      <c r="G30" s="15">
        <v>2.8667642286025501</v>
      </c>
      <c r="H30" s="14">
        <v>0</v>
      </c>
      <c r="I30" s="14">
        <v>-8.1416465943272094</v>
      </c>
      <c r="J30" s="14">
        <v>0</v>
      </c>
      <c r="K30" s="14">
        <v>0</v>
      </c>
      <c r="L30" s="14">
        <v>2.2968489669996401</v>
      </c>
      <c r="M30" s="14">
        <v>0</v>
      </c>
      <c r="N30" s="14">
        <v>-0.14738815917123399</v>
      </c>
      <c r="O30" s="14">
        <v>0.94858727561175105</v>
      </c>
      <c r="P30" s="31">
        <v>272.77821338980698</v>
      </c>
    </row>
    <row r="31" spans="1:16" ht="15.75" customHeight="1" x14ac:dyDescent="0.25">
      <c r="A31" s="44"/>
      <c r="B31" s="2" t="s">
        <v>15</v>
      </c>
      <c r="C31" t="s">
        <v>26</v>
      </c>
      <c r="D31">
        <v>1068040.3431848581</v>
      </c>
      <c r="E31" t="s">
        <v>24</v>
      </c>
      <c r="F31" t="str">
        <f>IF(Table36[[#This Row],[% Price Change
Fuel]]&lt;-1, "Market Collapse", "")</f>
        <v/>
      </c>
      <c r="G31" s="15">
        <v>2.17790073630831</v>
      </c>
      <c r="H31" s="14">
        <v>0</v>
      </c>
      <c r="I31" s="14">
        <v>-6.1852655811848498</v>
      </c>
      <c r="J31" s="14">
        <v>0</v>
      </c>
      <c r="K31" s="14">
        <v>0</v>
      </c>
      <c r="L31" s="14">
        <v>1.7449321456253699</v>
      </c>
      <c r="M31" s="14">
        <v>0</v>
      </c>
      <c r="N31" s="14">
        <v>-0.13624358550163801</v>
      </c>
      <c r="O31" s="14">
        <v>0.93744270194215495</v>
      </c>
      <c r="P31" s="31">
        <v>207.23150716866701</v>
      </c>
    </row>
    <row r="32" spans="1:16" ht="15.75" x14ac:dyDescent="0.25">
      <c r="A32" s="44"/>
      <c r="B32" s="2" t="s">
        <v>15</v>
      </c>
      <c r="C32" t="s">
        <v>27</v>
      </c>
      <c r="D32">
        <v>901191.22496311564</v>
      </c>
      <c r="E32" t="s">
        <v>24</v>
      </c>
      <c r="F32" t="str">
        <f>IF(Table36[[#This Row],[% Price Change
Fuel]]&lt;-1, "Market Collapse", "")</f>
        <v/>
      </c>
      <c r="G32" s="15">
        <v>1.83766937730933</v>
      </c>
      <c r="H32" s="14">
        <v>0</v>
      </c>
      <c r="I32" s="14">
        <v>-5.2190042271328299</v>
      </c>
      <c r="J32" s="14">
        <v>0</v>
      </c>
      <c r="K32" s="14">
        <v>0</v>
      </c>
      <c r="L32" s="14">
        <v>1.4723390814100299</v>
      </c>
      <c r="M32" s="14">
        <v>0</v>
      </c>
      <c r="N32" s="14">
        <v>-0.12874308008556801</v>
      </c>
      <c r="O32" s="14">
        <v>0.92994219652608501</v>
      </c>
      <c r="P32" s="31">
        <v>174.857829096031</v>
      </c>
    </row>
    <row r="33" spans="1:16" ht="15.75" x14ac:dyDescent="0.25">
      <c r="A33" s="44"/>
      <c r="B33" s="2" t="s">
        <v>15</v>
      </c>
      <c r="C33" t="s">
        <v>28</v>
      </c>
      <c r="D33">
        <v>1864178.4196379881</v>
      </c>
      <c r="E33" t="s">
        <v>24</v>
      </c>
      <c r="F33" t="str">
        <f>IF(Table36[[#This Row],[% Price Change
Fuel]]&lt;-1, "Market Collapse", "")</f>
        <v/>
      </c>
      <c r="G33" s="15">
        <v>3.8013503690627202</v>
      </c>
      <c r="H33" s="14">
        <v>0</v>
      </c>
      <c r="I33" s="14">
        <v>-10.7958830298405</v>
      </c>
      <c r="J33" s="14">
        <v>0</v>
      </c>
      <c r="K33" s="14">
        <v>0</v>
      </c>
      <c r="L33" s="14">
        <v>3.04563855697389</v>
      </c>
      <c r="M33" s="14">
        <v>0</v>
      </c>
      <c r="N33" s="14">
        <v>-0.157395681214649</v>
      </c>
      <c r="O33" s="14">
        <v>0.95859479765516697</v>
      </c>
      <c r="P33" s="31">
        <v>361.70590933007497</v>
      </c>
    </row>
    <row r="34" spans="1:16" ht="15.75" x14ac:dyDescent="0.25">
      <c r="A34" s="44"/>
      <c r="B34" s="2" t="s">
        <v>15</v>
      </c>
      <c r="C34" t="s">
        <v>33</v>
      </c>
      <c r="D34">
        <v>1789322.1461500002</v>
      </c>
      <c r="E34" t="s">
        <v>24</v>
      </c>
      <c r="F34" t="str">
        <f>IF(Table36[[#This Row],[% Price Change
Fuel]]&lt;-1, "Market Collapse", "")</f>
        <v/>
      </c>
      <c r="G34" s="15">
        <v>3.6487067594958398</v>
      </c>
      <c r="H34" s="14">
        <v>0</v>
      </c>
      <c r="I34" s="14">
        <v>-10.362373251960401</v>
      </c>
      <c r="J34" s="14">
        <v>0</v>
      </c>
      <c r="K34" s="14">
        <v>0</v>
      </c>
      <c r="L34" s="14">
        <v>2.9233406318586099</v>
      </c>
      <c r="M34" s="14">
        <v>0</v>
      </c>
      <c r="N34" s="14">
        <v>-0.15603611179723001</v>
      </c>
      <c r="O34" s="14">
        <v>0.95723522823774698</v>
      </c>
      <c r="P34" s="31">
        <v>347.18157186011803</v>
      </c>
    </row>
    <row r="35" spans="1:16" ht="15.75" x14ac:dyDescent="0.25">
      <c r="A35" s="44"/>
      <c r="B35" s="2" t="s">
        <v>15</v>
      </c>
      <c r="C35" t="s">
        <v>34</v>
      </c>
      <c r="D35">
        <v>1602880.4750000001</v>
      </c>
      <c r="E35" t="s">
        <v>24</v>
      </c>
      <c r="F35" t="str">
        <f>IF(Table36[[#This Row],[% Price Change
Fuel]]&lt;-1, "Market Collapse", "")</f>
        <v/>
      </c>
      <c r="G35" s="15">
        <v>3.2685231311646201</v>
      </c>
      <c r="H35" s="14">
        <v>0</v>
      </c>
      <c r="I35" s="14">
        <v>-9.2826469487161898</v>
      </c>
      <c r="J35" s="14">
        <v>0</v>
      </c>
      <c r="K35" s="14">
        <v>0</v>
      </c>
      <c r="L35" s="14">
        <v>2.6187378447544898</v>
      </c>
      <c r="M35" s="14">
        <v>0</v>
      </c>
      <c r="N35" s="14">
        <v>-0.15222719110177299</v>
      </c>
      <c r="O35" s="14">
        <v>0.95342630754228996</v>
      </c>
      <c r="P35" s="31">
        <v>311.006357358157</v>
      </c>
    </row>
    <row r="36" spans="1:16" ht="15.75" x14ac:dyDescent="0.25">
      <c r="A36" s="44"/>
      <c r="B36" s="2" t="s">
        <v>15</v>
      </c>
      <c r="C36" t="s">
        <v>35</v>
      </c>
      <c r="D36">
        <v>924809.875</v>
      </c>
      <c r="E36" t="s">
        <v>24</v>
      </c>
      <c r="F36" t="str">
        <f>IF(Table36[[#This Row],[% Price Change
Fuel]]&lt;-1, "Market Collapse", "")</f>
        <v/>
      </c>
      <c r="G36" s="15">
        <v>1.8858314861979699</v>
      </c>
      <c r="H36" s="14">
        <v>0</v>
      </c>
      <c r="I36" s="14">
        <v>-5.3557852242921298</v>
      </c>
      <c r="J36" s="14">
        <v>0</v>
      </c>
      <c r="K36" s="14">
        <v>0</v>
      </c>
      <c r="L36" s="14">
        <v>1.51092652049752</v>
      </c>
      <c r="M36" s="14">
        <v>0</v>
      </c>
      <c r="N36" s="14">
        <v>-0.12991228611008701</v>
      </c>
      <c r="O36" s="14">
        <v>0.93111140255060498</v>
      </c>
      <c r="P36" s="31">
        <v>179.440547787946</v>
      </c>
    </row>
    <row r="37" spans="1:16" x14ac:dyDescent="0.25">
      <c r="H37" s="16"/>
    </row>
  </sheetData>
  <mergeCells count="3">
    <mergeCell ref="A2:A11"/>
    <mergeCell ref="A12:A28"/>
    <mergeCell ref="A29:A3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topLeftCell="A13" zoomScale="85" zoomScaleNormal="85" zoomScalePageLayoutView="160" workbookViewId="0">
      <pane xSplit="2" topLeftCell="C1" activePane="topRight" state="frozen"/>
      <selection pane="topRight" activeCell="C42" sqref="C42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5.1" customHeight="1" x14ac:dyDescent="0.25">
      <c r="A1" s="47" t="s">
        <v>49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39.950000000000003" customHeight="1" x14ac:dyDescent="0.3">
      <c r="A2" s="38" t="s">
        <v>59</v>
      </c>
      <c r="B2" s="5" t="s">
        <v>0</v>
      </c>
      <c r="C2" s="6" t="s">
        <v>1</v>
      </c>
      <c r="D2" s="6" t="s">
        <v>2</v>
      </c>
      <c r="E2" s="6" t="s">
        <v>3</v>
      </c>
      <c r="F2" s="9" t="s">
        <v>40</v>
      </c>
      <c r="G2" s="9" t="s">
        <v>44</v>
      </c>
      <c r="H2" s="12" t="s">
        <v>42</v>
      </c>
      <c r="I2" s="12" t="s">
        <v>36</v>
      </c>
      <c r="J2" s="12" t="s">
        <v>37</v>
      </c>
      <c r="K2" s="12" t="s">
        <v>43</v>
      </c>
      <c r="L2" s="12" t="s">
        <v>38</v>
      </c>
      <c r="M2" s="12" t="s">
        <v>39</v>
      </c>
      <c r="N2" s="12" t="s">
        <v>47</v>
      </c>
      <c r="O2" s="12" t="s">
        <v>48</v>
      </c>
      <c r="P2" s="12" t="s">
        <v>41</v>
      </c>
    </row>
    <row r="3" spans="1:16" ht="16.5" thickBot="1" x14ac:dyDescent="0.3">
      <c r="A3" s="40" t="s">
        <v>4</v>
      </c>
      <c r="B3" s="7" t="s">
        <v>5</v>
      </c>
      <c r="C3" t="s">
        <v>6</v>
      </c>
      <c r="D3" s="4">
        <v>6500</v>
      </c>
      <c r="E3" t="s">
        <v>7</v>
      </c>
      <c r="F3" s="10" t="str">
        <f>IF(Table33[[#This Row],[% Price Change
Fuel]]&lt;-1,"Market Collapse", "")</f>
        <v/>
      </c>
      <c r="G3" s="17">
        <v>2.0211819872261199E-6</v>
      </c>
      <c r="H3" s="13">
        <v>-2.3958040269522099E-6</v>
      </c>
      <c r="I3" s="13">
        <v>-2.5129716560923101E-17</v>
      </c>
      <c r="J3" s="13">
        <v>0</v>
      </c>
      <c r="K3" s="13">
        <v>1.32639881937543E-6</v>
      </c>
      <c r="L3" s="13">
        <v>0</v>
      </c>
      <c r="M3" s="13">
        <v>0</v>
      </c>
      <c r="N3" s="8">
        <v>-6.9478176357032001E-7</v>
      </c>
      <c r="O3" s="8">
        <v>0.65624977465594803</v>
      </c>
      <c r="P3" s="18">
        <v>27.968193613092499</v>
      </c>
    </row>
    <row r="4" spans="1:16" ht="16.5" thickBot="1" x14ac:dyDescent="0.3">
      <c r="A4" s="41"/>
      <c r="B4" s="7" t="s">
        <v>8</v>
      </c>
      <c r="C4" t="s">
        <v>6</v>
      </c>
      <c r="D4" s="4">
        <v>51464.7</v>
      </c>
      <c r="E4" t="s">
        <v>7</v>
      </c>
      <c r="F4" s="10" t="str">
        <f>IF(Table33[[#This Row],[% Price Change
Fuel]]&lt;-1,"Market Collapse", "")</f>
        <v/>
      </c>
      <c r="G4" s="17">
        <v>1.6003003787384098E-5</v>
      </c>
      <c r="H4" s="13">
        <v>-1.8969128539619701E-5</v>
      </c>
      <c r="I4" s="13">
        <v>-2.5129716560923101E-17</v>
      </c>
      <c r="J4" s="13">
        <v>0</v>
      </c>
      <c r="K4" s="13">
        <v>1.05019565108008E-5</v>
      </c>
      <c r="L4" s="13">
        <v>0</v>
      </c>
      <c r="M4" s="13">
        <v>0</v>
      </c>
      <c r="N4" s="8">
        <v>-5.50095924465238E-6</v>
      </c>
      <c r="O4" s="8">
        <v>0.65625458084381405</v>
      </c>
      <c r="P4" s="18">
        <v>221.442260584037</v>
      </c>
    </row>
    <row r="5" spans="1:16" ht="16.5" thickBot="1" x14ac:dyDescent="0.3">
      <c r="A5" s="41"/>
      <c r="B5" s="7" t="s">
        <v>8</v>
      </c>
      <c r="C5" t="s">
        <v>9</v>
      </c>
      <c r="D5" s="4">
        <v>1699742.564</v>
      </c>
      <c r="E5" t="s">
        <v>7</v>
      </c>
      <c r="F5" s="10" t="str">
        <f>IF(Table33[[#This Row],[% Price Change
Fuel]]&lt;-1,"Market Collapse", "")</f>
        <v/>
      </c>
      <c r="G5" s="17">
        <v>5.2853677742743701E-4</v>
      </c>
      <c r="H5" s="13">
        <v>-6.2650001226021497E-4</v>
      </c>
      <c r="I5" s="13">
        <v>-2.5129716560923101E-17</v>
      </c>
      <c r="J5" s="13">
        <v>0</v>
      </c>
      <c r="K5" s="13">
        <v>3.4685177387198599E-4</v>
      </c>
      <c r="L5" s="13">
        <v>0</v>
      </c>
      <c r="M5" s="13">
        <v>0</v>
      </c>
      <c r="N5" s="8">
        <v>-1.81589027076307E-4</v>
      </c>
      <c r="O5" s="8">
        <v>0.65643066891170698</v>
      </c>
      <c r="P5" s="18">
        <v>7313.6506339879397</v>
      </c>
    </row>
    <row r="6" spans="1:16" ht="16.5" thickBot="1" x14ac:dyDescent="0.3">
      <c r="A6" s="41"/>
      <c r="B6" s="7" t="s">
        <v>8</v>
      </c>
      <c r="C6" t="s">
        <v>10</v>
      </c>
      <c r="D6" s="4">
        <v>739173.7622</v>
      </c>
      <c r="E6" t="s">
        <v>7</v>
      </c>
      <c r="F6" s="10" t="str">
        <f>IF(Table33[[#This Row],[% Price Change
Fuel]]&lt;-1,"Market Collapse", "")</f>
        <v/>
      </c>
      <c r="G6" s="17">
        <v>2.29846875936744E-4</v>
      </c>
      <c r="H6" s="13">
        <v>-2.72448534789167E-4</v>
      </c>
      <c r="I6" s="13">
        <v>-2.5129716560923101E-17</v>
      </c>
      <c r="J6" s="13">
        <v>0</v>
      </c>
      <c r="K6" s="13">
        <v>1.5083680084781201E-4</v>
      </c>
      <c r="L6" s="13">
        <v>0</v>
      </c>
      <c r="M6" s="13">
        <v>0</v>
      </c>
      <c r="N6" s="8">
        <v>-7.8991919043074096E-5</v>
      </c>
      <c r="O6" s="8">
        <v>0.65632807180370401</v>
      </c>
      <c r="P6" s="18">
        <v>3180.5161375842399</v>
      </c>
    </row>
    <row r="7" spans="1:16" ht="16.5" thickBot="1" x14ac:dyDescent="0.3">
      <c r="A7" s="41"/>
      <c r="B7" s="7" t="s">
        <v>8</v>
      </c>
      <c r="C7" t="s">
        <v>11</v>
      </c>
      <c r="D7" s="4">
        <v>1274806.923</v>
      </c>
      <c r="E7" t="s">
        <v>7</v>
      </c>
      <c r="F7" s="10" t="str">
        <f>IF(Table33[[#This Row],[% Price Change
Fuel]]&lt;-1,"Market Collapse", "")</f>
        <v/>
      </c>
      <c r="G7" s="17">
        <v>3.9640258307057101E-4</v>
      </c>
      <c r="H7" s="13">
        <v>-4.69875009195062E-4</v>
      </c>
      <c r="I7" s="13">
        <v>-2.5129716560923101E-17</v>
      </c>
      <c r="J7" s="13">
        <v>0</v>
      </c>
      <c r="K7" s="13">
        <v>2.60138830403935E-4</v>
      </c>
      <c r="L7" s="13">
        <v>0</v>
      </c>
      <c r="M7" s="13">
        <v>0</v>
      </c>
      <c r="N7" s="8">
        <v>-1.36209758766387E-4</v>
      </c>
      <c r="O7" s="8">
        <v>0.656385289643448</v>
      </c>
      <c r="P7" s="18">
        <v>5485.2379754901704</v>
      </c>
    </row>
    <row r="8" spans="1:16" ht="16.5" thickBot="1" x14ac:dyDescent="0.3">
      <c r="A8" s="41"/>
      <c r="B8" s="7" t="s">
        <v>12</v>
      </c>
      <c r="C8" t="s">
        <v>9</v>
      </c>
      <c r="D8" s="4">
        <v>7175373.0360000003</v>
      </c>
      <c r="E8" t="s">
        <v>7</v>
      </c>
      <c r="F8" s="10" t="str">
        <f>IF(Table33[[#This Row],[% Price Change
Fuel]]&lt;-1,"Market Collapse", "")</f>
        <v/>
      </c>
      <c r="G8" s="17">
        <v>2.2311899587679099E-3</v>
      </c>
      <c r="H8" s="13">
        <v>-2.6447365561326E-3</v>
      </c>
      <c r="I8" s="13">
        <v>-2.5129716560923101E-17</v>
      </c>
      <c r="J8" s="13">
        <v>0</v>
      </c>
      <c r="K8" s="13">
        <v>1.46421635748933E-3</v>
      </c>
      <c r="L8" s="13">
        <v>0</v>
      </c>
      <c r="M8" s="13">
        <v>0</v>
      </c>
      <c r="N8" s="8">
        <v>-7.6526614713521505E-4</v>
      </c>
      <c r="O8" s="8">
        <v>0.65701434603183095</v>
      </c>
      <c r="P8" s="18">
        <v>30874.188047826901</v>
      </c>
    </row>
    <row r="9" spans="1:16" ht="16.5" thickBot="1" x14ac:dyDescent="0.3">
      <c r="A9" s="41"/>
      <c r="B9" s="7" t="s">
        <v>12</v>
      </c>
      <c r="C9" t="s">
        <v>10</v>
      </c>
      <c r="D9" s="4">
        <v>3120382.8119999999</v>
      </c>
      <c r="E9" t="s">
        <v>7</v>
      </c>
      <c r="F9" s="10" t="str">
        <f>IF(Table33[[#This Row],[% Price Change
Fuel]]&lt;-1,"Market Collapse", "")</f>
        <v/>
      </c>
      <c r="G9" s="17">
        <v>9.7028638967144897E-4</v>
      </c>
      <c r="H9" s="13">
        <v>-1.15012703180994E-3</v>
      </c>
      <c r="I9" s="13">
        <v>-2.5129716560923101E-17</v>
      </c>
      <c r="J9" s="13">
        <v>0</v>
      </c>
      <c r="K9" s="13">
        <v>6.3674955044646904E-4</v>
      </c>
      <c r="L9" s="13">
        <v>0</v>
      </c>
      <c r="M9" s="13">
        <v>0</v>
      </c>
      <c r="N9" s="8">
        <v>-3.3321352667513E-4</v>
      </c>
      <c r="O9" s="8">
        <v>0.65658229341137098</v>
      </c>
      <c r="P9" s="18">
        <v>13426.380096971299</v>
      </c>
    </row>
    <row r="10" spans="1:16" ht="16.5" thickBot="1" x14ac:dyDescent="0.3">
      <c r="A10" s="41"/>
      <c r="B10" s="7" t="s">
        <v>12</v>
      </c>
      <c r="C10" t="s">
        <v>11</v>
      </c>
      <c r="D10" s="4">
        <v>5381529.7769999998</v>
      </c>
      <c r="E10" t="s">
        <v>7</v>
      </c>
      <c r="F10" s="10" t="str">
        <f>IF(Table33[[#This Row],[% Price Change
Fuel]]&lt;-1,"Market Collapse", "")</f>
        <v/>
      </c>
      <c r="G10" s="17">
        <v>1.6733924690759401E-3</v>
      </c>
      <c r="H10" s="13">
        <v>-1.9835524170994799E-3</v>
      </c>
      <c r="I10" s="13">
        <v>-2.5129716560923101E-17</v>
      </c>
      <c r="J10" s="13">
        <v>0</v>
      </c>
      <c r="K10" s="13">
        <v>1.0981622681170201E-3</v>
      </c>
      <c r="L10" s="13">
        <v>0</v>
      </c>
      <c r="M10" s="13">
        <v>0</v>
      </c>
      <c r="N10" s="8">
        <v>-5.74269223165614E-4</v>
      </c>
      <c r="O10" s="8">
        <v>0.65682334910785301</v>
      </c>
      <c r="P10" s="18">
        <v>23155.641035870802</v>
      </c>
    </row>
    <row r="11" spans="1:16" ht="16.5" customHeight="1" thickBot="1" x14ac:dyDescent="0.3">
      <c r="A11" s="41"/>
      <c r="B11" s="7" t="s">
        <v>13</v>
      </c>
      <c r="C11" t="s">
        <v>14</v>
      </c>
      <c r="D11" s="4">
        <v>8319618</v>
      </c>
      <c r="E11" t="s">
        <v>7</v>
      </c>
      <c r="F11" s="10" t="str">
        <f>IF(Table33[[#This Row],[% Price Change
Fuel]]&lt;-1,"Market Collapse", "")</f>
        <v/>
      </c>
      <c r="G11" s="17">
        <v>2.5869941603388802E-3</v>
      </c>
      <c r="H11" s="13">
        <v>-3.0664883549978402E-3</v>
      </c>
      <c r="I11" s="13">
        <v>-2.5129716560923101E-17</v>
      </c>
      <c r="J11" s="13">
        <v>0</v>
      </c>
      <c r="K11" s="13">
        <v>1.69771253738941E-3</v>
      </c>
      <c r="L11" s="13">
        <v>0</v>
      </c>
      <c r="M11" s="13">
        <v>0</v>
      </c>
      <c r="N11" s="8">
        <v>-8.8698699277879199E-4</v>
      </c>
      <c r="O11" s="8">
        <v>0.65713606687746695</v>
      </c>
      <c r="P11" s="18">
        <v>35797.644154440102</v>
      </c>
    </row>
    <row r="12" spans="1:16" ht="15.75" customHeight="1" thickBot="1" x14ac:dyDescent="0.3">
      <c r="A12" s="42" t="s">
        <v>58</v>
      </c>
      <c r="B12" s="7" t="s">
        <v>15</v>
      </c>
      <c r="C12" t="s">
        <v>9</v>
      </c>
      <c r="D12" s="4">
        <v>38864666122</v>
      </c>
      <c r="E12" t="s">
        <v>7</v>
      </c>
      <c r="F12" s="10" t="str">
        <f>IF(Table33[[#This Row],[% Price Change
Fuel]]&lt;-1,"Market Collapse", "")</f>
        <v>Market Collapse</v>
      </c>
      <c r="G12" s="17">
        <v>12.0850097085148</v>
      </c>
      <c r="H12" s="13">
        <v>-14.324942092773201</v>
      </c>
      <c r="I12" s="13">
        <v>-2.5129716560923101E-17</v>
      </c>
      <c r="J12" s="13">
        <v>0</v>
      </c>
      <c r="K12" s="13">
        <v>7.9307765016102296</v>
      </c>
      <c r="L12" s="13">
        <v>0</v>
      </c>
      <c r="M12" s="13">
        <v>0</v>
      </c>
      <c r="N12" s="8">
        <v>-0.317480330503772</v>
      </c>
      <c r="O12" s="8">
        <v>0.97372941038846705</v>
      </c>
      <c r="P12" s="18">
        <v>167226847.196163</v>
      </c>
    </row>
    <row r="13" spans="1:16" ht="16.5" thickBot="1" x14ac:dyDescent="0.3">
      <c r="A13" s="42"/>
      <c r="B13" s="7" t="s">
        <v>15</v>
      </c>
      <c r="C13" t="s">
        <v>10</v>
      </c>
      <c r="D13" s="4">
        <v>16901230856</v>
      </c>
      <c r="E13" t="s">
        <v>7</v>
      </c>
      <c r="F13" s="10" t="str">
        <f>IF(Table33[[#This Row],[% Price Change
Fuel]]&lt;-1,"Market Collapse", "")</f>
        <v>Market Collapse</v>
      </c>
      <c r="G13" s="17">
        <v>5.2554559027842496</v>
      </c>
      <c r="H13" s="13">
        <v>-6.2295441455430698</v>
      </c>
      <c r="I13" s="13">
        <v>-2.5129716560923101E-17</v>
      </c>
      <c r="J13" s="13">
        <v>0</v>
      </c>
      <c r="K13" s="13">
        <v>3.44888810057676</v>
      </c>
      <c r="L13" s="13">
        <v>0</v>
      </c>
      <c r="M13" s="13">
        <v>0</v>
      </c>
      <c r="N13" s="8">
        <v>-0.288798743094553</v>
      </c>
      <c r="O13" s="8">
        <v>0.94504782297924805</v>
      </c>
      <c r="P13" s="18">
        <v>72722599.517804399</v>
      </c>
    </row>
    <row r="14" spans="1:16" ht="16.5" customHeight="1" thickBot="1" x14ac:dyDescent="0.3">
      <c r="A14" s="42"/>
      <c r="B14" s="7" t="s">
        <v>15</v>
      </c>
      <c r="C14" t="s">
        <v>11</v>
      </c>
      <c r="D14" s="4">
        <v>29148499592</v>
      </c>
      <c r="E14" t="s">
        <v>7</v>
      </c>
      <c r="F14" s="10" t="str">
        <f>IF(Table33[[#This Row],[% Price Change
Fuel]]&lt;-1,"Market Collapse", "")</f>
        <v>Market Collapse</v>
      </c>
      <c r="G14" s="17">
        <v>9.0637572815412693</v>
      </c>
      <c r="H14" s="13">
        <v>-10.7437065697642</v>
      </c>
      <c r="I14" s="13">
        <v>-2.5129716560923101E-17</v>
      </c>
      <c r="J14" s="13">
        <v>0</v>
      </c>
      <c r="K14" s="13">
        <v>5.9480823763097099</v>
      </c>
      <c r="L14" s="13">
        <v>0</v>
      </c>
      <c r="M14" s="13">
        <v>0</v>
      </c>
      <c r="N14" s="8">
        <v>-0.30959360585397899</v>
      </c>
      <c r="O14" s="8">
        <v>0.96584268573867504</v>
      </c>
      <c r="P14" s="18">
        <v>125420135.39927401</v>
      </c>
    </row>
    <row r="15" spans="1:16" ht="16.5" thickBot="1" x14ac:dyDescent="0.3">
      <c r="A15" s="41" t="s">
        <v>16</v>
      </c>
      <c r="B15" s="7" t="s">
        <v>17</v>
      </c>
      <c r="C15" t="s">
        <v>18</v>
      </c>
      <c r="D15" s="4">
        <v>230098748.90000001</v>
      </c>
      <c r="E15" t="s">
        <v>19</v>
      </c>
      <c r="F15" s="10" t="str">
        <f>IF(Table33[[#This Row],[% Price Change
Fuel]]&lt;-1,"Market Collapse", "")</f>
        <v/>
      </c>
      <c r="G15" s="17">
        <v>7.1549453316914396E-2</v>
      </c>
      <c r="H15" s="13">
        <v>-8.4811001418746798E-2</v>
      </c>
      <c r="I15" s="13">
        <v>-2.5129716560923101E-17</v>
      </c>
      <c r="J15" s="13">
        <v>0</v>
      </c>
      <c r="K15" s="13">
        <v>4.6954262905478598E-2</v>
      </c>
      <c r="L15" s="13">
        <v>0</v>
      </c>
      <c r="M15" s="13">
        <v>0</v>
      </c>
      <c r="N15" s="8">
        <v>-2.2952921431020901E-2</v>
      </c>
      <c r="O15" s="8">
        <v>0.67920200131571695</v>
      </c>
      <c r="P15" s="18">
        <v>990068.67064135405</v>
      </c>
    </row>
    <row r="16" spans="1:16" ht="16.5" thickBot="1" x14ac:dyDescent="0.3">
      <c r="A16" s="41"/>
      <c r="B16" s="7" t="s">
        <v>20</v>
      </c>
      <c r="C16" t="s">
        <v>18</v>
      </c>
      <c r="D16" s="4">
        <v>61923061.5</v>
      </c>
      <c r="E16" t="s">
        <v>19</v>
      </c>
      <c r="F16" s="10" t="str">
        <f>IF(Table33[[#This Row],[% Price Change
Fuel]]&lt;-1,"Market Collapse", "")</f>
        <v/>
      </c>
      <c r="G16" s="17">
        <v>1.9255042538106899E-2</v>
      </c>
      <c r="H16" s="13">
        <v>-2.2823926170115898E-2</v>
      </c>
      <c r="I16" s="13">
        <v>-2.5129716560923101E-17</v>
      </c>
      <c r="J16" s="13">
        <v>0</v>
      </c>
      <c r="K16" s="13">
        <v>1.2636103948773399E-2</v>
      </c>
      <c r="L16" s="13">
        <v>0</v>
      </c>
      <c r="M16" s="13">
        <v>0</v>
      </c>
      <c r="N16" s="8">
        <v>-6.4938983013038999E-3</v>
      </c>
      <c r="O16" s="8">
        <v>0.66274297818600003</v>
      </c>
      <c r="P16" s="18">
        <v>266442.48816838203</v>
      </c>
    </row>
    <row r="17" spans="1:16" ht="16.5" thickBot="1" x14ac:dyDescent="0.3">
      <c r="A17" s="41"/>
      <c r="B17" s="7" t="s">
        <v>21</v>
      </c>
      <c r="C17" t="s">
        <v>18</v>
      </c>
      <c r="D17" s="4">
        <v>148772706.5</v>
      </c>
      <c r="E17" t="s">
        <v>19</v>
      </c>
      <c r="F17" s="10" t="str">
        <f>IF(Table33[[#This Row],[% Price Change
Fuel]]&lt;-1,"Market Collapse", "")</f>
        <v/>
      </c>
      <c r="G17" s="17">
        <v>4.6261033010566201E-2</v>
      </c>
      <c r="H17" s="13">
        <v>-5.4835422975401997E-2</v>
      </c>
      <c r="I17" s="13">
        <v>-2.5129716560923101E-17</v>
      </c>
      <c r="J17" s="13">
        <v>0</v>
      </c>
      <c r="K17" s="13">
        <v>3.03587603476995E-2</v>
      </c>
      <c r="L17" s="13">
        <v>0</v>
      </c>
      <c r="M17" s="13">
        <v>0</v>
      </c>
      <c r="N17" s="8">
        <v>-1.5199144535765201E-2</v>
      </c>
      <c r="O17" s="8">
        <v>0.67144822442046004</v>
      </c>
      <c r="P17" s="18">
        <v>640139.055324396</v>
      </c>
    </row>
    <row r="18" spans="1:16" ht="15.75" x14ac:dyDescent="0.25">
      <c r="A18" s="43"/>
      <c r="B18" s="7" t="s">
        <v>22</v>
      </c>
      <c r="C18" t="s">
        <v>18</v>
      </c>
      <c r="D18" s="4">
        <v>55319876.289999999</v>
      </c>
      <c r="E18" t="s">
        <v>19</v>
      </c>
      <c r="F18" s="10" t="str">
        <f>IF(Table33[[#This Row],[% Price Change
Fuel]]&lt;-1,"Market Collapse", "")</f>
        <v/>
      </c>
      <c r="G18" s="17">
        <v>1.7201774998911502E-2</v>
      </c>
      <c r="H18" s="13">
        <v>-2.0390089598249301E-2</v>
      </c>
      <c r="I18" s="13">
        <v>-2.5129716560923101E-17</v>
      </c>
      <c r="J18" s="13">
        <v>0</v>
      </c>
      <c r="K18" s="13">
        <v>1.1288649015419301E-2</v>
      </c>
      <c r="L18" s="13">
        <v>0</v>
      </c>
      <c r="M18" s="13">
        <v>0</v>
      </c>
      <c r="N18" s="8">
        <v>-5.8131298320814101E-3</v>
      </c>
      <c r="O18" s="8">
        <v>0.66206220971677598</v>
      </c>
      <c r="P18" s="18">
        <v>238030.30933596101</v>
      </c>
    </row>
    <row r="19" spans="1:16" x14ac:dyDescent="0.25">
      <c r="D19" s="4"/>
      <c r="H19" s="4"/>
      <c r="K19" s="4"/>
      <c r="P19" s="11"/>
    </row>
    <row r="21" spans="1:16" ht="35.1" customHeight="1" x14ac:dyDescent="0.25">
      <c r="A21" s="47" t="s">
        <v>55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</row>
    <row r="22" spans="1:16" ht="39.950000000000003" customHeight="1" x14ac:dyDescent="0.3">
      <c r="A22" s="38" t="s">
        <v>59</v>
      </c>
      <c r="B22" s="5" t="s">
        <v>0</v>
      </c>
      <c r="C22" s="6" t="s">
        <v>1</v>
      </c>
      <c r="D22" s="6" t="s">
        <v>2</v>
      </c>
      <c r="E22" s="6" t="s">
        <v>3</v>
      </c>
      <c r="F22" s="9" t="s">
        <v>40</v>
      </c>
      <c r="G22" s="9" t="s">
        <v>44</v>
      </c>
      <c r="H22" s="12" t="s">
        <v>42</v>
      </c>
      <c r="I22" s="12" t="s">
        <v>36</v>
      </c>
      <c r="J22" s="12" t="s">
        <v>37</v>
      </c>
      <c r="K22" s="12" t="s">
        <v>43</v>
      </c>
      <c r="L22" s="12" t="s">
        <v>38</v>
      </c>
      <c r="M22" s="12" t="s">
        <v>39</v>
      </c>
      <c r="N22" s="12" t="s">
        <v>47</v>
      </c>
      <c r="O22" s="12" t="s">
        <v>48</v>
      </c>
      <c r="P22" s="12" t="s">
        <v>41</v>
      </c>
    </row>
    <row r="23" spans="1:16" ht="16.5" thickBot="1" x14ac:dyDescent="0.3">
      <c r="A23" s="40" t="s">
        <v>4</v>
      </c>
      <c r="B23" s="7" t="s">
        <v>5</v>
      </c>
      <c r="C23" t="s">
        <v>6</v>
      </c>
      <c r="D23" s="4">
        <v>6500</v>
      </c>
      <c r="E23" t="s">
        <v>7</v>
      </c>
      <c r="F23" s="10" t="str">
        <f>IF(Table336[[#This Row],[% Price Change
Fuel]]&lt;-1,"Market Collapse", "")</f>
        <v/>
      </c>
      <c r="G23" s="17">
        <v>2.0211819872261301E-6</v>
      </c>
      <c r="H23" s="13">
        <v>-4.3073135417769403E-6</v>
      </c>
      <c r="I23" s="13">
        <v>-7.8530364252884598E-16</v>
      </c>
      <c r="J23" s="13">
        <v>0</v>
      </c>
      <c r="K23" s="13">
        <v>7.7206105998555298E-7</v>
      </c>
      <c r="L23" s="13">
        <v>0</v>
      </c>
      <c r="M23" s="13">
        <v>0</v>
      </c>
      <c r="N23" s="8">
        <v>-1.2491184025449599E-6</v>
      </c>
      <c r="O23" s="8">
        <v>0.38198617915685501</v>
      </c>
      <c r="P23" s="18">
        <v>17.896613051692199</v>
      </c>
    </row>
    <row r="24" spans="1:16" ht="16.5" thickBot="1" x14ac:dyDescent="0.3">
      <c r="A24" s="41"/>
      <c r="B24" s="7" t="s">
        <v>8</v>
      </c>
      <c r="C24" t="s">
        <v>6</v>
      </c>
      <c r="D24" s="4">
        <v>51464.7</v>
      </c>
      <c r="E24" t="s">
        <v>7</v>
      </c>
      <c r="F24" s="10" t="str">
        <f>IF(Table336[[#This Row],[% Price Change
Fuel]]&lt;-1,"Market Collapse", "")</f>
        <v/>
      </c>
      <c r="G24" s="17">
        <v>1.6003003787384098E-5</v>
      </c>
      <c r="H24" s="13">
        <v>-3.4103784496846E-5</v>
      </c>
      <c r="I24" s="13">
        <v>-7.8530364252884598E-16</v>
      </c>
      <c r="J24" s="13">
        <v>0</v>
      </c>
      <c r="K24" s="13">
        <v>6.1129062832021999E-6</v>
      </c>
      <c r="L24" s="13">
        <v>0</v>
      </c>
      <c r="M24" s="13">
        <v>0</v>
      </c>
      <c r="N24" s="8">
        <v>-9.8899392353875507E-6</v>
      </c>
      <c r="O24" s="8">
        <v>0.38199482004845597</v>
      </c>
      <c r="P24" s="18">
        <v>141.69904948733699</v>
      </c>
    </row>
    <row r="25" spans="1:16" ht="16.5" thickBot="1" x14ac:dyDescent="0.3">
      <c r="A25" s="41"/>
      <c r="B25" s="7" t="s">
        <v>8</v>
      </c>
      <c r="C25" t="s">
        <v>9</v>
      </c>
      <c r="D25" s="4">
        <v>1699742.564</v>
      </c>
      <c r="E25" t="s">
        <v>7</v>
      </c>
      <c r="F25" s="10" t="str">
        <f>IF(Table336[[#This Row],[% Price Change
Fuel]]&lt;-1,"Market Collapse", "")</f>
        <v/>
      </c>
      <c r="G25" s="17">
        <v>5.2853677742744005E-4</v>
      </c>
      <c r="H25" s="13">
        <v>-1.12635756359208E-3</v>
      </c>
      <c r="I25" s="13">
        <v>-7.8530364252884598E-16</v>
      </c>
      <c r="J25" s="13">
        <v>0</v>
      </c>
      <c r="K25" s="13">
        <v>2.01893083985779E-4</v>
      </c>
      <c r="L25" s="13">
        <v>0</v>
      </c>
      <c r="M25" s="13">
        <v>0</v>
      </c>
      <c r="N25" s="8">
        <v>-3.26471141436683E-4</v>
      </c>
      <c r="O25" s="8">
        <v>0.38231140125059199</v>
      </c>
      <c r="P25" s="18">
        <v>4679.9438389052002</v>
      </c>
    </row>
    <row r="26" spans="1:16" ht="16.5" thickBot="1" x14ac:dyDescent="0.3">
      <c r="A26" s="41"/>
      <c r="B26" s="7" t="s">
        <v>8</v>
      </c>
      <c r="C26" t="s">
        <v>10</v>
      </c>
      <c r="D26" s="4">
        <v>739173.7622</v>
      </c>
      <c r="E26" t="s">
        <v>7</v>
      </c>
      <c r="F26" s="10" t="str">
        <f>IF(Table336[[#This Row],[% Price Change
Fuel]]&lt;-1,"Market Collapse", "")</f>
        <v/>
      </c>
      <c r="G26" s="17">
        <v>2.2984687593673999E-4</v>
      </c>
      <c r="H26" s="13">
        <v>-4.8982356240061503E-4</v>
      </c>
      <c r="I26" s="13">
        <v>-7.8530364252884598E-16</v>
      </c>
      <c r="J26" s="13">
        <v>0</v>
      </c>
      <c r="K26" s="13">
        <v>8.7798042840398399E-5</v>
      </c>
      <c r="L26" s="13">
        <v>0</v>
      </c>
      <c r="M26" s="13">
        <v>0</v>
      </c>
      <c r="N26" s="8">
        <v>-1.42016191118443E-4</v>
      </c>
      <c r="O26" s="8">
        <v>0.38212694629998101</v>
      </c>
      <c r="P26" s="18">
        <v>2035.1856613764901</v>
      </c>
    </row>
    <row r="27" spans="1:16" ht="15.75" customHeight="1" thickBot="1" x14ac:dyDescent="0.3">
      <c r="A27" s="41"/>
      <c r="B27" s="7" t="s">
        <v>8</v>
      </c>
      <c r="C27" t="s">
        <v>11</v>
      </c>
      <c r="D27" s="4">
        <v>1274806.923</v>
      </c>
      <c r="E27" t="s">
        <v>7</v>
      </c>
      <c r="F27" s="10" t="str">
        <f>IF(Table336[[#This Row],[% Price Change
Fuel]]&lt;-1,"Market Collapse", "")</f>
        <v/>
      </c>
      <c r="G27" s="17">
        <v>3.9640258307058001E-4</v>
      </c>
      <c r="H27" s="13">
        <v>-8.4476817269386005E-4</v>
      </c>
      <c r="I27" s="13">
        <v>-7.8530364252884598E-16</v>
      </c>
      <c r="J27" s="13">
        <v>0</v>
      </c>
      <c r="K27" s="13">
        <v>1.51419812989297E-4</v>
      </c>
      <c r="L27" s="13">
        <v>0</v>
      </c>
      <c r="M27" s="13">
        <v>0</v>
      </c>
      <c r="N27" s="8">
        <v>-2.4488569675848698E-4</v>
      </c>
      <c r="O27" s="8">
        <v>0.38222981580600701</v>
      </c>
      <c r="P27" s="18">
        <v>3509.95787917592</v>
      </c>
    </row>
    <row r="28" spans="1:16" ht="16.5" thickBot="1" x14ac:dyDescent="0.3">
      <c r="A28" s="41"/>
      <c r="B28" s="7" t="s">
        <v>12</v>
      </c>
      <c r="C28" t="s">
        <v>9</v>
      </c>
      <c r="D28" s="4">
        <v>7175373.0360000003</v>
      </c>
      <c r="E28" t="s">
        <v>7</v>
      </c>
      <c r="F28" s="10" t="str">
        <f>IF(Table336[[#This Row],[% Price Change
Fuel]]&lt;-1,"Market Collapse", "")</f>
        <v/>
      </c>
      <c r="G28" s="17">
        <v>2.2311899587678899E-3</v>
      </c>
      <c r="H28" s="13">
        <v>-4.7548586838187497E-3</v>
      </c>
      <c r="I28" s="13">
        <v>-7.8530364252884598E-16</v>
      </c>
      <c r="J28" s="13">
        <v>0</v>
      </c>
      <c r="K28" s="13">
        <v>8.5228094046043703E-4</v>
      </c>
      <c r="L28" s="13">
        <v>0</v>
      </c>
      <c r="M28" s="13">
        <v>0</v>
      </c>
      <c r="N28" s="8">
        <v>-1.3758392595665601E-3</v>
      </c>
      <c r="O28" s="8">
        <v>0.38336076936885899</v>
      </c>
      <c r="P28" s="18">
        <v>19756.134571705199</v>
      </c>
    </row>
    <row r="29" spans="1:16" ht="16.5" thickBot="1" x14ac:dyDescent="0.3">
      <c r="A29" s="41"/>
      <c r="B29" s="7" t="s">
        <v>12</v>
      </c>
      <c r="C29" t="s">
        <v>10</v>
      </c>
      <c r="D29" s="4">
        <v>3120382.8119999999</v>
      </c>
      <c r="E29" t="s">
        <v>7</v>
      </c>
      <c r="F29" s="10" t="str">
        <f>IF(Table336[[#This Row],[% Price Change
Fuel]]&lt;-1,"Market Collapse", "")</f>
        <v/>
      </c>
      <c r="G29" s="17">
        <v>9.7028638967144897E-4</v>
      </c>
      <c r="H29" s="13">
        <v>-2.06776417560973E-3</v>
      </c>
      <c r="I29" s="13">
        <v>-7.8530364252884598E-16</v>
      </c>
      <c r="J29" s="13">
        <v>0</v>
      </c>
      <c r="K29" s="13">
        <v>3.70634778744553E-4</v>
      </c>
      <c r="L29" s="13">
        <v>0</v>
      </c>
      <c r="M29" s="13">
        <v>0</v>
      </c>
      <c r="N29" s="8">
        <v>-5.9907034112838004E-4</v>
      </c>
      <c r="O29" s="8">
        <v>0.38258400045038998</v>
      </c>
      <c r="P29" s="18">
        <v>8591.4282699730393</v>
      </c>
    </row>
    <row r="30" spans="1:16" ht="16.5" customHeight="1" thickBot="1" x14ac:dyDescent="0.3">
      <c r="A30" s="41"/>
      <c r="B30" s="7" t="s">
        <v>12</v>
      </c>
      <c r="C30" t="s">
        <v>11</v>
      </c>
      <c r="D30" s="4">
        <v>5381529.7769999998</v>
      </c>
      <c r="E30" t="s">
        <v>7</v>
      </c>
      <c r="F30" s="10" t="str">
        <f>IF(Table336[[#This Row],[% Price Change
Fuel]]&lt;-1,"Market Collapse", "")</f>
        <v/>
      </c>
      <c r="G30" s="17">
        <v>1.6733924690759199E-3</v>
      </c>
      <c r="H30" s="13">
        <v>-3.5661440128642598E-3</v>
      </c>
      <c r="I30" s="13">
        <v>-7.8530364252884598E-16</v>
      </c>
      <c r="J30" s="13">
        <v>0</v>
      </c>
      <c r="K30" s="13">
        <v>6.3921070534517905E-4</v>
      </c>
      <c r="L30" s="13">
        <v>0</v>
      </c>
      <c r="M30" s="13">
        <v>0</v>
      </c>
      <c r="N30" s="8">
        <v>-1.03245406287724E-3</v>
      </c>
      <c r="O30" s="8">
        <v>0.38301738417205899</v>
      </c>
      <c r="P30" s="18">
        <v>14817.1009287774</v>
      </c>
    </row>
    <row r="31" spans="1:16" ht="16.5" thickBot="1" x14ac:dyDescent="0.3">
      <c r="A31" s="41"/>
      <c r="B31" s="7" t="s">
        <v>13</v>
      </c>
      <c r="C31" t="s">
        <v>14</v>
      </c>
      <c r="D31" s="4">
        <v>8319618</v>
      </c>
      <c r="E31" t="s">
        <v>7</v>
      </c>
      <c r="F31" s="10" t="str">
        <f>IF(Table336[[#This Row],[% Price Change
Fuel]]&lt;-1,"Market Collapse", "")</f>
        <v/>
      </c>
      <c r="G31" s="17">
        <v>2.5869941603388099E-3</v>
      </c>
      <c r="H31" s="13">
        <v>-5.5131081958922599E-3</v>
      </c>
      <c r="I31" s="13">
        <v>-7.8530364252884598E-16</v>
      </c>
      <c r="J31" s="13">
        <v>0</v>
      </c>
      <c r="K31" s="13">
        <v>9.8819278352998106E-4</v>
      </c>
      <c r="L31" s="13">
        <v>0</v>
      </c>
      <c r="M31" s="13">
        <v>0</v>
      </c>
      <c r="N31" s="8">
        <v>-1.5946759594141901E-3</v>
      </c>
      <c r="O31" s="8">
        <v>0.383579606068634</v>
      </c>
      <c r="P31" s="18">
        <v>22906.612934062301</v>
      </c>
    </row>
    <row r="32" spans="1:16" ht="16.5" thickBot="1" x14ac:dyDescent="0.3">
      <c r="A32" s="42" t="s">
        <v>58</v>
      </c>
      <c r="B32" s="7" t="s">
        <v>15</v>
      </c>
      <c r="C32" t="s">
        <v>9</v>
      </c>
      <c r="D32" s="4">
        <v>38864666122</v>
      </c>
      <c r="E32" t="s">
        <v>7</v>
      </c>
      <c r="F32" s="10" t="str">
        <f>IF(Table336[[#This Row],[% Price Change
Fuel]]&lt;-1,"Market Collapse", "")</f>
        <v>Market Collapse</v>
      </c>
      <c r="G32" s="17">
        <v>12.0850097085145</v>
      </c>
      <c r="H32" s="13">
        <v>-25.754200412545</v>
      </c>
      <c r="I32" s="13">
        <v>-7.8530364252884598E-16</v>
      </c>
      <c r="J32" s="13">
        <v>0</v>
      </c>
      <c r="K32" s="13">
        <v>4.6162915888764102</v>
      </c>
      <c r="L32" s="13">
        <v>0</v>
      </c>
      <c r="M32" s="13">
        <v>0</v>
      </c>
      <c r="N32" s="8">
        <v>-0.57078430096831601</v>
      </c>
      <c r="O32" s="8">
        <v>0.95276923107755795</v>
      </c>
      <c r="P32" s="18">
        <v>107007060.14004099</v>
      </c>
    </row>
    <row r="33" spans="1:17" ht="16.5" customHeight="1" thickBot="1" x14ac:dyDescent="0.3">
      <c r="A33" s="42"/>
      <c r="B33" s="7" t="s">
        <v>15</v>
      </c>
      <c r="C33" t="s">
        <v>10</v>
      </c>
      <c r="D33" s="4">
        <v>16901230856</v>
      </c>
      <c r="E33" t="s">
        <v>7</v>
      </c>
      <c r="F33" s="10" t="str">
        <f>IF(Table336[[#This Row],[% Price Change
Fuel]]&lt;-1,"Market Collapse", "")</f>
        <v>Market Collapse</v>
      </c>
      <c r="G33" s="17">
        <v>5.2554559027842602</v>
      </c>
      <c r="H33" s="13">
        <v>-11.1998308519552</v>
      </c>
      <c r="I33" s="13">
        <v>-7.8530364252884598E-16</v>
      </c>
      <c r="J33" s="13">
        <v>0</v>
      </c>
      <c r="K33" s="13">
        <v>2.0075049557172502</v>
      </c>
      <c r="L33" s="13">
        <v>0</v>
      </c>
      <c r="M33" s="13">
        <v>0</v>
      </c>
      <c r="N33" s="8">
        <v>-0.51921890227399203</v>
      </c>
      <c r="O33" s="8">
        <v>0.90120383238323498</v>
      </c>
      <c r="P33" s="18">
        <v>46534582.877194598</v>
      </c>
    </row>
    <row r="34" spans="1:17" ht="16.5" thickBot="1" x14ac:dyDescent="0.3">
      <c r="A34" s="42"/>
      <c r="B34" s="7" t="s">
        <v>15</v>
      </c>
      <c r="C34" t="s">
        <v>11</v>
      </c>
      <c r="D34" s="4">
        <v>29148499592</v>
      </c>
      <c r="E34" t="s">
        <v>7</v>
      </c>
      <c r="F34" s="10" t="str">
        <f>IF(Table336[[#This Row],[% Price Change
Fuel]]&lt;-1,"Market Collapse", "")</f>
        <v>Market Collapse</v>
      </c>
      <c r="G34" s="17">
        <v>9.0637572815413208</v>
      </c>
      <c r="H34" s="13">
        <v>-19.3156503097401</v>
      </c>
      <c r="I34" s="13">
        <v>-7.8530364252884598E-16</v>
      </c>
      <c r="J34" s="13">
        <v>0</v>
      </c>
      <c r="K34" s="13">
        <v>3.4622186917166999</v>
      </c>
      <c r="L34" s="13">
        <v>0</v>
      </c>
      <c r="M34" s="13">
        <v>0</v>
      </c>
      <c r="N34" s="8">
        <v>-0.55660509619988696</v>
      </c>
      <c r="O34" s="8">
        <v>0.93859002630913002</v>
      </c>
      <c r="P34" s="18">
        <v>80255295.1064073</v>
      </c>
    </row>
    <row r="35" spans="1:17" ht="16.5" thickBot="1" x14ac:dyDescent="0.3">
      <c r="A35" s="41" t="s">
        <v>16</v>
      </c>
      <c r="B35" s="7" t="s">
        <v>17</v>
      </c>
      <c r="C35" t="s">
        <v>18</v>
      </c>
      <c r="D35" s="4">
        <v>230098748.90000001</v>
      </c>
      <c r="E35" t="s">
        <v>19</v>
      </c>
      <c r="F35" s="10" t="str">
        <f>IF(Table336[[#This Row],[% Price Change
Fuel]]&lt;-1,"Market Collapse", "")</f>
        <v/>
      </c>
      <c r="G35" s="17">
        <v>7.1549453316915104E-2</v>
      </c>
      <c r="H35" s="13">
        <v>-0.15247807031827201</v>
      </c>
      <c r="I35" s="13">
        <v>-7.8530364252884598E-16</v>
      </c>
      <c r="J35" s="13">
        <v>0</v>
      </c>
      <c r="K35" s="13">
        <v>2.73308129246163E-2</v>
      </c>
      <c r="L35" s="13">
        <v>0</v>
      </c>
      <c r="M35" s="13">
        <v>0</v>
      </c>
      <c r="N35" s="8">
        <v>-4.1266075266449702E-2</v>
      </c>
      <c r="O35" s="8">
        <v>0.42325100537569099</v>
      </c>
      <c r="P35" s="18">
        <v>633536.65729172097</v>
      </c>
    </row>
    <row r="36" spans="1:17" ht="16.5" thickBot="1" x14ac:dyDescent="0.3">
      <c r="A36" s="41"/>
      <c r="B36" s="7" t="s">
        <v>20</v>
      </c>
      <c r="C36" t="s">
        <v>18</v>
      </c>
      <c r="D36" s="4">
        <v>61923061.5</v>
      </c>
      <c r="E36" t="s">
        <v>19</v>
      </c>
      <c r="F36" s="10" t="str">
        <f>IF(Table336[[#This Row],[% Price Change
Fuel]]&lt;-1,"Market Collapse", "")</f>
        <v/>
      </c>
      <c r="G36" s="17">
        <v>1.9255042538107101E-2</v>
      </c>
      <c r="H36" s="13">
        <v>-4.1034160206681901E-2</v>
      </c>
      <c r="I36" s="13">
        <v>-7.8530364252884598E-16</v>
      </c>
      <c r="J36" s="13">
        <v>0</v>
      </c>
      <c r="K36" s="13">
        <v>7.3551360781692696E-3</v>
      </c>
      <c r="L36" s="13">
        <v>0</v>
      </c>
      <c r="M36" s="13">
        <v>0</v>
      </c>
      <c r="N36" s="8">
        <v>-1.1675101876665799E-2</v>
      </c>
      <c r="O36" s="8">
        <v>0.39366003198590599</v>
      </c>
      <c r="P36" s="18">
        <v>170494.31854594901</v>
      </c>
    </row>
    <row r="37" spans="1:17" ht="16.5" thickBot="1" x14ac:dyDescent="0.3">
      <c r="A37" s="41"/>
      <c r="B37" s="7" t="s">
        <v>21</v>
      </c>
      <c r="C37" t="s">
        <v>18</v>
      </c>
      <c r="D37" s="4">
        <v>148772706.5</v>
      </c>
      <c r="E37" t="s">
        <v>19</v>
      </c>
      <c r="F37" s="10" t="str">
        <f>IF(Table336[[#This Row],[% Price Change
Fuel]]&lt;-1,"Market Collapse", "")</f>
        <v/>
      </c>
      <c r="G37" s="17">
        <v>4.6261033010566097E-2</v>
      </c>
      <c r="H37" s="13">
        <v>-9.8586260514633497E-2</v>
      </c>
      <c r="I37" s="13">
        <v>-7.8530364252884598E-16</v>
      </c>
      <c r="J37" s="13">
        <v>0</v>
      </c>
      <c r="K37" s="13">
        <v>1.7671017461322401E-2</v>
      </c>
      <c r="L37" s="13">
        <v>0</v>
      </c>
      <c r="M37" s="13">
        <v>0</v>
      </c>
      <c r="N37" s="8">
        <v>-2.7325891576958899E-2</v>
      </c>
      <c r="O37" s="8">
        <v>0.40931082168619998</v>
      </c>
      <c r="P37" s="18">
        <v>409619.62471692101</v>
      </c>
    </row>
    <row r="38" spans="1:17" ht="15.75" x14ac:dyDescent="0.25">
      <c r="A38" s="43"/>
      <c r="B38" s="7" t="s">
        <v>22</v>
      </c>
      <c r="C38" t="s">
        <v>18</v>
      </c>
      <c r="D38" s="4">
        <v>55319876.289999999</v>
      </c>
      <c r="E38" t="s">
        <v>19</v>
      </c>
      <c r="F38" s="10" t="str">
        <f>IF(Table336[[#This Row],[% Price Change
Fuel]]&lt;-1,"Market Collapse", "")</f>
        <v/>
      </c>
      <c r="G38" s="17">
        <v>1.7201774998911699E-2</v>
      </c>
      <c r="H38" s="13">
        <v>-3.6658469579991297E-2</v>
      </c>
      <c r="I38" s="13">
        <v>-7.8530364252884598E-16</v>
      </c>
      <c r="J38" s="13">
        <v>0</v>
      </c>
      <c r="K38" s="13">
        <v>6.5708188207141902E-3</v>
      </c>
      <c r="L38" s="13">
        <v>0</v>
      </c>
      <c r="M38" s="13">
        <v>0</v>
      </c>
      <c r="N38" s="8">
        <v>-1.0451177376493301E-2</v>
      </c>
      <c r="O38" s="8">
        <v>0.39243610748573698</v>
      </c>
      <c r="P38" s="18">
        <v>152313.603068697</v>
      </c>
    </row>
    <row r="41" spans="1:17" ht="35.1" customHeight="1" x14ac:dyDescent="0.25">
      <c r="A41" s="47" t="s">
        <v>50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</row>
    <row r="42" spans="1:17" ht="39.950000000000003" customHeight="1" x14ac:dyDescent="0.3">
      <c r="A42" s="38" t="s">
        <v>59</v>
      </c>
      <c r="B42" s="5" t="s">
        <v>0</v>
      </c>
      <c r="C42" s="6" t="s">
        <v>1</v>
      </c>
      <c r="D42" s="6" t="s">
        <v>2</v>
      </c>
      <c r="E42" s="6" t="s">
        <v>3</v>
      </c>
      <c r="F42" s="9" t="s">
        <v>40</v>
      </c>
      <c r="G42" s="9" t="s">
        <v>44</v>
      </c>
      <c r="H42" s="12" t="s">
        <v>42</v>
      </c>
      <c r="I42" s="12" t="s">
        <v>36</v>
      </c>
      <c r="J42" s="12" t="s">
        <v>37</v>
      </c>
      <c r="K42" s="12" t="s">
        <v>43</v>
      </c>
      <c r="L42" s="12" t="s">
        <v>38</v>
      </c>
      <c r="M42" s="12" t="s">
        <v>39</v>
      </c>
      <c r="N42" s="12" t="s">
        <v>47</v>
      </c>
      <c r="O42" s="12" t="s">
        <v>48</v>
      </c>
      <c r="P42" s="12" t="s">
        <v>41</v>
      </c>
    </row>
    <row r="43" spans="1:17" ht="16.5" thickBot="1" x14ac:dyDescent="0.3">
      <c r="A43" s="40" t="s">
        <v>4</v>
      </c>
      <c r="B43" s="7" t="s">
        <v>5</v>
      </c>
      <c r="C43" t="s">
        <v>6</v>
      </c>
      <c r="D43" s="4">
        <v>6500</v>
      </c>
      <c r="E43" t="s">
        <v>7</v>
      </c>
      <c r="F43" s="10" t="str">
        <f>IF(Table336721112[[#This Row],[% Price Change
Fuel]]&lt;-1,"Market Collapse", "")</f>
        <v/>
      </c>
      <c r="G43" s="17">
        <v>2.0211819872261301E-6</v>
      </c>
      <c r="H43" s="13">
        <v>-3.4452850824397098E-6</v>
      </c>
      <c r="I43" s="13">
        <v>-4.7118218551730796E-16</v>
      </c>
      <c r="J43" s="13">
        <v>0</v>
      </c>
      <c r="K43" s="13">
        <v>1.0220493133189199E-6</v>
      </c>
      <c r="L43" s="13">
        <v>0</v>
      </c>
      <c r="M43" s="13">
        <v>0</v>
      </c>
      <c r="N43" s="8">
        <v>-9.9913065448232694E-7</v>
      </c>
      <c r="O43" s="8">
        <v>0.50567011738832401</v>
      </c>
      <c r="P43" s="18">
        <v>19.833049942532199</v>
      </c>
      <c r="Q43" s="30"/>
    </row>
    <row r="44" spans="1:17" ht="16.5" thickBot="1" x14ac:dyDescent="0.3">
      <c r="A44" s="41"/>
      <c r="B44" s="7" t="s">
        <v>8</v>
      </c>
      <c r="C44" t="s">
        <v>6</v>
      </c>
      <c r="D44" s="4">
        <v>51464.7</v>
      </c>
      <c r="E44" t="s">
        <v>7</v>
      </c>
      <c r="F44" s="10" t="str">
        <f>IF(Table336721112[[#This Row],[% Price Change
Fuel]]&lt;-1,"Market Collapse", "")</f>
        <v/>
      </c>
      <c r="G44" s="17">
        <v>1.6003003787384098E-5</v>
      </c>
      <c r="H44" s="13">
        <v>-2.7278548182612502E-5</v>
      </c>
      <c r="I44" s="13">
        <v>-4.7118218551730796E-16</v>
      </c>
      <c r="J44" s="13">
        <v>0</v>
      </c>
      <c r="K44" s="13">
        <v>8.0922248143353893E-6</v>
      </c>
      <c r="L44" s="13">
        <v>0</v>
      </c>
      <c r="M44" s="13">
        <v>0</v>
      </c>
      <c r="N44" s="8">
        <v>-7.9106523787894196E-6</v>
      </c>
      <c r="O44" s="8">
        <v>0.50567702889467903</v>
      </c>
      <c r="P44" s="18">
        <v>157.031071585414</v>
      </c>
      <c r="Q44" s="30"/>
    </row>
    <row r="45" spans="1:17" ht="16.5" thickBot="1" x14ac:dyDescent="0.3">
      <c r="A45" s="41"/>
      <c r="B45" s="7" t="s">
        <v>8</v>
      </c>
      <c r="C45" t="s">
        <v>9</v>
      </c>
      <c r="D45" s="4">
        <v>1699742.564</v>
      </c>
      <c r="E45" t="s">
        <v>7</v>
      </c>
      <c r="F45" s="10" t="str">
        <f>IF(Table336721112[[#This Row],[% Price Change
Fuel]]&lt;-1,"Market Collapse", "")</f>
        <v/>
      </c>
      <c r="G45" s="17">
        <v>5.2853677742744005E-4</v>
      </c>
      <c r="H45" s="13">
        <v>-9.0093810768026596E-4</v>
      </c>
      <c r="I45" s="13">
        <v>-4.7118218551730796E-16</v>
      </c>
      <c r="J45" s="13">
        <v>0</v>
      </c>
      <c r="K45" s="13">
        <v>2.6726472620018199E-4</v>
      </c>
      <c r="L45" s="13">
        <v>0</v>
      </c>
      <c r="M45" s="13">
        <v>0</v>
      </c>
      <c r="N45" s="8">
        <v>-2.6113403228739698E-4</v>
      </c>
      <c r="O45" s="8">
        <v>0.50593025227417299</v>
      </c>
      <c r="P45" s="18">
        <v>5186.3198706521098</v>
      </c>
    </row>
    <row r="46" spans="1:17" ht="16.5" thickBot="1" x14ac:dyDescent="0.3">
      <c r="A46" s="41"/>
      <c r="B46" s="7" t="s">
        <v>8</v>
      </c>
      <c r="C46" t="s">
        <v>10</v>
      </c>
      <c r="D46" s="4">
        <v>739173.7622</v>
      </c>
      <c r="E46" t="s">
        <v>7</v>
      </c>
      <c r="F46" s="10" t="str">
        <f>IF(Table336721112[[#This Row],[% Price Change
Fuel]]&lt;-1,"Market Collapse", "")</f>
        <v/>
      </c>
      <c r="G46" s="17">
        <v>2.2984687593673999E-4</v>
      </c>
      <c r="H46" s="13">
        <v>-3.9179451327970498E-4</v>
      </c>
      <c r="I46" s="13">
        <v>-4.7118218551730796E-16</v>
      </c>
      <c r="J46" s="13">
        <v>0</v>
      </c>
      <c r="K46" s="13">
        <v>1.16226467085578E-4</v>
      </c>
      <c r="L46" s="13">
        <v>0</v>
      </c>
      <c r="M46" s="13">
        <v>0</v>
      </c>
      <c r="N46" s="8">
        <v>-1.1359429955624799E-4</v>
      </c>
      <c r="O46" s="8">
        <v>0.50578271254158103</v>
      </c>
      <c r="P46" s="18">
        <v>2255.39540631307</v>
      </c>
    </row>
    <row r="47" spans="1:17" ht="16.5" thickBot="1" x14ac:dyDescent="0.3">
      <c r="A47" s="41"/>
      <c r="B47" s="7" t="s">
        <v>8</v>
      </c>
      <c r="C47" t="s">
        <v>11</v>
      </c>
      <c r="D47" s="4">
        <v>1274806.923</v>
      </c>
      <c r="E47" t="s">
        <v>7</v>
      </c>
      <c r="F47" s="10" t="str">
        <f>IF(Table336721112[[#This Row],[% Price Change
Fuel]]&lt;-1,"Market Collapse", "")</f>
        <v/>
      </c>
      <c r="G47" s="17">
        <v>3.9640258307058001E-4</v>
      </c>
      <c r="H47" s="13">
        <v>-6.7570358076008102E-4</v>
      </c>
      <c r="I47" s="13">
        <v>-4.7118218551730796E-16</v>
      </c>
      <c r="J47" s="13">
        <v>0</v>
      </c>
      <c r="K47" s="13">
        <v>2.0044854465008099E-4</v>
      </c>
      <c r="L47" s="13">
        <v>0</v>
      </c>
      <c r="M47" s="13">
        <v>0</v>
      </c>
      <c r="N47" s="8">
        <v>-1.9587639251250101E-4</v>
      </c>
      <c r="O47" s="8">
        <v>0.50586499463444501</v>
      </c>
      <c r="P47" s="18">
        <v>3889.7399029875901</v>
      </c>
    </row>
    <row r="48" spans="1:17" ht="16.5" thickBot="1" x14ac:dyDescent="0.3">
      <c r="A48" s="41"/>
      <c r="B48" s="7" t="s">
        <v>12</v>
      </c>
      <c r="C48" t="s">
        <v>9</v>
      </c>
      <c r="D48" s="4">
        <v>7175373.0360000003</v>
      </c>
      <c r="E48" t="s">
        <v>7</v>
      </c>
      <c r="F48" s="10" t="str">
        <f>IF(Table336721112[[#This Row],[% Price Change
Fuel]]&lt;-1,"Market Collapse", "")</f>
        <v/>
      </c>
      <c r="G48" s="17">
        <v>2.2311899587678899E-3</v>
      </c>
      <c r="H48" s="13">
        <v>-3.8032624127153402E-3</v>
      </c>
      <c r="I48" s="13">
        <v>-4.7118218551730796E-16</v>
      </c>
      <c r="J48" s="13">
        <v>0</v>
      </c>
      <c r="K48" s="13">
        <v>1.1282438590803001E-3</v>
      </c>
      <c r="L48" s="13">
        <v>0</v>
      </c>
      <c r="M48" s="13">
        <v>0</v>
      </c>
      <c r="N48" s="8">
        <v>-1.1004906958971101E-3</v>
      </c>
      <c r="O48" s="8">
        <v>0.50676960893781098</v>
      </c>
      <c r="P48" s="18">
        <v>21893.774118576501</v>
      </c>
    </row>
    <row r="49" spans="1:16" ht="16.5" thickBot="1" x14ac:dyDescent="0.3">
      <c r="A49" s="41"/>
      <c r="B49" s="7" t="s">
        <v>12</v>
      </c>
      <c r="C49" t="s">
        <v>10</v>
      </c>
      <c r="D49" s="4">
        <v>3120382.8119999999</v>
      </c>
      <c r="E49" t="s">
        <v>7</v>
      </c>
      <c r="F49" s="10" t="str">
        <f>IF(Table336721112[[#This Row],[% Price Change
Fuel]]&lt;-1,"Market Collapse", "")</f>
        <v/>
      </c>
      <c r="G49" s="17">
        <v>9.7028638967144897E-4</v>
      </c>
      <c r="H49" s="13">
        <v>-1.65393974677279E-3</v>
      </c>
      <c r="I49" s="13">
        <v>-4.7118218551730796E-16</v>
      </c>
      <c r="J49" s="13">
        <v>0</v>
      </c>
      <c r="K49" s="13">
        <v>4.9064386310721604E-4</v>
      </c>
      <c r="L49" s="13">
        <v>0</v>
      </c>
      <c r="M49" s="13">
        <v>0</v>
      </c>
      <c r="N49" s="8">
        <v>-4.7917758707319698E-4</v>
      </c>
      <c r="O49" s="8">
        <v>0.50614829582897403</v>
      </c>
      <c r="P49" s="18">
        <v>9521.0320225412106</v>
      </c>
    </row>
    <row r="50" spans="1:16" ht="16.5" thickBot="1" x14ac:dyDescent="0.3">
      <c r="A50" s="41"/>
      <c r="B50" s="7" t="s">
        <v>12</v>
      </c>
      <c r="C50" t="s">
        <v>11</v>
      </c>
      <c r="D50" s="4">
        <v>5381529.7769999998</v>
      </c>
      <c r="E50" t="s">
        <v>7</v>
      </c>
      <c r="F50" s="10" t="str">
        <f>IF(Table336721112[[#This Row],[% Price Change
Fuel]]&lt;-1,"Market Collapse", "")</f>
        <v/>
      </c>
      <c r="G50" s="17">
        <v>1.6733924690759199E-3</v>
      </c>
      <c r="H50" s="13">
        <v>-2.8524468095365101E-3</v>
      </c>
      <c r="I50" s="13">
        <v>-4.7118218551730796E-16</v>
      </c>
      <c r="J50" s="13">
        <v>0</v>
      </c>
      <c r="K50" s="13">
        <v>8.4618289431031798E-4</v>
      </c>
      <c r="L50" s="13">
        <v>0</v>
      </c>
      <c r="M50" s="13">
        <v>0</v>
      </c>
      <c r="N50" s="8">
        <v>-8.2582764101036101E-4</v>
      </c>
      <c r="O50" s="8">
        <v>0.50649494588295796</v>
      </c>
      <c r="P50" s="18">
        <v>16420.330588931702</v>
      </c>
    </row>
    <row r="51" spans="1:16" ht="16.5" thickBot="1" x14ac:dyDescent="0.3">
      <c r="A51" s="41"/>
      <c r="B51" s="7" t="s">
        <v>13</v>
      </c>
      <c r="C51" t="s">
        <v>14</v>
      </c>
      <c r="D51" s="4">
        <v>8319618</v>
      </c>
      <c r="E51" t="s">
        <v>7</v>
      </c>
      <c r="F51" s="10" t="str">
        <f>IF(Table336721112[[#This Row],[% Price Change
Fuel]]&lt;-1,"Market Collapse", "")</f>
        <v/>
      </c>
      <c r="G51" s="17">
        <v>2.5869941603388099E-3</v>
      </c>
      <c r="H51" s="13">
        <v>-4.4097624289078296E-3</v>
      </c>
      <c r="I51" s="13">
        <v>-4.7118218551730796E-16</v>
      </c>
      <c r="J51" s="13">
        <v>0</v>
      </c>
      <c r="K51" s="13">
        <v>1.3081630559555E-3</v>
      </c>
      <c r="L51" s="13">
        <v>0</v>
      </c>
      <c r="M51" s="13">
        <v>0</v>
      </c>
      <c r="N51" s="8">
        <v>-1.2755313123270001E-3</v>
      </c>
      <c r="O51" s="8">
        <v>0.50694464955423602</v>
      </c>
      <c r="P51" s="18">
        <v>25385.138351828598</v>
      </c>
    </row>
    <row r="52" spans="1:16" ht="16.5" thickBot="1" x14ac:dyDescent="0.3">
      <c r="A52" s="42" t="s">
        <v>58</v>
      </c>
      <c r="B52" s="7" t="s">
        <v>15</v>
      </c>
      <c r="C52" t="s">
        <v>9</v>
      </c>
      <c r="D52" s="4">
        <v>38864666122</v>
      </c>
      <c r="E52" t="s">
        <v>7</v>
      </c>
      <c r="F52" s="10" t="str">
        <f>IF(Table336721112[[#This Row],[% Price Change
Fuel]]&lt;-1,"Market Collapse", "")</f>
        <v>Market Collapse</v>
      </c>
      <c r="G52" s="17">
        <v>12.0850097085145</v>
      </c>
      <c r="H52" s="13">
        <v>-20.5999776043619</v>
      </c>
      <c r="I52" s="13">
        <v>-4.7118218551730796E-16</v>
      </c>
      <c r="J52" s="13">
        <v>0</v>
      </c>
      <c r="K52" s="13">
        <v>6.1110162032495197</v>
      </c>
      <c r="L52" s="13">
        <v>0</v>
      </c>
      <c r="M52" s="13">
        <v>0</v>
      </c>
      <c r="N52" s="8">
        <v>-0.45655247021923501</v>
      </c>
      <c r="O52" s="8">
        <v>0.96222158846115202</v>
      </c>
      <c r="P52" s="18">
        <v>118585363.715581</v>
      </c>
    </row>
    <row r="53" spans="1:16" ht="16.5" thickBot="1" x14ac:dyDescent="0.3">
      <c r="A53" s="42"/>
      <c r="B53" s="7" t="s">
        <v>15</v>
      </c>
      <c r="C53" t="s">
        <v>10</v>
      </c>
      <c r="D53" s="4">
        <v>16901230856</v>
      </c>
      <c r="E53" t="s">
        <v>7</v>
      </c>
      <c r="F53" s="10" t="str">
        <f>IF(Table336721112[[#This Row],[% Price Change
Fuel]]&lt;-1,"Market Collapse", "")</f>
        <v>Market Collapse</v>
      </c>
      <c r="G53" s="17">
        <v>5.2554559027842602</v>
      </c>
      <c r="H53" s="13">
        <v>-8.9583936222898704</v>
      </c>
      <c r="I53" s="13">
        <v>-4.7118218551730796E-16</v>
      </c>
      <c r="J53" s="13">
        <v>0</v>
      </c>
      <c r="K53" s="13">
        <v>2.6575217523201902</v>
      </c>
      <c r="L53" s="13">
        <v>0</v>
      </c>
      <c r="M53" s="13">
        <v>0</v>
      </c>
      <c r="N53" s="8">
        <v>-0.41530692420159798</v>
      </c>
      <c r="O53" s="8">
        <v>0.92097604244351605</v>
      </c>
      <c r="P53" s="18">
        <v>51569685.482650399</v>
      </c>
    </row>
    <row r="54" spans="1:16" ht="16.5" thickBot="1" x14ac:dyDescent="0.3">
      <c r="A54" s="42"/>
      <c r="B54" s="7" t="s">
        <v>15</v>
      </c>
      <c r="C54" t="s">
        <v>11</v>
      </c>
      <c r="D54" s="4">
        <v>29148499592</v>
      </c>
      <c r="E54" t="s">
        <v>7</v>
      </c>
      <c r="F54" s="10" t="str">
        <f>IF(Table336721112[[#This Row],[% Price Change
Fuel]]&lt;-1,"Market Collapse", "")</f>
        <v>Market Collapse</v>
      </c>
      <c r="G54" s="17">
        <v>9.0637572815413208</v>
      </c>
      <c r="H54" s="13">
        <v>-15.4499832035364</v>
      </c>
      <c r="I54" s="13">
        <v>-4.7118218551730796E-16</v>
      </c>
      <c r="J54" s="13">
        <v>0</v>
      </c>
      <c r="K54" s="13">
        <v>4.5832621525157604</v>
      </c>
      <c r="L54" s="13">
        <v>0</v>
      </c>
      <c r="M54" s="13">
        <v>0</v>
      </c>
      <c r="N54" s="8">
        <v>-0.44521096879428601</v>
      </c>
      <c r="O54" s="8">
        <v>0.95088008703620397</v>
      </c>
      <c r="P54" s="18">
        <v>88939022.788211301</v>
      </c>
    </row>
    <row r="55" spans="1:16" ht="16.5" thickBot="1" x14ac:dyDescent="0.3">
      <c r="A55" s="41" t="s">
        <v>16</v>
      </c>
      <c r="B55" s="7" t="s">
        <v>17</v>
      </c>
      <c r="C55" t="s">
        <v>18</v>
      </c>
      <c r="D55" s="4">
        <v>230098748.90000001</v>
      </c>
      <c r="E55" t="s">
        <v>19</v>
      </c>
      <c r="F55" s="10" t="str">
        <f>IF(Table336721112[[#This Row],[% Price Change
Fuel]]&lt;-1,"Market Collapse", "")</f>
        <v/>
      </c>
      <c r="G55" s="17">
        <v>7.1549453316915104E-2</v>
      </c>
      <c r="H55" s="13">
        <v>-0.121962428784343</v>
      </c>
      <c r="I55" s="13">
        <v>-4.7118218551730796E-16</v>
      </c>
      <c r="J55" s="13">
        <v>0</v>
      </c>
      <c r="K55" s="13">
        <v>3.6180348969455697E-2</v>
      </c>
      <c r="L55" s="13">
        <v>0</v>
      </c>
      <c r="M55" s="13">
        <v>0</v>
      </c>
      <c r="N55" s="8">
        <v>-3.3007440056057699E-2</v>
      </c>
      <c r="O55" s="8">
        <v>0.53867655829797501</v>
      </c>
      <c r="P55" s="18">
        <v>702086.15051913995</v>
      </c>
    </row>
    <row r="56" spans="1:16" ht="16.5" thickBot="1" x14ac:dyDescent="0.3">
      <c r="A56" s="41"/>
      <c r="B56" s="7" t="s">
        <v>20</v>
      </c>
      <c r="C56" t="s">
        <v>18</v>
      </c>
      <c r="D56" s="4">
        <v>61923061.5</v>
      </c>
      <c r="E56" t="s">
        <v>19</v>
      </c>
      <c r="F56" s="10" t="str">
        <f>IF(Table336721112[[#This Row],[% Price Change
Fuel]]&lt;-1,"Market Collapse", "")</f>
        <v/>
      </c>
      <c r="G56" s="17">
        <v>1.9255042538107101E-2</v>
      </c>
      <c r="H56" s="13">
        <v>-3.2821938469489102E-2</v>
      </c>
      <c r="I56" s="13">
        <v>-4.7118218551730796E-16</v>
      </c>
      <c r="J56" s="13">
        <v>0</v>
      </c>
      <c r="K56" s="13">
        <v>9.7366803819551508E-3</v>
      </c>
      <c r="L56" s="13">
        <v>0</v>
      </c>
      <c r="M56" s="13">
        <v>0</v>
      </c>
      <c r="N56" s="8">
        <v>-9.3385480168434298E-3</v>
      </c>
      <c r="O56" s="8">
        <v>0.51500766625875805</v>
      </c>
      <c r="P56" s="18">
        <v>188942.02634621499</v>
      </c>
    </row>
    <row r="57" spans="1:16" ht="16.5" thickBot="1" x14ac:dyDescent="0.3">
      <c r="A57" s="41"/>
      <c r="B57" s="7" t="s">
        <v>21</v>
      </c>
      <c r="C57" t="s">
        <v>18</v>
      </c>
      <c r="D57" s="4">
        <v>148772706.5</v>
      </c>
      <c r="E57" t="s">
        <v>19</v>
      </c>
      <c r="F57" s="10" t="str">
        <f>IF(Table336721112[[#This Row],[% Price Change
Fuel]]&lt;-1,"Market Collapse", "")</f>
        <v/>
      </c>
      <c r="G57" s="17">
        <v>4.6261033010566097E-2</v>
      </c>
      <c r="H57" s="13">
        <v>-7.8856059445354801E-2</v>
      </c>
      <c r="I57" s="13">
        <v>-4.7118218551730796E-16</v>
      </c>
      <c r="J57" s="13">
        <v>0</v>
      </c>
      <c r="K57" s="13">
        <v>2.3392775771413198E-2</v>
      </c>
      <c r="L57" s="13">
        <v>0</v>
      </c>
      <c r="M57" s="13">
        <v>0</v>
      </c>
      <c r="N57" s="8">
        <v>-2.1857124099662398E-2</v>
      </c>
      <c r="O57" s="8">
        <v>0.52752624234157997</v>
      </c>
      <c r="P57" s="18">
        <v>453941.002757443</v>
      </c>
    </row>
    <row r="58" spans="1:16" ht="15.75" x14ac:dyDescent="0.25">
      <c r="A58" s="43"/>
      <c r="B58" s="7" t="s">
        <v>22</v>
      </c>
      <c r="C58" t="s">
        <v>18</v>
      </c>
      <c r="D58" s="4">
        <v>55319876.289999999</v>
      </c>
      <c r="E58" t="s">
        <v>19</v>
      </c>
      <c r="F58" s="10" t="str">
        <f>IF(Table336721112[[#This Row],[% Price Change
Fuel]]&lt;-1,"Market Collapse", "")</f>
        <v/>
      </c>
      <c r="G58" s="17">
        <v>1.7201774998911699E-2</v>
      </c>
      <c r="H58" s="13">
        <v>-2.9321960700055601E-2</v>
      </c>
      <c r="I58" s="13">
        <v>-4.7118218551730796E-16</v>
      </c>
      <c r="J58" s="13">
        <v>0</v>
      </c>
      <c r="K58" s="13">
        <v>8.6984063958954506E-3</v>
      </c>
      <c r="L58" s="13">
        <v>0</v>
      </c>
      <c r="M58" s="13">
        <v>0</v>
      </c>
      <c r="N58" s="8">
        <v>-8.3595691749803608E-3</v>
      </c>
      <c r="O58" s="8">
        <v>0.514028687416894</v>
      </c>
      <c r="P58" s="18">
        <v>168794.13372439001</v>
      </c>
    </row>
    <row r="61" spans="1:16" ht="35.1" customHeight="1" x14ac:dyDescent="0.25">
      <c r="A61" s="47" t="s">
        <v>56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</row>
    <row r="62" spans="1:16" ht="39.950000000000003" customHeight="1" x14ac:dyDescent="0.3">
      <c r="A62" s="38" t="s">
        <v>59</v>
      </c>
      <c r="B62" s="5" t="s">
        <v>0</v>
      </c>
      <c r="C62" s="6" t="s">
        <v>1</v>
      </c>
      <c r="D62" s="6" t="s">
        <v>2</v>
      </c>
      <c r="E62" s="6" t="s">
        <v>3</v>
      </c>
      <c r="F62" s="9" t="s">
        <v>40</v>
      </c>
      <c r="G62" s="9" t="s">
        <v>44</v>
      </c>
      <c r="H62" s="12" t="s">
        <v>42</v>
      </c>
      <c r="I62" s="12" t="s">
        <v>36</v>
      </c>
      <c r="J62" s="12" t="s">
        <v>37</v>
      </c>
      <c r="K62" s="12" t="s">
        <v>43</v>
      </c>
      <c r="L62" s="12" t="s">
        <v>38</v>
      </c>
      <c r="M62" s="12" t="s">
        <v>39</v>
      </c>
      <c r="N62" s="12" t="s">
        <v>47</v>
      </c>
      <c r="O62" s="12" t="s">
        <v>48</v>
      </c>
      <c r="P62" s="12" t="s">
        <v>41</v>
      </c>
    </row>
    <row r="63" spans="1:16" ht="16.5" thickBot="1" x14ac:dyDescent="0.3">
      <c r="A63" s="40" t="s">
        <v>4</v>
      </c>
      <c r="B63" s="7" t="s">
        <v>5</v>
      </c>
      <c r="C63" t="s">
        <v>6</v>
      </c>
      <c r="D63" s="4">
        <v>6500</v>
      </c>
      <c r="E63" t="s">
        <v>7</v>
      </c>
      <c r="F63" s="10" t="str">
        <f>IF(Table3367211[[#This Row],[% Price Change
Fuel]]&lt;-1,"Market Collapse", "")</f>
        <v/>
      </c>
      <c r="G63" s="17">
        <v>2.0211819872261301E-6</v>
      </c>
      <c r="H63" s="13">
        <v>-2.3028408712245098E-6</v>
      </c>
      <c r="I63" s="13">
        <v>0</v>
      </c>
      <c r="J63" s="13">
        <v>0</v>
      </c>
      <c r="K63" s="13">
        <v>1.3533581345329099E-6</v>
      </c>
      <c r="L63" s="13">
        <v>0</v>
      </c>
      <c r="M63" s="13">
        <v>0</v>
      </c>
      <c r="N63" s="8">
        <v>-6.6782250290240601E-7</v>
      </c>
      <c r="O63" s="8">
        <v>0.669588138464006</v>
      </c>
      <c r="P63" s="18">
        <v>26.882958131160201</v>
      </c>
    </row>
    <row r="64" spans="1:16" ht="16.5" thickBot="1" x14ac:dyDescent="0.3">
      <c r="A64" s="41"/>
      <c r="B64" s="7" t="s">
        <v>8</v>
      </c>
      <c r="C64" t="s">
        <v>6</v>
      </c>
      <c r="D64" s="4">
        <v>51464.7</v>
      </c>
      <c r="E64" t="s">
        <v>7</v>
      </c>
      <c r="F64" s="10" t="str">
        <f>IF(Table3367211[[#This Row],[% Price Change
Fuel]]&lt;-1,"Market Collapse", "")</f>
        <v/>
      </c>
      <c r="G64" s="17">
        <v>1.6003003787384098E-5</v>
      </c>
      <c r="H64" s="13">
        <v>-1.8233079167603401E-5</v>
      </c>
      <c r="I64" s="13">
        <v>0</v>
      </c>
      <c r="J64" s="13">
        <v>0</v>
      </c>
      <c r="K64" s="13">
        <v>1.07154108286964E-5</v>
      </c>
      <c r="L64" s="13">
        <v>0</v>
      </c>
      <c r="M64" s="13">
        <v>0</v>
      </c>
      <c r="N64" s="8">
        <v>-5.2875083426123402E-6</v>
      </c>
      <c r="O64" s="8">
        <v>0.66959275815577002</v>
      </c>
      <c r="P64" s="18">
        <v>212.849750047371</v>
      </c>
    </row>
    <row r="65" spans="1:16" ht="16.5" thickBot="1" x14ac:dyDescent="0.3">
      <c r="A65" s="41"/>
      <c r="B65" s="7" t="s">
        <v>8</v>
      </c>
      <c r="C65" t="s">
        <v>9</v>
      </c>
      <c r="D65" s="4">
        <v>1699742.564</v>
      </c>
      <c r="E65" t="s">
        <v>7</v>
      </c>
      <c r="F65" s="10" t="str">
        <f>IF(Table3367211[[#This Row],[% Price Change
Fuel]]&lt;-1,"Market Collapse", "")</f>
        <v/>
      </c>
      <c r="G65" s="17">
        <v>5.2853677742744005E-4</v>
      </c>
      <c r="H65" s="13">
        <v>-6.02190253400633E-4</v>
      </c>
      <c r="I65" s="13">
        <v>0</v>
      </c>
      <c r="J65" s="13">
        <v>0</v>
      </c>
      <c r="K65" s="13">
        <v>3.5390160394128403E-4</v>
      </c>
      <c r="L65" s="13">
        <v>0</v>
      </c>
      <c r="M65" s="13">
        <v>0</v>
      </c>
      <c r="N65" s="8">
        <v>-1.7454292113313699E-4</v>
      </c>
      <c r="O65" s="8">
        <v>0.66976201356754395</v>
      </c>
      <c r="P65" s="18">
        <v>7029.8627970898697</v>
      </c>
    </row>
    <row r="66" spans="1:16" ht="16.5" thickBot="1" x14ac:dyDescent="0.3">
      <c r="A66" s="41"/>
      <c r="B66" s="7" t="s">
        <v>8</v>
      </c>
      <c r="C66" t="s">
        <v>10</v>
      </c>
      <c r="D66" s="4">
        <v>739173.7622</v>
      </c>
      <c r="E66" t="s">
        <v>7</v>
      </c>
      <c r="F66" s="10" t="str">
        <f>IF(Table3367211[[#This Row],[% Price Change
Fuel]]&lt;-1,"Market Collapse", "")</f>
        <v/>
      </c>
      <c r="G66" s="17">
        <v>2.2984687593673999E-4</v>
      </c>
      <c r="H66" s="13">
        <v>-2.6187685393879302E-4</v>
      </c>
      <c r="I66" s="13">
        <v>0</v>
      </c>
      <c r="J66" s="13">
        <v>0</v>
      </c>
      <c r="K66" s="13">
        <v>1.5390258829447599E-4</v>
      </c>
      <c r="L66" s="13">
        <v>0</v>
      </c>
      <c r="M66" s="13">
        <v>0</v>
      </c>
      <c r="N66" s="8">
        <v>-7.5926836096149703E-5</v>
      </c>
      <c r="O66" s="8">
        <v>0.66966339748273696</v>
      </c>
      <c r="P66" s="18">
        <v>3057.1042000870402</v>
      </c>
    </row>
    <row r="67" spans="1:16" ht="16.5" thickBot="1" x14ac:dyDescent="0.3">
      <c r="A67" s="41"/>
      <c r="B67" s="7" t="s">
        <v>8</v>
      </c>
      <c r="C67" t="s">
        <v>11</v>
      </c>
      <c r="D67" s="4">
        <v>1274806.923</v>
      </c>
      <c r="E67" t="s">
        <v>7</v>
      </c>
      <c r="F67" s="10" t="str">
        <f>IF(Table3367211[[#This Row],[% Price Change
Fuel]]&lt;-1,"Market Collapse", "")</f>
        <v/>
      </c>
      <c r="G67" s="17">
        <v>3.9640258307058001E-4</v>
      </c>
      <c r="H67" s="13">
        <v>-4.5164269005041599E-4</v>
      </c>
      <c r="I67" s="13">
        <v>0</v>
      </c>
      <c r="J67" s="13">
        <v>0</v>
      </c>
      <c r="K67" s="13">
        <v>2.6542620295590802E-4</v>
      </c>
      <c r="L67" s="13">
        <v>0</v>
      </c>
      <c r="M67" s="13">
        <v>0</v>
      </c>
      <c r="N67" s="8">
        <v>-1.3092448131204901E-4</v>
      </c>
      <c r="O67" s="8">
        <v>0.66971839512776898</v>
      </c>
      <c r="P67" s="18">
        <v>5272.3970978166599</v>
      </c>
    </row>
    <row r="68" spans="1:16" ht="16.5" thickBot="1" x14ac:dyDescent="0.3">
      <c r="A68" s="41"/>
      <c r="B68" s="7" t="s">
        <v>12</v>
      </c>
      <c r="C68" t="s">
        <v>9</v>
      </c>
      <c r="D68" s="4">
        <v>7175373.0360000003</v>
      </c>
      <c r="E68" t="s">
        <v>7</v>
      </c>
      <c r="F68" s="10" t="str">
        <f>IF(Table3367211[[#This Row],[% Price Change
Fuel]]&lt;-1,"Market Collapse", "")</f>
        <v/>
      </c>
      <c r="G68" s="17">
        <v>2.2311899587678899E-3</v>
      </c>
      <c r="H68" s="13">
        <v>-2.5421141991201898E-3</v>
      </c>
      <c r="I68" s="13">
        <v>0</v>
      </c>
      <c r="J68" s="13">
        <v>0</v>
      </c>
      <c r="K68" s="13">
        <v>1.49397684102297E-3</v>
      </c>
      <c r="L68" s="13">
        <v>0</v>
      </c>
      <c r="M68" s="13">
        <v>0</v>
      </c>
      <c r="N68" s="8">
        <v>-7.3557191706952803E-4</v>
      </c>
      <c r="O68" s="8">
        <v>0.67032304256347297</v>
      </c>
      <c r="P68" s="18">
        <v>29676.192753751198</v>
      </c>
    </row>
    <row r="69" spans="1:16" ht="16.5" thickBot="1" x14ac:dyDescent="0.3">
      <c r="A69" s="41"/>
      <c r="B69" s="7" t="s">
        <v>12</v>
      </c>
      <c r="C69" t="s">
        <v>10</v>
      </c>
      <c r="D69" s="4">
        <v>3120382.8119999999</v>
      </c>
      <c r="E69" t="s">
        <v>7</v>
      </c>
      <c r="F69" s="10" t="str">
        <f>IF(Table3367211[[#This Row],[% Price Change
Fuel]]&lt;-1,"Market Collapse", "")</f>
        <v/>
      </c>
      <c r="G69" s="17">
        <v>9.7028638967144897E-4</v>
      </c>
      <c r="H69" s="13">
        <v>-1.1054992420989299E-3</v>
      </c>
      <c r="I69" s="13">
        <v>0</v>
      </c>
      <c r="J69" s="13">
        <v>0</v>
      </c>
      <c r="K69" s="13">
        <v>6.4969160946269395E-4</v>
      </c>
      <c r="L69" s="13">
        <v>0</v>
      </c>
      <c r="M69" s="13">
        <v>0</v>
      </c>
      <c r="N69" s="8">
        <v>-3.2028401299005901E-4</v>
      </c>
      <c r="O69" s="8">
        <v>0.66990775465941499</v>
      </c>
      <c r="P69" s="18">
        <v>12905.403151836699</v>
      </c>
    </row>
    <row r="70" spans="1:16" ht="16.5" thickBot="1" x14ac:dyDescent="0.3">
      <c r="A70" s="41"/>
      <c r="B70" s="7" t="s">
        <v>12</v>
      </c>
      <c r="C70" t="s">
        <v>11</v>
      </c>
      <c r="D70" s="4">
        <v>5381529.7769999998</v>
      </c>
      <c r="E70" t="s">
        <v>7</v>
      </c>
      <c r="F70" s="10" t="str">
        <f>IF(Table3367211[[#This Row],[% Price Change
Fuel]]&lt;-1,"Market Collapse", "")</f>
        <v/>
      </c>
      <c r="G70" s="17">
        <v>1.6733924690759199E-3</v>
      </c>
      <c r="H70" s="13">
        <v>-1.90658564934014E-3</v>
      </c>
      <c r="I70" s="13">
        <v>0</v>
      </c>
      <c r="J70" s="13">
        <v>0</v>
      </c>
      <c r="K70" s="13">
        <v>1.12048263076725E-3</v>
      </c>
      <c r="L70" s="13">
        <v>0</v>
      </c>
      <c r="M70" s="13">
        <v>0</v>
      </c>
      <c r="N70" s="8">
        <v>-5.5198614884414304E-4</v>
      </c>
      <c r="O70" s="8">
        <v>0.67013945679523601</v>
      </c>
      <c r="P70" s="18">
        <v>22257.1445653142</v>
      </c>
    </row>
    <row r="71" spans="1:16" ht="16.5" thickBot="1" x14ac:dyDescent="0.3">
      <c r="A71" s="41"/>
      <c r="B71" s="7" t="s">
        <v>13</v>
      </c>
      <c r="C71" t="s">
        <v>14</v>
      </c>
      <c r="D71" s="4">
        <v>8319618</v>
      </c>
      <c r="E71" t="s">
        <v>7</v>
      </c>
      <c r="F71" s="10" t="str">
        <f>IF(Table3367211[[#This Row],[% Price Change
Fuel]]&lt;-1,"Market Collapse", "")</f>
        <v/>
      </c>
      <c r="G71" s="17">
        <v>2.5869941603388099E-3</v>
      </c>
      <c r="H71" s="13">
        <v>-2.94750097910545E-3</v>
      </c>
      <c r="I71" s="13">
        <v>0</v>
      </c>
      <c r="J71" s="13">
        <v>0</v>
      </c>
      <c r="K71" s="13">
        <v>1.73221887639815E-3</v>
      </c>
      <c r="L71" s="13">
        <v>0</v>
      </c>
      <c r="M71" s="13">
        <v>0</v>
      </c>
      <c r="N71" s="8">
        <v>-8.5256969112842799E-4</v>
      </c>
      <c r="O71" s="8">
        <v>0.67044004033748195</v>
      </c>
      <c r="P71" s="18">
        <v>34408.606516609703</v>
      </c>
    </row>
    <row r="72" spans="1:16" ht="16.5" thickBot="1" x14ac:dyDescent="0.3">
      <c r="A72" s="42" t="s">
        <v>58</v>
      </c>
      <c r="B72" s="7" t="s">
        <v>15</v>
      </c>
      <c r="C72" t="s">
        <v>9</v>
      </c>
      <c r="D72" s="4">
        <v>38864666122</v>
      </c>
      <c r="E72" t="s">
        <v>7</v>
      </c>
      <c r="F72" s="10" t="str">
        <f>IF(Table3367211[[#This Row],[% Price Change
Fuel]]&lt;-1,"Market Collapse", "")</f>
        <v>Market Collapse</v>
      </c>
      <c r="G72" s="17">
        <v>12.0850097085145</v>
      </c>
      <c r="H72" s="13">
        <v>-13.769098707080699</v>
      </c>
      <c r="I72" s="13">
        <v>0</v>
      </c>
      <c r="J72" s="13">
        <v>0</v>
      </c>
      <c r="K72" s="13">
        <v>8.0919710834610594</v>
      </c>
      <c r="L72" s="13">
        <v>0</v>
      </c>
      <c r="M72" s="13">
        <v>0</v>
      </c>
      <c r="N72" s="8">
        <v>-0.305161303965645</v>
      </c>
      <c r="O72" s="8">
        <v>0.97474877461201803</v>
      </c>
      <c r="P72" s="18">
        <v>160738029.557515</v>
      </c>
    </row>
    <row r="73" spans="1:16" ht="16.5" thickBot="1" x14ac:dyDescent="0.3">
      <c r="A73" s="42"/>
      <c r="B73" s="7" t="s">
        <v>15</v>
      </c>
      <c r="C73" t="s">
        <v>10</v>
      </c>
      <c r="D73" s="4">
        <v>16901230856</v>
      </c>
      <c r="E73" t="s">
        <v>7</v>
      </c>
      <c r="F73" s="10" t="str">
        <f>IF(Table3367211[[#This Row],[% Price Change
Fuel]]&lt;-1,"Market Collapse", "")</f>
        <v>Market Collapse</v>
      </c>
      <c r="G73" s="17">
        <v>5.2554559027842602</v>
      </c>
      <c r="H73" s="13">
        <v>-5.9878223370530801</v>
      </c>
      <c r="I73" s="13">
        <v>0</v>
      </c>
      <c r="J73" s="13">
        <v>0</v>
      </c>
      <c r="K73" s="13">
        <v>3.5189874250388602</v>
      </c>
      <c r="L73" s="13">
        <v>0</v>
      </c>
      <c r="M73" s="13">
        <v>0</v>
      </c>
      <c r="N73" s="8">
        <v>-0.27759263349175001</v>
      </c>
      <c r="O73" s="8">
        <v>0.94718010413812304</v>
      </c>
      <c r="P73" s="18">
        <v>69900781.763111204</v>
      </c>
    </row>
    <row r="74" spans="1:16" ht="16.5" thickBot="1" x14ac:dyDescent="0.3">
      <c r="A74" s="42"/>
      <c r="B74" s="7" t="s">
        <v>15</v>
      </c>
      <c r="C74" t="s">
        <v>11</v>
      </c>
      <c r="D74" s="4">
        <v>29148499592</v>
      </c>
      <c r="E74" t="s">
        <v>7</v>
      </c>
      <c r="F74" s="10" t="str">
        <f>IF(Table3367211[[#This Row],[% Price Change
Fuel]]&lt;-1,"Market Collapse", "")</f>
        <v>Market Collapse</v>
      </c>
      <c r="G74" s="17">
        <v>9.0637572815413208</v>
      </c>
      <c r="H74" s="13">
        <v>-10.3268240304877</v>
      </c>
      <c r="I74" s="13">
        <v>0</v>
      </c>
      <c r="J74" s="13">
        <v>0</v>
      </c>
      <c r="K74" s="13">
        <v>6.0689783126999002</v>
      </c>
      <c r="L74" s="13">
        <v>0</v>
      </c>
      <c r="M74" s="13">
        <v>0</v>
      </c>
      <c r="N74" s="8">
        <v>-0.29758060385005197</v>
      </c>
      <c r="O74" s="8">
        <v>0.96716807449642495</v>
      </c>
      <c r="P74" s="18">
        <v>120553522.170204</v>
      </c>
    </row>
    <row r="75" spans="1:16" ht="16.5" thickBot="1" x14ac:dyDescent="0.3">
      <c r="A75" s="41" t="s">
        <v>16</v>
      </c>
      <c r="B75" s="7" t="s">
        <v>17</v>
      </c>
      <c r="C75" t="s">
        <v>18</v>
      </c>
      <c r="D75" s="4">
        <v>230098748.90000001</v>
      </c>
      <c r="E75" t="s">
        <v>19</v>
      </c>
      <c r="F75" s="10" t="str">
        <f>IF(Table3367211[[#This Row],[% Price Change
Fuel]]&lt;-1,"Market Collapse", "")</f>
        <v/>
      </c>
      <c r="G75" s="17">
        <v>7.1549453316915104E-2</v>
      </c>
      <c r="H75" s="13">
        <v>-8.15201236010729E-2</v>
      </c>
      <c r="I75" s="13">
        <v>0</v>
      </c>
      <c r="J75" s="13">
        <v>0</v>
      </c>
      <c r="K75" s="13">
        <v>4.7908617472603998E-2</v>
      </c>
      <c r="L75" s="13">
        <v>0</v>
      </c>
      <c r="M75" s="13">
        <v>0</v>
      </c>
      <c r="N75" s="8">
        <v>-2.2062290985387902E-2</v>
      </c>
      <c r="O75" s="8">
        <v>0.69164976163176095</v>
      </c>
      <c r="P75" s="18">
        <v>951651.54347997799</v>
      </c>
    </row>
    <row r="76" spans="1:16" ht="16.5" thickBot="1" x14ac:dyDescent="0.3">
      <c r="A76" s="41"/>
      <c r="B76" s="7" t="s">
        <v>20</v>
      </c>
      <c r="C76" t="s">
        <v>18</v>
      </c>
      <c r="D76" s="4">
        <v>61923061.5</v>
      </c>
      <c r="E76" t="s">
        <v>19</v>
      </c>
      <c r="F76" s="10" t="str">
        <f>IF(Table3367211[[#This Row],[% Price Change
Fuel]]&lt;-1,"Market Collapse", "")</f>
        <v/>
      </c>
      <c r="G76" s="17">
        <v>1.9255042538107101E-2</v>
      </c>
      <c r="H76" s="13">
        <v>-2.1938301061474399E-2</v>
      </c>
      <c r="I76" s="13">
        <v>0</v>
      </c>
      <c r="J76" s="13">
        <v>0</v>
      </c>
      <c r="K76" s="13">
        <v>1.28929352302795E-2</v>
      </c>
      <c r="L76" s="13">
        <v>0</v>
      </c>
      <c r="M76" s="13">
        <v>0</v>
      </c>
      <c r="N76" s="8">
        <v>-6.2419188940041103E-3</v>
      </c>
      <c r="O76" s="8">
        <v>0.67582938954037997</v>
      </c>
      <c r="P76" s="18">
        <v>256103.85686664699</v>
      </c>
    </row>
    <row r="77" spans="1:16" ht="16.5" thickBot="1" x14ac:dyDescent="0.3">
      <c r="A77" s="41"/>
      <c r="B77" s="7" t="s">
        <v>21</v>
      </c>
      <c r="C77" t="s">
        <v>18</v>
      </c>
      <c r="D77" s="4">
        <v>148772706.5</v>
      </c>
      <c r="E77" t="s">
        <v>19</v>
      </c>
      <c r="F77" s="10" t="str">
        <f>IF(Table3367211[[#This Row],[% Price Change
Fuel]]&lt;-1,"Market Collapse", "")</f>
        <v/>
      </c>
      <c r="G77" s="17">
        <v>4.6261033010566097E-2</v>
      </c>
      <c r="H77" s="13">
        <v>-5.2707672163905997E-2</v>
      </c>
      <c r="I77" s="13">
        <v>0</v>
      </c>
      <c r="J77" s="13">
        <v>0</v>
      </c>
      <c r="K77" s="13">
        <v>3.0975808083033299E-2</v>
      </c>
      <c r="L77" s="13">
        <v>0</v>
      </c>
      <c r="M77" s="13">
        <v>0</v>
      </c>
      <c r="N77" s="8">
        <v>-1.46093799207549E-2</v>
      </c>
      <c r="O77" s="8">
        <v>0.68419685056712698</v>
      </c>
      <c r="P77" s="18">
        <v>615300.067667683</v>
      </c>
    </row>
    <row r="78" spans="1:16" ht="15.75" x14ac:dyDescent="0.25">
      <c r="A78" s="43"/>
      <c r="B78" s="7" t="s">
        <v>22</v>
      </c>
      <c r="C78" t="s">
        <v>18</v>
      </c>
      <c r="D78" s="4">
        <v>55319876.289999999</v>
      </c>
      <c r="E78" t="s">
        <v>19</v>
      </c>
      <c r="F78" s="10" t="str">
        <f>IF(Table3367211[[#This Row],[% Price Change
Fuel]]&lt;-1,"Market Collapse", "")</f>
        <v/>
      </c>
      <c r="G78" s="17">
        <v>1.7201774998911699E-2</v>
      </c>
      <c r="H78" s="13">
        <v>-1.9598903402628799E-2</v>
      </c>
      <c r="I78" s="13">
        <v>0</v>
      </c>
      <c r="J78" s="13">
        <v>0</v>
      </c>
      <c r="K78" s="13">
        <v>1.1518093012149301E-2</v>
      </c>
      <c r="L78" s="13">
        <v>0</v>
      </c>
      <c r="M78" s="13">
        <v>0</v>
      </c>
      <c r="N78" s="8">
        <v>-5.58756593476099E-3</v>
      </c>
      <c r="O78" s="8">
        <v>0.67517503658113698</v>
      </c>
      <c r="P78" s="18">
        <v>228794.14124663</v>
      </c>
    </row>
    <row r="81" spans="1:16" ht="35.1" customHeight="1" x14ac:dyDescent="0.25">
      <c r="A81" s="47" t="s">
        <v>51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</row>
    <row r="82" spans="1:16" ht="39.950000000000003" customHeight="1" x14ac:dyDescent="0.3">
      <c r="A82" s="38" t="s">
        <v>59</v>
      </c>
      <c r="B82" s="5" t="s">
        <v>0</v>
      </c>
      <c r="C82" s="6" t="s">
        <v>1</v>
      </c>
      <c r="D82" s="6" t="s">
        <v>2</v>
      </c>
      <c r="E82" s="6" t="s">
        <v>3</v>
      </c>
      <c r="F82" s="9" t="s">
        <v>40</v>
      </c>
      <c r="G82" s="9" t="s">
        <v>44</v>
      </c>
      <c r="H82" s="12" t="s">
        <v>42</v>
      </c>
      <c r="I82" s="12" t="s">
        <v>36</v>
      </c>
      <c r="J82" s="12" t="s">
        <v>37</v>
      </c>
      <c r="K82" s="12" t="s">
        <v>43</v>
      </c>
      <c r="L82" s="12" t="s">
        <v>38</v>
      </c>
      <c r="M82" s="12" t="s">
        <v>39</v>
      </c>
      <c r="N82" s="12" t="s">
        <v>47</v>
      </c>
      <c r="O82" s="12" t="s">
        <v>48</v>
      </c>
      <c r="P82" s="12" t="s">
        <v>41</v>
      </c>
    </row>
    <row r="83" spans="1:16" ht="16.5" thickBot="1" x14ac:dyDescent="0.3">
      <c r="A83" s="40" t="s">
        <v>4</v>
      </c>
      <c r="B83" s="7" t="s">
        <v>5</v>
      </c>
      <c r="C83" t="s">
        <v>6</v>
      </c>
      <c r="D83" s="4">
        <v>6500</v>
      </c>
      <c r="E83" t="s">
        <v>7</v>
      </c>
      <c r="F83" s="10" t="str">
        <f>IF(Table33672[[#This Row],[% Price Change
Fuel]]&lt;-1,"Market Collapse", "")</f>
        <v/>
      </c>
      <c r="G83" s="17">
        <v>2.0211819872261301E-6</v>
      </c>
      <c r="H83" s="13">
        <v>-1.6989334946330799E-6</v>
      </c>
      <c r="I83" s="13">
        <v>3.14121457011539E-16</v>
      </c>
      <c r="J83" s="13">
        <v>0</v>
      </c>
      <c r="K83" s="13">
        <v>1.5284912737020701E-6</v>
      </c>
      <c r="L83" s="13">
        <v>0</v>
      </c>
      <c r="M83" s="13">
        <v>0</v>
      </c>
      <c r="N83" s="8">
        <v>-4.92689717708482E-7</v>
      </c>
      <c r="O83" s="8">
        <v>0.75623683526655205</v>
      </c>
      <c r="P83" s="18">
        <v>40.219650334143203</v>
      </c>
    </row>
    <row r="84" spans="1:16" ht="16.5" thickBot="1" x14ac:dyDescent="0.3">
      <c r="A84" s="41"/>
      <c r="B84" s="7" t="s">
        <v>8</v>
      </c>
      <c r="C84" t="s">
        <v>6</v>
      </c>
      <c r="D84" s="4">
        <v>51464.7</v>
      </c>
      <c r="E84" t="s">
        <v>7</v>
      </c>
      <c r="F84" s="10" t="str">
        <f>IF(Table33672[[#This Row],[% Price Change
Fuel]]&lt;-1,"Market Collapse", "")</f>
        <v/>
      </c>
      <c r="G84" s="17">
        <v>1.6003003787384098E-5</v>
      </c>
      <c r="H84" s="13">
        <v>-1.34515542505786E-5</v>
      </c>
      <c r="I84" s="13">
        <v>3.14121457011539E-16</v>
      </c>
      <c r="J84" s="13">
        <v>0</v>
      </c>
      <c r="K84" s="13">
        <v>1.2102053054631399E-5</v>
      </c>
      <c r="L84" s="13">
        <v>0</v>
      </c>
      <c r="M84" s="13">
        <v>0</v>
      </c>
      <c r="N84" s="8">
        <v>-3.9008883067630801E-6</v>
      </c>
      <c r="O84" s="8">
        <v>0.75624024348239405</v>
      </c>
      <c r="P84" s="18">
        <v>318.44495978706698</v>
      </c>
    </row>
    <row r="85" spans="1:16" ht="16.5" thickBot="1" x14ac:dyDescent="0.3">
      <c r="A85" s="41"/>
      <c r="B85" s="7" t="s">
        <v>8</v>
      </c>
      <c r="C85" t="s">
        <v>9</v>
      </c>
      <c r="D85" s="4">
        <v>1699742.564</v>
      </c>
      <c r="E85" t="s">
        <v>7</v>
      </c>
      <c r="F85" s="10" t="str">
        <f>IF(Table33672[[#This Row],[% Price Change
Fuel]]&lt;-1,"Market Collapse", "")</f>
        <v/>
      </c>
      <c r="G85" s="17">
        <v>5.2853677742744005E-4</v>
      </c>
      <c r="H85" s="13">
        <v>-4.4426916531245102E-4</v>
      </c>
      <c r="I85" s="13">
        <v>3.14121457011539E-16</v>
      </c>
      <c r="J85" s="13">
        <v>0</v>
      </c>
      <c r="K85" s="13">
        <v>3.9969871948683701E-4</v>
      </c>
      <c r="L85" s="13">
        <v>0</v>
      </c>
      <c r="M85" s="13">
        <v>0</v>
      </c>
      <c r="N85" s="8">
        <v>-1.2876999826073299E-4</v>
      </c>
      <c r="O85" s="8">
        <v>0.75636511258970796</v>
      </c>
      <c r="P85" s="18">
        <v>10517.392551434299</v>
      </c>
    </row>
    <row r="86" spans="1:16" ht="16.5" thickBot="1" x14ac:dyDescent="0.3">
      <c r="A86" s="41"/>
      <c r="B86" s="7" t="s">
        <v>8</v>
      </c>
      <c r="C86" t="s">
        <v>10</v>
      </c>
      <c r="D86" s="4">
        <v>739173.7622</v>
      </c>
      <c r="E86" t="s">
        <v>7</v>
      </c>
      <c r="F86" s="10" t="str">
        <f>IF(Table33672[[#This Row],[% Price Change
Fuel]]&lt;-1,"Market Collapse", "")</f>
        <v/>
      </c>
      <c r="G86" s="17">
        <v>2.2984687593673999E-4</v>
      </c>
      <c r="H86" s="13">
        <v>-1.9320108662832999E-4</v>
      </c>
      <c r="I86" s="13">
        <v>3.14121457011539E-16</v>
      </c>
      <c r="J86" s="13">
        <v>0</v>
      </c>
      <c r="K86" s="13">
        <v>1.73818560814464E-4</v>
      </c>
      <c r="L86" s="13">
        <v>0</v>
      </c>
      <c r="M86" s="13">
        <v>0</v>
      </c>
      <c r="N86" s="8">
        <v>-5.6015440148315999E-5</v>
      </c>
      <c r="O86" s="8">
        <v>0.756292358031732</v>
      </c>
      <c r="P86" s="18">
        <v>4573.7400388919896</v>
      </c>
    </row>
    <row r="87" spans="1:16" ht="16.5" thickBot="1" x14ac:dyDescent="0.3">
      <c r="A87" s="41"/>
      <c r="B87" s="7" t="s">
        <v>8</v>
      </c>
      <c r="C87" t="s">
        <v>11</v>
      </c>
      <c r="D87" s="4">
        <v>1274806.923</v>
      </c>
      <c r="E87" t="s">
        <v>7</v>
      </c>
      <c r="F87" s="10" t="str">
        <f>IF(Table33672[[#This Row],[% Price Change
Fuel]]&lt;-1,"Market Collapse", "")</f>
        <v/>
      </c>
      <c r="G87" s="17">
        <v>3.9640258307058001E-4</v>
      </c>
      <c r="H87" s="13">
        <v>-3.3320187398421902E-4</v>
      </c>
      <c r="I87" s="13">
        <v>3.14121457011539E-16</v>
      </c>
      <c r="J87" s="13">
        <v>0</v>
      </c>
      <c r="K87" s="13">
        <v>2.9977403961509099E-4</v>
      </c>
      <c r="L87" s="13">
        <v>0</v>
      </c>
      <c r="M87" s="13">
        <v>0</v>
      </c>
      <c r="N87" s="8">
        <v>-9.6590254828931403E-5</v>
      </c>
      <c r="O87" s="8">
        <v>0.75633293284637004</v>
      </c>
      <c r="P87" s="18">
        <v>7888.0444135749503</v>
      </c>
    </row>
    <row r="88" spans="1:16" ht="16.5" thickBot="1" x14ac:dyDescent="0.3">
      <c r="A88" s="41"/>
      <c r="B88" s="7" t="s">
        <v>12</v>
      </c>
      <c r="C88" t="s">
        <v>9</v>
      </c>
      <c r="D88" s="4">
        <v>7175373.0360000003</v>
      </c>
      <c r="E88" t="s">
        <v>7</v>
      </c>
      <c r="F88" s="10" t="str">
        <f>IF(Table33672[[#This Row],[% Price Change
Fuel]]&lt;-1,"Market Collapse", "")</f>
        <v/>
      </c>
      <c r="G88" s="17">
        <v>2.2311899587678899E-3</v>
      </c>
      <c r="H88" s="13">
        <v>-1.87545870593949E-3</v>
      </c>
      <c r="I88" s="13">
        <v>3.14121457011539E-16</v>
      </c>
      <c r="J88" s="13">
        <v>0</v>
      </c>
      <c r="K88" s="13">
        <v>1.6873069340453499E-3</v>
      </c>
      <c r="L88" s="13">
        <v>0</v>
      </c>
      <c r="M88" s="13">
        <v>0</v>
      </c>
      <c r="N88" s="8">
        <v>-5.4267221991449299E-4</v>
      </c>
      <c r="O88" s="8">
        <v>0.75677901481137499</v>
      </c>
      <c r="P88" s="18">
        <v>44398.614543716503</v>
      </c>
    </row>
    <row r="89" spans="1:16" ht="16.5" thickBot="1" x14ac:dyDescent="0.3">
      <c r="A89" s="41"/>
      <c r="B89" s="7" t="s">
        <v>12</v>
      </c>
      <c r="C89" t="s">
        <v>10</v>
      </c>
      <c r="D89" s="4">
        <v>3120382.8119999999</v>
      </c>
      <c r="E89" t="s">
        <v>7</v>
      </c>
      <c r="F89" s="10" t="str">
        <f>IF(Table33672[[#This Row],[% Price Change
Fuel]]&lt;-1,"Market Collapse", "")</f>
        <v/>
      </c>
      <c r="G89" s="17">
        <v>9.7028638967144897E-4</v>
      </c>
      <c r="H89" s="13">
        <v>-8.1558813475869705E-4</v>
      </c>
      <c r="I89" s="13">
        <v>3.14121457011539E-16</v>
      </c>
      <c r="J89" s="13">
        <v>0</v>
      </c>
      <c r="K89" s="13">
        <v>7.3376583059128395E-4</v>
      </c>
      <c r="L89" s="13">
        <v>0</v>
      </c>
      <c r="M89" s="13">
        <v>0</v>
      </c>
      <c r="N89" s="8">
        <v>-2.3629128885852501E-4</v>
      </c>
      <c r="O89" s="8">
        <v>0.75647263388025499</v>
      </c>
      <c r="P89" s="18">
        <v>19307.800863279001</v>
      </c>
    </row>
    <row r="90" spans="1:16" ht="16.5" thickBot="1" x14ac:dyDescent="0.3">
      <c r="A90" s="41"/>
      <c r="B90" s="7" t="s">
        <v>12</v>
      </c>
      <c r="C90" t="s">
        <v>11</v>
      </c>
      <c r="D90" s="4">
        <v>5381529.7769999998</v>
      </c>
      <c r="E90" t="s">
        <v>7</v>
      </c>
      <c r="F90" s="10" t="str">
        <f>IF(Table33672[[#This Row],[% Price Change
Fuel]]&lt;-1,"Market Collapse", "")</f>
        <v/>
      </c>
      <c r="G90" s="17">
        <v>1.6733924690759199E-3</v>
      </c>
      <c r="H90" s="13">
        <v>-1.4065940294546401E-3</v>
      </c>
      <c r="I90" s="13">
        <v>3.14121457011539E-16</v>
      </c>
      <c r="J90" s="13">
        <v>0</v>
      </c>
      <c r="K90" s="13">
        <v>1.2654802005340701E-3</v>
      </c>
      <c r="L90" s="13">
        <v>0</v>
      </c>
      <c r="M90" s="13">
        <v>0</v>
      </c>
      <c r="N90" s="8">
        <v>-4.0723081156857798E-4</v>
      </c>
      <c r="O90" s="8">
        <v>0.75664357340304</v>
      </c>
      <c r="P90" s="18">
        <v>33298.960907785098</v>
      </c>
    </row>
    <row r="91" spans="1:16" ht="16.5" thickBot="1" x14ac:dyDescent="0.3">
      <c r="A91" s="41"/>
      <c r="B91" s="7" t="s">
        <v>13</v>
      </c>
      <c r="C91" t="s">
        <v>14</v>
      </c>
      <c r="D91" s="4">
        <v>8319618</v>
      </c>
      <c r="E91" t="s">
        <v>7</v>
      </c>
      <c r="F91" s="10" t="str">
        <f>IF(Table33672[[#This Row],[% Price Change
Fuel]]&lt;-1,"Market Collapse", "")</f>
        <v/>
      </c>
      <c r="G91" s="17">
        <v>2.5869941603388099E-3</v>
      </c>
      <c r="H91" s="13">
        <v>-2.1745350283404498E-3</v>
      </c>
      <c r="I91" s="13">
        <v>3.14121457011539E-16</v>
      </c>
      <c r="J91" s="13">
        <v>0</v>
      </c>
      <c r="K91" s="13">
        <v>1.9563790021200999E-3</v>
      </c>
      <c r="L91" s="13">
        <v>0</v>
      </c>
      <c r="M91" s="13">
        <v>0</v>
      </c>
      <c r="N91" s="8">
        <v>-6.2898797001336403E-4</v>
      </c>
      <c r="O91" s="8">
        <v>0.75686533056147798</v>
      </c>
      <c r="P91" s="18">
        <v>51478.788751432498</v>
      </c>
    </row>
    <row r="92" spans="1:16" ht="16.5" thickBot="1" x14ac:dyDescent="0.3">
      <c r="A92" s="42" t="s">
        <v>58</v>
      </c>
      <c r="B92" s="7" t="s">
        <v>15</v>
      </c>
      <c r="C92" t="s">
        <v>9</v>
      </c>
      <c r="D92" s="4">
        <v>38864666122</v>
      </c>
      <c r="E92" t="s">
        <v>7</v>
      </c>
      <c r="F92" s="10" t="str">
        <f>IF(Table33672[[#This Row],[% Price Change
Fuel]]&lt;-1,"Market Collapse", "")</f>
        <v>Market Collapse</v>
      </c>
      <c r="G92" s="17">
        <v>12.0850097085145</v>
      </c>
      <c r="H92" s="13">
        <v>-10.1582281598808</v>
      </c>
      <c r="I92" s="13">
        <v>3.14121457011539E-16</v>
      </c>
      <c r="J92" s="13">
        <v>0</v>
      </c>
      <c r="K92" s="13">
        <v>9.1391235421490293</v>
      </c>
      <c r="L92" s="13">
        <v>0</v>
      </c>
      <c r="M92" s="13">
        <v>0</v>
      </c>
      <c r="N92" s="8">
        <v>-0.22513442725598701</v>
      </c>
      <c r="O92" s="8">
        <v>0.98137076984742799</v>
      </c>
      <c r="P92" s="18">
        <v>240480504.89690301</v>
      </c>
    </row>
    <row r="93" spans="1:16" ht="16.5" thickBot="1" x14ac:dyDescent="0.3">
      <c r="A93" s="42"/>
      <c r="B93" s="7" t="s">
        <v>15</v>
      </c>
      <c r="C93" t="s">
        <v>10</v>
      </c>
      <c r="D93" s="4">
        <v>16901230856</v>
      </c>
      <c r="E93" t="s">
        <v>7</v>
      </c>
      <c r="F93" s="10" t="str">
        <f>IF(Table33672[[#This Row],[% Price Change
Fuel]]&lt;-1,"Market Collapse", "")</f>
        <v>Market Collapse</v>
      </c>
      <c r="G93" s="17">
        <v>5.2554559027842602</v>
      </c>
      <c r="H93" s="13">
        <v>-4.4175488007313604</v>
      </c>
      <c r="I93" s="13">
        <v>3.14121457011539E-16</v>
      </c>
      <c r="J93" s="13">
        <v>0</v>
      </c>
      <c r="K93" s="13">
        <v>3.9743667505721598</v>
      </c>
      <c r="L93" s="13">
        <v>0</v>
      </c>
      <c r="M93" s="13">
        <v>0</v>
      </c>
      <c r="N93" s="8">
        <v>-0.204795489269118</v>
      </c>
      <c r="O93" s="8">
        <v>0.96103183186055796</v>
      </c>
      <c r="P93" s="18">
        <v>104578706.964094</v>
      </c>
    </row>
    <row r="94" spans="1:16" ht="16.5" thickBot="1" x14ac:dyDescent="0.3">
      <c r="A94" s="42"/>
      <c r="B94" s="7" t="s">
        <v>15</v>
      </c>
      <c r="C94" t="s">
        <v>11</v>
      </c>
      <c r="D94" s="4">
        <v>29148499592</v>
      </c>
      <c r="E94" t="s">
        <v>7</v>
      </c>
      <c r="F94" s="10" t="str">
        <f>IF(Table33672[[#This Row],[% Price Change
Fuel]]&lt;-1,"Market Collapse", "")</f>
        <v>Market Collapse</v>
      </c>
      <c r="G94" s="17">
        <v>9.0637572815413208</v>
      </c>
      <c r="H94" s="13">
        <v>-7.6186711200413004</v>
      </c>
      <c r="I94" s="13">
        <v>3.14121457011539E-16</v>
      </c>
      <c r="J94" s="13">
        <v>0</v>
      </c>
      <c r="K94" s="13">
        <v>6.8543426567293499</v>
      </c>
      <c r="L94" s="13">
        <v>0</v>
      </c>
      <c r="M94" s="13">
        <v>0</v>
      </c>
      <c r="N94" s="8">
        <v>-0.219541724129657</v>
      </c>
      <c r="O94" s="8">
        <v>0.97577806672109801</v>
      </c>
      <c r="P94" s="18">
        <v>180360378.675771</v>
      </c>
    </row>
    <row r="95" spans="1:16" ht="16.5" thickBot="1" x14ac:dyDescent="0.3">
      <c r="A95" s="41" t="s">
        <v>16</v>
      </c>
      <c r="B95" s="7" t="s">
        <v>17</v>
      </c>
      <c r="C95" t="s">
        <v>18</v>
      </c>
      <c r="D95" s="4">
        <v>230098748.90000001</v>
      </c>
      <c r="E95" t="s">
        <v>19</v>
      </c>
      <c r="F95" s="10" t="str">
        <f>IF(Table33672[[#This Row],[% Price Change
Fuel]]&lt;-1,"Market Collapse", "")</f>
        <v/>
      </c>
      <c r="G95" s="17">
        <v>7.1549453316915104E-2</v>
      </c>
      <c r="H95" s="13">
        <v>-6.0141918710738602E-2</v>
      </c>
      <c r="I95" s="13">
        <v>3.14121457011539E-16</v>
      </c>
      <c r="J95" s="13">
        <v>0</v>
      </c>
      <c r="K95" s="13">
        <v>5.4108296890800898E-2</v>
      </c>
      <c r="L95" s="13">
        <v>0</v>
      </c>
      <c r="M95" s="13">
        <v>0</v>
      </c>
      <c r="N95" s="8">
        <v>-1.6276576290647299E-2</v>
      </c>
      <c r="O95" s="8">
        <v>0.77251291888208795</v>
      </c>
      <c r="P95" s="18">
        <v>1423767.88051949</v>
      </c>
    </row>
    <row r="96" spans="1:16" ht="16.5" thickBot="1" x14ac:dyDescent="0.3">
      <c r="A96" s="41"/>
      <c r="B96" s="7" t="s">
        <v>20</v>
      </c>
      <c r="C96" t="s">
        <v>18</v>
      </c>
      <c r="D96" s="4">
        <v>61923061.5</v>
      </c>
      <c r="E96" t="s">
        <v>19</v>
      </c>
      <c r="F96" s="10" t="str">
        <f>IF(Table33672[[#This Row],[% Price Change
Fuel]]&lt;-1,"Market Collapse", "")</f>
        <v/>
      </c>
      <c r="G96" s="17">
        <v>1.9255042538107101E-2</v>
      </c>
      <c r="H96" s="13">
        <v>-1.6185102043607999E-2</v>
      </c>
      <c r="I96" s="13">
        <v>3.14121457011539E-16</v>
      </c>
      <c r="J96" s="13">
        <v>0</v>
      </c>
      <c r="K96" s="13">
        <v>1.4561362945460701E-2</v>
      </c>
      <c r="L96" s="13">
        <v>0</v>
      </c>
      <c r="M96" s="13">
        <v>0</v>
      </c>
      <c r="N96" s="8">
        <v>-4.6050099305452999E-3</v>
      </c>
      <c r="O96" s="8">
        <v>0.76084135252198704</v>
      </c>
      <c r="P96" s="18">
        <v>383157.52018907998</v>
      </c>
    </row>
    <row r="97" spans="1:16" ht="16.5" thickBot="1" x14ac:dyDescent="0.3">
      <c r="A97" s="41"/>
      <c r="B97" s="7" t="s">
        <v>21</v>
      </c>
      <c r="C97" t="s">
        <v>18</v>
      </c>
      <c r="D97" s="4">
        <v>148772706.5</v>
      </c>
      <c r="E97" t="s">
        <v>19</v>
      </c>
      <c r="F97" s="10" t="str">
        <f>IF(Table33672[[#This Row],[% Price Change
Fuel]]&lt;-1,"Market Collapse", "")</f>
        <v/>
      </c>
      <c r="G97" s="17">
        <v>4.6261033010566097E-2</v>
      </c>
      <c r="H97" s="13">
        <v>-3.8885374490185101E-2</v>
      </c>
      <c r="I97" s="13">
        <v>3.14121457011539E-16</v>
      </c>
      <c r="J97" s="13">
        <v>0</v>
      </c>
      <c r="K97" s="13">
        <v>3.4984274408412397E-2</v>
      </c>
      <c r="L97" s="13">
        <v>0</v>
      </c>
      <c r="M97" s="13">
        <v>0</v>
      </c>
      <c r="N97" s="8">
        <v>-1.07781502381919E-2</v>
      </c>
      <c r="O97" s="8">
        <v>0.76701449282963197</v>
      </c>
      <c r="P97" s="18">
        <v>920551.72844381002</v>
      </c>
    </row>
    <row r="98" spans="1:16" ht="15.75" x14ac:dyDescent="0.25">
      <c r="A98" s="43"/>
      <c r="B98" s="7" t="s">
        <v>22</v>
      </c>
      <c r="C98" t="s">
        <v>18</v>
      </c>
      <c r="D98" s="4">
        <v>55319876.289999999</v>
      </c>
      <c r="E98" t="s">
        <v>19</v>
      </c>
      <c r="F98" s="10" t="str">
        <f>IF(Table33672[[#This Row],[% Price Change
Fuel]]&lt;-1,"Market Collapse", "")</f>
        <v/>
      </c>
      <c r="G98" s="17">
        <v>1.7201774998911699E-2</v>
      </c>
      <c r="H98" s="13">
        <v>-1.44591985781164E-2</v>
      </c>
      <c r="I98" s="13">
        <v>3.14121457011539E-16</v>
      </c>
      <c r="J98" s="13">
        <v>0</v>
      </c>
      <c r="K98" s="13">
        <v>1.3008607411257801E-2</v>
      </c>
      <c r="L98" s="13">
        <v>0</v>
      </c>
      <c r="M98" s="13">
        <v>0</v>
      </c>
      <c r="N98" s="8">
        <v>-4.1222574426379999E-3</v>
      </c>
      <c r="O98" s="8">
        <v>0.76035860003407696</v>
      </c>
      <c r="P98" s="18">
        <v>342299.39707427297</v>
      </c>
    </row>
    <row r="101" spans="1:16" ht="35.1" customHeight="1" x14ac:dyDescent="0.25">
      <c r="A101" s="47" t="s">
        <v>57</v>
      </c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1:16" ht="39.950000000000003" customHeight="1" x14ac:dyDescent="0.3">
      <c r="A102" s="38" t="s">
        <v>59</v>
      </c>
      <c r="B102" s="5" t="s">
        <v>0</v>
      </c>
      <c r="C102" s="6" t="s">
        <v>1</v>
      </c>
      <c r="D102" s="6" t="s">
        <v>2</v>
      </c>
      <c r="E102" s="6" t="s">
        <v>3</v>
      </c>
      <c r="F102" s="9" t="s">
        <v>40</v>
      </c>
      <c r="G102" s="9" t="s">
        <v>44</v>
      </c>
      <c r="H102" s="12" t="s">
        <v>42</v>
      </c>
      <c r="I102" s="12" t="s">
        <v>36</v>
      </c>
      <c r="J102" s="12" t="s">
        <v>37</v>
      </c>
      <c r="K102" s="12" t="s">
        <v>43</v>
      </c>
      <c r="L102" s="12" t="s">
        <v>38</v>
      </c>
      <c r="M102" s="12" t="s">
        <v>39</v>
      </c>
      <c r="N102" s="12" t="s">
        <v>47</v>
      </c>
      <c r="O102" s="12" t="s">
        <v>48</v>
      </c>
      <c r="P102" s="12" t="s">
        <v>41</v>
      </c>
    </row>
    <row r="103" spans="1:16" ht="16.5" thickBot="1" x14ac:dyDescent="0.3">
      <c r="A103" s="40" t="s">
        <v>4</v>
      </c>
      <c r="B103" s="7" t="s">
        <v>5</v>
      </c>
      <c r="C103" t="s">
        <v>6</v>
      </c>
      <c r="D103" s="4">
        <v>6500</v>
      </c>
      <c r="E103" t="s">
        <v>7</v>
      </c>
      <c r="F103" s="10" t="str">
        <f>IF(Table3367[[#This Row],[% Price Change
Fuel]]&lt;-1,"Market Collapse", "")</f>
        <v/>
      </c>
      <c r="G103" s="17">
        <v>2.0211819872261301E-6</v>
      </c>
      <c r="H103" s="13">
        <v>-1.5330549485338999E-6</v>
      </c>
      <c r="I103" s="13">
        <v>6.2824291402307702E-16</v>
      </c>
      <c r="J103" s="13">
        <v>0</v>
      </c>
      <c r="K103" s="13">
        <v>1.5765960521504999E-6</v>
      </c>
      <c r="L103" s="13">
        <v>0</v>
      </c>
      <c r="M103" s="13">
        <v>0</v>
      </c>
      <c r="N103" s="8">
        <v>-4.4458503648836201E-7</v>
      </c>
      <c r="O103" s="8">
        <v>0.78003710734701803</v>
      </c>
      <c r="P103" s="18">
        <v>50.282818519197498</v>
      </c>
    </row>
    <row r="104" spans="1:16" ht="16.5" thickBot="1" x14ac:dyDescent="0.3">
      <c r="A104" s="41"/>
      <c r="B104" s="7" t="s">
        <v>8</v>
      </c>
      <c r="C104" t="s">
        <v>6</v>
      </c>
      <c r="D104" s="4">
        <v>51464.7</v>
      </c>
      <c r="E104" t="s">
        <v>7</v>
      </c>
      <c r="F104" s="10" t="str">
        <f>IF(Table3367[[#This Row],[% Price Change
Fuel]]&lt;-1,"Market Collapse", "")</f>
        <v/>
      </c>
      <c r="G104" s="17">
        <v>1.6003003787384098E-5</v>
      </c>
      <c r="H104" s="13">
        <v>-1.2138186615879801E-5</v>
      </c>
      <c r="I104" s="13">
        <v>6.2824291402307702E-16</v>
      </c>
      <c r="J104" s="13">
        <v>0</v>
      </c>
      <c r="K104" s="13">
        <v>1.24829296686245E-5</v>
      </c>
      <c r="L104" s="13">
        <v>0</v>
      </c>
      <c r="M104" s="13">
        <v>0</v>
      </c>
      <c r="N104" s="8">
        <v>-3.5200177878423099E-6</v>
      </c>
      <c r="O104" s="8">
        <v>0.78004018279260201</v>
      </c>
      <c r="P104" s="18">
        <v>398.121564607479</v>
      </c>
    </row>
    <row r="105" spans="1:16" ht="16.5" thickBot="1" x14ac:dyDescent="0.3">
      <c r="A105" s="41"/>
      <c r="B105" s="7" t="s">
        <v>8</v>
      </c>
      <c r="C105" t="s">
        <v>9</v>
      </c>
      <c r="D105" s="4">
        <v>1699742.564</v>
      </c>
      <c r="E105" t="s">
        <v>7</v>
      </c>
      <c r="F105" s="10" t="str">
        <f>IF(Table3367[[#This Row],[% Price Change
Fuel]]&lt;-1,"Market Collapse", "")</f>
        <v/>
      </c>
      <c r="G105" s="17">
        <v>5.2853677742744005E-4</v>
      </c>
      <c r="H105" s="13">
        <v>-4.0089211519396301E-4</v>
      </c>
      <c r="I105" s="13">
        <v>6.2824291402307702E-16</v>
      </c>
      <c r="J105" s="13">
        <v>0</v>
      </c>
      <c r="K105" s="13">
        <v>4.1227806402112599E-4</v>
      </c>
      <c r="L105" s="13">
        <v>0</v>
      </c>
      <c r="M105" s="13">
        <v>0</v>
      </c>
      <c r="N105" s="8">
        <v>-1.16197298860469E-4</v>
      </c>
      <c r="O105" s="8">
        <v>0.78015286007903095</v>
      </c>
      <c r="P105" s="18">
        <v>13148.8995177215</v>
      </c>
    </row>
    <row r="106" spans="1:16" ht="16.5" thickBot="1" x14ac:dyDescent="0.3">
      <c r="A106" s="41"/>
      <c r="B106" s="7" t="s">
        <v>8</v>
      </c>
      <c r="C106" t="s">
        <v>10</v>
      </c>
      <c r="D106" s="4">
        <v>739173.7622</v>
      </c>
      <c r="E106" t="s">
        <v>7</v>
      </c>
      <c r="F106" s="10" t="str">
        <f>IF(Table3367[[#This Row],[% Price Change
Fuel]]&lt;-1,"Market Collapse", "")</f>
        <v/>
      </c>
      <c r="G106" s="17">
        <v>2.2984687593673999E-4</v>
      </c>
      <c r="H106" s="13">
        <v>-1.7433753751914499E-4</v>
      </c>
      <c r="I106" s="13">
        <v>6.2824291402307702E-16</v>
      </c>
      <c r="J106" s="13">
        <v>0</v>
      </c>
      <c r="K106" s="13">
        <v>1.7928899005616601E-4</v>
      </c>
      <c r="L106" s="13">
        <v>0</v>
      </c>
      <c r="M106" s="13">
        <v>0</v>
      </c>
      <c r="N106" s="8">
        <v>-5.0546267978751697E-5</v>
      </c>
      <c r="O106" s="8">
        <v>0.780087209048413</v>
      </c>
      <c r="P106" s="18">
        <v>5718.11386686469</v>
      </c>
    </row>
    <row r="107" spans="1:16" ht="16.5" thickBot="1" x14ac:dyDescent="0.3">
      <c r="A107" s="41"/>
      <c r="B107" s="7" t="s">
        <v>8</v>
      </c>
      <c r="C107" t="s">
        <v>11</v>
      </c>
      <c r="D107" s="4">
        <v>1274806.923</v>
      </c>
      <c r="E107" t="s">
        <v>7</v>
      </c>
      <c r="F107" s="10" t="str">
        <f>IF(Table3367[[#This Row],[% Price Change
Fuel]]&lt;-1,"Market Collapse", "")</f>
        <v/>
      </c>
      <c r="G107" s="17">
        <v>3.9640258307058001E-4</v>
      </c>
      <c r="H107" s="13">
        <v>-3.00669086395393E-4</v>
      </c>
      <c r="I107" s="13">
        <v>6.2824291402307702E-16</v>
      </c>
      <c r="J107" s="13">
        <v>0</v>
      </c>
      <c r="K107" s="13">
        <v>3.0920854801584402E-4</v>
      </c>
      <c r="L107" s="13">
        <v>0</v>
      </c>
      <c r="M107" s="13">
        <v>0</v>
      </c>
      <c r="N107" s="8">
        <v>-8.7159484809773703E-5</v>
      </c>
      <c r="O107" s="8">
        <v>0.78012382226516697</v>
      </c>
      <c r="P107" s="18">
        <v>9861.6746382896108</v>
      </c>
    </row>
    <row r="108" spans="1:16" ht="16.5" thickBot="1" x14ac:dyDescent="0.3">
      <c r="A108" s="41"/>
      <c r="B108" s="7" t="s">
        <v>12</v>
      </c>
      <c r="C108" t="s">
        <v>9</v>
      </c>
      <c r="D108" s="4">
        <v>7175373.0360000003</v>
      </c>
      <c r="E108" t="s">
        <v>7</v>
      </c>
      <c r="F108" s="10" t="str">
        <f>IF(Table3367[[#This Row],[% Price Change
Fuel]]&lt;-1,"Market Collapse", "")</f>
        <v/>
      </c>
      <c r="G108" s="17">
        <v>2.2311899587678899E-3</v>
      </c>
      <c r="H108" s="13">
        <v>-1.6923447906943001E-3</v>
      </c>
      <c r="I108" s="13">
        <v>6.2824291402307702E-16</v>
      </c>
      <c r="J108" s="13">
        <v>0</v>
      </c>
      <c r="K108" s="13">
        <v>1.7404099694663801E-3</v>
      </c>
      <c r="L108" s="13">
        <v>0</v>
      </c>
      <c r="M108" s="13">
        <v>0</v>
      </c>
      <c r="N108" s="8">
        <v>-4.8968740368340803E-4</v>
      </c>
      <c r="O108" s="8">
        <v>0.780526350184085</v>
      </c>
      <c r="P108" s="18">
        <v>55507.381559288297</v>
      </c>
    </row>
    <row r="109" spans="1:16" ht="16.5" thickBot="1" x14ac:dyDescent="0.3">
      <c r="A109" s="41"/>
      <c r="B109" s="7" t="s">
        <v>12</v>
      </c>
      <c r="C109" t="s">
        <v>10</v>
      </c>
      <c r="D109" s="4">
        <v>3120382.8119999999</v>
      </c>
      <c r="E109" t="s">
        <v>7</v>
      </c>
      <c r="F109" s="10" t="str">
        <f>IF(Table3367[[#This Row],[% Price Change
Fuel]]&lt;-1,"Market Collapse", "")</f>
        <v/>
      </c>
      <c r="G109" s="17">
        <v>9.7028638967144897E-4</v>
      </c>
      <c r="H109" s="13">
        <v>-7.3595666320984496E-4</v>
      </c>
      <c r="I109" s="13">
        <v>6.2824291402307702E-16</v>
      </c>
      <c r="J109" s="13">
        <v>0</v>
      </c>
      <c r="K109" s="13">
        <v>7.56858957340552E-4</v>
      </c>
      <c r="L109" s="13">
        <v>0</v>
      </c>
      <c r="M109" s="13">
        <v>0</v>
      </c>
      <c r="N109" s="8">
        <v>-2.13220547335756E-4</v>
      </c>
      <c r="O109" s="8">
        <v>0.78024988332779299</v>
      </c>
      <c r="P109" s="18">
        <v>24138.714250498801</v>
      </c>
    </row>
    <row r="110" spans="1:16" ht="16.5" thickBot="1" x14ac:dyDescent="0.3">
      <c r="A110" s="41"/>
      <c r="B110" s="7" t="s">
        <v>12</v>
      </c>
      <c r="C110" t="s">
        <v>11</v>
      </c>
      <c r="D110" s="4">
        <v>5381529.7769999998</v>
      </c>
      <c r="E110" t="s">
        <v>7</v>
      </c>
      <c r="F110" s="10" t="str">
        <f>IF(Table3367[[#This Row],[% Price Change
Fuel]]&lt;-1,"Market Collapse", "")</f>
        <v/>
      </c>
      <c r="G110" s="17">
        <v>1.6733924690759199E-3</v>
      </c>
      <c r="H110" s="13">
        <v>-1.26925859302077E-3</v>
      </c>
      <c r="I110" s="13">
        <v>6.2824291402307702E-16</v>
      </c>
      <c r="J110" s="13">
        <v>0</v>
      </c>
      <c r="K110" s="13">
        <v>1.30530747709986E-3</v>
      </c>
      <c r="L110" s="13">
        <v>0</v>
      </c>
      <c r="M110" s="13">
        <v>0</v>
      </c>
      <c r="N110" s="8">
        <v>-3.6747007032774699E-4</v>
      </c>
      <c r="O110" s="8">
        <v>0.78040413285075205</v>
      </c>
      <c r="P110" s="18">
        <v>41630.5361694737</v>
      </c>
    </row>
    <row r="111" spans="1:16" ht="16.5" thickBot="1" x14ac:dyDescent="0.3">
      <c r="A111" s="41"/>
      <c r="B111" s="7" t="s">
        <v>13</v>
      </c>
      <c r="C111" t="s">
        <v>14</v>
      </c>
      <c r="D111" s="4">
        <v>8319618</v>
      </c>
      <c r="E111" t="s">
        <v>7</v>
      </c>
      <c r="F111" s="10" t="str">
        <f>IF(Table3367[[#This Row],[% Price Change
Fuel]]&lt;-1,"Market Collapse", "")</f>
        <v/>
      </c>
      <c r="G111" s="17">
        <v>2.5869941603388099E-3</v>
      </c>
      <c r="H111" s="13">
        <v>-1.9622202375022099E-3</v>
      </c>
      <c r="I111" s="13">
        <v>6.2824291402307702E-16</v>
      </c>
      <c r="J111" s="13">
        <v>0</v>
      </c>
      <c r="K111" s="13">
        <v>2.0179502914631502E-3</v>
      </c>
      <c r="L111" s="13">
        <v>0</v>
      </c>
      <c r="M111" s="13">
        <v>0</v>
      </c>
      <c r="N111" s="8">
        <v>-5.6757555423131401E-4</v>
      </c>
      <c r="O111" s="8">
        <v>0.78060423833466297</v>
      </c>
      <c r="P111" s="18">
        <v>64359.052614637803</v>
      </c>
    </row>
    <row r="112" spans="1:16" ht="16.5" thickBot="1" x14ac:dyDescent="0.3">
      <c r="A112" s="42" t="s">
        <v>58</v>
      </c>
      <c r="B112" s="7" t="s">
        <v>15</v>
      </c>
      <c r="C112" t="s">
        <v>9</v>
      </c>
      <c r="D112" s="4">
        <v>38864666122</v>
      </c>
      <c r="E112" t="s">
        <v>7</v>
      </c>
      <c r="F112" s="10" t="str">
        <f>IF(Table3367[[#This Row],[% Price Change
Fuel]]&lt;-1,"Market Collapse", "")</f>
        <v>Market Collapse</v>
      </c>
      <c r="G112" s="17">
        <v>12.0850097085145</v>
      </c>
      <c r="H112" s="13">
        <v>-9.1664105717778508</v>
      </c>
      <c r="I112" s="13">
        <v>6.2824291402307702E-16</v>
      </c>
      <c r="J112" s="13">
        <v>0</v>
      </c>
      <c r="K112" s="13">
        <v>9.4267506426988898</v>
      </c>
      <c r="L112" s="13">
        <v>0</v>
      </c>
      <c r="M112" s="13">
        <v>0</v>
      </c>
      <c r="N112" s="8">
        <v>-0.20315300676359699</v>
      </c>
      <c r="O112" s="8">
        <v>0.98318966954404097</v>
      </c>
      <c r="P112" s="18">
        <v>300649992.79967397</v>
      </c>
    </row>
    <row r="113" spans="1:16" ht="16.5" thickBot="1" x14ac:dyDescent="0.3">
      <c r="A113" s="42"/>
      <c r="B113" s="7" t="s">
        <v>15</v>
      </c>
      <c r="C113" t="s">
        <v>10</v>
      </c>
      <c r="D113" s="4">
        <v>16901230856</v>
      </c>
      <c r="E113" t="s">
        <v>7</v>
      </c>
      <c r="F113" s="10" t="str">
        <f>IF(Table3367[[#This Row],[% Price Change
Fuel]]&lt;-1,"Market Collapse", "")</f>
        <v>Market Collapse</v>
      </c>
      <c r="G113" s="17">
        <v>5.2554559027842602</v>
      </c>
      <c r="H113" s="13">
        <v>-3.9862331689194499</v>
      </c>
      <c r="I113" s="13">
        <v>6.2824291402307702E-16</v>
      </c>
      <c r="J113" s="13">
        <v>0</v>
      </c>
      <c r="K113" s="13">
        <v>4.0994482837976198</v>
      </c>
      <c r="L113" s="13">
        <v>0</v>
      </c>
      <c r="M113" s="13">
        <v>0</v>
      </c>
      <c r="N113" s="8">
        <v>-0.18479989899251101</v>
      </c>
      <c r="O113" s="8">
        <v>0.96483656177295496</v>
      </c>
      <c r="P113" s="18">
        <v>130744849.813225</v>
      </c>
    </row>
    <row r="114" spans="1:16" ht="16.5" thickBot="1" x14ac:dyDescent="0.3">
      <c r="A114" s="42"/>
      <c r="B114" s="7" t="s">
        <v>15</v>
      </c>
      <c r="C114" t="s">
        <v>11</v>
      </c>
      <c r="D114" s="4">
        <v>29148499592</v>
      </c>
      <c r="E114" t="s">
        <v>7</v>
      </c>
      <c r="F114" s="10" t="str">
        <f>IF(Table3367[[#This Row],[% Price Change
Fuel]]&lt;-1,"Market Collapse", "")</f>
        <v>Market Collapse</v>
      </c>
      <c r="G114" s="17">
        <v>9.0637572815413208</v>
      </c>
      <c r="H114" s="13">
        <v>-6.87480792895132</v>
      </c>
      <c r="I114" s="13">
        <v>6.2824291402307702E-16</v>
      </c>
      <c r="J114" s="13">
        <v>0</v>
      </c>
      <c r="K114" s="13">
        <v>7.0700629821454397</v>
      </c>
      <c r="L114" s="13">
        <v>0</v>
      </c>
      <c r="M114" s="13">
        <v>0</v>
      </c>
      <c r="N114" s="8">
        <v>-0.19810635765755799</v>
      </c>
      <c r="O114" s="8">
        <v>0.97814302043800205</v>
      </c>
      <c r="P114" s="18">
        <v>225487494.60362399</v>
      </c>
    </row>
    <row r="115" spans="1:16" ht="16.5" thickBot="1" x14ac:dyDescent="0.3">
      <c r="A115" s="41" t="s">
        <v>16</v>
      </c>
      <c r="B115" s="7" t="s">
        <v>17</v>
      </c>
      <c r="C115" t="s">
        <v>18</v>
      </c>
      <c r="D115" s="4">
        <v>230098748.90000001</v>
      </c>
      <c r="E115" t="s">
        <v>19</v>
      </c>
      <c r="F115" s="10" t="str">
        <f>IF(Table3367[[#This Row],[% Price Change
Fuel]]&lt;-1,"Market Collapse", "")</f>
        <v/>
      </c>
      <c r="G115" s="17">
        <v>7.1549453316915104E-2</v>
      </c>
      <c r="H115" s="13">
        <v>-5.4269850095943199E-2</v>
      </c>
      <c r="I115" s="13">
        <v>6.2824291402307702E-16</v>
      </c>
      <c r="J115" s="13">
        <v>0</v>
      </c>
      <c r="K115" s="13">
        <v>5.5811196789091501E-2</v>
      </c>
      <c r="L115" s="13">
        <v>0</v>
      </c>
      <c r="M115" s="13">
        <v>0</v>
      </c>
      <c r="N115" s="8">
        <v>-1.4687382350023001E-2</v>
      </c>
      <c r="O115" s="8">
        <v>0.79472404513046502</v>
      </c>
      <c r="P115" s="18">
        <v>1780002.09709351</v>
      </c>
    </row>
    <row r="116" spans="1:16" ht="16.5" thickBot="1" x14ac:dyDescent="0.3">
      <c r="A116" s="41"/>
      <c r="B116" s="7" t="s">
        <v>20</v>
      </c>
      <c r="C116" t="s">
        <v>18</v>
      </c>
      <c r="D116" s="4">
        <v>61923061.5</v>
      </c>
      <c r="E116" t="s">
        <v>19</v>
      </c>
      <c r="F116" s="10" t="str">
        <f>IF(Table3367[[#This Row],[% Price Change
Fuel]]&lt;-1,"Market Collapse", "")</f>
        <v/>
      </c>
      <c r="G116" s="17">
        <v>1.9255042538107101E-2</v>
      </c>
      <c r="H116" s="13">
        <v>-1.46048393620227E-2</v>
      </c>
      <c r="I116" s="13">
        <v>6.2824291402307702E-16</v>
      </c>
      <c r="J116" s="13">
        <v>0</v>
      </c>
      <c r="K116" s="13">
        <v>1.5019639123120401E-2</v>
      </c>
      <c r="L116" s="13">
        <v>0</v>
      </c>
      <c r="M116" s="13">
        <v>0</v>
      </c>
      <c r="N116" s="8">
        <v>-4.15539118103343E-3</v>
      </c>
      <c r="O116" s="8">
        <v>0.78419205396146896</v>
      </c>
      <c r="P116" s="18">
        <v>479025.548184763</v>
      </c>
    </row>
    <row r="117" spans="1:16" ht="16.5" thickBot="1" x14ac:dyDescent="0.3">
      <c r="A117" s="41"/>
      <c r="B117" s="7" t="s">
        <v>21</v>
      </c>
      <c r="C117" t="s">
        <v>18</v>
      </c>
      <c r="D117" s="4">
        <v>148772706.5</v>
      </c>
      <c r="E117" t="s">
        <v>19</v>
      </c>
      <c r="F117" s="10" t="str">
        <f>IF(Table3367[[#This Row],[% Price Change
Fuel]]&lt;-1,"Market Collapse", "")</f>
        <v/>
      </c>
      <c r="G117" s="17">
        <v>4.6261033010566097E-2</v>
      </c>
      <c r="H117" s="13">
        <v>-3.5088728290442003E-2</v>
      </c>
      <c r="I117" s="13">
        <v>6.2824291402307702E-16</v>
      </c>
      <c r="J117" s="13">
        <v>0</v>
      </c>
      <c r="K117" s="13">
        <v>3.6085301806337997E-2</v>
      </c>
      <c r="L117" s="13">
        <v>0</v>
      </c>
      <c r="M117" s="13">
        <v>0</v>
      </c>
      <c r="N117" s="8">
        <v>-9.7258053995836601E-3</v>
      </c>
      <c r="O117" s="8">
        <v>0.78976246818002804</v>
      </c>
      <c r="P117" s="18">
        <v>1150878.6154911499</v>
      </c>
    </row>
    <row r="118" spans="1:16" ht="15.75" x14ac:dyDescent="0.25">
      <c r="A118" s="43"/>
      <c r="B118" s="7" t="s">
        <v>22</v>
      </c>
      <c r="C118" t="s">
        <v>18</v>
      </c>
      <c r="D118" s="4">
        <v>55319876.289999999</v>
      </c>
      <c r="E118" t="s">
        <v>19</v>
      </c>
      <c r="F118" s="10" t="str">
        <f>IF(Table3367[[#This Row],[% Price Change
Fuel]]&lt;-1,"Market Collapse", "")</f>
        <v/>
      </c>
      <c r="G118" s="17">
        <v>1.7201774998911699E-2</v>
      </c>
      <c r="H118" s="13">
        <v>-1.30474477064157E-2</v>
      </c>
      <c r="I118" s="13">
        <v>6.2824291402307702E-16</v>
      </c>
      <c r="J118" s="13">
        <v>0</v>
      </c>
      <c r="K118" s="13">
        <v>1.3418015164051099E-2</v>
      </c>
      <c r="L118" s="13">
        <v>0</v>
      </c>
      <c r="M118" s="13">
        <v>0</v>
      </c>
      <c r="N118" s="8">
        <v>-3.7197731343563902E-3</v>
      </c>
      <c r="O118" s="8">
        <v>0.78375643591479804</v>
      </c>
      <c r="P118" s="18">
        <v>427944.50764244603</v>
      </c>
    </row>
  </sheetData>
  <mergeCells count="24">
    <mergeCell ref="A112:A114"/>
    <mergeCell ref="A115:A118"/>
    <mergeCell ref="A21:P21"/>
    <mergeCell ref="A1:P1"/>
    <mergeCell ref="A41:P41"/>
    <mergeCell ref="A61:P61"/>
    <mergeCell ref="A81:P81"/>
    <mergeCell ref="A101:P101"/>
    <mergeCell ref="A75:A78"/>
    <mergeCell ref="A83:A91"/>
    <mergeCell ref="A92:A94"/>
    <mergeCell ref="A95:A98"/>
    <mergeCell ref="A103:A111"/>
    <mergeCell ref="A43:A51"/>
    <mergeCell ref="A52:A54"/>
    <mergeCell ref="A55:A58"/>
    <mergeCell ref="A63:A71"/>
    <mergeCell ref="A72:A74"/>
    <mergeCell ref="A3:A11"/>
    <mergeCell ref="A12:A14"/>
    <mergeCell ref="A15:A18"/>
    <mergeCell ref="A23:A31"/>
    <mergeCell ref="A32:A34"/>
    <mergeCell ref="A35:A38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"/>
  <sheetViews>
    <sheetView topLeftCell="A214" zoomScale="85" zoomScaleNormal="85" zoomScalePageLayoutView="150" workbookViewId="0">
      <selection activeCell="A197" sqref="A197:A232"/>
    </sheetView>
  </sheetViews>
  <sheetFormatPr defaultColWidth="8.85546875" defaultRowHeight="15" x14ac:dyDescent="0.25"/>
  <cols>
    <col min="1" max="1" width="12.42578125" customWidth="1"/>
    <col min="2" max="2" width="29.28515625" style="45" customWidth="1"/>
    <col min="3" max="3" width="36.28515625" customWidth="1"/>
    <col min="4" max="4" width="24.42578125" customWidth="1"/>
    <col min="5" max="5" width="11.42578125" customWidth="1"/>
    <col min="6" max="6" width="15.285156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0.75" customHeight="1" x14ac:dyDescent="0.25">
      <c r="A1" s="47" t="s">
        <v>49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46.5" customHeight="1" x14ac:dyDescent="0.3">
      <c r="A2" s="38" t="s">
        <v>59</v>
      </c>
      <c r="B2" s="1" t="s">
        <v>0</v>
      </c>
      <c r="C2" s="1" t="s">
        <v>1</v>
      </c>
      <c r="D2" s="1" t="s">
        <v>2</v>
      </c>
      <c r="E2" s="1" t="s">
        <v>3</v>
      </c>
      <c r="F2" s="9" t="s">
        <v>40</v>
      </c>
      <c r="G2" s="9" t="s">
        <v>44</v>
      </c>
      <c r="H2" s="12" t="s">
        <v>42</v>
      </c>
      <c r="I2" s="12" t="s">
        <v>36</v>
      </c>
      <c r="J2" s="12" t="s">
        <v>37</v>
      </c>
      <c r="K2" s="12" t="s">
        <v>43</v>
      </c>
      <c r="L2" s="12" t="s">
        <v>38</v>
      </c>
      <c r="M2" s="12" t="s">
        <v>39</v>
      </c>
      <c r="N2" s="12" t="s">
        <v>46</v>
      </c>
      <c r="O2" s="12" t="s">
        <v>45</v>
      </c>
      <c r="P2" s="12" t="s">
        <v>41</v>
      </c>
    </row>
    <row r="3" spans="1:16" ht="15.75" x14ac:dyDescent="0.25">
      <c r="A3" s="44" t="s">
        <v>4</v>
      </c>
      <c r="B3" s="3" t="s">
        <v>8</v>
      </c>
      <c r="C3" t="s">
        <v>23</v>
      </c>
      <c r="D3" s="4">
        <v>78.279968349613</v>
      </c>
      <c r="E3" t="s">
        <v>24</v>
      </c>
      <c r="F3" t="str">
        <f>IF(Table368[[#This Row],[% Price Change
Fuel]]&lt;-1, "Market Collapse", "")</f>
        <v/>
      </c>
      <c r="G3" s="15">
        <v>1.5962505704459601E-4</v>
      </c>
      <c r="H3" s="14">
        <v>3.2687782389321003E-17</v>
      </c>
      <c r="I3" s="14">
        <v>-4.8133907079475998E-4</v>
      </c>
      <c r="J3" s="14">
        <v>0</v>
      </c>
      <c r="K3" s="14">
        <v>-8.8963816153869508E-19</v>
      </c>
      <c r="L3" s="14">
        <v>1.25931322088973E-4</v>
      </c>
      <c r="M3" s="14">
        <v>0</v>
      </c>
      <c r="N3" s="14">
        <v>-3.3688357449642097E-5</v>
      </c>
      <c r="O3" s="14">
        <v>0.78895320024706295</v>
      </c>
      <c r="P3" s="31">
        <v>1.61268129542179E-2</v>
      </c>
    </row>
    <row r="4" spans="1:16" ht="15.75" x14ac:dyDescent="0.25">
      <c r="A4" s="44"/>
      <c r="B4" s="3" t="s">
        <v>8</v>
      </c>
      <c r="C4" t="s">
        <v>25</v>
      </c>
      <c r="D4" s="4">
        <v>71.425238501169304</v>
      </c>
      <c r="E4" t="s">
        <v>24</v>
      </c>
      <c r="F4" t="str">
        <f>IF(Table368[[#This Row],[% Price Change
Fuel]]&lt;-1, "Market Collapse", "")</f>
        <v/>
      </c>
      <c r="G4" s="15">
        <v>1.4564719442977699E-4</v>
      </c>
      <c r="H4" s="14">
        <v>3.2687782389321003E-17</v>
      </c>
      <c r="I4" s="14">
        <v>-4.3918972703078598E-4</v>
      </c>
      <c r="J4" s="14">
        <v>0</v>
      </c>
      <c r="K4" s="14">
        <v>-8.8963816153869508E-19</v>
      </c>
      <c r="L4" s="14">
        <v>1.14903913537625E-4</v>
      </c>
      <c r="M4" s="14">
        <v>0</v>
      </c>
      <c r="N4" s="14">
        <v>-3.0738803871599999E-5</v>
      </c>
      <c r="O4" s="14">
        <v>0.788950250693498</v>
      </c>
      <c r="P4" s="31">
        <v>1.4714638825277101E-2</v>
      </c>
    </row>
    <row r="5" spans="1:16" ht="15.75" x14ac:dyDescent="0.25">
      <c r="A5" s="44"/>
      <c r="B5" s="3" t="s">
        <v>8</v>
      </c>
      <c r="C5" t="s">
        <v>26</v>
      </c>
      <c r="D5" s="4">
        <v>54.2622507724803</v>
      </c>
      <c r="E5" t="s">
        <v>24</v>
      </c>
      <c r="F5" t="str">
        <f>IF(Table368[[#This Row],[% Price Change
Fuel]]&lt;-1, "Market Collapse", "")</f>
        <v/>
      </c>
      <c r="G5" s="15">
        <v>1.10649187238312E-4</v>
      </c>
      <c r="H5" s="14">
        <v>3.2687782389321003E-17</v>
      </c>
      <c r="I5" s="14">
        <v>-3.33655492161413E-4</v>
      </c>
      <c r="J5" s="14">
        <v>0</v>
      </c>
      <c r="K5" s="14">
        <v>-8.8963816153869508E-19</v>
      </c>
      <c r="L5" s="14">
        <v>8.7293302787067899E-5</v>
      </c>
      <c r="M5" s="14">
        <v>0</v>
      </c>
      <c r="N5" s="14">
        <v>-2.3353300427576799E-5</v>
      </c>
      <c r="O5" s="14">
        <v>0.78894286518996504</v>
      </c>
      <c r="P5" s="31">
        <v>1.11788135219308E-2</v>
      </c>
    </row>
    <row r="6" spans="1:16" ht="15.75" x14ac:dyDescent="0.25">
      <c r="A6" s="44"/>
      <c r="B6" s="3" t="s">
        <v>8</v>
      </c>
      <c r="C6" t="s">
        <v>27</v>
      </c>
      <c r="D6" s="4">
        <v>45.7854092798406</v>
      </c>
      <c r="E6" t="s">
        <v>24</v>
      </c>
      <c r="F6" t="str">
        <f>IF(Table368[[#This Row],[% Price Change
Fuel]]&lt;-1, "Market Collapse", "")</f>
        <v/>
      </c>
      <c r="G6" s="15">
        <v>9.3363586140756503E-5</v>
      </c>
      <c r="H6" s="14">
        <v>3.2687782389321003E-17</v>
      </c>
      <c r="I6" s="14">
        <v>-2.8153187620494601E-4</v>
      </c>
      <c r="J6" s="14">
        <v>0</v>
      </c>
      <c r="K6" s="14">
        <v>-8.8963816153869508E-19</v>
      </c>
      <c r="L6" s="14">
        <v>7.3656354806472506E-5</v>
      </c>
      <c r="M6" s="14">
        <v>0</v>
      </c>
      <c r="N6" s="14">
        <v>-1.97053915683124E-5</v>
      </c>
      <c r="O6" s="14">
        <v>0.78893921728108996</v>
      </c>
      <c r="P6" s="31">
        <v>9.43246078218778E-3</v>
      </c>
    </row>
    <row r="7" spans="1:16" ht="15.75" x14ac:dyDescent="0.25">
      <c r="A7" s="44"/>
      <c r="B7" s="3" t="s">
        <v>8</v>
      </c>
      <c r="C7" t="s">
        <v>28</v>
      </c>
      <c r="D7" s="4">
        <v>94.710389505675494</v>
      </c>
      <c r="E7" t="s">
        <v>24</v>
      </c>
      <c r="F7" t="str">
        <f>IF(Table368[[#This Row],[% Price Change
Fuel]]&lt;-1, "Market Collapse", "")</f>
        <v/>
      </c>
      <c r="G7" s="15">
        <v>1.9312924680856699E-4</v>
      </c>
      <c r="H7" s="14">
        <v>3.2687782389321003E-17</v>
      </c>
      <c r="I7" s="14">
        <v>-5.8236879549647099E-4</v>
      </c>
      <c r="J7" s="14">
        <v>0</v>
      </c>
      <c r="K7" s="14">
        <v>-8.8963816153869508E-19</v>
      </c>
      <c r="L7" s="14">
        <v>1.52363431123802E-4</v>
      </c>
      <c r="M7" s="14">
        <v>0</v>
      </c>
      <c r="N7" s="14">
        <v>-4.0757944133691898E-5</v>
      </c>
      <c r="O7" s="14">
        <v>0.78896026983374901</v>
      </c>
      <c r="P7" s="31">
        <v>1.9511718880079201E-2</v>
      </c>
    </row>
    <row r="8" spans="1:16" ht="15.75" x14ac:dyDescent="0.25">
      <c r="A8" s="44"/>
      <c r="B8" s="3" t="s">
        <v>12</v>
      </c>
      <c r="C8" t="s">
        <v>23</v>
      </c>
      <c r="D8" s="4">
        <v>347.463431650475</v>
      </c>
      <c r="E8" t="s">
        <v>24</v>
      </c>
      <c r="F8" t="str">
        <f>IF(Table368[[#This Row],[% Price Change
Fuel]]&lt;-1, "Market Collapse", "")</f>
        <v/>
      </c>
      <c r="G8" s="15">
        <v>7.0853209662025097E-4</v>
      </c>
      <c r="H8" s="14">
        <v>3.2687782389321003E-17</v>
      </c>
      <c r="I8" s="14">
        <v>-2.1365328685217801E-3</v>
      </c>
      <c r="J8" s="14">
        <v>0</v>
      </c>
      <c r="K8" s="14">
        <v>-8.8963816153869508E-19</v>
      </c>
      <c r="L8" s="14">
        <v>5.5897479582375299E-4</v>
      </c>
      <c r="M8" s="14">
        <v>0</v>
      </c>
      <c r="N8" s="14">
        <v>-1.4945140967587199E-4</v>
      </c>
      <c r="O8" s="14">
        <v>0.78906896329924003</v>
      </c>
      <c r="P8" s="31">
        <v>7.1582524735229705E-2</v>
      </c>
    </row>
    <row r="9" spans="1:16" ht="15.75" x14ac:dyDescent="0.25">
      <c r="A9" s="44"/>
      <c r="B9" s="3" t="s">
        <v>12</v>
      </c>
      <c r="C9" t="s">
        <v>25</v>
      </c>
      <c r="D9" s="4">
        <v>301.51785396969899</v>
      </c>
      <c r="E9" t="s">
        <v>24</v>
      </c>
      <c r="F9" t="str">
        <f>IF(Table368[[#This Row],[% Price Change
Fuel]]&lt;-1, "Market Collapse", "")</f>
        <v/>
      </c>
      <c r="G9" s="15">
        <v>6.1484190214437296E-4</v>
      </c>
      <c r="H9" s="14">
        <v>3.2687782389321003E-17</v>
      </c>
      <c r="I9" s="14">
        <v>-1.8540161259342101E-3</v>
      </c>
      <c r="J9" s="14">
        <v>0</v>
      </c>
      <c r="K9" s="14">
        <v>-8.8963816153869508E-19</v>
      </c>
      <c r="L9" s="14">
        <v>4.8506077332901101E-4</v>
      </c>
      <c r="M9" s="14">
        <v>0</v>
      </c>
      <c r="N9" s="14">
        <v>-1.29701382970366E-4</v>
      </c>
      <c r="O9" s="14">
        <v>0.78904921327253696</v>
      </c>
      <c r="P9" s="31">
        <v>6.2117066930976197E-2</v>
      </c>
    </row>
    <row r="10" spans="1:16" ht="15.75" x14ac:dyDescent="0.25">
      <c r="A10" s="44"/>
      <c r="B10" s="3" t="s">
        <v>12</v>
      </c>
      <c r="C10" t="s">
        <v>26</v>
      </c>
      <c r="D10" s="4">
        <v>229.06521214312818</v>
      </c>
      <c r="E10" t="s">
        <v>24</v>
      </c>
      <c r="F10" t="str">
        <f>IF(Table368[[#This Row],[% Price Change
Fuel]]&lt;-1, "Market Collapse", "")</f>
        <v/>
      </c>
      <c r="G10" s="15">
        <v>4.6709967219167402E-4</v>
      </c>
      <c r="H10" s="14">
        <v>3.2687782389321003E-17</v>
      </c>
      <c r="I10" s="14">
        <v>-1.4085089543206799E-3</v>
      </c>
      <c r="J10" s="14">
        <v>0</v>
      </c>
      <c r="K10" s="14">
        <v>-8.8963816153869508E-19</v>
      </c>
      <c r="L10" s="14">
        <v>3.6850404538922902E-4</v>
      </c>
      <c r="M10" s="14">
        <v>0</v>
      </c>
      <c r="N10" s="14">
        <v>-9.8549594319233199E-5</v>
      </c>
      <c r="O10" s="14">
        <v>0.78901806148390496</v>
      </c>
      <c r="P10" s="31">
        <v>4.7190768065368198E-2</v>
      </c>
    </row>
    <row r="11" spans="1:16" ht="15.75" x14ac:dyDescent="0.25">
      <c r="A11" s="44"/>
      <c r="B11" s="3" t="s">
        <v>12</v>
      </c>
      <c r="C11" t="s">
        <v>27</v>
      </c>
      <c r="D11" s="4">
        <v>193.28067562836512</v>
      </c>
      <c r="E11" t="s">
        <v>24</v>
      </c>
      <c r="F11" t="str">
        <f>IF(Table368[[#This Row],[% Price Change
Fuel]]&lt;-1, "Market Collapse", "")</f>
        <v/>
      </c>
      <c r="G11" s="15">
        <v>3.9412942446531598E-4</v>
      </c>
      <c r="H11" s="14">
        <v>3.2687782389321003E-17</v>
      </c>
      <c r="I11" s="14">
        <v>-1.1884718756402599E-3</v>
      </c>
      <c r="J11" s="14">
        <v>0</v>
      </c>
      <c r="K11" s="14">
        <v>-8.8963816153869508E-19</v>
      </c>
      <c r="L11" s="14">
        <v>3.1093639317045501E-4</v>
      </c>
      <c r="M11" s="14">
        <v>0</v>
      </c>
      <c r="N11" s="14">
        <v>-8.3160255391209696E-5</v>
      </c>
      <c r="O11" s="14">
        <v>0.78900267214500097</v>
      </c>
      <c r="P11" s="31">
        <v>3.9818632649446697E-2</v>
      </c>
    </row>
    <row r="12" spans="1:16" ht="16.5" thickBot="1" x14ac:dyDescent="0.3">
      <c r="A12" s="40"/>
      <c r="B12" s="3" t="s">
        <v>12</v>
      </c>
      <c r="C12" t="s">
        <v>28</v>
      </c>
      <c r="D12" s="4">
        <v>399.81488344685596</v>
      </c>
      <c r="E12" t="s">
        <v>24</v>
      </c>
      <c r="F12" t="str">
        <f>IF(Table368[[#This Row],[% Price Change
Fuel]]&lt;-1, "Market Collapse", "")</f>
        <v/>
      </c>
      <c r="G12" s="15">
        <v>8.1528486690807397E-4</v>
      </c>
      <c r="H12" s="14">
        <v>3.2687782389321003E-17</v>
      </c>
      <c r="I12" s="14">
        <v>-2.4584389665144799E-3</v>
      </c>
      <c r="J12" s="14">
        <v>0</v>
      </c>
      <c r="K12" s="14">
        <v>-8.8963816153869508E-19</v>
      </c>
      <c r="L12" s="14">
        <v>6.4319413925205599E-4</v>
      </c>
      <c r="M12" s="14">
        <v>0</v>
      </c>
      <c r="N12" s="14">
        <v>-1.7195053898371099E-4</v>
      </c>
      <c r="O12" s="14">
        <v>0.78909146242855799</v>
      </c>
      <c r="P12" s="31">
        <v>8.2367685853732497E-2</v>
      </c>
    </row>
    <row r="13" spans="1:16" ht="15.75" x14ac:dyDescent="0.25">
      <c r="A13" s="44" t="s">
        <v>16</v>
      </c>
      <c r="B13" s="3" t="s">
        <v>17</v>
      </c>
      <c r="C13" t="s">
        <v>23</v>
      </c>
      <c r="D13" s="4">
        <v>13979.558874595172</v>
      </c>
      <c r="E13" t="s">
        <v>24</v>
      </c>
      <c r="F13" t="str">
        <f>IF(Table368[[#This Row],[% Price Change
Fuel]]&lt;-1, "Market Collapse", "")</f>
        <v/>
      </c>
      <c r="G13" s="15">
        <v>2.8506499553618399E-2</v>
      </c>
      <c r="H13" s="14">
        <v>3.2687782389321003E-17</v>
      </c>
      <c r="I13" s="14">
        <v>-8.5959512001400201E-2</v>
      </c>
      <c r="J13" s="14">
        <v>0</v>
      </c>
      <c r="K13" s="14">
        <v>-8.8963816153869508E-19</v>
      </c>
      <c r="L13" s="14">
        <v>2.2489333713520899E-2</v>
      </c>
      <c r="M13" s="14">
        <v>0</v>
      </c>
      <c r="N13" s="14">
        <v>-5.8503916530517801E-3</v>
      </c>
      <c r="O13" s="14">
        <v>0.79476990354261001</v>
      </c>
      <c r="P13" s="31">
        <v>2.8799926201585802</v>
      </c>
    </row>
    <row r="14" spans="1:16" ht="15.75" x14ac:dyDescent="0.25">
      <c r="A14" s="44"/>
      <c r="B14" s="3" t="s">
        <v>17</v>
      </c>
      <c r="C14" t="s">
        <v>29</v>
      </c>
      <c r="D14" s="4">
        <v>12880.894356686529</v>
      </c>
      <c r="E14" t="s">
        <v>24</v>
      </c>
      <c r="F14" t="str">
        <f>IF(Table368[[#This Row],[% Price Change
Fuel]]&lt;-1, "Market Collapse", "")</f>
        <v/>
      </c>
      <c r="G14" s="15">
        <v>2.6266151351627499E-2</v>
      </c>
      <c r="H14" s="14">
        <v>3.2687782389321003E-17</v>
      </c>
      <c r="I14" s="14">
        <v>-7.9203886401202905E-2</v>
      </c>
      <c r="J14" s="14">
        <v>0</v>
      </c>
      <c r="K14" s="14">
        <v>-8.8963816153869508E-19</v>
      </c>
      <c r="L14" s="14">
        <v>2.07218793035427E-2</v>
      </c>
      <c r="M14" s="14">
        <v>0</v>
      </c>
      <c r="N14" s="14">
        <v>-5.4023725139742702E-3</v>
      </c>
      <c r="O14" s="14">
        <v>0.79432188440353202</v>
      </c>
      <c r="P14" s="31">
        <v>2.6536517368738402</v>
      </c>
    </row>
    <row r="15" spans="1:16" ht="15.75" x14ac:dyDescent="0.25">
      <c r="A15" s="44"/>
      <c r="B15" s="3" t="s">
        <v>17</v>
      </c>
      <c r="C15" t="s">
        <v>25</v>
      </c>
      <c r="D15" s="4">
        <v>12928.250585906731</v>
      </c>
      <c r="E15" t="s">
        <v>24</v>
      </c>
      <c r="F15" t="str">
        <f>IF(Table368[[#This Row],[% Price Change
Fuel]]&lt;-1, "Market Collapse", "")</f>
        <v/>
      </c>
      <c r="G15" s="15">
        <v>2.6362718084471E-2</v>
      </c>
      <c r="H15" s="14">
        <v>3.2687782389321003E-17</v>
      </c>
      <c r="I15" s="14">
        <v>-7.9495077159832103E-2</v>
      </c>
      <c r="J15" s="14">
        <v>0</v>
      </c>
      <c r="K15" s="14">
        <v>-8.8963816153869508E-19</v>
      </c>
      <c r="L15" s="14">
        <v>2.07980626832832E-2</v>
      </c>
      <c r="M15" s="14">
        <v>0</v>
      </c>
      <c r="N15" s="14">
        <v>-5.4217240193347102E-3</v>
      </c>
      <c r="O15" s="14">
        <v>0.79434123590889205</v>
      </c>
      <c r="P15" s="31">
        <v>2.66340780942922</v>
      </c>
    </row>
    <row r="16" spans="1:16" ht="15.75" x14ac:dyDescent="0.25">
      <c r="A16" s="44"/>
      <c r="B16" s="3" t="s">
        <v>17</v>
      </c>
      <c r="C16" t="s">
        <v>30</v>
      </c>
      <c r="D16" s="4">
        <v>20202.167397060159</v>
      </c>
      <c r="E16" t="s">
        <v>24</v>
      </c>
      <c r="F16" t="str">
        <f>IF(Table368[[#This Row],[% Price Change
Fuel]]&lt;-1, "Market Collapse", "")</f>
        <v/>
      </c>
      <c r="G16" s="15">
        <v>4.1195368255359299E-2</v>
      </c>
      <c r="H16" s="14">
        <v>3.2687782389321003E-17</v>
      </c>
      <c r="I16" s="14">
        <v>-0.124221977703297</v>
      </c>
      <c r="J16" s="14">
        <v>0</v>
      </c>
      <c r="K16" s="14">
        <v>-8.8963816153869508E-19</v>
      </c>
      <c r="L16" s="14">
        <v>3.2499829816128999E-2</v>
      </c>
      <c r="M16" s="14">
        <v>0</v>
      </c>
      <c r="N16" s="14">
        <v>-8.3514955063631602E-3</v>
      </c>
      <c r="O16" s="14">
        <v>0.79727100739592005</v>
      </c>
      <c r="P16" s="31">
        <v>4.1619405545388801</v>
      </c>
    </row>
    <row r="17" spans="1:16" ht="15.75" x14ac:dyDescent="0.25">
      <c r="A17" s="44"/>
      <c r="B17" s="3" t="s">
        <v>17</v>
      </c>
      <c r="C17" t="s">
        <v>27</v>
      </c>
      <c r="D17" s="4">
        <v>8287.3401193964201</v>
      </c>
      <c r="E17" t="s">
        <v>24</v>
      </c>
      <c r="F17" t="str">
        <f>IF(Table368[[#This Row],[% Price Change
Fuel]]&lt;-1, "Market Collapse", "")</f>
        <v/>
      </c>
      <c r="G17" s="15">
        <v>1.6899178259736199E-2</v>
      </c>
      <c r="H17" s="14">
        <v>3.2687782389321003E-17</v>
      </c>
      <c r="I17" s="14">
        <v>-5.0958382796150399E-2</v>
      </c>
      <c r="J17" s="14">
        <v>0</v>
      </c>
      <c r="K17" s="14">
        <v>-8.8963816153869508E-19</v>
      </c>
      <c r="L17" s="14">
        <v>1.3332091464005699E-2</v>
      </c>
      <c r="M17" s="14">
        <v>0</v>
      </c>
      <c r="N17" s="14">
        <v>-3.5078077276402401E-3</v>
      </c>
      <c r="O17" s="14">
        <v>0.79242731961719903</v>
      </c>
      <c r="P17" s="31">
        <v>1.7073126983985001</v>
      </c>
    </row>
    <row r="18" spans="1:16" ht="15.75" x14ac:dyDescent="0.25">
      <c r="A18" s="44"/>
      <c r="B18" s="3" t="s">
        <v>17</v>
      </c>
      <c r="C18" t="s">
        <v>31</v>
      </c>
      <c r="D18" s="4">
        <v>15343.41827613693</v>
      </c>
      <c r="E18" t="s">
        <v>24</v>
      </c>
      <c r="F18" t="str">
        <f>IF(Table368[[#This Row],[% Price Change
Fuel]]&lt;-1, "Market Collapse", "")</f>
        <v/>
      </c>
      <c r="G18" s="15">
        <v>3.12876214595404E-2</v>
      </c>
      <c r="H18" s="14">
        <v>3.2687782389321003E-17</v>
      </c>
      <c r="I18" s="14">
        <v>-9.4345805849921097E-2</v>
      </c>
      <c r="J18" s="14">
        <v>0</v>
      </c>
      <c r="K18" s="14">
        <v>-8.8963816153869508E-19</v>
      </c>
      <c r="L18" s="14">
        <v>2.4683415050045499E-2</v>
      </c>
      <c r="M18" s="14">
        <v>0</v>
      </c>
      <c r="N18" s="14">
        <v>-6.4038453211993302E-3</v>
      </c>
      <c r="O18" s="14">
        <v>0.79532335721075698</v>
      </c>
      <c r="P18" s="31">
        <v>3.1609675097534402</v>
      </c>
    </row>
    <row r="19" spans="1:16" ht="15.75" x14ac:dyDescent="0.25">
      <c r="A19" s="44"/>
      <c r="B19" s="3" t="s">
        <v>17</v>
      </c>
      <c r="C19" t="s">
        <v>32</v>
      </c>
      <c r="D19" s="4">
        <v>860.28054599366999</v>
      </c>
      <c r="E19" t="s">
        <v>24</v>
      </c>
      <c r="F19" t="str">
        <f>IF(Table368[[#This Row],[% Price Change
Fuel]]&lt;-1, "Market Collapse", "")</f>
        <v/>
      </c>
      <c r="G19" s="15">
        <v>1.7542461261007001E-3</v>
      </c>
      <c r="H19" s="14">
        <v>3.2687782389321003E-17</v>
      </c>
      <c r="I19" s="14">
        <v>-5.2898161223312902E-3</v>
      </c>
      <c r="J19" s="14">
        <v>0</v>
      </c>
      <c r="K19" s="14">
        <v>-8.8963816153869508E-19</v>
      </c>
      <c r="L19" s="14">
        <v>1.3839589975375001E-3</v>
      </c>
      <c r="M19" s="14">
        <v>0</v>
      </c>
      <c r="N19" s="14">
        <v>-3.6963869132087298E-4</v>
      </c>
      <c r="O19" s="14">
        <v>0.789289150580887</v>
      </c>
      <c r="P19" s="31">
        <v>0.17723031505880801</v>
      </c>
    </row>
    <row r="20" spans="1:16" ht="15.75" x14ac:dyDescent="0.25">
      <c r="A20" s="44"/>
      <c r="B20" s="3" t="s">
        <v>20</v>
      </c>
      <c r="C20" t="s">
        <v>23</v>
      </c>
      <c r="D20">
        <v>3762.1112153559802</v>
      </c>
      <c r="E20" t="s">
        <v>24</v>
      </c>
      <c r="F20" t="str">
        <f>IF(Table368[[#This Row],[% Price Change
Fuel]]&lt;-1, "Market Collapse", "")</f>
        <v/>
      </c>
      <c r="G20" s="15">
        <v>7.6715311722821899E-3</v>
      </c>
      <c r="H20" s="14">
        <v>3.2687782389321003E-17</v>
      </c>
      <c r="I20" s="14">
        <v>-2.3133007777139999E-2</v>
      </c>
      <c r="J20" s="14">
        <v>0</v>
      </c>
      <c r="K20" s="14">
        <v>-8.8963816153869508E-19</v>
      </c>
      <c r="L20" s="14">
        <v>6.0522206278823499E-3</v>
      </c>
      <c r="M20" s="14">
        <v>0</v>
      </c>
      <c r="N20" s="14">
        <v>-1.6069825278441101E-3</v>
      </c>
      <c r="O20" s="14">
        <v>0.79052649441740197</v>
      </c>
      <c r="P20" s="31">
        <v>0.77504967314319495</v>
      </c>
    </row>
    <row r="21" spans="1:16" ht="15.75" x14ac:dyDescent="0.25">
      <c r="A21" s="44"/>
      <c r="B21" s="3" t="s">
        <v>20</v>
      </c>
      <c r="C21" t="s">
        <v>29</v>
      </c>
      <c r="D21">
        <v>3466.4439374662097</v>
      </c>
      <c r="E21" t="s">
        <v>24</v>
      </c>
      <c r="F21" t="str">
        <f>IF(Table368[[#This Row],[% Price Change
Fuel]]&lt;-1, "Market Collapse", "")</f>
        <v/>
      </c>
      <c r="G21" s="15">
        <v>7.0686195067002199E-3</v>
      </c>
      <c r="H21" s="14">
        <v>3.2687782389321003E-17</v>
      </c>
      <c r="I21" s="14">
        <v>-2.1314966510589201E-2</v>
      </c>
      <c r="J21" s="14">
        <v>0</v>
      </c>
      <c r="K21" s="14">
        <v>-8.8963816153869508E-19</v>
      </c>
      <c r="L21" s="14">
        <v>5.5765718509587997E-3</v>
      </c>
      <c r="M21" s="14">
        <v>0</v>
      </c>
      <c r="N21" s="14">
        <v>-1.4815749660356801E-3</v>
      </c>
      <c r="O21" s="14">
        <v>0.79040108685559596</v>
      </c>
      <c r="P21" s="31">
        <v>0.714137910047977</v>
      </c>
    </row>
    <row r="22" spans="1:16" ht="15.75" x14ac:dyDescent="0.25">
      <c r="A22" s="44"/>
      <c r="B22" s="3" t="s">
        <v>21</v>
      </c>
      <c r="C22" t="s">
        <v>23</v>
      </c>
      <c r="D22">
        <v>9038.6271912206303</v>
      </c>
      <c r="E22" t="s">
        <v>24</v>
      </c>
      <c r="F22" t="str">
        <f>IF(Table368[[#This Row],[% Price Change
Fuel]]&lt;-1, "Market Collapse", "")</f>
        <v/>
      </c>
      <c r="G22" s="15">
        <v>1.8431169703079901E-2</v>
      </c>
      <c r="H22" s="14">
        <v>3.2687782389321003E-17</v>
      </c>
      <c r="I22" s="14">
        <v>-5.5578004248178603E-2</v>
      </c>
      <c r="J22" s="14">
        <v>0</v>
      </c>
      <c r="K22" s="14">
        <v>-8.8963816153869508E-19</v>
      </c>
      <c r="L22" s="14">
        <v>1.45407094057073E-2</v>
      </c>
      <c r="M22" s="14">
        <v>0</v>
      </c>
      <c r="N22" s="14">
        <v>-3.8200522657871401E-3</v>
      </c>
      <c r="O22" s="14">
        <v>0.79273956415534397</v>
      </c>
      <c r="P22" s="31">
        <v>1.8620887712262699</v>
      </c>
    </row>
    <row r="23" spans="1:16" ht="15.75" x14ac:dyDescent="0.25">
      <c r="A23" s="44"/>
      <c r="B23" s="3" t="s">
        <v>21</v>
      </c>
      <c r="C23" t="s">
        <v>29</v>
      </c>
      <c r="D23">
        <v>8328.2743775763392</v>
      </c>
      <c r="E23" t="s">
        <v>24</v>
      </c>
      <c r="F23" t="str">
        <f>IF(Table368[[#This Row],[% Price Change
Fuel]]&lt;-1, "Market Collapse", "")</f>
        <v/>
      </c>
      <c r="G23" s="15">
        <v>1.6982649592630499E-2</v>
      </c>
      <c r="H23" s="14">
        <v>3.2687782389321003E-17</v>
      </c>
      <c r="I23" s="14">
        <v>-5.1210085220300801E-2</v>
      </c>
      <c r="J23" s="14">
        <v>0</v>
      </c>
      <c r="K23" s="14">
        <v>-8.8963816153869508E-19</v>
      </c>
      <c r="L23" s="14">
        <v>1.33979436272094E-2</v>
      </c>
      <c r="M23" s="14">
        <v>0</v>
      </c>
      <c r="N23" s="14">
        <v>-3.5248447619602502E-3</v>
      </c>
      <c r="O23" s="14">
        <v>0.79244435665151802</v>
      </c>
      <c r="P23" s="31">
        <v>1.7157457514388399</v>
      </c>
    </row>
    <row r="24" spans="1:16" ht="15.75" x14ac:dyDescent="0.25">
      <c r="A24" s="44"/>
      <c r="B24" s="3" t="s">
        <v>22</v>
      </c>
      <c r="C24" t="s">
        <v>23</v>
      </c>
      <c r="D24">
        <v>3360.1350171024301</v>
      </c>
      <c r="E24" t="s">
        <v>24</v>
      </c>
      <c r="F24" t="str">
        <f>IF(Table368[[#This Row],[% Price Change
Fuel]]&lt;-1, "Market Collapse", "")</f>
        <v/>
      </c>
      <c r="G24" s="15">
        <v>6.8518390475968798E-3</v>
      </c>
      <c r="H24" s="14">
        <v>3.2687782389321003E-17</v>
      </c>
      <c r="I24" s="14">
        <v>-2.0661279008870399E-2</v>
      </c>
      <c r="J24" s="14">
        <v>0</v>
      </c>
      <c r="K24" s="14">
        <v>-8.8963816153869508E-19</v>
      </c>
      <c r="L24" s="14">
        <v>5.4055495169758501E-3</v>
      </c>
      <c r="M24" s="14">
        <v>0</v>
      </c>
      <c r="N24" s="14">
        <v>-1.4364472254318899E-3</v>
      </c>
      <c r="O24" s="14">
        <v>0.79035595911499001</v>
      </c>
      <c r="P24" s="31">
        <v>0.69223672497831901</v>
      </c>
    </row>
    <row r="25" spans="1:16" ht="15.75" x14ac:dyDescent="0.25">
      <c r="A25" s="44"/>
      <c r="B25" s="3" t="s">
        <v>22</v>
      </c>
      <c r="C25" t="s">
        <v>29</v>
      </c>
      <c r="D25">
        <v>3808.15302114118</v>
      </c>
      <c r="E25" t="s">
        <v>24</v>
      </c>
      <c r="F25" t="str">
        <f>IF(Table368[[#This Row],[% Price Change
Fuel]]&lt;-1, "Market Collapse", "")</f>
        <v/>
      </c>
      <c r="G25" s="15">
        <v>7.7654175908621796E-3</v>
      </c>
      <c r="H25" s="14">
        <v>3.2687782389321003E-17</v>
      </c>
      <c r="I25" s="14">
        <v>-2.3416116220865701E-2</v>
      </c>
      <c r="J25" s="14">
        <v>0</v>
      </c>
      <c r="K25" s="14">
        <v>-8.8963816153869508E-19</v>
      </c>
      <c r="L25" s="14">
        <v>6.1262894554015204E-3</v>
      </c>
      <c r="M25" s="14">
        <v>0</v>
      </c>
      <c r="N25" s="14">
        <v>-1.62649770159711E-3</v>
      </c>
      <c r="O25" s="14">
        <v>0.79054600959115395</v>
      </c>
      <c r="P25" s="31">
        <v>0.78453495533769702</v>
      </c>
    </row>
    <row r="26" spans="1:16" ht="15.75" x14ac:dyDescent="0.25">
      <c r="A26" s="44"/>
      <c r="B26" s="3" t="s">
        <v>22</v>
      </c>
      <c r="C26" t="s">
        <v>25</v>
      </c>
      <c r="D26">
        <v>3822.1535825767901</v>
      </c>
      <c r="E26" t="s">
        <v>24</v>
      </c>
      <c r="F26" t="str">
        <f>IF(Table368[[#This Row],[% Price Change
Fuel]]&lt;-1, "Market Collapse", "")</f>
        <v/>
      </c>
      <c r="G26" s="15">
        <v>7.7939669179114103E-3</v>
      </c>
      <c r="H26" s="14">
        <v>3.2687782389321003E-17</v>
      </c>
      <c r="I26" s="14">
        <v>-2.3502204876419502E-2</v>
      </c>
      <c r="J26" s="14">
        <v>0</v>
      </c>
      <c r="K26" s="14">
        <v>-8.8963816153869508E-19</v>
      </c>
      <c r="L26" s="14">
        <v>6.1488125765619397E-3</v>
      </c>
      <c r="M26" s="14">
        <v>0</v>
      </c>
      <c r="N26" s="14">
        <v>-1.6324312263752199E-3</v>
      </c>
      <c r="O26" s="14">
        <v>0.79055194311593302</v>
      </c>
      <c r="P26" s="31">
        <v>0.78741927479114204</v>
      </c>
    </row>
    <row r="27" spans="1:16" ht="15.75" x14ac:dyDescent="0.25">
      <c r="A27" s="44"/>
      <c r="B27" s="3" t="s">
        <v>22</v>
      </c>
      <c r="C27" t="s">
        <v>30</v>
      </c>
      <c r="D27">
        <v>5972.6399961013694</v>
      </c>
      <c r="E27" t="s">
        <v>24</v>
      </c>
      <c r="F27" t="str">
        <f>IF(Table368[[#This Row],[% Price Change
Fuel]]&lt;-1, "Market Collapse", "")</f>
        <v/>
      </c>
      <c r="G27" s="15">
        <v>1.21791439136326E-2</v>
      </c>
      <c r="H27" s="14">
        <v>3.2687782389321003E-17</v>
      </c>
      <c r="I27" s="14">
        <v>-3.6725423457955E-2</v>
      </c>
      <c r="J27" s="14">
        <v>0</v>
      </c>
      <c r="K27" s="14">
        <v>-8.8963816153869508E-19</v>
      </c>
      <c r="L27" s="14">
        <v>9.6083642715754994E-3</v>
      </c>
      <c r="M27" s="14">
        <v>0</v>
      </c>
      <c r="N27" s="14">
        <v>-2.53984648618308E-3</v>
      </c>
      <c r="O27" s="14">
        <v>0.791459358375739</v>
      </c>
      <c r="P27" s="31">
        <v>1.2304507793085899</v>
      </c>
    </row>
    <row r="28" spans="1:16" ht="15.75" x14ac:dyDescent="0.25">
      <c r="A28" s="44"/>
      <c r="B28" s="3" t="s">
        <v>22</v>
      </c>
      <c r="C28" t="s">
        <v>27</v>
      </c>
      <c r="D28">
        <v>2450.098450813101</v>
      </c>
      <c r="E28" t="s">
        <v>24</v>
      </c>
      <c r="F28" t="str">
        <f>IF(Table368[[#This Row],[% Price Change
Fuel]]&lt;-1, "Market Collapse", "")</f>
        <v/>
      </c>
      <c r="G28" s="15">
        <v>4.9961326405908403E-3</v>
      </c>
      <c r="H28" s="14">
        <v>3.2687782389321003E-17</v>
      </c>
      <c r="I28" s="14">
        <v>-1.5065515949149001E-2</v>
      </c>
      <c r="J28" s="14">
        <v>0</v>
      </c>
      <c r="K28" s="14">
        <v>-8.8963816153869508E-19</v>
      </c>
      <c r="L28" s="14">
        <v>3.9415465241503999E-3</v>
      </c>
      <c r="M28" s="14">
        <v>0</v>
      </c>
      <c r="N28" s="14">
        <v>-1.0493434573420001E-3</v>
      </c>
      <c r="O28" s="14">
        <v>0.78996885534690098</v>
      </c>
      <c r="P28" s="31">
        <v>0.50475594547027502</v>
      </c>
    </row>
    <row r="29" spans="1:16" ht="16.5" thickBot="1" x14ac:dyDescent="0.3">
      <c r="A29" s="44"/>
      <c r="B29" s="3" t="s">
        <v>22</v>
      </c>
      <c r="C29" s="46" t="s">
        <v>32</v>
      </c>
      <c r="D29">
        <v>4536.1822744070996</v>
      </c>
      <c r="E29" t="s">
        <v>24</v>
      </c>
      <c r="F29" t="str">
        <f>IF(Table368[[#This Row],[% Price Change
Fuel]]&lt;-1, "Market Collapse", "")</f>
        <v/>
      </c>
      <c r="G29" s="15">
        <v>9.2499827169448198E-3</v>
      </c>
      <c r="H29" s="14">
        <v>3.2687782389321003E-17</v>
      </c>
      <c r="I29" s="14">
        <v>-2.7892726670084599E-2</v>
      </c>
      <c r="J29" s="14">
        <v>0</v>
      </c>
      <c r="K29" s="14">
        <v>-8.8963816153869508E-19</v>
      </c>
      <c r="L29" s="14">
        <v>7.2974918500391204E-3</v>
      </c>
      <c r="M29" s="14">
        <v>0</v>
      </c>
      <c r="N29" s="14">
        <v>-1.9345958883741801E-3</v>
      </c>
      <c r="O29" s="14">
        <v>0.79085410777793097</v>
      </c>
      <c r="P29" s="31">
        <v>0.93451957899243798</v>
      </c>
    </row>
    <row r="30" spans="1:16" ht="15.75" x14ac:dyDescent="0.25">
      <c r="A30" s="43" t="s">
        <v>58</v>
      </c>
      <c r="B30" s="3" t="s">
        <v>15</v>
      </c>
      <c r="C30" t="s">
        <v>23</v>
      </c>
      <c r="D30">
        <v>1606695.2125056691</v>
      </c>
      <c r="E30" t="s">
        <v>24</v>
      </c>
      <c r="F30" t="str">
        <f>IF(Table368[[#This Row],[% Price Change
Fuel]]&lt;-1, "Market Collapse", "")</f>
        <v/>
      </c>
      <c r="G30" s="15">
        <v>3.2763019755457301</v>
      </c>
      <c r="H30" s="14">
        <v>3.2687782389321003E-17</v>
      </c>
      <c r="I30" s="14">
        <v>-9.8794774313630107</v>
      </c>
      <c r="J30" s="14">
        <v>0</v>
      </c>
      <c r="K30" s="14">
        <v>-8.8963816153869508E-19</v>
      </c>
      <c r="L30" s="14">
        <v>2.5847385553503601</v>
      </c>
      <c r="M30" s="14">
        <v>0</v>
      </c>
      <c r="N30" s="14">
        <v>-0.16171996836288699</v>
      </c>
      <c r="O30" s="14">
        <v>0.95063948025244305</v>
      </c>
      <c r="P30" s="31">
        <v>331.00260146759899</v>
      </c>
    </row>
    <row r="31" spans="1:16" ht="15.75" x14ac:dyDescent="0.25">
      <c r="A31" s="44"/>
      <c r="B31" s="3" t="s">
        <v>15</v>
      </c>
      <c r="C31" t="s">
        <v>25</v>
      </c>
      <c r="D31">
        <v>1405858.3109424603</v>
      </c>
      <c r="E31" t="s">
        <v>24</v>
      </c>
      <c r="F31" t="str">
        <f>IF(Table368[[#This Row],[% Price Change
Fuel]]&lt;-1, "Market Collapse", "")</f>
        <v/>
      </c>
      <c r="G31" s="15">
        <v>2.8667642286025798</v>
      </c>
      <c r="H31" s="14">
        <v>3.2687782389321003E-17</v>
      </c>
      <c r="I31" s="14">
        <v>-8.6445427524426304</v>
      </c>
      <c r="J31" s="14">
        <v>0</v>
      </c>
      <c r="K31" s="14">
        <v>-8.8963816153869508E-19</v>
      </c>
      <c r="L31" s="14">
        <v>2.2616462359315599</v>
      </c>
      <c r="M31" s="14">
        <v>0</v>
      </c>
      <c r="N31" s="14">
        <v>-0.15649208405180501</v>
      </c>
      <c r="O31" s="14">
        <v>0.94541159594136204</v>
      </c>
      <c r="P31" s="31">
        <v>289.62727628415001</v>
      </c>
    </row>
    <row r="32" spans="1:16" ht="15.75" x14ac:dyDescent="0.25">
      <c r="A32" s="44"/>
      <c r="B32" s="3" t="s">
        <v>15</v>
      </c>
      <c r="C32" t="s">
        <v>26</v>
      </c>
      <c r="D32">
        <v>1068040.3431848581</v>
      </c>
      <c r="E32" t="s">
        <v>24</v>
      </c>
      <c r="F32" t="str">
        <f>IF(Table368[[#This Row],[% Price Change
Fuel]]&lt;-1, "Market Collapse", "")</f>
        <v/>
      </c>
      <c r="G32" s="15">
        <v>2.17790073630835</v>
      </c>
      <c r="H32" s="14">
        <v>3.2687782389321003E-17</v>
      </c>
      <c r="I32" s="14">
        <v>-6.5673192925150197</v>
      </c>
      <c r="J32" s="14">
        <v>0</v>
      </c>
      <c r="K32" s="14">
        <v>-8.8963816153869508E-19</v>
      </c>
      <c r="L32" s="14">
        <v>1.71818838583226</v>
      </c>
      <c r="M32" s="14">
        <v>0</v>
      </c>
      <c r="N32" s="14">
        <v>-0.14465912834335101</v>
      </c>
      <c r="O32" s="14">
        <v>0.93357864023290604</v>
      </c>
      <c r="P32" s="31">
        <v>220.03185751403799</v>
      </c>
    </row>
    <row r="33" spans="1:16" ht="15.75" x14ac:dyDescent="0.25">
      <c r="A33" s="44"/>
      <c r="B33" s="3" t="s">
        <v>15</v>
      </c>
      <c r="C33" t="s">
        <v>27</v>
      </c>
      <c r="D33">
        <v>901191.22496311564</v>
      </c>
      <c r="E33" t="s">
        <v>24</v>
      </c>
      <c r="F33" t="str">
        <f>IF(Table368[[#This Row],[% Price Change
Fuel]]&lt;-1, "Market Collapse", "")</f>
        <v/>
      </c>
      <c r="G33" s="15">
        <v>1.83766937730934</v>
      </c>
      <c r="H33" s="14">
        <v>3.2687782389321003E-17</v>
      </c>
      <c r="I33" s="14">
        <v>-5.5413735592581004</v>
      </c>
      <c r="J33" s="14">
        <v>0</v>
      </c>
      <c r="K33" s="14">
        <v>-8.8963816153869508E-19</v>
      </c>
      <c r="L33" s="14">
        <v>1.4497732281612601</v>
      </c>
      <c r="M33" s="14">
        <v>0</v>
      </c>
      <c r="N33" s="14">
        <v>-0.13669532900829701</v>
      </c>
      <c r="O33" s="14">
        <v>0.92561484089785195</v>
      </c>
      <c r="P33" s="31">
        <v>185.65851043855699</v>
      </c>
    </row>
    <row r="34" spans="1:16" ht="15.75" x14ac:dyDescent="0.25">
      <c r="A34" s="44"/>
      <c r="B34" s="3" t="s">
        <v>15</v>
      </c>
      <c r="C34" t="s">
        <v>28</v>
      </c>
      <c r="D34">
        <v>1864178.4196379881</v>
      </c>
      <c r="E34" t="s">
        <v>24</v>
      </c>
      <c r="F34" t="str">
        <f>IF(Table368[[#This Row],[% Price Change
Fuel]]&lt;-1, "Market Collapse", "")</f>
        <v/>
      </c>
      <c r="G34" s="15">
        <v>3.8013503690626802</v>
      </c>
      <c r="H34" s="14">
        <v>3.2687782389321003E-17</v>
      </c>
      <c r="I34" s="14">
        <v>-11.4627270197225</v>
      </c>
      <c r="J34" s="14">
        <v>0</v>
      </c>
      <c r="K34" s="14">
        <v>-8.8963816153869508E-19</v>
      </c>
      <c r="L34" s="14">
        <v>2.99895947768215</v>
      </c>
      <c r="M34" s="14">
        <v>0</v>
      </c>
      <c r="N34" s="14">
        <v>-0.16711775431985601</v>
      </c>
      <c r="O34" s="14">
        <v>0.95603726620941398</v>
      </c>
      <c r="P34" s="31">
        <v>384.04789016433</v>
      </c>
    </row>
    <row r="35" spans="1:16" ht="15.75" x14ac:dyDescent="0.25">
      <c r="A35" s="44"/>
      <c r="B35" s="3" t="s">
        <v>15</v>
      </c>
      <c r="C35" t="s">
        <v>33</v>
      </c>
      <c r="D35">
        <v>1789322.1461500002</v>
      </c>
      <c r="E35" t="s">
        <v>24</v>
      </c>
      <c r="F35" t="str">
        <f>IF(Table368[[#This Row],[% Price Change
Fuel]]&lt;-1, "Market Collapse", "")</f>
        <v/>
      </c>
      <c r="G35" s="15">
        <v>3.6487067594957998</v>
      </c>
      <c r="H35" s="14">
        <v>3.2687782389321003E-17</v>
      </c>
      <c r="I35" s="14">
        <v>-11.002440053803699</v>
      </c>
      <c r="J35" s="14">
        <v>0</v>
      </c>
      <c r="K35" s="14">
        <v>-8.8963816153869508E-19</v>
      </c>
      <c r="L35" s="14">
        <v>2.8785359557295802</v>
      </c>
      <c r="M35" s="14">
        <v>0</v>
      </c>
      <c r="N35" s="14">
        <v>-0.16567420652916801</v>
      </c>
      <c r="O35" s="14">
        <v>0.95459371841872598</v>
      </c>
      <c r="P35" s="31">
        <v>368.62640818825997</v>
      </c>
    </row>
    <row r="36" spans="1:16" ht="15.75" x14ac:dyDescent="0.25">
      <c r="A36" s="44"/>
      <c r="B36" s="3" t="s">
        <v>15</v>
      </c>
      <c r="C36" t="s">
        <v>34</v>
      </c>
      <c r="D36">
        <v>1602880.4750000001</v>
      </c>
      <c r="E36" t="s">
        <v>24</v>
      </c>
      <c r="F36" t="str">
        <f>IF(Table368[[#This Row],[% Price Change
Fuel]]&lt;-1, "Market Collapse", "")</f>
        <v/>
      </c>
      <c r="G36" s="15">
        <v>3.2685231311646699</v>
      </c>
      <c r="H36" s="14">
        <v>3.2687782389321003E-17</v>
      </c>
      <c r="I36" s="14">
        <v>-9.8560208275214602</v>
      </c>
      <c r="J36" s="14">
        <v>0</v>
      </c>
      <c r="K36" s="14">
        <v>-8.8963816153869508E-19</v>
      </c>
      <c r="L36" s="14">
        <v>2.5786016732381198</v>
      </c>
      <c r="M36" s="14">
        <v>0</v>
      </c>
      <c r="N36" s="14">
        <v>-0.16163001504885</v>
      </c>
      <c r="O36" s="14">
        <v>0.950549526938406</v>
      </c>
      <c r="P36" s="31">
        <v>330.21671001260199</v>
      </c>
    </row>
    <row r="37" spans="1:16" ht="15.75" x14ac:dyDescent="0.25">
      <c r="A37" s="44"/>
      <c r="B37" s="3" t="s">
        <v>15</v>
      </c>
      <c r="C37" t="s">
        <v>35</v>
      </c>
      <c r="D37">
        <v>924809.875</v>
      </c>
      <c r="E37" t="s">
        <v>24</v>
      </c>
      <c r="F37" t="str">
        <f>IF(Table368[[#This Row],[% Price Change
Fuel]]&lt;-1, "Market Collapse", "")</f>
        <v/>
      </c>
      <c r="G37" s="15">
        <v>1.8858314861979599</v>
      </c>
      <c r="H37" s="14">
        <v>3.2687782389321003E-17</v>
      </c>
      <c r="I37" s="14">
        <v>-5.6866032942958702</v>
      </c>
      <c r="J37" s="14">
        <v>0</v>
      </c>
      <c r="K37" s="14">
        <v>-8.8963816153869508E-19</v>
      </c>
      <c r="L37" s="14">
        <v>1.4877692555972599</v>
      </c>
      <c r="M37" s="14">
        <v>0</v>
      </c>
      <c r="N37" s="14">
        <v>-0.13793675497149399</v>
      </c>
      <c r="O37" s="14">
        <v>0.92685626686105105</v>
      </c>
      <c r="P37" s="31">
        <v>190.524296148573</v>
      </c>
    </row>
    <row r="38" spans="1:16" x14ac:dyDescent="0.25">
      <c r="H38" s="16"/>
    </row>
    <row r="40" spans="1:16" ht="33.75" customHeight="1" x14ac:dyDescent="0.25">
      <c r="A40" s="47" t="s">
        <v>55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</row>
    <row r="41" spans="1:16" ht="37.5" x14ac:dyDescent="0.3">
      <c r="A41" s="38" t="s">
        <v>59</v>
      </c>
      <c r="B41" s="1" t="s">
        <v>0</v>
      </c>
      <c r="C41" s="1" t="s">
        <v>1</v>
      </c>
      <c r="D41" s="1" t="s">
        <v>2</v>
      </c>
      <c r="E41" s="1" t="s">
        <v>3</v>
      </c>
      <c r="F41" s="9" t="s">
        <v>40</v>
      </c>
      <c r="G41" s="9" t="s">
        <v>44</v>
      </c>
      <c r="H41" s="12" t="s">
        <v>42</v>
      </c>
      <c r="I41" s="12" t="s">
        <v>36</v>
      </c>
      <c r="J41" s="12" t="s">
        <v>37</v>
      </c>
      <c r="K41" s="12" t="s">
        <v>43</v>
      </c>
      <c r="L41" s="12" t="s">
        <v>38</v>
      </c>
      <c r="M41" s="12" t="s">
        <v>39</v>
      </c>
      <c r="N41" s="12" t="s">
        <v>46</v>
      </c>
      <c r="O41" s="12" t="s">
        <v>45</v>
      </c>
      <c r="P41" s="12" t="s">
        <v>41</v>
      </c>
    </row>
    <row r="42" spans="1:16" ht="15.75" x14ac:dyDescent="0.25">
      <c r="A42" s="44" t="s">
        <v>4</v>
      </c>
      <c r="B42" s="3" t="s">
        <v>8</v>
      </c>
      <c r="C42" t="s">
        <v>23</v>
      </c>
      <c r="D42" s="4">
        <v>78.279968349613</v>
      </c>
      <c r="E42" t="s">
        <v>24</v>
      </c>
      <c r="F42" t="str">
        <f>IF(Table3689[[#This Row],[% Price Change
Fuel]]&lt;-1, "Market Collapse", "")</f>
        <v/>
      </c>
      <c r="G42" s="15">
        <v>1.5962505704459601E-4</v>
      </c>
      <c r="H42" s="14">
        <v>-3.1735711057593199E-16</v>
      </c>
      <c r="I42" s="14">
        <v>-1.48941836490827E-3</v>
      </c>
      <c r="J42" s="14">
        <v>0</v>
      </c>
      <c r="K42" s="14">
        <v>-1.4827302692311599E-16</v>
      </c>
      <c r="L42" s="14">
        <v>5.5365771501050399E-5</v>
      </c>
      <c r="M42" s="14">
        <v>0</v>
      </c>
      <c r="N42" s="14">
        <v>-1.04242645805261E-4</v>
      </c>
      <c r="O42" s="14">
        <v>0.34695311791720801</v>
      </c>
      <c r="P42" s="31">
        <v>9.2022601730655899E-3</v>
      </c>
    </row>
    <row r="43" spans="1:16" ht="15.75" x14ac:dyDescent="0.25">
      <c r="A43" s="44"/>
      <c r="B43" s="3" t="s">
        <v>8</v>
      </c>
      <c r="C43" t="s">
        <v>25</v>
      </c>
      <c r="D43" s="4">
        <v>71.425238501169304</v>
      </c>
      <c r="E43" t="s">
        <v>24</v>
      </c>
      <c r="F43" t="str">
        <f>IF(Table3689[[#This Row],[% Price Change
Fuel]]&lt;-1, "Market Collapse", "")</f>
        <v/>
      </c>
      <c r="G43" s="15">
        <v>1.45647194429779E-4</v>
      </c>
      <c r="H43" s="14">
        <v>-3.1735711057593199E-16</v>
      </c>
      <c r="I43" s="14">
        <v>-1.35899469793434E-3</v>
      </c>
      <c r="J43" s="14">
        <v>0</v>
      </c>
      <c r="K43" s="14">
        <v>-1.4827302692311599E-16</v>
      </c>
      <c r="L43" s="14">
        <v>5.0517565574328701E-5</v>
      </c>
      <c r="M43" s="14">
        <v>0</v>
      </c>
      <c r="N43" s="14">
        <v>-9.5115775509591006E-5</v>
      </c>
      <c r="O43" s="14">
        <v>0.346943991046466</v>
      </c>
      <c r="P43" s="31">
        <v>8.3964472836200107E-3</v>
      </c>
    </row>
    <row r="44" spans="1:16" ht="15.75" x14ac:dyDescent="0.25">
      <c r="A44" s="44"/>
      <c r="B44" s="3" t="s">
        <v>8</v>
      </c>
      <c r="C44" t="s">
        <v>26</v>
      </c>
      <c r="D44" s="4">
        <v>54.2622507724803</v>
      </c>
      <c r="E44" t="s">
        <v>24</v>
      </c>
      <c r="F44" t="str">
        <f>IF(Table3689[[#This Row],[% Price Change
Fuel]]&lt;-1, "Market Collapse", "")</f>
        <v/>
      </c>
      <c r="G44" s="15">
        <v>1.10649187238311E-4</v>
      </c>
      <c r="H44" s="14">
        <v>-3.1735711057593199E-16</v>
      </c>
      <c r="I44" s="14">
        <v>-1.0324377299295901E-3</v>
      </c>
      <c r="J44" s="14">
        <v>0</v>
      </c>
      <c r="K44" s="14">
        <v>-1.4827302692311599E-16</v>
      </c>
      <c r="L44" s="14">
        <v>3.83785461432591E-5</v>
      </c>
      <c r="M44" s="14">
        <v>0</v>
      </c>
      <c r="N44" s="14">
        <v>-7.2262645292127994E-5</v>
      </c>
      <c r="O44" s="14">
        <v>0.34692113791588602</v>
      </c>
      <c r="P44" s="31">
        <v>6.3788394363569097E-3</v>
      </c>
    </row>
    <row r="45" spans="1:16" ht="15.75" x14ac:dyDescent="0.25">
      <c r="A45" s="44"/>
      <c r="B45" s="3" t="s">
        <v>8</v>
      </c>
      <c r="C45" t="s">
        <v>27</v>
      </c>
      <c r="D45" s="4">
        <v>45.7854092798406</v>
      </c>
      <c r="E45" t="s">
        <v>24</v>
      </c>
      <c r="F45" t="str">
        <f>IF(Table3689[[#This Row],[% Price Change
Fuel]]&lt;-1, "Market Collapse", "")</f>
        <v/>
      </c>
      <c r="G45" s="15">
        <v>9.3363586140756002E-5</v>
      </c>
      <c r="H45" s="14">
        <v>-3.1735711057593199E-16</v>
      </c>
      <c r="I45" s="14">
        <v>-8.7115044709427502E-4</v>
      </c>
      <c r="J45" s="14">
        <v>0</v>
      </c>
      <c r="K45" s="14">
        <v>-1.4827302692311599E-16</v>
      </c>
      <c r="L45" s="14">
        <v>3.2383054844251697E-5</v>
      </c>
      <c r="M45" s="14">
        <v>0</v>
      </c>
      <c r="N45" s="14">
        <v>-6.0974838466972803E-5</v>
      </c>
      <c r="O45" s="14">
        <v>0.34690985010958703</v>
      </c>
      <c r="P45" s="31">
        <v>5.3823380004763598E-3</v>
      </c>
    </row>
    <row r="46" spans="1:16" ht="15.75" x14ac:dyDescent="0.25">
      <c r="A46" s="44"/>
      <c r="B46" s="3" t="s">
        <v>8</v>
      </c>
      <c r="C46" t="s">
        <v>28</v>
      </c>
      <c r="D46" s="4">
        <v>94.710389505675494</v>
      </c>
      <c r="E46" t="s">
        <v>24</v>
      </c>
      <c r="F46" t="str">
        <f>IF(Table3689[[#This Row],[% Price Change
Fuel]]&lt;-1, "Market Collapse", "")</f>
        <v/>
      </c>
      <c r="G46" s="15">
        <v>1.93129246808569E-4</v>
      </c>
      <c r="H46" s="14">
        <v>-3.1735711057593199E-16</v>
      </c>
      <c r="I46" s="14">
        <v>-1.8020369253002699E-3</v>
      </c>
      <c r="J46" s="14">
        <v>0</v>
      </c>
      <c r="K46" s="14">
        <v>-1.4827302692311599E-16</v>
      </c>
      <c r="L46" s="14">
        <v>6.6986662037497196E-5</v>
      </c>
      <c r="M46" s="14">
        <v>0</v>
      </c>
      <c r="N46" s="14">
        <v>-1.26118227652734E-4</v>
      </c>
      <c r="O46" s="14">
        <v>0.34697499349881999</v>
      </c>
      <c r="P46" s="31">
        <v>1.11337506095087E-2</v>
      </c>
    </row>
    <row r="47" spans="1:16" ht="15.75" x14ac:dyDescent="0.25">
      <c r="A47" s="44"/>
      <c r="B47" s="3" t="s">
        <v>12</v>
      </c>
      <c r="C47" t="s">
        <v>23</v>
      </c>
      <c r="D47" s="4">
        <v>347.463431650475</v>
      </c>
      <c r="E47" t="s">
        <v>24</v>
      </c>
      <c r="F47" t="str">
        <f>IF(Table3689[[#This Row],[% Price Change
Fuel]]&lt;-1, "Market Collapse", "")</f>
        <v/>
      </c>
      <c r="G47" s="15">
        <v>7.0853209662025205E-4</v>
      </c>
      <c r="H47" s="14">
        <v>-3.1735711057593199E-16</v>
      </c>
      <c r="I47" s="14">
        <v>-6.6111219401978503E-3</v>
      </c>
      <c r="J47" s="14">
        <v>0</v>
      </c>
      <c r="K47" s="14">
        <v>-1.4827302692311599E-16</v>
      </c>
      <c r="L47" s="14">
        <v>2.4575356080640601E-4</v>
      </c>
      <c r="M47" s="14">
        <v>0</v>
      </c>
      <c r="N47" s="14">
        <v>-4.6245087452614702E-4</v>
      </c>
      <c r="O47" s="14">
        <v>0.347311326145886</v>
      </c>
      <c r="P47" s="31">
        <v>4.0846323345501902E-2</v>
      </c>
    </row>
    <row r="48" spans="1:16" ht="15.75" x14ac:dyDescent="0.25">
      <c r="A48" s="44"/>
      <c r="B48" s="3" t="s">
        <v>12</v>
      </c>
      <c r="C48" t="s">
        <v>25</v>
      </c>
      <c r="D48" s="4">
        <v>301.51785396969899</v>
      </c>
      <c r="E48" t="s">
        <v>24</v>
      </c>
      <c r="F48" t="str">
        <f>IF(Table3689[[#This Row],[% Price Change
Fuel]]&lt;-1, "Market Collapse", "")</f>
        <v/>
      </c>
      <c r="G48" s="15">
        <v>6.1484190214437405E-4</v>
      </c>
      <c r="H48" s="14">
        <v>-3.1735711057593199E-16</v>
      </c>
      <c r="I48" s="14">
        <v>-5.7369239987984898E-3</v>
      </c>
      <c r="J48" s="14">
        <v>0</v>
      </c>
      <c r="K48" s="14">
        <v>-1.4827302692311599E-16</v>
      </c>
      <c r="L48" s="14">
        <v>2.13257222228485E-4</v>
      </c>
      <c r="M48" s="14">
        <v>0</v>
      </c>
      <c r="N48" s="14">
        <v>-4.0133792054543701E-4</v>
      </c>
      <c r="O48" s="14">
        <v>0.34725021319188398</v>
      </c>
      <c r="P48" s="31">
        <v>3.5445156628971901E-2</v>
      </c>
    </row>
    <row r="49" spans="1:16" ht="15.75" x14ac:dyDescent="0.25">
      <c r="A49" s="44"/>
      <c r="B49" s="3" t="s">
        <v>12</v>
      </c>
      <c r="C49" t="s">
        <v>26</v>
      </c>
      <c r="D49" s="4">
        <v>229.06521214312818</v>
      </c>
      <c r="E49" t="s">
        <v>24</v>
      </c>
      <c r="F49" t="str">
        <f>IF(Table3689[[#This Row],[% Price Change
Fuel]]&lt;-1, "Market Collapse", "")</f>
        <v/>
      </c>
      <c r="G49" s="15">
        <v>4.6709967219168101E-4</v>
      </c>
      <c r="H49" s="14">
        <v>-3.1735711057593199E-16</v>
      </c>
      <c r="I49" s="14">
        <v>-4.3583810893195298E-3</v>
      </c>
      <c r="J49" s="14">
        <v>0</v>
      </c>
      <c r="K49" s="14">
        <v>-1.4827302692311599E-16</v>
      </c>
      <c r="L49" s="14">
        <v>1.6201299593935199E-4</v>
      </c>
      <c r="M49" s="14">
        <v>0</v>
      </c>
      <c r="N49" s="14">
        <v>-3.0494423689921902E-4</v>
      </c>
      <c r="O49" s="14">
        <v>0.34715381950839802</v>
      </c>
      <c r="P49" s="31">
        <v>2.69279321796661E-2</v>
      </c>
    </row>
    <row r="50" spans="1:16" ht="15.75" x14ac:dyDescent="0.25">
      <c r="A50" s="44"/>
      <c r="B50" s="3" t="s">
        <v>12</v>
      </c>
      <c r="C50" t="s">
        <v>27</v>
      </c>
      <c r="D50" s="4">
        <v>193.28067562836512</v>
      </c>
      <c r="E50" t="s">
        <v>24</v>
      </c>
      <c r="F50" t="str">
        <f>IF(Table3689[[#This Row],[% Price Change
Fuel]]&lt;-1, "Market Collapse", "")</f>
        <v/>
      </c>
      <c r="G50" s="15">
        <v>3.94129424465313E-4</v>
      </c>
      <c r="H50" s="14">
        <v>-3.1735711057593199E-16</v>
      </c>
      <c r="I50" s="14">
        <v>-3.6775153839735302E-3</v>
      </c>
      <c r="J50" s="14">
        <v>0</v>
      </c>
      <c r="K50" s="14">
        <v>-1.4827302692311599E-16</v>
      </c>
      <c r="L50" s="14">
        <v>1.3670334758712199E-4</v>
      </c>
      <c r="M50" s="14">
        <v>0</v>
      </c>
      <c r="N50" s="14">
        <v>-2.57324657658914E-4</v>
      </c>
      <c r="O50" s="14">
        <v>0.34710619992910302</v>
      </c>
      <c r="P50" s="31">
        <v>2.27212542501334E-2</v>
      </c>
    </row>
    <row r="51" spans="1:16" ht="16.5" thickBot="1" x14ac:dyDescent="0.3">
      <c r="A51" s="40"/>
      <c r="B51" s="3" t="s">
        <v>12</v>
      </c>
      <c r="C51" t="s">
        <v>28</v>
      </c>
      <c r="D51" s="4">
        <v>399.81488344685596</v>
      </c>
      <c r="E51" t="s">
        <v>24</v>
      </c>
      <c r="F51" t="str">
        <f>IF(Table3689[[#This Row],[% Price Change
Fuel]]&lt;-1, "Market Collapse", "")</f>
        <v/>
      </c>
      <c r="G51" s="15">
        <v>8.1528486690808102E-4</v>
      </c>
      <c r="H51" s="14">
        <v>-3.1735711057593199E-16</v>
      </c>
      <c r="I51" s="14">
        <v>-7.6072032542173597E-3</v>
      </c>
      <c r="J51" s="14">
        <v>0</v>
      </c>
      <c r="K51" s="14">
        <v>-1.4827302692311599E-16</v>
      </c>
      <c r="L51" s="14">
        <v>2.8278063911287699E-4</v>
      </c>
      <c r="M51" s="14">
        <v>0</v>
      </c>
      <c r="N51" s="14">
        <v>-5.3207043881828395E-4</v>
      </c>
      <c r="O51" s="14">
        <v>0.34738094571026601</v>
      </c>
      <c r="P51" s="31">
        <v>4.7000537380402899E-2</v>
      </c>
    </row>
    <row r="52" spans="1:16" ht="15.75" x14ac:dyDescent="0.25">
      <c r="A52" s="44" t="s">
        <v>16</v>
      </c>
      <c r="B52" s="3" t="s">
        <v>17</v>
      </c>
      <c r="C52" t="s">
        <v>23</v>
      </c>
      <c r="D52" s="4">
        <v>13979.558874595172</v>
      </c>
      <c r="E52" t="s">
        <v>24</v>
      </c>
      <c r="F52" t="str">
        <f>IF(Table3689[[#This Row],[% Price Change
Fuel]]&lt;-1, "Market Collapse", "")</f>
        <v/>
      </c>
      <c r="G52" s="15">
        <v>2.8506499553618898E-2</v>
      </c>
      <c r="H52" s="14">
        <v>-3.1735711057593199E-16</v>
      </c>
      <c r="I52" s="14">
        <v>-0.26598646065029202</v>
      </c>
      <c r="J52" s="14">
        <v>0</v>
      </c>
      <c r="K52" s="14">
        <v>-1.4827302692311599E-16</v>
      </c>
      <c r="L52" s="14">
        <v>9.8874473080985299E-3</v>
      </c>
      <c r="M52" s="14">
        <v>0</v>
      </c>
      <c r="N52" s="14">
        <v>-1.8102999109486598E-2</v>
      </c>
      <c r="O52" s="14">
        <v>0.36495187438092802</v>
      </c>
      <c r="P52" s="31">
        <v>1.6433774895581501</v>
      </c>
    </row>
    <row r="53" spans="1:16" ht="15.75" x14ac:dyDescent="0.25">
      <c r="A53" s="44"/>
      <c r="B53" s="3" t="s">
        <v>17</v>
      </c>
      <c r="C53" t="s">
        <v>29</v>
      </c>
      <c r="D53" s="4">
        <v>12880.894356686529</v>
      </c>
      <c r="E53" t="s">
        <v>24</v>
      </c>
      <c r="F53" t="str">
        <f>IF(Table3689[[#This Row],[% Price Change
Fuel]]&lt;-1, "Market Collapse", "")</f>
        <v/>
      </c>
      <c r="G53" s="15">
        <v>2.6266151351627E-2</v>
      </c>
      <c r="H53" s="14">
        <v>-3.1735711057593199E-16</v>
      </c>
      <c r="I53" s="14">
        <v>-0.24508237568008301</v>
      </c>
      <c r="J53" s="14">
        <v>0</v>
      </c>
      <c r="K53" s="14">
        <v>-1.4827302692311599E-16</v>
      </c>
      <c r="L53" s="14">
        <v>9.1103850540211907E-3</v>
      </c>
      <c r="M53" s="14">
        <v>0</v>
      </c>
      <c r="N53" s="14">
        <v>-1.6716683362314001E-2</v>
      </c>
      <c r="O53" s="14">
        <v>0.363565558633754</v>
      </c>
      <c r="P53" s="31">
        <v>1.5142231611916801</v>
      </c>
    </row>
    <row r="54" spans="1:16" ht="15.75" x14ac:dyDescent="0.25">
      <c r="A54" s="44"/>
      <c r="B54" s="3" t="s">
        <v>17</v>
      </c>
      <c r="C54" t="s">
        <v>25</v>
      </c>
      <c r="D54" s="4">
        <v>12928.250585906731</v>
      </c>
      <c r="E54" t="s">
        <v>24</v>
      </c>
      <c r="F54" t="str">
        <f>IF(Table3689[[#This Row],[% Price Change
Fuel]]&lt;-1, "Market Collapse", "")</f>
        <v/>
      </c>
      <c r="G54" s="15">
        <v>2.63627180844715E-2</v>
      </c>
      <c r="H54" s="14">
        <v>-3.1735711057593199E-16</v>
      </c>
      <c r="I54" s="14">
        <v>-0.24598341382535099</v>
      </c>
      <c r="J54" s="14">
        <v>0</v>
      </c>
      <c r="K54" s="14">
        <v>-1.4827302692311599E-16</v>
      </c>
      <c r="L54" s="14">
        <v>9.1438791166968906E-3</v>
      </c>
      <c r="M54" s="14">
        <v>0</v>
      </c>
      <c r="N54" s="14">
        <v>-1.67765631626903E-2</v>
      </c>
      <c r="O54" s="14">
        <v>0.36362543843412698</v>
      </c>
      <c r="P54" s="31">
        <v>1.5197901581040301</v>
      </c>
    </row>
    <row r="55" spans="1:16" ht="15.75" x14ac:dyDescent="0.25">
      <c r="A55" s="44"/>
      <c r="B55" s="3" t="s">
        <v>17</v>
      </c>
      <c r="C55" t="s">
        <v>30</v>
      </c>
      <c r="D55" s="4">
        <v>20202.167397060159</v>
      </c>
      <c r="E55" t="s">
        <v>24</v>
      </c>
      <c r="F55" t="str">
        <f>IF(Table3689[[#This Row],[% Price Change
Fuel]]&lt;-1, "Market Collapse", "")</f>
        <v/>
      </c>
      <c r="G55" s="15">
        <v>4.1195368255359702E-2</v>
      </c>
      <c r="H55" s="14">
        <v>-3.1735711057593199E-16</v>
      </c>
      <c r="I55" s="14">
        <v>-0.38438287299422103</v>
      </c>
      <c r="J55" s="14">
        <v>0</v>
      </c>
      <c r="K55" s="14">
        <v>-1.4827302692311599E-16</v>
      </c>
      <c r="L55" s="14">
        <v>1.42885671457643E-2</v>
      </c>
      <c r="M55" s="14">
        <v>0</v>
      </c>
      <c r="N55" s="14">
        <v>-2.5842221287135401E-2</v>
      </c>
      <c r="O55" s="14">
        <v>0.37269109655857602</v>
      </c>
      <c r="P55" s="31">
        <v>2.3748808841849298</v>
      </c>
    </row>
    <row r="56" spans="1:16" ht="15.75" x14ac:dyDescent="0.25">
      <c r="A56" s="44"/>
      <c r="B56" s="3" t="s">
        <v>17</v>
      </c>
      <c r="C56" t="s">
        <v>27</v>
      </c>
      <c r="D56" s="4">
        <v>8287.3401193964201</v>
      </c>
      <c r="E56" t="s">
        <v>24</v>
      </c>
      <c r="F56" t="str">
        <f>IF(Table3689[[#This Row],[% Price Change
Fuel]]&lt;-1, "Market Collapse", "")</f>
        <v/>
      </c>
      <c r="G56" s="15">
        <v>1.6899178259736299E-2</v>
      </c>
      <c r="H56" s="14">
        <v>-3.1735711057593199E-16</v>
      </c>
      <c r="I56" s="14">
        <v>-0.15768167553335999</v>
      </c>
      <c r="J56" s="14">
        <v>0</v>
      </c>
      <c r="K56" s="14">
        <v>-1.4827302692311599E-16</v>
      </c>
      <c r="L56" s="14">
        <v>5.8614609724009902E-3</v>
      </c>
      <c r="M56" s="14">
        <v>0</v>
      </c>
      <c r="N56" s="14">
        <v>-1.08542887272508E-2</v>
      </c>
      <c r="O56" s="14">
        <v>0.35770316399868701</v>
      </c>
      <c r="P56" s="31">
        <v>0.97422446034963495</v>
      </c>
    </row>
    <row r="57" spans="1:16" ht="15.75" x14ac:dyDescent="0.25">
      <c r="A57" s="44"/>
      <c r="B57" s="3" t="s">
        <v>17</v>
      </c>
      <c r="C57" t="s">
        <v>31</v>
      </c>
      <c r="D57" s="4">
        <v>15343.41827613693</v>
      </c>
      <c r="E57" t="s">
        <v>24</v>
      </c>
      <c r="F57" t="str">
        <f>IF(Table3689[[#This Row],[% Price Change
Fuel]]&lt;-1, "Market Collapse", "")</f>
        <v/>
      </c>
      <c r="G57" s="15">
        <v>3.1287621459539998E-2</v>
      </c>
      <c r="H57" s="14">
        <v>-3.1735711057593199E-16</v>
      </c>
      <c r="I57" s="14">
        <v>-0.29193635923400002</v>
      </c>
      <c r="J57" s="14">
        <v>0</v>
      </c>
      <c r="K57" s="14">
        <v>-1.4827302692311599E-16</v>
      </c>
      <c r="L57" s="14">
        <v>1.0852076313159899E-2</v>
      </c>
      <c r="M57" s="14">
        <v>0</v>
      </c>
      <c r="N57" s="14">
        <v>-1.9815563302755801E-2</v>
      </c>
      <c r="O57" s="14">
        <v>0.36666443857419401</v>
      </c>
      <c r="P57" s="31">
        <v>1.8037070006337199</v>
      </c>
    </row>
    <row r="58" spans="1:16" ht="15.75" x14ac:dyDescent="0.25">
      <c r="A58" s="44"/>
      <c r="B58" s="3" t="s">
        <v>17</v>
      </c>
      <c r="C58" t="s">
        <v>32</v>
      </c>
      <c r="D58" s="4">
        <v>860.28054599366999</v>
      </c>
      <c r="E58" t="s">
        <v>24</v>
      </c>
      <c r="F58" t="str">
        <f>IF(Table3689[[#This Row],[% Price Change
Fuel]]&lt;-1, "Market Collapse", "")</f>
        <v/>
      </c>
      <c r="G58" s="15">
        <v>1.75424612610073E-3</v>
      </c>
      <c r="H58" s="14">
        <v>-3.1735711057593199E-16</v>
      </c>
      <c r="I58" s="14">
        <v>-1.63683975759061E-2</v>
      </c>
      <c r="J58" s="14">
        <v>0</v>
      </c>
      <c r="K58" s="14">
        <v>-1.4827302692311599E-16</v>
      </c>
      <c r="L58" s="14">
        <v>6.0845829578723702E-4</v>
      </c>
      <c r="M58" s="14">
        <v>0</v>
      </c>
      <c r="N58" s="14">
        <v>-1.14378135630005E-3</v>
      </c>
      <c r="O58" s="14">
        <v>0.347992656627717</v>
      </c>
      <c r="P58" s="31">
        <v>0.101130922418424</v>
      </c>
    </row>
    <row r="59" spans="1:16" ht="15.75" x14ac:dyDescent="0.25">
      <c r="A59" s="44"/>
      <c r="B59" s="3" t="s">
        <v>20</v>
      </c>
      <c r="C59" t="s">
        <v>23</v>
      </c>
      <c r="D59">
        <v>3762.1112153559802</v>
      </c>
      <c r="E59" t="s">
        <v>24</v>
      </c>
      <c r="F59" t="str">
        <f>IF(Table3689[[#This Row],[% Price Change
Fuel]]&lt;-1, "Market Collapse", "")</f>
        <v/>
      </c>
      <c r="G59" s="15">
        <v>7.6715311722821197E-3</v>
      </c>
      <c r="H59" s="14">
        <v>-3.1735711057593199E-16</v>
      </c>
      <c r="I59" s="14">
        <v>-7.1580988765233305E-2</v>
      </c>
      <c r="J59" s="14">
        <v>0</v>
      </c>
      <c r="K59" s="14">
        <v>-1.4827302692311599E-16</v>
      </c>
      <c r="L59" s="14">
        <v>2.66086195871578E-3</v>
      </c>
      <c r="M59" s="14">
        <v>0</v>
      </c>
      <c r="N59" s="14">
        <v>-4.9725223533279104E-3</v>
      </c>
      <c r="O59" s="14">
        <v>0.35182139762476</v>
      </c>
      <c r="P59" s="31">
        <v>0.44225779511298202</v>
      </c>
    </row>
    <row r="60" spans="1:16" ht="15.75" x14ac:dyDescent="0.25">
      <c r="A60" s="44"/>
      <c r="B60" s="3" t="s">
        <v>20</v>
      </c>
      <c r="C60" t="s">
        <v>29</v>
      </c>
      <c r="D60">
        <v>3466.4439374662097</v>
      </c>
      <c r="E60" t="s">
        <v>24</v>
      </c>
      <c r="F60" t="str">
        <f>IF(Table3689[[#This Row],[% Price Change
Fuel]]&lt;-1, "Market Collapse", "")</f>
        <v/>
      </c>
      <c r="G60" s="15">
        <v>7.0686195067000699E-3</v>
      </c>
      <c r="H60" s="14">
        <v>-3.1735711057593199E-16</v>
      </c>
      <c r="I60" s="14">
        <v>-6.5955382586848701E-2</v>
      </c>
      <c r="J60" s="14">
        <v>0</v>
      </c>
      <c r="K60" s="14">
        <v>-1.4827302692311599E-16</v>
      </c>
      <c r="L60" s="14">
        <v>2.4517427256207001E-3</v>
      </c>
      <c r="M60" s="14">
        <v>0</v>
      </c>
      <c r="N60" s="14">
        <v>-4.5844709006431497E-3</v>
      </c>
      <c r="O60" s="14">
        <v>0.35143334617209099</v>
      </c>
      <c r="P60" s="31">
        <v>0.40750040732683501</v>
      </c>
    </row>
    <row r="61" spans="1:16" ht="15.75" x14ac:dyDescent="0.25">
      <c r="A61" s="44"/>
      <c r="B61" s="3" t="s">
        <v>21</v>
      </c>
      <c r="C61" t="s">
        <v>23</v>
      </c>
      <c r="D61">
        <v>9038.6271912206303</v>
      </c>
      <c r="E61" t="s">
        <v>24</v>
      </c>
      <c r="F61" t="str">
        <f>IF(Table3689[[#This Row],[% Price Change
Fuel]]&lt;-1, "Market Collapse", "")</f>
        <v/>
      </c>
      <c r="G61" s="15">
        <v>1.84311697030798E-2</v>
      </c>
      <c r="H61" s="14">
        <v>-3.1735711057593199E-16</v>
      </c>
      <c r="I61" s="14">
        <v>-0.17197627459470899</v>
      </c>
      <c r="J61" s="14">
        <v>0</v>
      </c>
      <c r="K61" s="14">
        <v>-1.4827302692311599E-16</v>
      </c>
      <c r="L61" s="14">
        <v>6.3928304814502698E-3</v>
      </c>
      <c r="M61" s="14">
        <v>0</v>
      </c>
      <c r="N61" s="14">
        <v>-1.18204740582904E-2</v>
      </c>
      <c r="O61" s="14">
        <v>0.35866934932972899</v>
      </c>
      <c r="P61" s="31">
        <v>1.06254257346804</v>
      </c>
    </row>
    <row r="62" spans="1:16" ht="15.75" x14ac:dyDescent="0.25">
      <c r="A62" s="44"/>
      <c r="B62" s="3" t="s">
        <v>21</v>
      </c>
      <c r="C62" t="s">
        <v>29</v>
      </c>
      <c r="D62">
        <v>8328.2743775763392</v>
      </c>
      <c r="E62" t="s">
        <v>24</v>
      </c>
      <c r="F62" t="str">
        <f>IF(Table3689[[#This Row],[% Price Change
Fuel]]&lt;-1, "Market Collapse", "")</f>
        <v/>
      </c>
      <c r="G62" s="15">
        <v>1.6982649592630399E-2</v>
      </c>
      <c r="H62" s="14">
        <v>-3.1735711057593199E-16</v>
      </c>
      <c r="I62" s="14">
        <v>-0.15846052403282301</v>
      </c>
      <c r="J62" s="14">
        <v>0</v>
      </c>
      <c r="K62" s="14">
        <v>-1.4827302692311599E-16</v>
      </c>
      <c r="L62" s="14">
        <v>5.8904129103328103E-3</v>
      </c>
      <c r="M62" s="14">
        <v>0</v>
      </c>
      <c r="N62" s="14">
        <v>-1.09070068075801E-2</v>
      </c>
      <c r="O62" s="14">
        <v>0.35775588207901599</v>
      </c>
      <c r="P62" s="31">
        <v>0.97903651765757005</v>
      </c>
    </row>
    <row r="63" spans="1:16" ht="15.75" x14ac:dyDescent="0.25">
      <c r="A63" s="44"/>
      <c r="B63" s="3" t="s">
        <v>22</v>
      </c>
      <c r="C63" t="s">
        <v>23</v>
      </c>
      <c r="D63">
        <v>3360.1350171024301</v>
      </c>
      <c r="E63" t="s">
        <v>24</v>
      </c>
      <c r="F63" t="str">
        <f>IF(Table3689[[#This Row],[% Price Change
Fuel]]&lt;-1, "Market Collapse", "")</f>
        <v/>
      </c>
      <c r="G63" s="15">
        <v>6.8518390475968104E-3</v>
      </c>
      <c r="H63" s="14">
        <v>-3.1735711057593199E-16</v>
      </c>
      <c r="I63" s="14">
        <v>-6.3932662577099203E-2</v>
      </c>
      <c r="J63" s="14">
        <v>0</v>
      </c>
      <c r="K63" s="14">
        <v>-1.4827302692311599E-16</v>
      </c>
      <c r="L63" s="14">
        <v>2.37655266719989E-3</v>
      </c>
      <c r="M63" s="14">
        <v>0</v>
      </c>
      <c r="N63" s="14">
        <v>-4.4448311130167398E-3</v>
      </c>
      <c r="O63" s="14">
        <v>0.351293706384463</v>
      </c>
      <c r="P63" s="31">
        <v>0.39500318275542901</v>
      </c>
    </row>
    <row r="64" spans="1:16" ht="15.75" x14ac:dyDescent="0.25">
      <c r="A64" s="44"/>
      <c r="B64" s="3" t="s">
        <v>22</v>
      </c>
      <c r="C64" t="s">
        <v>29</v>
      </c>
      <c r="D64">
        <v>3808.15302114118</v>
      </c>
      <c r="E64" t="s">
        <v>24</v>
      </c>
      <c r="F64" t="str">
        <f>IF(Table3689[[#This Row],[% Price Change
Fuel]]&lt;-1, "Market Collapse", "")</f>
        <v/>
      </c>
      <c r="G64" s="15">
        <v>7.7654175908620903E-3</v>
      </c>
      <c r="H64" s="14">
        <v>-3.1735711057593199E-16</v>
      </c>
      <c r="I64" s="14">
        <v>-7.2457017620836797E-2</v>
      </c>
      <c r="J64" s="14">
        <v>0</v>
      </c>
      <c r="K64" s="14">
        <v>-1.4827302692311599E-16</v>
      </c>
      <c r="L64" s="14">
        <v>2.6934263574035101E-3</v>
      </c>
      <c r="M64" s="14">
        <v>0</v>
      </c>
      <c r="N64" s="14">
        <v>-5.0329085965100601E-3</v>
      </c>
      <c r="O64" s="14">
        <v>0.35188178386794</v>
      </c>
      <c r="P64" s="31">
        <v>0.44767027399623999</v>
      </c>
    </row>
    <row r="65" spans="1:16" ht="15.75" x14ac:dyDescent="0.25">
      <c r="A65" s="44"/>
      <c r="B65" s="3" t="s">
        <v>22</v>
      </c>
      <c r="C65" t="s">
        <v>25</v>
      </c>
      <c r="D65">
        <v>3822.1535825767901</v>
      </c>
      <c r="E65" t="s">
        <v>24</v>
      </c>
      <c r="F65" t="str">
        <f>IF(Table3689[[#This Row],[% Price Change
Fuel]]&lt;-1, "Market Collapse", "")</f>
        <v/>
      </c>
      <c r="G65" s="15">
        <v>7.7939669179113097E-3</v>
      </c>
      <c r="H65" s="14">
        <v>-3.1735711057593199E-16</v>
      </c>
      <c r="I65" s="14">
        <v>-7.2723403693300007E-2</v>
      </c>
      <c r="J65" s="14">
        <v>0</v>
      </c>
      <c r="K65" s="14">
        <v>-1.4827302692311599E-16</v>
      </c>
      <c r="L65" s="14">
        <v>2.7033286593803299E-3</v>
      </c>
      <c r="M65" s="14">
        <v>0</v>
      </c>
      <c r="N65" s="14">
        <v>-5.0512688363271501E-3</v>
      </c>
      <c r="O65" s="14">
        <v>0.35190014410776699</v>
      </c>
      <c r="P65" s="31">
        <v>0.44931612045754399</v>
      </c>
    </row>
    <row r="66" spans="1:16" ht="15.75" x14ac:dyDescent="0.25">
      <c r="A66" s="44"/>
      <c r="B66" s="3" t="s">
        <v>22</v>
      </c>
      <c r="C66" t="s">
        <v>30</v>
      </c>
      <c r="D66">
        <v>5972.6399961013694</v>
      </c>
      <c r="E66" t="s">
        <v>24</v>
      </c>
      <c r="F66" t="str">
        <f>IF(Table3689[[#This Row],[% Price Change
Fuel]]&lt;-1, "Market Collapse", "")</f>
        <v/>
      </c>
      <c r="G66" s="15">
        <v>1.21791439136323E-2</v>
      </c>
      <c r="H66" s="14">
        <v>-3.1735711057593199E-16</v>
      </c>
      <c r="I66" s="14">
        <v>-0.113640307791714</v>
      </c>
      <c r="J66" s="14">
        <v>0</v>
      </c>
      <c r="K66" s="14">
        <v>-1.4827302692311599E-16</v>
      </c>
      <c r="L66" s="14">
        <v>4.2243223682123E-3</v>
      </c>
      <c r="M66" s="14">
        <v>0</v>
      </c>
      <c r="N66" s="14">
        <v>-7.8591043821179506E-3</v>
      </c>
      <c r="O66" s="14">
        <v>0.354707979653551</v>
      </c>
      <c r="P66" s="31">
        <v>0.70211815772417197</v>
      </c>
    </row>
    <row r="67" spans="1:16" ht="15.75" x14ac:dyDescent="0.25">
      <c r="A67" s="44"/>
      <c r="B67" s="3" t="s">
        <v>22</v>
      </c>
      <c r="C67" t="s">
        <v>27</v>
      </c>
      <c r="D67">
        <v>2450.098450813101</v>
      </c>
      <c r="E67" t="s">
        <v>24</v>
      </c>
      <c r="F67" t="str">
        <f>IF(Table3689[[#This Row],[% Price Change
Fuel]]&lt;-1, "Market Collapse", "")</f>
        <v/>
      </c>
      <c r="G67" s="15">
        <v>4.9961326405908299E-3</v>
      </c>
      <c r="H67" s="14">
        <v>-3.1735711057593199E-16</v>
      </c>
      <c r="I67" s="14">
        <v>-4.66175664785001E-2</v>
      </c>
      <c r="J67" s="14">
        <v>0</v>
      </c>
      <c r="K67" s="14">
        <v>-1.4827302692311599E-16</v>
      </c>
      <c r="L67" s="14">
        <v>1.7329029870958299E-3</v>
      </c>
      <c r="M67" s="14">
        <v>0</v>
      </c>
      <c r="N67" s="14">
        <v>-3.2470071749639202E-3</v>
      </c>
      <c r="O67" s="14">
        <v>0.350095882446401</v>
      </c>
      <c r="P67" s="31">
        <v>0.28802315419154501</v>
      </c>
    </row>
    <row r="68" spans="1:16" ht="16.5" thickBot="1" x14ac:dyDescent="0.3">
      <c r="A68" s="44"/>
      <c r="B68" s="3" t="s">
        <v>22</v>
      </c>
      <c r="C68" t="s">
        <v>32</v>
      </c>
      <c r="D68">
        <v>4536.1822744070996</v>
      </c>
      <c r="E68" t="s">
        <v>24</v>
      </c>
      <c r="F68" t="str">
        <f>IF(Table3689[[#This Row],[% Price Change
Fuel]]&lt;-1, "Market Collapse", "")</f>
        <v/>
      </c>
      <c r="G68" s="15">
        <v>9.2499827169449794E-3</v>
      </c>
      <c r="H68" s="14">
        <v>-3.1735711057593199E-16</v>
      </c>
      <c r="I68" s="14">
        <v>-8.6309094504177702E-2</v>
      </c>
      <c r="J68" s="14">
        <v>0</v>
      </c>
      <c r="K68" s="14">
        <v>-1.4827302692311599E-16</v>
      </c>
      <c r="L68" s="14">
        <v>3.20834610165258E-3</v>
      </c>
      <c r="M68" s="14">
        <v>0</v>
      </c>
      <c r="N68" s="14">
        <v>-5.9862637787994801E-3</v>
      </c>
      <c r="O68" s="14">
        <v>0.35283513905022901</v>
      </c>
      <c r="P68" s="31">
        <v>0.53325429687486603</v>
      </c>
    </row>
    <row r="69" spans="1:16" ht="15.75" x14ac:dyDescent="0.25">
      <c r="A69" s="43" t="s">
        <v>58</v>
      </c>
      <c r="B69" s="3" t="s">
        <v>15</v>
      </c>
      <c r="C69" t="s">
        <v>23</v>
      </c>
      <c r="D69">
        <v>1606695.2125056691</v>
      </c>
      <c r="E69" t="s">
        <v>24</v>
      </c>
      <c r="F69" s="10" t="str">
        <f>IF(Table3689[[#This Row],[% Price Change
Fuel]]&lt;-1, "Market Collapse", "")</f>
        <v/>
      </c>
      <c r="G69" s="15">
        <v>3.2763019755457701</v>
      </c>
      <c r="H69" s="14">
        <v>-3.1735711057593199E-16</v>
      </c>
      <c r="I69" s="14">
        <v>-30.570290289687499</v>
      </c>
      <c r="J69" s="14">
        <v>0</v>
      </c>
      <c r="K69" s="14">
        <v>-1.4827302692311599E-16</v>
      </c>
      <c r="L69" s="14">
        <v>1.13638165526764</v>
      </c>
      <c r="M69" s="14">
        <v>0</v>
      </c>
      <c r="N69" s="14">
        <v>-0.50041375293778501</v>
      </c>
      <c r="O69" s="14">
        <v>0.84726262820922504</v>
      </c>
      <c r="P69" s="31">
        <v>188.87625628953299</v>
      </c>
    </row>
    <row r="70" spans="1:16" ht="15.75" x14ac:dyDescent="0.25">
      <c r="A70" s="44"/>
      <c r="B70" s="3" t="s">
        <v>15</v>
      </c>
      <c r="C70" t="s">
        <v>25</v>
      </c>
      <c r="D70">
        <v>1405858.3109424603</v>
      </c>
      <c r="E70" t="s">
        <v>24</v>
      </c>
      <c r="F70" s="10" t="str">
        <f>IF(Table3689[[#This Row],[% Price Change
Fuel]]&lt;-1, "Market Collapse", "")</f>
        <v/>
      </c>
      <c r="G70" s="15">
        <v>2.8667642286025501</v>
      </c>
      <c r="H70" s="14">
        <v>-3.1735711057593199E-16</v>
      </c>
      <c r="I70" s="14">
        <v>-26.7490040034765</v>
      </c>
      <c r="J70" s="14">
        <v>0</v>
      </c>
      <c r="K70" s="14">
        <v>-1.4827302692311599E-16</v>
      </c>
      <c r="L70" s="14">
        <v>0.99433394835918898</v>
      </c>
      <c r="M70" s="14">
        <v>0</v>
      </c>
      <c r="N70" s="14">
        <v>-0.484236992365075</v>
      </c>
      <c r="O70" s="14">
        <v>0.83108586763651504</v>
      </c>
      <c r="P70" s="31">
        <v>165.26672425334101</v>
      </c>
    </row>
    <row r="71" spans="1:16" ht="15.75" x14ac:dyDescent="0.25">
      <c r="A71" s="44"/>
      <c r="B71" s="3" t="s">
        <v>15</v>
      </c>
      <c r="C71" t="s">
        <v>26</v>
      </c>
      <c r="D71">
        <v>1068040.3431848581</v>
      </c>
      <c r="E71" t="s">
        <v>24</v>
      </c>
      <c r="F71" s="10" t="str">
        <f>IF(Table3689[[#This Row],[% Price Change
Fuel]]&lt;-1, "Market Collapse", "")</f>
        <v/>
      </c>
      <c r="G71" s="15">
        <v>2.17790073630831</v>
      </c>
      <c r="H71" s="14">
        <v>-3.1735711057593199E-16</v>
      </c>
      <c r="I71" s="14">
        <v>-20.3214045066705</v>
      </c>
      <c r="J71" s="14">
        <v>0</v>
      </c>
      <c r="K71" s="14">
        <v>-1.4827302692311599E-16</v>
      </c>
      <c r="L71" s="14">
        <v>0.75540242084137699</v>
      </c>
      <c r="M71" s="14">
        <v>0</v>
      </c>
      <c r="N71" s="14">
        <v>-0.44762201009444202</v>
      </c>
      <c r="O71" s="14">
        <v>0.79447088536588095</v>
      </c>
      <c r="P71" s="31">
        <v>125.55428062323401</v>
      </c>
    </row>
    <row r="72" spans="1:16" ht="15.75" x14ac:dyDescent="0.25">
      <c r="A72" s="44"/>
      <c r="B72" s="3" t="s">
        <v>15</v>
      </c>
      <c r="C72" t="s">
        <v>27</v>
      </c>
      <c r="D72">
        <v>901191.22496311564</v>
      </c>
      <c r="E72" t="s">
        <v>24</v>
      </c>
      <c r="F72" s="10" t="str">
        <f>IF(Table3689[[#This Row],[% Price Change
Fuel]]&lt;-1, "Market Collapse", "")</f>
        <v/>
      </c>
      <c r="G72" s="15">
        <v>1.83766937730933</v>
      </c>
      <c r="H72" s="14">
        <v>-3.1735711057593199E-16</v>
      </c>
      <c r="I72" s="14">
        <v>-17.146797438126001</v>
      </c>
      <c r="J72" s="14">
        <v>0</v>
      </c>
      <c r="K72" s="14">
        <v>-1.4827302692311599E-16</v>
      </c>
      <c r="L72" s="14">
        <v>0.63739355664050601</v>
      </c>
      <c r="M72" s="14">
        <v>0</v>
      </c>
      <c r="N72" s="14">
        <v>-0.42297944583203001</v>
      </c>
      <c r="O72" s="14">
        <v>0.76982832110346899</v>
      </c>
      <c r="P72" s="31">
        <v>105.940207854706</v>
      </c>
    </row>
    <row r="73" spans="1:16" ht="15.75" x14ac:dyDescent="0.25">
      <c r="A73" s="44"/>
      <c r="B73" s="3" t="s">
        <v>15</v>
      </c>
      <c r="C73" t="s">
        <v>28</v>
      </c>
      <c r="D73">
        <v>1864178.4196379881</v>
      </c>
      <c r="E73" t="s">
        <v>24</v>
      </c>
      <c r="F73" s="10" t="str">
        <f>IF(Table3689[[#This Row],[% Price Change
Fuel]]&lt;-1, "Market Collapse", "")</f>
        <v/>
      </c>
      <c r="G73" s="15">
        <v>3.8013503690627202</v>
      </c>
      <c r="H73" s="14">
        <v>-3.1735711057593199E-16</v>
      </c>
      <c r="I73" s="14">
        <v>-35.469375272009202</v>
      </c>
      <c r="J73" s="14">
        <v>0</v>
      </c>
      <c r="K73" s="14">
        <v>-1.4827302692311599E-16</v>
      </c>
      <c r="L73" s="14">
        <v>1.31849410002207</v>
      </c>
      <c r="M73" s="14">
        <v>0</v>
      </c>
      <c r="N73" s="14">
        <v>-0.51711624401310397</v>
      </c>
      <c r="O73" s="14">
        <v>0.863965119284543</v>
      </c>
      <c r="P73" s="31">
        <v>219.14488710516301</v>
      </c>
    </row>
    <row r="74" spans="1:16" ht="15.75" x14ac:dyDescent="0.25">
      <c r="A74" s="44"/>
      <c r="B74" s="3" t="s">
        <v>15</v>
      </c>
      <c r="C74" t="s">
        <v>33</v>
      </c>
      <c r="D74">
        <v>1789322.1461500002</v>
      </c>
      <c r="E74" t="s">
        <v>24</v>
      </c>
      <c r="F74" s="10" t="str">
        <f>IF(Table3689[[#This Row],[% Price Change
Fuel]]&lt;-1, "Market Collapse", "")</f>
        <v/>
      </c>
      <c r="G74" s="15">
        <v>3.6487067594958398</v>
      </c>
      <c r="H74" s="14">
        <v>-3.1735711057593199E-16</v>
      </c>
      <c r="I74" s="14">
        <v>-34.045098910991598</v>
      </c>
      <c r="J74" s="14">
        <v>0</v>
      </c>
      <c r="K74" s="14">
        <v>-1.4827302692311599E-16</v>
      </c>
      <c r="L74" s="14">
        <v>1.2655498357264301</v>
      </c>
      <c r="M74" s="14">
        <v>0</v>
      </c>
      <c r="N74" s="14">
        <v>-0.51264944146054703</v>
      </c>
      <c r="O74" s="14">
        <v>0.85949831673198596</v>
      </c>
      <c r="P74" s="31">
        <v>210.345101939844</v>
      </c>
    </row>
    <row r="75" spans="1:16" ht="15.75" x14ac:dyDescent="0.25">
      <c r="A75" s="44"/>
      <c r="B75" s="3" t="s">
        <v>15</v>
      </c>
      <c r="C75" t="s">
        <v>34</v>
      </c>
      <c r="D75">
        <v>1602880.4750000001</v>
      </c>
      <c r="E75" t="s">
        <v>24</v>
      </c>
      <c r="F75" s="10" t="str">
        <f>IF(Table3689[[#This Row],[% Price Change
Fuel]]&lt;-1, "Market Collapse", "")</f>
        <v/>
      </c>
      <c r="G75" s="15">
        <v>3.2685231311646201</v>
      </c>
      <c r="H75" s="14">
        <v>-3.1735711057593199E-16</v>
      </c>
      <c r="I75" s="14">
        <v>-30.497707990306999</v>
      </c>
      <c r="J75" s="14">
        <v>0</v>
      </c>
      <c r="K75" s="14">
        <v>-1.4827302692311599E-16</v>
      </c>
      <c r="L75" s="14">
        <v>1.13368357184313</v>
      </c>
      <c r="M75" s="14">
        <v>0</v>
      </c>
      <c r="N75" s="14">
        <v>-0.50013540836523995</v>
      </c>
      <c r="O75" s="14">
        <v>0.84698428363667899</v>
      </c>
      <c r="P75" s="31">
        <v>188.42781197153801</v>
      </c>
    </row>
    <row r="76" spans="1:16" ht="15.75" x14ac:dyDescent="0.25">
      <c r="A76" s="44"/>
      <c r="B76" s="3" t="s">
        <v>15</v>
      </c>
      <c r="C76" t="s">
        <v>35</v>
      </c>
      <c r="D76">
        <v>924809.875</v>
      </c>
      <c r="E76" t="s">
        <v>24</v>
      </c>
      <c r="F76" t="str">
        <f>IF(Table3689[[#This Row],[% Price Change
Fuel]]&lt;-1, "Market Collapse", "")</f>
        <v/>
      </c>
      <c r="G76" s="15">
        <v>1.8858314861979699</v>
      </c>
      <c r="H76" s="14">
        <v>-3.1735711057593199E-16</v>
      </c>
      <c r="I76" s="14">
        <v>-17.5961850894106</v>
      </c>
      <c r="J76" s="14">
        <v>0</v>
      </c>
      <c r="K76" s="14">
        <v>-1.4827302692311599E-16</v>
      </c>
      <c r="L76" s="14">
        <v>0.65409852993923401</v>
      </c>
      <c r="M76" s="14">
        <v>0</v>
      </c>
      <c r="N76" s="14">
        <v>-0.42682081824587897</v>
      </c>
      <c r="O76" s="14">
        <v>0.77366969351731796</v>
      </c>
      <c r="P76" s="31">
        <v>108.71671590854</v>
      </c>
    </row>
    <row r="77" spans="1:16" x14ac:dyDescent="0.25">
      <c r="H77" s="16"/>
    </row>
    <row r="79" spans="1:16" ht="28.5" x14ac:dyDescent="0.25">
      <c r="A79" s="47" t="s">
        <v>50</v>
      </c>
      <c r="B79" s="47" t="s">
        <v>50</v>
      </c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</row>
    <row r="80" spans="1:16" ht="37.5" x14ac:dyDescent="0.3">
      <c r="A80" s="38" t="s">
        <v>59</v>
      </c>
      <c r="B80" s="1" t="s">
        <v>0</v>
      </c>
      <c r="C80" s="1" t="s">
        <v>1</v>
      </c>
      <c r="D80" s="1" t="s">
        <v>2</v>
      </c>
      <c r="E80" s="1" t="s">
        <v>3</v>
      </c>
      <c r="F80" s="9" t="s">
        <v>40</v>
      </c>
      <c r="G80" s="9" t="s">
        <v>44</v>
      </c>
      <c r="H80" s="12" t="s">
        <v>42</v>
      </c>
      <c r="I80" s="12" t="s">
        <v>36</v>
      </c>
      <c r="J80" s="12" t="s">
        <v>37</v>
      </c>
      <c r="K80" s="12" t="s">
        <v>43</v>
      </c>
      <c r="L80" s="12" t="s">
        <v>38</v>
      </c>
      <c r="M80" s="12" t="s">
        <v>39</v>
      </c>
      <c r="N80" s="12" t="s">
        <v>46</v>
      </c>
      <c r="O80" s="12" t="s">
        <v>45</v>
      </c>
      <c r="P80" s="12" t="s">
        <v>41</v>
      </c>
    </row>
    <row r="81" spans="1:16" ht="15.75" x14ac:dyDescent="0.25">
      <c r="A81" s="44" t="s">
        <v>4</v>
      </c>
      <c r="B81" s="3" t="s">
        <v>8</v>
      </c>
      <c r="C81" t="s">
        <v>23</v>
      </c>
      <c r="D81" s="4">
        <v>78.279968349613</v>
      </c>
      <c r="E81" t="s">
        <v>24</v>
      </c>
      <c r="F81" t="str">
        <f>IF(Table36891314[[#This Row],[% Price Change
Fuel]]&lt;-1, "Market Collapse", "")</f>
        <v/>
      </c>
      <c r="G81" s="15">
        <v>1.5962505704459601E-4</v>
      </c>
      <c r="H81" s="14">
        <v>-1.5867855528796599E-16</v>
      </c>
      <c r="I81" s="14">
        <v>-7.0061599345794701E-4</v>
      </c>
      <c r="J81" s="14">
        <v>0</v>
      </c>
      <c r="K81" s="14">
        <v>0</v>
      </c>
      <c r="L81" s="14">
        <v>1.1058193750256101E-4</v>
      </c>
      <c r="M81" s="14">
        <v>0</v>
      </c>
      <c r="N81" s="14">
        <v>-4.9035292280706501E-5</v>
      </c>
      <c r="O81" s="14">
        <v>0.69280955516271503</v>
      </c>
      <c r="P81" s="34">
        <v>1.1239022160495601E-2</v>
      </c>
    </row>
    <row r="82" spans="1:16" ht="15.75" x14ac:dyDescent="0.25">
      <c r="A82" s="44"/>
      <c r="B82" s="3" t="s">
        <v>8</v>
      </c>
      <c r="C82" t="s">
        <v>25</v>
      </c>
      <c r="D82" s="4">
        <v>71.425238501169304</v>
      </c>
      <c r="E82" t="s">
        <v>24</v>
      </c>
      <c r="F82" t="str">
        <f>IF(Table36891314[[#This Row],[% Price Change
Fuel]]&lt;-1, "Market Collapse", "")</f>
        <v/>
      </c>
      <c r="G82" s="15">
        <v>1.45647194429779E-4</v>
      </c>
      <c r="H82" s="14">
        <v>-1.5867855528796599E-16</v>
      </c>
      <c r="I82" s="14">
        <v>-6.3926526141352101E-4</v>
      </c>
      <c r="J82" s="14">
        <v>0</v>
      </c>
      <c r="K82" s="14">
        <v>0</v>
      </c>
      <c r="L82" s="14">
        <v>1.0089862613080901E-4</v>
      </c>
      <c r="M82" s="14">
        <v>0</v>
      </c>
      <c r="N82" s="14">
        <v>-4.4742051744649601E-5</v>
      </c>
      <c r="O82" s="14">
        <v>0.69280526192201397</v>
      </c>
      <c r="P82" s="34">
        <v>1.0254856449964E-2</v>
      </c>
    </row>
    <row r="83" spans="1:16" ht="15.75" x14ac:dyDescent="0.25">
      <c r="A83" s="44"/>
      <c r="B83" s="3" t="s">
        <v>8</v>
      </c>
      <c r="C83" t="s">
        <v>26</v>
      </c>
      <c r="D83" s="4">
        <v>54.2622507724803</v>
      </c>
      <c r="E83" t="s">
        <v>24</v>
      </c>
      <c r="F83" t="str">
        <f>IF(Table36891314[[#This Row],[% Price Change
Fuel]]&lt;-1, "Market Collapse", "")</f>
        <v/>
      </c>
      <c r="G83" s="15">
        <v>1.10649187238311E-4</v>
      </c>
      <c r="H83" s="14">
        <v>-1.5867855528796599E-16</v>
      </c>
      <c r="I83" s="14">
        <v>-4.8565426805553499E-4</v>
      </c>
      <c r="J83" s="14">
        <v>0</v>
      </c>
      <c r="K83" s="14">
        <v>0</v>
      </c>
      <c r="L83" s="14">
        <v>7.6653388474439004E-5</v>
      </c>
      <c r="M83" s="14">
        <v>0</v>
      </c>
      <c r="N83" s="14">
        <v>-3.3992037572587398E-5</v>
      </c>
      <c r="O83" s="14">
        <v>0.69279451190746599</v>
      </c>
      <c r="P83" s="34">
        <v>7.7906858135908799E-3</v>
      </c>
    </row>
    <row r="84" spans="1:16" ht="15.75" x14ac:dyDescent="0.25">
      <c r="A84" s="44"/>
      <c r="B84" s="3" t="s">
        <v>8</v>
      </c>
      <c r="C84" t="s">
        <v>27</v>
      </c>
      <c r="D84" s="4">
        <v>45.7854092798406</v>
      </c>
      <c r="E84" t="s">
        <v>24</v>
      </c>
      <c r="F84" t="str">
        <f>IF(Table36891314[[#This Row],[% Price Change
Fuel]]&lt;-1, "Market Collapse", "")</f>
        <v/>
      </c>
      <c r="G84" s="15">
        <v>9.3363586140756002E-5</v>
      </c>
      <c r="H84" s="14">
        <v>-1.5867855528796599E-16</v>
      </c>
      <c r="I84" s="14">
        <v>-4.0978542384208298E-4</v>
      </c>
      <c r="J84" s="14">
        <v>0</v>
      </c>
      <c r="K84" s="14">
        <v>0</v>
      </c>
      <c r="L84" s="14">
        <v>6.4678606471876198E-5</v>
      </c>
      <c r="M84" s="14">
        <v>0</v>
      </c>
      <c r="N84" s="14">
        <v>-2.8682301786378301E-5</v>
      </c>
      <c r="O84" s="14">
        <v>0.69278920217206996</v>
      </c>
      <c r="P84" s="34">
        <v>6.5736259271865702E-3</v>
      </c>
    </row>
    <row r="85" spans="1:16" ht="15.75" x14ac:dyDescent="0.25">
      <c r="A85" s="44"/>
      <c r="B85" s="3" t="s">
        <v>8</v>
      </c>
      <c r="C85" t="s">
        <v>28</v>
      </c>
      <c r="D85" s="4">
        <v>94.710389505675494</v>
      </c>
      <c r="E85" t="s">
        <v>24</v>
      </c>
      <c r="F85" t="str">
        <f>IF(Table36891314[[#This Row],[% Price Change
Fuel]]&lt;-1, "Market Collapse", "")</f>
        <v/>
      </c>
      <c r="G85" s="15">
        <v>1.93129246808569E-4</v>
      </c>
      <c r="H85" s="14">
        <v>-1.5867855528796599E-16</v>
      </c>
      <c r="I85" s="14">
        <v>-8.4767041981857803E-4</v>
      </c>
      <c r="J85" s="14">
        <v>0</v>
      </c>
      <c r="K85" s="14">
        <v>0</v>
      </c>
      <c r="L85" s="14">
        <v>1.3379231742126601E-4</v>
      </c>
      <c r="M85" s="14">
        <v>0</v>
      </c>
      <c r="N85" s="14">
        <v>-5.9325471903574999E-5</v>
      </c>
      <c r="O85" s="14">
        <v>0.69281984534233299</v>
      </c>
      <c r="P85" s="34">
        <v>1.35980147785544E-2</v>
      </c>
    </row>
    <row r="86" spans="1:16" ht="15.75" x14ac:dyDescent="0.25">
      <c r="A86" s="44"/>
      <c r="B86" s="3" t="s">
        <v>12</v>
      </c>
      <c r="C86" t="s">
        <v>23</v>
      </c>
      <c r="D86" s="4">
        <v>347.463431650475</v>
      </c>
      <c r="E86" t="s">
        <v>24</v>
      </c>
      <c r="F86" t="str">
        <f>IF(Table36891314[[#This Row],[% Price Change
Fuel]]&lt;-1, "Market Collapse", "")</f>
        <v/>
      </c>
      <c r="G86" s="15">
        <v>7.0853209662025205E-4</v>
      </c>
      <c r="H86" s="14">
        <v>-1.5867855528796599E-16</v>
      </c>
      <c r="I86" s="14">
        <v>-3.1098433288691799E-3</v>
      </c>
      <c r="J86" s="14">
        <v>0</v>
      </c>
      <c r="K86" s="14">
        <v>0</v>
      </c>
      <c r="L86" s="14">
        <v>4.9084306359945798E-4</v>
      </c>
      <c r="M86" s="14">
        <v>0</v>
      </c>
      <c r="N86" s="14">
        <v>-2.1753490256020799E-4</v>
      </c>
      <c r="O86" s="14">
        <v>0.692978054772868</v>
      </c>
      <c r="P86" s="34">
        <v>4.9886954358973501E-2</v>
      </c>
    </row>
    <row r="87" spans="1:16" ht="15.75" x14ac:dyDescent="0.25">
      <c r="A87" s="44"/>
      <c r="B87" s="3" t="s">
        <v>12</v>
      </c>
      <c r="C87" t="s">
        <v>25</v>
      </c>
      <c r="D87" s="4">
        <v>301.51785396969899</v>
      </c>
      <c r="E87" t="s">
        <v>24</v>
      </c>
      <c r="F87" t="str">
        <f>IF(Table36891314[[#This Row],[% Price Change
Fuel]]&lt;-1, "Market Collapse", "")</f>
        <v/>
      </c>
      <c r="G87" s="15">
        <v>6.1484190214437405E-4</v>
      </c>
      <c r="H87" s="14">
        <v>-1.5867855528796599E-16</v>
      </c>
      <c r="I87" s="14">
        <v>-2.6986243768117799E-3</v>
      </c>
      <c r="J87" s="14">
        <v>0</v>
      </c>
      <c r="K87" s="14">
        <v>0</v>
      </c>
      <c r="L87" s="14">
        <v>4.2593819576758498E-4</v>
      </c>
      <c r="M87" s="14">
        <v>0</v>
      </c>
      <c r="N87" s="14">
        <v>-1.88787631830153E-4</v>
      </c>
      <c r="O87" s="14">
        <v>0.69294930750210604</v>
      </c>
      <c r="P87" s="34">
        <v>4.3290332303328002E-2</v>
      </c>
    </row>
    <row r="88" spans="1:16" ht="15.75" x14ac:dyDescent="0.25">
      <c r="A88" s="44"/>
      <c r="B88" s="3" t="s">
        <v>12</v>
      </c>
      <c r="C88" t="s">
        <v>26</v>
      </c>
      <c r="D88" s="4">
        <v>229.06521214312818</v>
      </c>
      <c r="E88" t="s">
        <v>24</v>
      </c>
      <c r="F88" t="str">
        <f>IF(Table36891314[[#This Row],[% Price Change
Fuel]]&lt;-1, "Market Collapse", "")</f>
        <v/>
      </c>
      <c r="G88" s="15">
        <v>4.6709967219168101E-4</v>
      </c>
      <c r="H88" s="14">
        <v>-1.5867855528796599E-16</v>
      </c>
      <c r="I88" s="14">
        <v>-2.0501637207561698E-3</v>
      </c>
      <c r="J88" s="14">
        <v>0</v>
      </c>
      <c r="K88" s="14">
        <v>0</v>
      </c>
      <c r="L88" s="14">
        <v>3.2358821173871899E-4</v>
      </c>
      <c r="M88" s="14">
        <v>0</v>
      </c>
      <c r="N88" s="14">
        <v>-1.4344445759382501E-4</v>
      </c>
      <c r="O88" s="14">
        <v>0.69290396432785295</v>
      </c>
      <c r="P88" s="34">
        <v>3.2887966739799802E-2</v>
      </c>
    </row>
    <row r="89" spans="1:16" ht="15.75" x14ac:dyDescent="0.25">
      <c r="A89" s="44"/>
      <c r="B89" s="3" t="s">
        <v>12</v>
      </c>
      <c r="C89" t="s">
        <v>27</v>
      </c>
      <c r="D89" s="4">
        <v>193.28067562836512</v>
      </c>
      <c r="E89" t="s">
        <v>24</v>
      </c>
      <c r="F89" t="str">
        <f>IF(Table36891314[[#This Row],[% Price Change
Fuel]]&lt;-1, "Market Collapse", "")</f>
        <v/>
      </c>
      <c r="G89" s="15">
        <v>3.94129424465313E-4</v>
      </c>
      <c r="H89" s="14">
        <v>-1.5867855528796599E-16</v>
      </c>
      <c r="I89" s="14">
        <v>-1.72988742109333E-3</v>
      </c>
      <c r="J89" s="14">
        <v>0</v>
      </c>
      <c r="K89" s="14">
        <v>0</v>
      </c>
      <c r="L89" s="14">
        <v>2.7303730498876499E-4</v>
      </c>
      <c r="M89" s="14">
        <v>0</v>
      </c>
      <c r="N89" s="14">
        <v>-1.21044412311935E-4</v>
      </c>
      <c r="O89" s="14">
        <v>0.69288156428272896</v>
      </c>
      <c r="P89" s="34">
        <v>2.77502130159182E-2</v>
      </c>
    </row>
    <row r="90" spans="1:16" ht="16.5" thickBot="1" x14ac:dyDescent="0.3">
      <c r="A90" s="40"/>
      <c r="B90" s="3" t="s">
        <v>12</v>
      </c>
      <c r="C90" t="s">
        <v>28</v>
      </c>
      <c r="D90" s="4">
        <v>399.81488344685596</v>
      </c>
      <c r="E90" t="s">
        <v>24</v>
      </c>
      <c r="F90" t="str">
        <f>IF(Table36891314[[#This Row],[% Price Change
Fuel]]&lt;-1, "Market Collapse", "")</f>
        <v/>
      </c>
      <c r="G90" s="15">
        <v>8.1528486690808102E-4</v>
      </c>
      <c r="H90" s="14">
        <v>-1.5867855528796599E-16</v>
      </c>
      <c r="I90" s="14">
        <v>-3.5783956952353201E-3</v>
      </c>
      <c r="J90" s="14">
        <v>0</v>
      </c>
      <c r="K90" s="14">
        <v>0</v>
      </c>
      <c r="L90" s="14">
        <v>5.6479716824163505E-4</v>
      </c>
      <c r="M90" s="14">
        <v>0</v>
      </c>
      <c r="N90" s="14">
        <v>-2.50283646197244E-4</v>
      </c>
      <c r="O90" s="14">
        <v>0.69301080351652999</v>
      </c>
      <c r="P90" s="34">
        <v>5.7403297802622003E-2</v>
      </c>
    </row>
    <row r="91" spans="1:16" ht="15.75" x14ac:dyDescent="0.25">
      <c r="A91" s="44" t="s">
        <v>16</v>
      </c>
      <c r="B91" s="3" t="s">
        <v>17</v>
      </c>
      <c r="C91" t="s">
        <v>23</v>
      </c>
      <c r="D91" s="4">
        <v>13979.558874595172</v>
      </c>
      <c r="E91" t="s">
        <v>24</v>
      </c>
      <c r="F91" t="str">
        <f>IF(Table36891314[[#This Row],[% Price Change
Fuel]]&lt;-1, "Market Collapse", "")</f>
        <v/>
      </c>
      <c r="G91" s="15">
        <v>2.8506499553618898E-2</v>
      </c>
      <c r="H91" s="14">
        <v>-1.5867855528796599E-16</v>
      </c>
      <c r="I91" s="14">
        <v>-0.12511888718818301</v>
      </c>
      <c r="J91" s="14">
        <v>0</v>
      </c>
      <c r="K91" s="14">
        <v>0</v>
      </c>
      <c r="L91" s="14">
        <v>1.9748177450446099E-2</v>
      </c>
      <c r="M91" s="14">
        <v>0</v>
      </c>
      <c r="N91" s="14">
        <v>-8.5155729273212692E-3</v>
      </c>
      <c r="O91" s="14">
        <v>0.70127609279757397</v>
      </c>
      <c r="P91" s="34">
        <v>2.0071108266648801</v>
      </c>
    </row>
    <row r="92" spans="1:16" ht="15.75" x14ac:dyDescent="0.25">
      <c r="A92" s="44"/>
      <c r="B92" s="3" t="s">
        <v>17</v>
      </c>
      <c r="C92" t="s">
        <v>29</v>
      </c>
      <c r="D92" s="4">
        <v>12880.894356686529</v>
      </c>
      <c r="E92" t="s">
        <v>24</v>
      </c>
      <c r="F92" t="str">
        <f>IF(Table36891314[[#This Row],[% Price Change
Fuel]]&lt;-1, "Market Collapse", "")</f>
        <v/>
      </c>
      <c r="G92" s="15">
        <v>2.6266151351627E-2</v>
      </c>
      <c r="H92" s="14">
        <v>-1.5867855528796599E-16</v>
      </c>
      <c r="I92" s="14">
        <v>-0.115285695518331</v>
      </c>
      <c r="J92" s="14">
        <v>0</v>
      </c>
      <c r="K92" s="14">
        <v>0</v>
      </c>
      <c r="L92" s="14">
        <v>1.8196152665343801E-2</v>
      </c>
      <c r="M92" s="14">
        <v>0</v>
      </c>
      <c r="N92" s="14">
        <v>-7.8634559618425796E-3</v>
      </c>
      <c r="O92" s="14">
        <v>0.70062397583209302</v>
      </c>
      <c r="P92" s="34">
        <v>1.84937040949233</v>
      </c>
    </row>
    <row r="93" spans="1:16" ht="15.75" x14ac:dyDescent="0.25">
      <c r="A93" s="44"/>
      <c r="B93" s="3" t="s">
        <v>17</v>
      </c>
      <c r="C93" t="s">
        <v>25</v>
      </c>
      <c r="D93" s="4">
        <v>12928.250585906731</v>
      </c>
      <c r="E93" t="s">
        <v>24</v>
      </c>
      <c r="F93" t="str">
        <f>IF(Table36891314[[#This Row],[% Price Change
Fuel]]&lt;-1, "Market Collapse", "")</f>
        <v/>
      </c>
      <c r="G93" s="15">
        <v>2.63627180844715E-2</v>
      </c>
      <c r="H93" s="14">
        <v>-1.5867855528796599E-16</v>
      </c>
      <c r="I93" s="14">
        <v>-0.11570953998686</v>
      </c>
      <c r="J93" s="14">
        <v>0</v>
      </c>
      <c r="K93" s="14">
        <v>0</v>
      </c>
      <c r="L93" s="14">
        <v>1.82630502853913E-2</v>
      </c>
      <c r="M93" s="14">
        <v>0</v>
      </c>
      <c r="N93" s="14">
        <v>-7.8916231624204195E-3</v>
      </c>
      <c r="O93" s="14">
        <v>0.70065214303266998</v>
      </c>
      <c r="P93" s="34">
        <v>1.8561695654049399</v>
      </c>
    </row>
    <row r="94" spans="1:16" ht="15.75" x14ac:dyDescent="0.25">
      <c r="A94" s="44"/>
      <c r="B94" s="3" t="s">
        <v>17</v>
      </c>
      <c r="C94" t="s">
        <v>30</v>
      </c>
      <c r="D94" s="4">
        <v>20202.167397060159</v>
      </c>
      <c r="E94" t="s">
        <v>24</v>
      </c>
      <c r="F94" t="str">
        <f>IF(Table36891314[[#This Row],[% Price Change
Fuel]]&lt;-1, "Market Collapse", "")</f>
        <v/>
      </c>
      <c r="G94" s="15">
        <v>4.1195368255359702E-2</v>
      </c>
      <c r="H94" s="14">
        <v>-1.5867855528796599E-16</v>
      </c>
      <c r="I94" s="14">
        <v>-0.180812050379005</v>
      </c>
      <c r="J94" s="14">
        <v>0</v>
      </c>
      <c r="K94" s="14">
        <v>0</v>
      </c>
      <c r="L94" s="14">
        <v>2.8538524728829399E-2</v>
      </c>
      <c r="M94" s="14">
        <v>0</v>
      </c>
      <c r="N94" s="14">
        <v>-1.2156069756378399E-2</v>
      </c>
      <c r="O94" s="14">
        <v>0.70491658962662995</v>
      </c>
      <c r="P94" s="34">
        <v>2.9005199140026399</v>
      </c>
    </row>
    <row r="95" spans="1:16" ht="15.75" x14ac:dyDescent="0.25">
      <c r="A95" s="44"/>
      <c r="B95" s="3" t="s">
        <v>17</v>
      </c>
      <c r="C95" t="s">
        <v>27</v>
      </c>
      <c r="D95" s="4">
        <v>8287.3401193964201</v>
      </c>
      <c r="E95" t="s">
        <v>24</v>
      </c>
      <c r="F95" t="str">
        <f>IF(Table36891314[[#This Row],[% Price Change
Fuel]]&lt;-1, "Market Collapse", "")</f>
        <v/>
      </c>
      <c r="G95" s="15">
        <v>1.6899178259736299E-2</v>
      </c>
      <c r="H95" s="14">
        <v>-1.5867855528796599E-16</v>
      </c>
      <c r="I95" s="14">
        <v>-7.4172782044876207E-2</v>
      </c>
      <c r="J95" s="14">
        <v>0</v>
      </c>
      <c r="K95" s="14">
        <v>0</v>
      </c>
      <c r="L95" s="14">
        <v>1.1707083516594901E-2</v>
      </c>
      <c r="M95" s="14">
        <v>0</v>
      </c>
      <c r="N95" s="14">
        <v>-5.10581073733073E-3</v>
      </c>
      <c r="O95" s="14">
        <v>0.69786633060758096</v>
      </c>
      <c r="P95" s="34">
        <v>1.18985228554835</v>
      </c>
    </row>
    <row r="96" spans="1:16" ht="15.75" x14ac:dyDescent="0.25">
      <c r="A96" s="44"/>
      <c r="B96" s="3" t="s">
        <v>17</v>
      </c>
      <c r="C96" t="s">
        <v>31</v>
      </c>
      <c r="D96" s="4">
        <v>15343.41827613693</v>
      </c>
      <c r="E96" t="s">
        <v>24</v>
      </c>
      <c r="F96" t="str">
        <f>IF(Table36891314[[#This Row],[% Price Change
Fuel]]&lt;-1, "Market Collapse", "")</f>
        <v/>
      </c>
      <c r="G96" s="15">
        <v>3.1287621459539998E-2</v>
      </c>
      <c r="H96" s="14">
        <v>-1.5867855528796599E-16</v>
      </c>
      <c r="I96" s="14">
        <v>-0.13732560788179199</v>
      </c>
      <c r="J96" s="14">
        <v>0</v>
      </c>
      <c r="K96" s="14">
        <v>0</v>
      </c>
      <c r="L96" s="14">
        <v>2.16748289078144E-2</v>
      </c>
      <c r="M96" s="14">
        <v>0</v>
      </c>
      <c r="N96" s="14">
        <v>-9.3211557587793807E-3</v>
      </c>
      <c r="O96" s="14">
        <v>0.70208167562902901</v>
      </c>
      <c r="P96" s="34">
        <v>2.2029265169480801</v>
      </c>
    </row>
    <row r="97" spans="1:16" ht="15.75" x14ac:dyDescent="0.25">
      <c r="A97" s="44"/>
      <c r="B97" s="3" t="s">
        <v>17</v>
      </c>
      <c r="C97" t="s">
        <v>32</v>
      </c>
      <c r="D97" s="4">
        <v>860.28054599366999</v>
      </c>
      <c r="E97" t="s">
        <v>24</v>
      </c>
      <c r="F97" t="str">
        <f>IF(Table36891314[[#This Row],[% Price Change
Fuel]]&lt;-1, "Market Collapse", "")</f>
        <v/>
      </c>
      <c r="G97" s="15">
        <v>1.75424612610073E-3</v>
      </c>
      <c r="H97" s="14">
        <v>-1.5867855528796599E-16</v>
      </c>
      <c r="I97" s="14">
        <v>-7.6996238257542602E-3</v>
      </c>
      <c r="J97" s="14">
        <v>0</v>
      </c>
      <c r="K97" s="14">
        <v>0</v>
      </c>
      <c r="L97" s="14">
        <v>1.2152724582978999E-3</v>
      </c>
      <c r="M97" s="14">
        <v>0</v>
      </c>
      <c r="N97" s="14">
        <v>-5.3802983105592696E-4</v>
      </c>
      <c r="O97" s="14">
        <v>0.69329854970132399</v>
      </c>
      <c r="P97" s="34">
        <v>0.123514512390711</v>
      </c>
    </row>
    <row r="98" spans="1:16" ht="15.75" x14ac:dyDescent="0.25">
      <c r="A98" s="44"/>
      <c r="B98" s="3" t="s">
        <v>20</v>
      </c>
      <c r="C98" t="s">
        <v>23</v>
      </c>
      <c r="D98">
        <v>3762.1112153559802</v>
      </c>
      <c r="E98" t="s">
        <v>24</v>
      </c>
      <c r="F98" t="str">
        <f>IF(Table36891314[[#This Row],[% Price Change
Fuel]]&lt;-1, "Market Collapse", "")</f>
        <v/>
      </c>
      <c r="G98" s="15">
        <v>7.6715311722821197E-3</v>
      </c>
      <c r="H98" s="14">
        <v>-1.5867855528796599E-16</v>
      </c>
      <c r="I98" s="14">
        <v>-3.3671389273873198E-2</v>
      </c>
      <c r="J98" s="14">
        <v>0</v>
      </c>
      <c r="K98" s="14">
        <v>0</v>
      </c>
      <c r="L98" s="14">
        <v>5.3145339231109997E-3</v>
      </c>
      <c r="M98" s="14">
        <v>0</v>
      </c>
      <c r="N98" s="14">
        <v>-2.3390531301693998E-3</v>
      </c>
      <c r="O98" s="14">
        <v>0.69509957300042102</v>
      </c>
      <c r="P98" s="34">
        <v>0.54014395011995997</v>
      </c>
    </row>
    <row r="99" spans="1:16" ht="15.75" x14ac:dyDescent="0.25">
      <c r="A99" s="44"/>
      <c r="B99" s="3" t="s">
        <v>20</v>
      </c>
      <c r="C99" t="s">
        <v>29</v>
      </c>
      <c r="D99">
        <v>3466.4439374662097</v>
      </c>
      <c r="E99" t="s">
        <v>24</v>
      </c>
      <c r="F99" t="str">
        <f>IF(Table36891314[[#This Row],[% Price Change
Fuel]]&lt;-1, "Market Collapse", "")</f>
        <v/>
      </c>
      <c r="G99" s="15">
        <v>7.0686195067000699E-3</v>
      </c>
      <c r="H99" s="14">
        <v>-1.5867855528796599E-16</v>
      </c>
      <c r="I99" s="14">
        <v>-3.10251283210503E-2</v>
      </c>
      <c r="J99" s="14">
        <v>0</v>
      </c>
      <c r="K99" s="14">
        <v>0</v>
      </c>
      <c r="L99" s="14">
        <v>4.8968605242264897E-3</v>
      </c>
      <c r="M99" s="14">
        <v>0</v>
      </c>
      <c r="N99" s="14">
        <v>-2.1565153956811301E-3</v>
      </c>
      <c r="O99" s="14">
        <v>0.69491703526593096</v>
      </c>
      <c r="P99" s="34">
        <v>0.49769361246147398</v>
      </c>
    </row>
    <row r="100" spans="1:16" ht="15.75" x14ac:dyDescent="0.25">
      <c r="A100" s="44"/>
      <c r="B100" s="3" t="s">
        <v>21</v>
      </c>
      <c r="C100" t="s">
        <v>23</v>
      </c>
      <c r="D100">
        <v>9038.6271912206303</v>
      </c>
      <c r="E100" t="s">
        <v>24</v>
      </c>
      <c r="F100" t="str">
        <f>IF(Table36891314[[#This Row],[% Price Change
Fuel]]&lt;-1, "Market Collapse", "")</f>
        <v/>
      </c>
      <c r="G100" s="15">
        <v>1.84311697030798E-2</v>
      </c>
      <c r="H100" s="14">
        <v>-1.5867855528796599E-16</v>
      </c>
      <c r="I100" s="14">
        <v>-8.0896899967963495E-2</v>
      </c>
      <c r="J100" s="14">
        <v>0</v>
      </c>
      <c r="K100" s="14">
        <v>0</v>
      </c>
      <c r="L100" s="14">
        <v>1.2768386705322401E-2</v>
      </c>
      <c r="M100" s="14">
        <v>0</v>
      </c>
      <c r="N100" s="14">
        <v>-5.5603001618738804E-3</v>
      </c>
      <c r="O100" s="14">
        <v>0.69832082003212403</v>
      </c>
      <c r="P100" s="34">
        <v>1.29771809371288</v>
      </c>
    </row>
    <row r="101" spans="1:16" ht="15.75" x14ac:dyDescent="0.25">
      <c r="A101" s="44"/>
      <c r="B101" s="3" t="s">
        <v>21</v>
      </c>
      <c r="C101" t="s">
        <v>29</v>
      </c>
      <c r="D101">
        <v>8328.2743775763392</v>
      </c>
      <c r="E101" t="s">
        <v>24</v>
      </c>
      <c r="F101" t="str">
        <f>IF(Table36891314[[#This Row],[% Price Change
Fuel]]&lt;-1, "Market Collapse", "")</f>
        <v/>
      </c>
      <c r="G101" s="15">
        <v>1.6982649592630399E-2</v>
      </c>
      <c r="H101" s="14">
        <v>-1.5867855528796599E-16</v>
      </c>
      <c r="I101" s="14">
        <v>-7.4539149029506799E-2</v>
      </c>
      <c r="J101" s="14">
        <v>0</v>
      </c>
      <c r="K101" s="14">
        <v>0</v>
      </c>
      <c r="L101" s="14">
        <v>1.1764909160564999E-2</v>
      </c>
      <c r="M101" s="14">
        <v>0</v>
      </c>
      <c r="N101" s="14">
        <v>-5.13060909559814E-3</v>
      </c>
      <c r="O101" s="14">
        <v>0.69789112896584904</v>
      </c>
      <c r="P101" s="34">
        <v>1.1957294089620001</v>
      </c>
    </row>
    <row r="102" spans="1:16" ht="15.75" x14ac:dyDescent="0.25">
      <c r="A102" s="44"/>
      <c r="B102" s="3" t="s">
        <v>22</v>
      </c>
      <c r="C102" t="s">
        <v>23</v>
      </c>
      <c r="D102">
        <v>3360.1350171024301</v>
      </c>
      <c r="E102" t="s">
        <v>24</v>
      </c>
      <c r="F102" t="str">
        <f>IF(Table36891314[[#This Row],[% Price Change
Fuel]]&lt;-1, "Market Collapse", "")</f>
        <v/>
      </c>
      <c r="G102" s="15">
        <v>6.8518390475968104E-3</v>
      </c>
      <c r="H102" s="14">
        <v>-1.5867855528796599E-16</v>
      </c>
      <c r="I102" s="14">
        <v>-3.00736495273764E-2</v>
      </c>
      <c r="J102" s="14">
        <v>0</v>
      </c>
      <c r="K102" s="14">
        <v>0</v>
      </c>
      <c r="L102" s="14">
        <v>4.7466835806804298E-3</v>
      </c>
      <c r="M102" s="14">
        <v>0</v>
      </c>
      <c r="N102" s="14">
        <v>-2.0908294401166898E-3</v>
      </c>
      <c r="O102" s="14">
        <v>0.69485134931036896</v>
      </c>
      <c r="P102" s="34">
        <v>0.48243034221471898</v>
      </c>
    </row>
    <row r="103" spans="1:16" ht="15.75" x14ac:dyDescent="0.25">
      <c r="A103" s="44"/>
      <c r="B103" s="3" t="s">
        <v>22</v>
      </c>
      <c r="C103" t="s">
        <v>29</v>
      </c>
      <c r="D103">
        <v>3808.15302114118</v>
      </c>
      <c r="E103" t="s">
        <v>24</v>
      </c>
      <c r="F103" t="str">
        <f>IF(Table36891314[[#This Row],[% Price Change
Fuel]]&lt;-1, "Market Collapse", "")</f>
        <v/>
      </c>
      <c r="G103" s="15">
        <v>7.7654175908620903E-3</v>
      </c>
      <c r="H103" s="14">
        <v>-1.5867855528796599E-16</v>
      </c>
      <c r="I103" s="14">
        <v>-3.40834694800983E-2</v>
      </c>
      <c r="J103" s="14">
        <v>0</v>
      </c>
      <c r="K103" s="14">
        <v>0</v>
      </c>
      <c r="L103" s="14">
        <v>5.3795747272552298E-3</v>
      </c>
      <c r="M103" s="14">
        <v>0</v>
      </c>
      <c r="N103" s="14">
        <v>-2.3674585592651301E-3</v>
      </c>
      <c r="O103" s="14">
        <v>0.69512797842951501</v>
      </c>
      <c r="P103" s="34">
        <v>0.54675438809584498</v>
      </c>
    </row>
    <row r="104" spans="1:16" ht="15.75" x14ac:dyDescent="0.25">
      <c r="A104" s="44"/>
      <c r="B104" s="3" t="s">
        <v>22</v>
      </c>
      <c r="C104" t="s">
        <v>25</v>
      </c>
      <c r="D104">
        <v>3822.1535825767901</v>
      </c>
      <c r="E104" t="s">
        <v>24</v>
      </c>
      <c r="F104" t="str">
        <f>IF(Table36891314[[#This Row],[% Price Change
Fuel]]&lt;-1, "Market Collapse", "")</f>
        <v/>
      </c>
      <c r="G104" s="15">
        <v>7.7939669179113097E-3</v>
      </c>
      <c r="H104" s="14">
        <v>-1.5867855528796599E-16</v>
      </c>
      <c r="I104" s="14">
        <v>-3.4208776342964702E-2</v>
      </c>
      <c r="J104" s="14">
        <v>0</v>
      </c>
      <c r="K104" s="14">
        <v>0</v>
      </c>
      <c r="L104" s="14">
        <v>5.3993525739037202E-3</v>
      </c>
      <c r="M104" s="14">
        <v>0</v>
      </c>
      <c r="N104" s="14">
        <v>-2.3760951371150801E-3</v>
      </c>
      <c r="O104" s="14">
        <v>0.69513661500736201</v>
      </c>
      <c r="P104" s="34">
        <v>0.54876451435867901</v>
      </c>
    </row>
    <row r="105" spans="1:16" ht="15.75" x14ac:dyDescent="0.25">
      <c r="A105" s="44"/>
      <c r="B105" s="3" t="s">
        <v>22</v>
      </c>
      <c r="C105" t="s">
        <v>30</v>
      </c>
      <c r="D105">
        <v>5972.6399961013694</v>
      </c>
      <c r="E105" t="s">
        <v>24</v>
      </c>
      <c r="F105" t="str">
        <f>IF(Table36891314[[#This Row],[% Price Change
Fuel]]&lt;-1, "Market Collapse", "")</f>
        <v/>
      </c>
      <c r="G105" s="15">
        <v>1.21791439136323E-2</v>
      </c>
      <c r="H105" s="14">
        <v>-1.5867855528796599E-16</v>
      </c>
      <c r="I105" s="14">
        <v>-5.3455912063568603E-2</v>
      </c>
      <c r="J105" s="14">
        <v>0</v>
      </c>
      <c r="K105" s="14">
        <v>0</v>
      </c>
      <c r="L105" s="14">
        <v>8.4372300691825195E-3</v>
      </c>
      <c r="M105" s="14">
        <v>0</v>
      </c>
      <c r="N105" s="14">
        <v>-3.6968889024738701E-3</v>
      </c>
      <c r="O105" s="14">
        <v>0.696457408772723</v>
      </c>
      <c r="P105" s="34">
        <v>0.857519933746406</v>
      </c>
    </row>
    <row r="106" spans="1:16" ht="15.75" x14ac:dyDescent="0.25">
      <c r="A106" s="44"/>
      <c r="B106" s="3" t="s">
        <v>22</v>
      </c>
      <c r="C106" t="s">
        <v>27</v>
      </c>
      <c r="D106">
        <v>2450.098450813101</v>
      </c>
      <c r="E106" t="s">
        <v>24</v>
      </c>
      <c r="F106" t="str">
        <f>IF(Table36891314[[#This Row],[% Price Change
Fuel]]&lt;-1, "Market Collapse", "")</f>
        <v/>
      </c>
      <c r="G106" s="15">
        <v>4.9961326405908299E-3</v>
      </c>
      <c r="H106" s="14">
        <v>-1.5867855528796599E-16</v>
      </c>
      <c r="I106" s="14">
        <v>-2.1928702787919901E-2</v>
      </c>
      <c r="J106" s="14">
        <v>0</v>
      </c>
      <c r="K106" s="14">
        <v>0</v>
      </c>
      <c r="L106" s="14">
        <v>3.4611234454364E-3</v>
      </c>
      <c r="M106" s="14">
        <v>0</v>
      </c>
      <c r="N106" s="14">
        <v>-1.5273782110198099E-3</v>
      </c>
      <c r="O106" s="14">
        <v>0.69428789808126701</v>
      </c>
      <c r="P106" s="34">
        <v>0.35177212465255298</v>
      </c>
    </row>
    <row r="107" spans="1:16" ht="16.5" thickBot="1" x14ac:dyDescent="0.3">
      <c r="A107" s="44"/>
      <c r="B107" s="3" t="s">
        <v>22</v>
      </c>
      <c r="C107" t="s">
        <v>32</v>
      </c>
      <c r="D107">
        <v>4536.1822744070996</v>
      </c>
      <c r="E107" t="s">
        <v>24</v>
      </c>
      <c r="F107" t="str">
        <f>IF(Table36891314[[#This Row],[% Price Change
Fuel]]&lt;-1, "Market Collapse", "")</f>
        <v/>
      </c>
      <c r="G107" s="15">
        <v>9.2499827169449794E-3</v>
      </c>
      <c r="H107" s="14">
        <v>-1.5867855528796599E-16</v>
      </c>
      <c r="I107" s="14">
        <v>-4.0599426873762202E-2</v>
      </c>
      <c r="J107" s="14">
        <v>0</v>
      </c>
      <c r="K107" s="14">
        <v>0</v>
      </c>
      <c r="L107" s="14">
        <v>6.4080228357816802E-3</v>
      </c>
      <c r="M107" s="14">
        <v>0</v>
      </c>
      <c r="N107" s="14">
        <v>-2.8159127370135499E-3</v>
      </c>
      <c r="O107" s="14">
        <v>0.69557643260726298</v>
      </c>
      <c r="P107" s="34">
        <v>0.65128096217924303</v>
      </c>
    </row>
    <row r="108" spans="1:16" ht="15.75" x14ac:dyDescent="0.25">
      <c r="A108" s="43" t="s">
        <v>58</v>
      </c>
      <c r="B108" s="3" t="s">
        <v>15</v>
      </c>
      <c r="C108" t="s">
        <v>23</v>
      </c>
      <c r="D108">
        <v>1606695.2125056691</v>
      </c>
      <c r="E108" t="s">
        <v>24</v>
      </c>
      <c r="F108" s="10" t="str">
        <f>IF(Table36891314[[#This Row],[% Price Change
Fuel]]&lt;-1, "Market Collapse", "")</f>
        <v/>
      </c>
      <c r="G108" s="15">
        <v>3.2763019755457701</v>
      </c>
      <c r="H108" s="14">
        <v>-1.5867855528796599E-16</v>
      </c>
      <c r="I108" s="14">
        <v>-14.3801330816394</v>
      </c>
      <c r="J108" s="14">
        <v>0</v>
      </c>
      <c r="K108" s="14">
        <v>0</v>
      </c>
      <c r="L108" s="14">
        <v>2.2696926598310099</v>
      </c>
      <c r="M108" s="14">
        <v>0</v>
      </c>
      <c r="N108" s="14">
        <v>-0.23539247730190699</v>
      </c>
      <c r="O108" s="14">
        <v>0.92815299717215605</v>
      </c>
      <c r="P108" s="34">
        <v>230.680766474769</v>
      </c>
    </row>
    <row r="109" spans="1:16" ht="15.75" x14ac:dyDescent="0.25">
      <c r="A109" s="44"/>
      <c r="B109" s="3" t="s">
        <v>15</v>
      </c>
      <c r="C109" t="s">
        <v>25</v>
      </c>
      <c r="D109">
        <v>1405858.3109424603</v>
      </c>
      <c r="E109" t="s">
        <v>24</v>
      </c>
      <c r="F109" s="10" t="str">
        <f>IF(Table36891314[[#This Row],[% Price Change
Fuel]]&lt;-1, "Market Collapse", "")</f>
        <v/>
      </c>
      <c r="G109" s="15">
        <v>2.8667642286025501</v>
      </c>
      <c r="H109" s="14">
        <v>-1.5867855528796599E-16</v>
      </c>
      <c r="I109" s="14">
        <v>-12.5826164464344</v>
      </c>
      <c r="J109" s="14">
        <v>0</v>
      </c>
      <c r="K109" s="14">
        <v>0</v>
      </c>
      <c r="L109" s="14">
        <v>1.98598107735214</v>
      </c>
      <c r="M109" s="14">
        <v>0</v>
      </c>
      <c r="N109" s="14">
        <v>-0.22778299869830099</v>
      </c>
      <c r="O109" s="14">
        <v>0.92054351856855099</v>
      </c>
      <c r="P109" s="34">
        <v>201.845670665423</v>
      </c>
    </row>
    <row r="110" spans="1:16" ht="15.75" x14ac:dyDescent="0.25">
      <c r="A110" s="44"/>
      <c r="B110" s="3" t="s">
        <v>15</v>
      </c>
      <c r="C110" t="s">
        <v>26</v>
      </c>
      <c r="D110">
        <v>1068040.3431848581</v>
      </c>
      <c r="E110" t="s">
        <v>24</v>
      </c>
      <c r="F110" s="10" t="str">
        <f>IF(Table36891314[[#This Row],[% Price Change
Fuel]]&lt;-1, "Market Collapse", "")</f>
        <v/>
      </c>
      <c r="G110" s="15">
        <v>2.17790073630831</v>
      </c>
      <c r="H110" s="14">
        <v>-1.5867855528796599E-16</v>
      </c>
      <c r="I110" s="14">
        <v>-9.5591012856794997</v>
      </c>
      <c r="J110" s="14">
        <v>0</v>
      </c>
      <c r="K110" s="14">
        <v>0</v>
      </c>
      <c r="L110" s="14">
        <v>1.5087636463107399</v>
      </c>
      <c r="M110" s="14">
        <v>0</v>
      </c>
      <c r="N110" s="14">
        <v>-0.210559468504635</v>
      </c>
      <c r="O110" s="14">
        <v>0.90331998837488503</v>
      </c>
      <c r="P110" s="34">
        <v>153.343560791241</v>
      </c>
    </row>
    <row r="111" spans="1:16" ht="15.75" x14ac:dyDescent="0.25">
      <c r="A111" s="44"/>
      <c r="B111" s="3" t="s">
        <v>15</v>
      </c>
      <c r="C111" t="s">
        <v>27</v>
      </c>
      <c r="D111">
        <v>901191.22496311564</v>
      </c>
      <c r="E111" t="s">
        <v>24</v>
      </c>
      <c r="F111" s="10" t="str">
        <f>IF(Table36891314[[#This Row],[% Price Change
Fuel]]&lt;-1, "Market Collapse", "")</f>
        <v/>
      </c>
      <c r="G111" s="15">
        <v>1.83766937730933</v>
      </c>
      <c r="H111" s="14">
        <v>-1.5867855528796599E-16</v>
      </c>
      <c r="I111" s="14">
        <v>-8.0657797733554109</v>
      </c>
      <c r="J111" s="14">
        <v>0</v>
      </c>
      <c r="K111" s="14">
        <v>0</v>
      </c>
      <c r="L111" s="14">
        <v>1.2730647931744501</v>
      </c>
      <c r="M111" s="14">
        <v>0</v>
      </c>
      <c r="N111" s="14">
        <v>-0.19896771225344001</v>
      </c>
      <c r="O111" s="14">
        <v>0.89172823212368901</v>
      </c>
      <c r="P111" s="34">
        <v>129.38825042655299</v>
      </c>
    </row>
    <row r="112" spans="1:16" ht="15.75" x14ac:dyDescent="0.25">
      <c r="A112" s="44"/>
      <c r="B112" s="3" t="s">
        <v>15</v>
      </c>
      <c r="C112" t="s">
        <v>28</v>
      </c>
      <c r="D112">
        <v>1864178.4196379881</v>
      </c>
      <c r="E112" t="s">
        <v>24</v>
      </c>
      <c r="F112" s="10" t="str">
        <f>IF(Table36891314[[#This Row],[% Price Change
Fuel]]&lt;-1, "Market Collapse", "")</f>
        <v/>
      </c>
      <c r="G112" s="15">
        <v>3.8013503690627202</v>
      </c>
      <c r="H112" s="14">
        <v>-1.5867855528796599E-16</v>
      </c>
      <c r="I112" s="14">
        <v>-16.684641588312299</v>
      </c>
      <c r="J112" s="14">
        <v>0</v>
      </c>
      <c r="K112" s="14">
        <v>0</v>
      </c>
      <c r="L112" s="14">
        <v>2.63342545788085</v>
      </c>
      <c r="M112" s="14">
        <v>0</v>
      </c>
      <c r="N112" s="14">
        <v>-0.24324925727298199</v>
      </c>
      <c r="O112" s="14">
        <v>0.93600977714323197</v>
      </c>
      <c r="P112" s="34">
        <v>267.64883802521399</v>
      </c>
    </row>
    <row r="113" spans="1:16" ht="15.75" x14ac:dyDescent="0.25">
      <c r="A113" s="44"/>
      <c r="B113" s="3" t="s">
        <v>15</v>
      </c>
      <c r="C113" t="s">
        <v>33</v>
      </c>
      <c r="D113">
        <v>1789322.1461500002</v>
      </c>
      <c r="E113" t="s">
        <v>24</v>
      </c>
      <c r="F113" s="10" t="str">
        <f>IF(Table36891314[[#This Row],[% Price Change
Fuel]]&lt;-1, "Market Collapse", "")</f>
        <v/>
      </c>
      <c r="G113" s="15">
        <v>3.6487067594958398</v>
      </c>
      <c r="H113" s="14">
        <v>-1.5867855528796599E-16</v>
      </c>
      <c r="I113" s="14">
        <v>-16.014668113334402</v>
      </c>
      <c r="J113" s="14">
        <v>0</v>
      </c>
      <c r="K113" s="14">
        <v>0</v>
      </c>
      <c r="L113" s="14">
        <v>2.52767999156243</v>
      </c>
      <c r="M113" s="14">
        <v>0</v>
      </c>
      <c r="N113" s="14">
        <v>-0.24114809256219599</v>
      </c>
      <c r="O113" s="14">
        <v>0.93390861243244505</v>
      </c>
      <c r="P113" s="34">
        <v>256.90137179188599</v>
      </c>
    </row>
    <row r="114" spans="1:16" ht="15.75" x14ac:dyDescent="0.25">
      <c r="A114" s="44"/>
      <c r="B114" s="3" t="s">
        <v>15</v>
      </c>
      <c r="C114" t="s">
        <v>34</v>
      </c>
      <c r="D114">
        <v>1602880.4750000001</v>
      </c>
      <c r="E114" t="s">
        <v>24</v>
      </c>
      <c r="F114" s="10" t="str">
        <f>IF(Table36891314[[#This Row],[% Price Change
Fuel]]&lt;-1, "Market Collapse", "")</f>
        <v/>
      </c>
      <c r="G114" s="15">
        <v>3.2685231311646201</v>
      </c>
      <c r="H114" s="14">
        <v>-1.5867855528796599E-16</v>
      </c>
      <c r="I114" s="14">
        <v>-14.3459906801583</v>
      </c>
      <c r="J114" s="14">
        <v>0</v>
      </c>
      <c r="K114" s="14">
        <v>0</v>
      </c>
      <c r="L114" s="14">
        <v>2.2643037835535398</v>
      </c>
      <c r="M114" s="14">
        <v>0</v>
      </c>
      <c r="N114" s="14">
        <v>-0.23526154521202999</v>
      </c>
      <c r="O114" s="14">
        <v>0.92802206508228002</v>
      </c>
      <c r="P114" s="34">
        <v>230.13306672135101</v>
      </c>
    </row>
    <row r="115" spans="1:16" ht="15.75" x14ac:dyDescent="0.25">
      <c r="A115" s="44"/>
      <c r="B115" s="3" t="s">
        <v>15</v>
      </c>
      <c r="C115" t="s">
        <v>35</v>
      </c>
      <c r="D115">
        <v>924809.875</v>
      </c>
      <c r="E115" t="s">
        <v>24</v>
      </c>
      <c r="F115" t="str">
        <f>IF(Table36891314[[#This Row],[% Price Change
Fuel]]&lt;-1, "Market Collapse", "")</f>
        <v/>
      </c>
      <c r="G115" s="15">
        <v>1.8858314861979699</v>
      </c>
      <c r="H115" s="14">
        <v>-1.5867855528796599E-16</v>
      </c>
      <c r="I115" s="14">
        <v>-8.2771697918825708</v>
      </c>
      <c r="J115" s="14">
        <v>0</v>
      </c>
      <c r="K115" s="14">
        <v>0</v>
      </c>
      <c r="L115" s="14">
        <v>1.30642960076619</v>
      </c>
      <c r="M115" s="14">
        <v>0</v>
      </c>
      <c r="N115" s="14">
        <v>-0.20077467731670301</v>
      </c>
      <c r="O115" s="14">
        <v>0.89353519718695296</v>
      </c>
      <c r="P115" s="34">
        <v>132.779290775215</v>
      </c>
    </row>
    <row r="116" spans="1:16" x14ac:dyDescent="0.25">
      <c r="H116" s="16"/>
    </row>
    <row r="118" spans="1:16" ht="36" customHeight="1" x14ac:dyDescent="0.25">
      <c r="A118" s="47" t="s">
        <v>56</v>
      </c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</row>
    <row r="119" spans="1:16" ht="37.5" x14ac:dyDescent="0.3">
      <c r="A119" s="38" t="s">
        <v>59</v>
      </c>
      <c r="B119" s="1" t="s">
        <v>0</v>
      </c>
      <c r="C119" s="1" t="s">
        <v>1</v>
      </c>
      <c r="D119" s="1" t="s">
        <v>2</v>
      </c>
      <c r="E119" s="1" t="s">
        <v>3</v>
      </c>
      <c r="F119" s="9" t="s">
        <v>40</v>
      </c>
      <c r="G119" s="9" t="s">
        <v>44</v>
      </c>
      <c r="H119" s="12" t="s">
        <v>42</v>
      </c>
      <c r="I119" s="12" t="s">
        <v>36</v>
      </c>
      <c r="J119" s="12" t="s">
        <v>37</v>
      </c>
      <c r="K119" s="12" t="s">
        <v>43</v>
      </c>
      <c r="L119" s="12" t="s">
        <v>38</v>
      </c>
      <c r="M119" s="12" t="s">
        <v>39</v>
      </c>
      <c r="N119" s="12" t="s">
        <v>46</v>
      </c>
      <c r="O119" s="12" t="s">
        <v>45</v>
      </c>
      <c r="P119" s="12" t="s">
        <v>41</v>
      </c>
    </row>
    <row r="120" spans="1:16" ht="15.75" x14ac:dyDescent="0.25">
      <c r="A120" s="44" t="s">
        <v>4</v>
      </c>
      <c r="B120" s="3" t="s">
        <v>8</v>
      </c>
      <c r="C120" t="s">
        <v>23</v>
      </c>
      <c r="D120" s="4">
        <v>78.279968349613</v>
      </c>
      <c r="E120" t="s">
        <v>24</v>
      </c>
      <c r="F120" t="str">
        <f>IF(Table368913[[#This Row],[% Price Change
Fuel]]&lt;-1, "Market Collapse", "")</f>
        <v/>
      </c>
      <c r="G120" s="15">
        <v>1.5962505704459601E-4</v>
      </c>
      <c r="H120" s="14">
        <v>0</v>
      </c>
      <c r="I120" s="14">
        <v>-4.52574073781669E-4</v>
      </c>
      <c r="J120" s="14">
        <v>0</v>
      </c>
      <c r="K120" s="14">
        <v>0</v>
      </c>
      <c r="L120" s="14">
        <v>1.27944871879893E-4</v>
      </c>
      <c r="M120" s="14">
        <v>0</v>
      </c>
      <c r="N120" s="14">
        <v>-3.1675129020425302E-5</v>
      </c>
      <c r="O120" s="14">
        <v>0.80156543335439001</v>
      </c>
      <c r="P120" s="34">
        <v>1.51630687775947E-2</v>
      </c>
    </row>
    <row r="121" spans="1:16" ht="15.75" x14ac:dyDescent="0.25">
      <c r="A121" s="44"/>
      <c r="B121" s="3" t="s">
        <v>8</v>
      </c>
      <c r="C121" t="s">
        <v>25</v>
      </c>
      <c r="D121" s="4">
        <v>71.425238501169304</v>
      </c>
      <c r="E121" t="s">
        <v>24</v>
      </c>
      <c r="F121" t="str">
        <f>IF(Table368913[[#This Row],[% Price Change
Fuel]]&lt;-1, "Market Collapse", "")</f>
        <v/>
      </c>
      <c r="G121" s="15">
        <v>1.45647194429779E-4</v>
      </c>
      <c r="H121" s="14">
        <v>0</v>
      </c>
      <c r="I121" s="14">
        <v>-4.1294359005020898E-4</v>
      </c>
      <c r="J121" s="14">
        <v>0</v>
      </c>
      <c r="K121" s="14">
        <v>0</v>
      </c>
      <c r="L121" s="14">
        <v>1.16741143126291E-4</v>
      </c>
      <c r="M121" s="14">
        <v>0</v>
      </c>
      <c r="N121" s="14">
        <v>-2.89018418313011E-5</v>
      </c>
      <c r="O121" s="14">
        <v>0.80156266006733501</v>
      </c>
      <c r="P121" s="34">
        <v>1.3835286685498001E-2</v>
      </c>
    </row>
    <row r="122" spans="1:16" ht="15.75" x14ac:dyDescent="0.25">
      <c r="A122" s="44"/>
      <c r="B122" s="3" t="s">
        <v>8</v>
      </c>
      <c r="C122" t="s">
        <v>26</v>
      </c>
      <c r="D122" s="4">
        <v>54.2622507724803</v>
      </c>
      <c r="E122" t="s">
        <v>24</v>
      </c>
      <c r="F122" t="str">
        <f>IF(Table368913[[#This Row],[% Price Change
Fuel]]&lt;-1, "Market Collapse", "")</f>
        <v/>
      </c>
      <c r="G122" s="15">
        <v>1.10649187238311E-4</v>
      </c>
      <c r="H122" s="14">
        <v>0</v>
      </c>
      <c r="I122" s="14">
        <v>-3.1371611923754401E-4</v>
      </c>
      <c r="J122" s="14">
        <v>0</v>
      </c>
      <c r="K122" s="14">
        <v>0</v>
      </c>
      <c r="L122" s="14">
        <v>8.8689058891745204E-5</v>
      </c>
      <c r="M122" s="14">
        <v>0</v>
      </c>
      <c r="N122" s="14">
        <v>-2.19576987450914E-5</v>
      </c>
      <c r="O122" s="14">
        <v>0.80155571592405805</v>
      </c>
      <c r="P122" s="34">
        <v>1.0510763581504601E-2</v>
      </c>
    </row>
    <row r="123" spans="1:16" ht="15.75" x14ac:dyDescent="0.25">
      <c r="A123" s="44"/>
      <c r="B123" s="3" t="s">
        <v>8</v>
      </c>
      <c r="C123" t="s">
        <v>27</v>
      </c>
      <c r="D123" s="4">
        <v>45.7854092798406</v>
      </c>
      <c r="E123" t="s">
        <v>24</v>
      </c>
      <c r="F123" t="str">
        <f>IF(Table368913[[#This Row],[% Price Change
Fuel]]&lt;-1, "Market Collapse", "")</f>
        <v/>
      </c>
      <c r="G123" s="15">
        <v>9.3363586140756002E-5</v>
      </c>
      <c r="H123" s="14">
        <v>0</v>
      </c>
      <c r="I123" s="14">
        <v>-2.6470742942829098E-4</v>
      </c>
      <c r="J123" s="14">
        <v>0</v>
      </c>
      <c r="K123" s="14">
        <v>0</v>
      </c>
      <c r="L123" s="14">
        <v>7.4834066080850802E-5</v>
      </c>
      <c r="M123" s="14">
        <v>0</v>
      </c>
      <c r="N123" s="14">
        <v>-1.8527790239017399E-5</v>
      </c>
      <c r="O123" s="14">
        <v>0.80155228601561401</v>
      </c>
      <c r="P123" s="34">
        <v>8.8687735132938206E-3</v>
      </c>
    </row>
    <row r="124" spans="1:16" ht="15.75" x14ac:dyDescent="0.25">
      <c r="A124" s="44"/>
      <c r="B124" s="3" t="s">
        <v>8</v>
      </c>
      <c r="C124" t="s">
        <v>28</v>
      </c>
      <c r="D124" s="4">
        <v>94.710389505675494</v>
      </c>
      <c r="E124" t="s">
        <v>24</v>
      </c>
      <c r="F124" t="str">
        <f>IF(Table368913[[#This Row],[% Price Change
Fuel]]&lt;-1, "Market Collapse", "")</f>
        <v/>
      </c>
      <c r="G124" s="15">
        <v>1.93129246808569E-4</v>
      </c>
      <c r="H124" s="14">
        <v>0</v>
      </c>
      <c r="I124" s="14">
        <v>-5.4756622558396599E-4</v>
      </c>
      <c r="J124" s="14">
        <v>0</v>
      </c>
      <c r="K124" s="14">
        <v>0</v>
      </c>
      <c r="L124" s="14">
        <v>1.5479961101768299E-4</v>
      </c>
      <c r="M124" s="14">
        <v>0</v>
      </c>
      <c r="N124" s="14">
        <v>-3.83222346465502E-5</v>
      </c>
      <c r="O124" s="14">
        <v>0.80157208046000705</v>
      </c>
      <c r="P124" s="34">
        <v>1.83456915007108E-2</v>
      </c>
    </row>
    <row r="125" spans="1:16" ht="15.75" x14ac:dyDescent="0.25">
      <c r="A125" s="44"/>
      <c r="B125" s="3" t="s">
        <v>12</v>
      </c>
      <c r="C125" t="s">
        <v>23</v>
      </c>
      <c r="D125" s="4">
        <v>347.463431650475</v>
      </c>
      <c r="E125" t="s">
        <v>24</v>
      </c>
      <c r="F125" t="str">
        <f>IF(Table368913[[#This Row],[% Price Change
Fuel]]&lt;-1, "Market Collapse", "")</f>
        <v/>
      </c>
      <c r="G125" s="15">
        <v>7.0853209662025205E-4</v>
      </c>
      <c r="H125" s="14">
        <v>0</v>
      </c>
      <c r="I125" s="14">
        <v>-2.0088528913286201E-3</v>
      </c>
      <c r="J125" s="14">
        <v>0</v>
      </c>
      <c r="K125" s="14">
        <v>0</v>
      </c>
      <c r="L125" s="14">
        <v>5.6791239422726103E-4</v>
      </c>
      <c r="M125" s="14">
        <v>0</v>
      </c>
      <c r="N125" s="14">
        <v>-1.40520139364044E-4</v>
      </c>
      <c r="O125" s="14">
        <v>0.80167427836461502</v>
      </c>
      <c r="P125" s="34">
        <v>6.7304727159415406E-2</v>
      </c>
    </row>
    <row r="126" spans="1:16" ht="15.75" x14ac:dyDescent="0.25">
      <c r="A126" s="44"/>
      <c r="B126" s="3" t="s">
        <v>12</v>
      </c>
      <c r="C126" t="s">
        <v>25</v>
      </c>
      <c r="D126" s="4">
        <v>301.51785396969899</v>
      </c>
      <c r="E126" t="s">
        <v>24</v>
      </c>
      <c r="F126" t="str">
        <f>IF(Table368913[[#This Row],[% Price Change
Fuel]]&lt;-1, "Market Collapse", "")</f>
        <v/>
      </c>
      <c r="G126" s="15">
        <v>6.1484190214437405E-4</v>
      </c>
      <c r="H126" s="14">
        <v>0</v>
      </c>
      <c r="I126" s="14">
        <v>-1.74321945148896E-3</v>
      </c>
      <c r="J126" s="14">
        <v>0</v>
      </c>
      <c r="K126" s="14">
        <v>0</v>
      </c>
      <c r="L126" s="14">
        <v>4.9281654054017705E-4</v>
      </c>
      <c r="M126" s="14">
        <v>0</v>
      </c>
      <c r="N126" s="14">
        <v>-1.2195038139974901E-4</v>
      </c>
      <c r="O126" s="14">
        <v>0.80165570860667701</v>
      </c>
      <c r="P126" s="34">
        <v>5.8404928538017403E-2</v>
      </c>
    </row>
    <row r="127" spans="1:16" ht="15.75" x14ac:dyDescent="0.25">
      <c r="A127" s="44"/>
      <c r="B127" s="3" t="s">
        <v>12</v>
      </c>
      <c r="C127" t="s">
        <v>26</v>
      </c>
      <c r="D127" s="4">
        <v>229.06521214312818</v>
      </c>
      <c r="E127" t="s">
        <v>24</v>
      </c>
      <c r="F127" t="str">
        <f>IF(Table368913[[#This Row],[% Price Change
Fuel]]&lt;-1, "Market Collapse", "")</f>
        <v/>
      </c>
      <c r="G127" s="15">
        <v>4.6709967219168101E-4</v>
      </c>
      <c r="H127" s="14">
        <v>0</v>
      </c>
      <c r="I127" s="14">
        <v>-1.32433594962988E-3</v>
      </c>
      <c r="J127" s="14">
        <v>0</v>
      </c>
      <c r="K127" s="14">
        <v>0</v>
      </c>
      <c r="L127" s="14">
        <v>3.7439615571759597E-4</v>
      </c>
      <c r="M127" s="14">
        <v>0</v>
      </c>
      <c r="N127" s="14">
        <v>-9.2660234908715903E-5</v>
      </c>
      <c r="O127" s="14">
        <v>0.80162641846023097</v>
      </c>
      <c r="P127" s="34">
        <v>4.43706306927572E-2</v>
      </c>
    </row>
    <row r="128" spans="1:16" ht="15.75" x14ac:dyDescent="0.25">
      <c r="A128" s="44"/>
      <c r="B128" s="3" t="s">
        <v>12</v>
      </c>
      <c r="C128" t="s">
        <v>27</v>
      </c>
      <c r="D128" s="4">
        <v>193.28067562836512</v>
      </c>
      <c r="E128" t="s">
        <v>24</v>
      </c>
      <c r="F128" t="str">
        <f>IF(Table368913[[#This Row],[% Price Change
Fuel]]&lt;-1, "Market Collapse", "")</f>
        <v/>
      </c>
      <c r="G128" s="15">
        <v>3.94129424465313E-4</v>
      </c>
      <c r="H128" s="14">
        <v>0</v>
      </c>
      <c r="I128" s="14">
        <v>-1.11744836637802E-3</v>
      </c>
      <c r="J128" s="14">
        <v>0</v>
      </c>
      <c r="K128" s="14">
        <v>0</v>
      </c>
      <c r="L128" s="14">
        <v>3.1590803881882001E-4</v>
      </c>
      <c r="M128" s="14">
        <v>0</v>
      </c>
      <c r="N128" s="14">
        <v>-7.8190568442700702E-5</v>
      </c>
      <c r="O128" s="14">
        <v>0.80161194879378495</v>
      </c>
      <c r="P128" s="34">
        <v>3.74390567564373E-2</v>
      </c>
    </row>
    <row r="129" spans="1:16" ht="16.5" thickBot="1" x14ac:dyDescent="0.3">
      <c r="A129" s="40"/>
      <c r="B129" s="3" t="s">
        <v>12</v>
      </c>
      <c r="C129" t="s">
        <v>28</v>
      </c>
      <c r="D129" s="4">
        <v>399.81488344685596</v>
      </c>
      <c r="E129" t="s">
        <v>24</v>
      </c>
      <c r="F129" t="str">
        <f>IF(Table368913[[#This Row],[% Price Change
Fuel]]&lt;-1, "Market Collapse", "")</f>
        <v/>
      </c>
      <c r="G129" s="15">
        <v>8.1528486690808102E-4</v>
      </c>
      <c r="H129" s="14">
        <v>0</v>
      </c>
      <c r="I129" s="14">
        <v>-2.3115217644437401E-3</v>
      </c>
      <c r="J129" s="14">
        <v>0</v>
      </c>
      <c r="K129" s="14">
        <v>0</v>
      </c>
      <c r="L129" s="14">
        <v>6.5347834339705101E-4</v>
      </c>
      <c r="M129" s="14">
        <v>0</v>
      </c>
      <c r="N129" s="14">
        <v>-1.61674712564492E-4</v>
      </c>
      <c r="O129" s="14">
        <v>0.80169543293789702</v>
      </c>
      <c r="P129" s="34">
        <v>7.7445363147515794E-2</v>
      </c>
    </row>
    <row r="130" spans="1:16" ht="15.75" x14ac:dyDescent="0.25">
      <c r="A130" s="44" t="s">
        <v>16</v>
      </c>
      <c r="B130" s="3" t="s">
        <v>17</v>
      </c>
      <c r="C130" t="s">
        <v>23</v>
      </c>
      <c r="D130" s="4">
        <v>13979.558874595172</v>
      </c>
      <c r="E130" t="s">
        <v>24</v>
      </c>
      <c r="F130" t="str">
        <f>IF(Table368913[[#This Row],[% Price Change
Fuel]]&lt;-1, "Market Collapse", "")</f>
        <v/>
      </c>
      <c r="G130" s="15">
        <v>2.8506499553618898E-2</v>
      </c>
      <c r="H130" s="14">
        <v>0</v>
      </c>
      <c r="I130" s="14">
        <v>-8.0822540465142506E-2</v>
      </c>
      <c r="J130" s="14">
        <v>0</v>
      </c>
      <c r="K130" s="14">
        <v>0</v>
      </c>
      <c r="L130" s="14">
        <v>2.2848921721058901E-2</v>
      </c>
      <c r="M130" s="14">
        <v>0</v>
      </c>
      <c r="N130" s="14">
        <v>-5.5007701312684001E-3</v>
      </c>
      <c r="O130" s="14">
        <v>0.807034528356532</v>
      </c>
      <c r="P130" s="34">
        <v>2.7078832192333402</v>
      </c>
    </row>
    <row r="131" spans="1:16" ht="15.75" x14ac:dyDescent="0.25">
      <c r="A131" s="44"/>
      <c r="B131" s="3" t="s">
        <v>17</v>
      </c>
      <c r="C131" t="s">
        <v>29</v>
      </c>
      <c r="D131" s="4">
        <v>12880.894356686529</v>
      </c>
      <c r="E131" t="s">
        <v>24</v>
      </c>
      <c r="F131" t="str">
        <f>IF(Table368913[[#This Row],[% Price Change
Fuel]]&lt;-1, "Market Collapse", "")</f>
        <v/>
      </c>
      <c r="G131" s="15">
        <v>2.6266151351627E-2</v>
      </c>
      <c r="H131" s="14">
        <v>0</v>
      </c>
      <c r="I131" s="14">
        <v>-7.4470633494912106E-2</v>
      </c>
      <c r="J131" s="14">
        <v>0</v>
      </c>
      <c r="K131" s="14">
        <v>0</v>
      </c>
      <c r="L131" s="14">
        <v>2.1053207006983099E-2</v>
      </c>
      <c r="M131" s="14">
        <v>0</v>
      </c>
      <c r="N131" s="14">
        <v>-5.0795247780297996E-3</v>
      </c>
      <c r="O131" s="14">
        <v>0.80661328300329205</v>
      </c>
      <c r="P131" s="34">
        <v>2.4950685490209499</v>
      </c>
    </row>
    <row r="132" spans="1:16" ht="15.75" x14ac:dyDescent="0.25">
      <c r="A132" s="44"/>
      <c r="B132" s="3" t="s">
        <v>17</v>
      </c>
      <c r="C132" t="s">
        <v>25</v>
      </c>
      <c r="D132" s="4">
        <v>12928.250585906731</v>
      </c>
      <c r="E132" t="s">
        <v>24</v>
      </c>
      <c r="F132" t="str">
        <f>IF(Table368913[[#This Row],[% Price Change
Fuel]]&lt;-1, "Market Collapse", "")</f>
        <v/>
      </c>
      <c r="G132" s="15">
        <v>2.63627180844715E-2</v>
      </c>
      <c r="H132" s="14">
        <v>0</v>
      </c>
      <c r="I132" s="14">
        <v>-7.4744422588456594E-2</v>
      </c>
      <c r="J132" s="14">
        <v>0</v>
      </c>
      <c r="K132" s="14">
        <v>0</v>
      </c>
      <c r="L132" s="14">
        <v>2.11306085032795E-2</v>
      </c>
      <c r="M132" s="14">
        <v>0</v>
      </c>
      <c r="N132" s="14">
        <v>-5.0977198304287498E-3</v>
      </c>
      <c r="O132" s="14">
        <v>0.80663147805569102</v>
      </c>
      <c r="P132" s="34">
        <v>2.5042415951507899</v>
      </c>
    </row>
    <row r="133" spans="1:16" ht="15.75" x14ac:dyDescent="0.25">
      <c r="A133" s="44"/>
      <c r="B133" s="3" t="s">
        <v>17</v>
      </c>
      <c r="C133" t="s">
        <v>30</v>
      </c>
      <c r="D133" s="4">
        <v>20202.167397060159</v>
      </c>
      <c r="E133" t="s">
        <v>24</v>
      </c>
      <c r="F133" t="str">
        <f>IF(Table368913[[#This Row],[% Price Change
Fuel]]&lt;-1, "Market Collapse", "")</f>
        <v/>
      </c>
      <c r="G133" s="15">
        <v>4.1195368255359702E-2</v>
      </c>
      <c r="H133" s="14">
        <v>0</v>
      </c>
      <c r="I133" s="14">
        <v>-0.116798427373822</v>
      </c>
      <c r="J133" s="14">
        <v>0</v>
      </c>
      <c r="K133" s="14">
        <v>0</v>
      </c>
      <c r="L133" s="14">
        <v>3.3019478339192103E-2</v>
      </c>
      <c r="M133" s="14">
        <v>0</v>
      </c>
      <c r="N133" s="14">
        <v>-7.8524071134384501E-3</v>
      </c>
      <c r="O133" s="14">
        <v>0.809386165338701</v>
      </c>
      <c r="P133" s="34">
        <v>3.91322148126268</v>
      </c>
    </row>
    <row r="134" spans="1:16" ht="15.75" x14ac:dyDescent="0.25">
      <c r="A134" s="44"/>
      <c r="B134" s="3" t="s">
        <v>17</v>
      </c>
      <c r="C134" t="s">
        <v>27</v>
      </c>
      <c r="D134" s="4">
        <v>8287.3401193964201</v>
      </c>
      <c r="E134" t="s">
        <v>24</v>
      </c>
      <c r="F134" t="str">
        <f>IF(Table368913[[#This Row],[% Price Change
Fuel]]&lt;-1, "Market Collapse", "")</f>
        <v/>
      </c>
      <c r="G134" s="15">
        <v>1.6899178259736299E-2</v>
      </c>
      <c r="H134" s="14">
        <v>0</v>
      </c>
      <c r="I134" s="14">
        <v>-4.7913091404160099E-2</v>
      </c>
      <c r="J134" s="14">
        <v>0</v>
      </c>
      <c r="K134" s="14">
        <v>0</v>
      </c>
      <c r="L134" s="14">
        <v>1.3545261861445E-2</v>
      </c>
      <c r="M134" s="14">
        <v>0</v>
      </c>
      <c r="N134" s="14">
        <v>-3.2981798687564501E-3</v>
      </c>
      <c r="O134" s="14">
        <v>0.80483193809401699</v>
      </c>
      <c r="P134" s="34">
        <v>1.6052830738582899</v>
      </c>
    </row>
    <row r="135" spans="1:16" ht="15.75" x14ac:dyDescent="0.25">
      <c r="A135" s="44"/>
      <c r="B135" s="3" t="s">
        <v>17</v>
      </c>
      <c r="C135" t="s">
        <v>31</v>
      </c>
      <c r="D135" s="4">
        <v>15343.41827613693</v>
      </c>
      <c r="E135" t="s">
        <v>24</v>
      </c>
      <c r="F135" t="str">
        <f>IF(Table368913[[#This Row],[% Price Change
Fuel]]&lt;-1, "Market Collapse", "")</f>
        <v/>
      </c>
      <c r="G135" s="15">
        <v>3.1287621459539998E-2</v>
      </c>
      <c r="H135" s="14">
        <v>0</v>
      </c>
      <c r="I135" s="14">
        <v>-8.8707666359221699E-2</v>
      </c>
      <c r="J135" s="14">
        <v>0</v>
      </c>
      <c r="K135" s="14">
        <v>0</v>
      </c>
      <c r="L135" s="14">
        <v>2.50780848143944E-2</v>
      </c>
      <c r="M135" s="14">
        <v>0</v>
      </c>
      <c r="N135" s="14">
        <v>-6.0211492079749801E-3</v>
      </c>
      <c r="O135" s="14">
        <v>0.80755490743323799</v>
      </c>
      <c r="P135" s="34">
        <v>2.9720669477728898</v>
      </c>
    </row>
    <row r="136" spans="1:16" ht="15.75" x14ac:dyDescent="0.25">
      <c r="A136" s="44"/>
      <c r="B136" s="3" t="s">
        <v>17</v>
      </c>
      <c r="C136" t="s">
        <v>32</v>
      </c>
      <c r="D136" s="4">
        <v>860.28054599366999</v>
      </c>
      <c r="E136" t="s">
        <v>24</v>
      </c>
      <c r="F136" t="str">
        <f>IF(Table368913[[#This Row],[% Price Change
Fuel]]&lt;-1, "Market Collapse", "")</f>
        <v/>
      </c>
      <c r="G136" s="15">
        <v>1.75424612610073E-3</v>
      </c>
      <c r="H136" s="14">
        <v>0</v>
      </c>
      <c r="I136" s="14">
        <v>-4.97369479707278E-3</v>
      </c>
      <c r="J136" s="14">
        <v>0</v>
      </c>
      <c r="K136" s="14">
        <v>0</v>
      </c>
      <c r="L136" s="14">
        <v>1.4060874903055801E-3</v>
      </c>
      <c r="M136" s="14">
        <v>0</v>
      </c>
      <c r="N136" s="14">
        <v>-3.4754894939699699E-4</v>
      </c>
      <c r="O136" s="14">
        <v>0.801881307174657</v>
      </c>
      <c r="P136" s="34">
        <v>0.16663896731123801</v>
      </c>
    </row>
    <row r="137" spans="1:16" ht="15.75" x14ac:dyDescent="0.25">
      <c r="A137" s="44"/>
      <c r="B137" s="3" t="s">
        <v>20</v>
      </c>
      <c r="C137" t="s">
        <v>23</v>
      </c>
      <c r="D137">
        <v>3762.1112153559802</v>
      </c>
      <c r="E137" t="s">
        <v>24</v>
      </c>
      <c r="F137" t="str">
        <f>IF(Table368913[[#This Row],[% Price Change
Fuel]]&lt;-1, "Market Collapse", "")</f>
        <v/>
      </c>
      <c r="G137" s="15">
        <v>7.6715311722821197E-3</v>
      </c>
      <c r="H137" s="14">
        <v>0</v>
      </c>
      <c r="I137" s="14">
        <v>-2.17505708631511E-2</v>
      </c>
      <c r="J137" s="14">
        <v>0</v>
      </c>
      <c r="K137" s="14">
        <v>0</v>
      </c>
      <c r="L137" s="14">
        <v>6.1489912118615798E-3</v>
      </c>
      <c r="M137" s="14">
        <v>0</v>
      </c>
      <c r="N137" s="14">
        <v>-1.51094867059436E-3</v>
      </c>
      <c r="O137" s="14">
        <v>0.80304470689586105</v>
      </c>
      <c r="P137" s="34">
        <v>0.72873242427306795</v>
      </c>
    </row>
    <row r="138" spans="1:16" ht="15.75" x14ac:dyDescent="0.25">
      <c r="A138" s="44"/>
      <c r="B138" s="3" t="s">
        <v>20</v>
      </c>
      <c r="C138" t="s">
        <v>29</v>
      </c>
      <c r="D138">
        <v>3466.4439374662097</v>
      </c>
      <c r="E138" t="s">
        <v>24</v>
      </c>
      <c r="F138" t="str">
        <f>IF(Table368913[[#This Row],[% Price Change
Fuel]]&lt;-1, "Market Collapse", "")</f>
        <v/>
      </c>
      <c r="G138" s="15">
        <v>7.0686195067000699E-3</v>
      </c>
      <c r="H138" s="14">
        <v>0</v>
      </c>
      <c r="I138" s="14">
        <v>-2.00411764004336E-2</v>
      </c>
      <c r="J138" s="14">
        <v>0</v>
      </c>
      <c r="K138" s="14">
        <v>0</v>
      </c>
      <c r="L138" s="14">
        <v>5.6657371586697099E-3</v>
      </c>
      <c r="M138" s="14">
        <v>0</v>
      </c>
      <c r="N138" s="14">
        <v>-1.3930355100504599E-3</v>
      </c>
      <c r="O138" s="14">
        <v>0.80292679373531795</v>
      </c>
      <c r="P138" s="34">
        <v>0.67146077017752204</v>
      </c>
    </row>
    <row r="139" spans="1:16" ht="15.75" x14ac:dyDescent="0.25">
      <c r="A139" s="44"/>
      <c r="B139" s="3" t="s">
        <v>21</v>
      </c>
      <c r="C139" t="s">
        <v>23</v>
      </c>
      <c r="D139">
        <v>9038.6271912206303</v>
      </c>
      <c r="E139" t="s">
        <v>24</v>
      </c>
      <c r="F139" t="str">
        <f>IF(Table368913[[#This Row],[% Price Change
Fuel]]&lt;-1, "Market Collapse", "")</f>
        <v/>
      </c>
      <c r="G139" s="15">
        <v>1.84311697030798E-2</v>
      </c>
      <c r="H139" s="14">
        <v>0</v>
      </c>
      <c r="I139" s="14">
        <v>-5.22566426068952E-2</v>
      </c>
      <c r="J139" s="14">
        <v>0</v>
      </c>
      <c r="K139" s="14">
        <v>0</v>
      </c>
      <c r="L139" s="14">
        <v>1.47732047205972E-2</v>
      </c>
      <c r="M139" s="14">
        <v>0</v>
      </c>
      <c r="N139" s="14">
        <v>-3.5917645603375701E-3</v>
      </c>
      <c r="O139" s="14">
        <v>0.80512552278560001</v>
      </c>
      <c r="P139" s="34">
        <v>1.7508096725778399</v>
      </c>
    </row>
    <row r="140" spans="1:16" ht="15.75" x14ac:dyDescent="0.25">
      <c r="A140" s="44"/>
      <c r="B140" s="3" t="s">
        <v>21</v>
      </c>
      <c r="C140" t="s">
        <v>29</v>
      </c>
      <c r="D140">
        <v>8328.2743775763392</v>
      </c>
      <c r="E140" t="s">
        <v>24</v>
      </c>
      <c r="F140" t="str">
        <f>IF(Table368913[[#This Row],[% Price Change
Fuel]]&lt;-1, "Market Collapse", "")</f>
        <v/>
      </c>
      <c r="G140" s="15">
        <v>1.6982649592630399E-2</v>
      </c>
      <c r="H140" s="14">
        <v>0</v>
      </c>
      <c r="I140" s="14">
        <v>-4.8149752000380498E-2</v>
      </c>
      <c r="J140" s="14">
        <v>0</v>
      </c>
      <c r="K140" s="14">
        <v>0</v>
      </c>
      <c r="L140" s="14">
        <v>1.36121669526038E-2</v>
      </c>
      <c r="M140" s="14">
        <v>0</v>
      </c>
      <c r="N140" s="14">
        <v>-3.3141987637416298E-3</v>
      </c>
      <c r="O140" s="14">
        <v>0.80484795698900702</v>
      </c>
      <c r="P140" s="34">
        <v>1.6132121645979201</v>
      </c>
    </row>
    <row r="141" spans="1:16" ht="15.75" x14ac:dyDescent="0.25">
      <c r="A141" s="44"/>
      <c r="B141" s="3" t="s">
        <v>22</v>
      </c>
      <c r="C141" t="s">
        <v>23</v>
      </c>
      <c r="D141">
        <v>3360.1350171024301</v>
      </c>
      <c r="E141" t="s">
        <v>24</v>
      </c>
      <c r="F141" t="str">
        <f>IF(Table368913[[#This Row],[% Price Change
Fuel]]&lt;-1, "Market Collapse", "")</f>
        <v/>
      </c>
      <c r="G141" s="15">
        <v>6.8518390475968104E-3</v>
      </c>
      <c r="H141" s="14">
        <v>0</v>
      </c>
      <c r="I141" s="14">
        <v>-1.94265535003133E-2</v>
      </c>
      <c r="J141" s="14">
        <v>0</v>
      </c>
      <c r="K141" s="14">
        <v>0</v>
      </c>
      <c r="L141" s="14">
        <v>5.4919803025748502E-3</v>
      </c>
      <c r="M141" s="14">
        <v>0</v>
      </c>
      <c r="N141" s="14">
        <v>-1.3506046195518101E-3</v>
      </c>
      <c r="O141" s="14">
        <v>0.80288436284481601</v>
      </c>
      <c r="P141" s="34">
        <v>0.65086840785120603</v>
      </c>
    </row>
    <row r="142" spans="1:16" ht="15.75" x14ac:dyDescent="0.25">
      <c r="A142" s="44"/>
      <c r="B142" s="3" t="s">
        <v>22</v>
      </c>
      <c r="C142" t="s">
        <v>29</v>
      </c>
      <c r="D142">
        <v>3808.15302114118</v>
      </c>
      <c r="E142" t="s">
        <v>24</v>
      </c>
      <c r="F142" t="str">
        <f>IF(Table368913[[#This Row],[% Price Change
Fuel]]&lt;-1, "Market Collapse", "")</f>
        <v/>
      </c>
      <c r="G142" s="15">
        <v>7.7654175908620903E-3</v>
      </c>
      <c r="H142" s="14">
        <v>0</v>
      </c>
      <c r="I142" s="14">
        <v>-2.2016760643854799E-2</v>
      </c>
      <c r="J142" s="14">
        <v>0</v>
      </c>
      <c r="K142" s="14">
        <v>0</v>
      </c>
      <c r="L142" s="14">
        <v>6.22424434579231E-3</v>
      </c>
      <c r="M142" s="14">
        <v>0</v>
      </c>
      <c r="N142" s="14">
        <v>-1.5292976105035301E-3</v>
      </c>
      <c r="O142" s="14">
        <v>0.80306305583577098</v>
      </c>
      <c r="P142" s="34">
        <v>0.73765086257196899</v>
      </c>
    </row>
    <row r="143" spans="1:16" ht="15.75" x14ac:dyDescent="0.25">
      <c r="A143" s="44"/>
      <c r="B143" s="3" t="s">
        <v>22</v>
      </c>
      <c r="C143" t="s">
        <v>25</v>
      </c>
      <c r="D143">
        <v>3822.1535825767901</v>
      </c>
      <c r="E143" t="s">
        <v>24</v>
      </c>
      <c r="F143" t="str">
        <f>IF(Table368913[[#This Row],[% Price Change
Fuel]]&lt;-1, "Market Collapse", "")</f>
        <v/>
      </c>
      <c r="G143" s="15">
        <v>7.7939669179113097E-3</v>
      </c>
      <c r="H143" s="14">
        <v>0</v>
      </c>
      <c r="I143" s="14">
        <v>-2.2097704610206902E-2</v>
      </c>
      <c r="J143" s="14">
        <v>0</v>
      </c>
      <c r="K143" s="14">
        <v>0</v>
      </c>
      <c r="L143" s="14">
        <v>6.2471275951968596E-3</v>
      </c>
      <c r="M143" s="14">
        <v>0</v>
      </c>
      <c r="N143" s="14">
        <v>-1.53487654569421E-3</v>
      </c>
      <c r="O143" s="14">
        <v>0.80306863477096402</v>
      </c>
      <c r="P143" s="34">
        <v>0.74036281405135895</v>
      </c>
    </row>
    <row r="144" spans="1:16" ht="15.75" x14ac:dyDescent="0.25">
      <c r="A144" s="44"/>
      <c r="B144" s="3" t="s">
        <v>22</v>
      </c>
      <c r="C144" t="s">
        <v>30</v>
      </c>
      <c r="D144">
        <v>5972.6399961013694</v>
      </c>
      <c r="E144" t="s">
        <v>24</v>
      </c>
      <c r="F144" t="str">
        <f>IF(Table368913[[#This Row],[% Price Change
Fuel]]&lt;-1, "Market Collapse", "")</f>
        <v/>
      </c>
      <c r="G144" s="15">
        <v>1.21791439136323E-2</v>
      </c>
      <c r="H144" s="14">
        <v>0</v>
      </c>
      <c r="I144" s="14">
        <v>-3.4530698865318302E-2</v>
      </c>
      <c r="J144" s="14">
        <v>0</v>
      </c>
      <c r="K144" s="14">
        <v>0</v>
      </c>
      <c r="L144" s="14">
        <v>9.7619949930600799E-3</v>
      </c>
      <c r="M144" s="14">
        <v>0</v>
      </c>
      <c r="N144" s="14">
        <v>-2.3880643412847301E-3</v>
      </c>
      <c r="O144" s="14">
        <v>0.80392182256654898</v>
      </c>
      <c r="P144" s="34">
        <v>1.15691859557572</v>
      </c>
    </row>
    <row r="145" spans="1:16" ht="15.75" x14ac:dyDescent="0.25">
      <c r="A145" s="44"/>
      <c r="B145" s="3" t="s">
        <v>22</v>
      </c>
      <c r="C145" t="s">
        <v>27</v>
      </c>
      <c r="D145">
        <v>2450.098450813101</v>
      </c>
      <c r="E145" t="s">
        <v>24</v>
      </c>
      <c r="F145" t="str">
        <f>IF(Table368913[[#This Row],[% Price Change
Fuel]]&lt;-1, "Market Collapse", "")</f>
        <v/>
      </c>
      <c r="G145" s="15">
        <v>4.9961326405908299E-3</v>
      </c>
      <c r="H145" s="14">
        <v>0</v>
      </c>
      <c r="I145" s="14">
        <v>-1.41651952655165E-2</v>
      </c>
      <c r="J145" s="14">
        <v>0</v>
      </c>
      <c r="K145" s="14">
        <v>0</v>
      </c>
      <c r="L145" s="14">
        <v>4.0045689720046504E-3</v>
      </c>
      <c r="M145" s="14">
        <v>0</v>
      </c>
      <c r="N145" s="14">
        <v>-9.8663431269219691E-4</v>
      </c>
      <c r="O145" s="14">
        <v>0.80252039253795304</v>
      </c>
      <c r="P145" s="34">
        <v>0.47459154755472299</v>
      </c>
    </row>
    <row r="146" spans="1:16" ht="16.5" thickBot="1" x14ac:dyDescent="0.3">
      <c r="A146" s="44"/>
      <c r="B146" s="3" t="s">
        <v>22</v>
      </c>
      <c r="C146" t="s">
        <v>32</v>
      </c>
      <c r="D146">
        <v>4536.1822744070996</v>
      </c>
      <c r="E146" t="s">
        <v>24</v>
      </c>
      <c r="F146" t="str">
        <f>IF(Table368913[[#This Row],[% Price Change
Fuel]]&lt;-1, "Market Collapse", "")</f>
        <v/>
      </c>
      <c r="G146" s="15">
        <v>9.2499827169449794E-3</v>
      </c>
      <c r="H146" s="14">
        <v>0</v>
      </c>
      <c r="I146" s="14">
        <v>-2.62258472330479E-2</v>
      </c>
      <c r="J146" s="14">
        <v>0</v>
      </c>
      <c r="K146" s="14">
        <v>0</v>
      </c>
      <c r="L146" s="14">
        <v>7.4141734106317001E-3</v>
      </c>
      <c r="M146" s="14">
        <v>0</v>
      </c>
      <c r="N146" s="14">
        <v>-1.8189837381728201E-3</v>
      </c>
      <c r="O146" s="14">
        <v>0.80335274196343698</v>
      </c>
      <c r="P146" s="34">
        <v>0.87867235085458695</v>
      </c>
    </row>
    <row r="147" spans="1:16" ht="15.75" x14ac:dyDescent="0.25">
      <c r="A147" s="43" t="s">
        <v>58</v>
      </c>
      <c r="B147" s="3" t="s">
        <v>15</v>
      </c>
      <c r="C147" t="s">
        <v>23</v>
      </c>
      <c r="D147">
        <v>1606695.2125056691</v>
      </c>
      <c r="E147" t="s">
        <v>24</v>
      </c>
      <c r="F147" s="10" t="str">
        <f>IF(Table368913[[#This Row],[% Price Change
Fuel]]&lt;-1, "Market Collapse", "")</f>
        <v/>
      </c>
      <c r="G147" s="15">
        <v>3.2763019755457701</v>
      </c>
      <c r="H147" s="14">
        <v>0</v>
      </c>
      <c r="I147" s="14">
        <v>-9.2890762857959501</v>
      </c>
      <c r="J147" s="14">
        <v>0</v>
      </c>
      <c r="K147" s="14">
        <v>0</v>
      </c>
      <c r="L147" s="14">
        <v>2.6260666355400502</v>
      </c>
      <c r="M147" s="14">
        <v>0</v>
      </c>
      <c r="N147" s="14">
        <v>-0.1520555245453</v>
      </c>
      <c r="O147" s="14">
        <v>0.95358928277056298</v>
      </c>
      <c r="P147" s="34">
        <v>311.22176625138002</v>
      </c>
    </row>
    <row r="148" spans="1:16" ht="15.75" x14ac:dyDescent="0.25">
      <c r="A148" s="44"/>
      <c r="B148" s="3" t="s">
        <v>15</v>
      </c>
      <c r="C148" t="s">
        <v>25</v>
      </c>
      <c r="D148">
        <v>1405858.3109424603</v>
      </c>
      <c r="E148" t="s">
        <v>24</v>
      </c>
      <c r="F148" s="10" t="str">
        <f>IF(Table368913[[#This Row],[% Price Change
Fuel]]&lt;-1, "Market Collapse", "")</f>
        <v/>
      </c>
      <c r="G148" s="15">
        <v>2.8667642286025501</v>
      </c>
      <c r="H148" s="14">
        <v>0</v>
      </c>
      <c r="I148" s="14">
        <v>-8.1279417500714608</v>
      </c>
      <c r="J148" s="14">
        <v>0</v>
      </c>
      <c r="K148" s="14">
        <v>0</v>
      </c>
      <c r="L148" s="14">
        <v>2.2978083060975498</v>
      </c>
      <c r="M148" s="14">
        <v>0</v>
      </c>
      <c r="N148" s="14">
        <v>-0.14714006049203099</v>
      </c>
      <c r="O148" s="14">
        <v>0.94867381871729395</v>
      </c>
      <c r="P148" s="34">
        <v>272.31904546995798</v>
      </c>
    </row>
    <row r="149" spans="1:16" ht="15.75" x14ac:dyDescent="0.25">
      <c r="A149" s="44"/>
      <c r="B149" s="3" t="s">
        <v>15</v>
      </c>
      <c r="C149" t="s">
        <v>26</v>
      </c>
      <c r="D149">
        <v>1068040.3431848581</v>
      </c>
      <c r="E149" t="s">
        <v>24</v>
      </c>
      <c r="F149" s="10" t="str">
        <f>IF(Table368913[[#This Row],[% Price Change
Fuel]]&lt;-1, "Market Collapse", "")</f>
        <v/>
      </c>
      <c r="G149" s="15">
        <v>2.17790073630831</v>
      </c>
      <c r="H149" s="14">
        <v>0</v>
      </c>
      <c r="I149" s="14">
        <v>-6.1748539156220499</v>
      </c>
      <c r="J149" s="14">
        <v>0</v>
      </c>
      <c r="K149" s="14">
        <v>0</v>
      </c>
      <c r="L149" s="14">
        <v>1.7456609622147701</v>
      </c>
      <c r="M149" s="14">
        <v>0</v>
      </c>
      <c r="N149" s="14">
        <v>-0.136014246497726</v>
      </c>
      <c r="O149" s="14">
        <v>0.93754800472298905</v>
      </c>
      <c r="P149" s="34">
        <v>206.88267410428301</v>
      </c>
    </row>
    <row r="150" spans="1:16" ht="15.75" x14ac:dyDescent="0.25">
      <c r="A150" s="44"/>
      <c r="B150" s="3" t="s">
        <v>15</v>
      </c>
      <c r="C150" t="s">
        <v>27</v>
      </c>
      <c r="D150">
        <v>901191.22496311564</v>
      </c>
      <c r="E150" t="s">
        <v>24</v>
      </c>
      <c r="F150" s="10" t="str">
        <f>IF(Table368913[[#This Row],[% Price Change
Fuel]]&lt;-1, "Market Collapse", "")</f>
        <v/>
      </c>
      <c r="G150" s="15">
        <v>1.83766937730933</v>
      </c>
      <c r="H150" s="14">
        <v>0</v>
      </c>
      <c r="I150" s="14">
        <v>-5.2102190705586304</v>
      </c>
      <c r="J150" s="14">
        <v>0</v>
      </c>
      <c r="K150" s="14">
        <v>0</v>
      </c>
      <c r="L150" s="14">
        <v>1.4729540423702201</v>
      </c>
      <c r="M150" s="14">
        <v>0</v>
      </c>
      <c r="N150" s="14">
        <v>-0.12852636669213599</v>
      </c>
      <c r="O150" s="14">
        <v>0.93006012491739898</v>
      </c>
      <c r="P150" s="34">
        <v>174.56349068586999</v>
      </c>
    </row>
    <row r="151" spans="1:16" ht="15.75" x14ac:dyDescent="0.25">
      <c r="A151" s="44"/>
      <c r="B151" s="3" t="s">
        <v>15</v>
      </c>
      <c r="C151" t="s">
        <v>28</v>
      </c>
      <c r="D151">
        <v>1864178.4196379881</v>
      </c>
      <c r="E151" t="s">
        <v>24</v>
      </c>
      <c r="F151" s="10" t="str">
        <f>IF(Table368913[[#This Row],[% Price Change
Fuel]]&lt;-1, "Market Collapse", "")</f>
        <v/>
      </c>
      <c r="G151" s="15">
        <v>3.8013503690627202</v>
      </c>
      <c r="H151" s="14">
        <v>0</v>
      </c>
      <c r="I151" s="14">
        <v>-10.777710305955599</v>
      </c>
      <c r="J151" s="14">
        <v>0</v>
      </c>
      <c r="K151" s="14">
        <v>0</v>
      </c>
      <c r="L151" s="14">
        <v>3.0469106476458299</v>
      </c>
      <c r="M151" s="14">
        <v>0</v>
      </c>
      <c r="N151" s="14">
        <v>-0.157130736860631</v>
      </c>
      <c r="O151" s="14">
        <v>0.95866449508589402</v>
      </c>
      <c r="P151" s="34">
        <v>361.09704930448601</v>
      </c>
    </row>
    <row r="152" spans="1:16" ht="15.75" x14ac:dyDescent="0.25">
      <c r="A152" s="44"/>
      <c r="B152" s="3" t="s">
        <v>15</v>
      </c>
      <c r="C152" t="s">
        <v>33</v>
      </c>
      <c r="D152">
        <v>1789322.1461500002</v>
      </c>
      <c r="E152" t="s">
        <v>24</v>
      </c>
      <c r="F152" s="10" t="str">
        <f>IF(Table368913[[#This Row],[% Price Change
Fuel]]&lt;-1, "Market Collapse", "")</f>
        <v/>
      </c>
      <c r="G152" s="15">
        <v>3.6487067594958398</v>
      </c>
      <c r="H152" s="14">
        <v>0</v>
      </c>
      <c r="I152" s="14">
        <v>-10.344930255646</v>
      </c>
      <c r="J152" s="14">
        <v>0</v>
      </c>
      <c r="K152" s="14">
        <v>0</v>
      </c>
      <c r="L152" s="14">
        <v>2.9245616416006199</v>
      </c>
      <c r="M152" s="14">
        <v>0</v>
      </c>
      <c r="N152" s="14">
        <v>-0.15577345600817299</v>
      </c>
      <c r="O152" s="14">
        <v>0.95730721423343501</v>
      </c>
      <c r="P152" s="34">
        <v>346.59716067060202</v>
      </c>
    </row>
    <row r="153" spans="1:16" ht="15.75" x14ac:dyDescent="0.25">
      <c r="A153" s="44"/>
      <c r="B153" s="3" t="s">
        <v>15</v>
      </c>
      <c r="C153" t="s">
        <v>34</v>
      </c>
      <c r="D153">
        <v>1602880.4750000001</v>
      </c>
      <c r="E153" t="s">
        <v>24</v>
      </c>
      <c r="F153" s="10" t="str">
        <f>IF(Table368913[[#This Row],[% Price Change
Fuel]]&lt;-1, "Market Collapse", "")</f>
        <v/>
      </c>
      <c r="G153" s="15">
        <v>3.2685231311646201</v>
      </c>
      <c r="H153" s="14">
        <v>0</v>
      </c>
      <c r="I153" s="14">
        <v>-9.2670214570862903</v>
      </c>
      <c r="J153" s="14">
        <v>0</v>
      </c>
      <c r="K153" s="14">
        <v>0</v>
      </c>
      <c r="L153" s="14">
        <v>2.6198316291685799</v>
      </c>
      <c r="M153" s="14">
        <v>0</v>
      </c>
      <c r="N153" s="14">
        <v>-0.15197094687385501</v>
      </c>
      <c r="O153" s="14">
        <v>0.953504705099117</v>
      </c>
      <c r="P153" s="34">
        <v>310.48283995405899</v>
      </c>
    </row>
    <row r="154" spans="1:16" ht="15.75" x14ac:dyDescent="0.25">
      <c r="A154" s="44"/>
      <c r="B154" s="3" t="s">
        <v>15</v>
      </c>
      <c r="C154" t="s">
        <v>35</v>
      </c>
      <c r="D154">
        <v>924809.875</v>
      </c>
      <c r="E154" t="s">
        <v>24</v>
      </c>
      <c r="F154" t="str">
        <f>IF(Table368913[[#This Row],[% Price Change
Fuel]]&lt;-1, "Market Collapse", "")</f>
        <v/>
      </c>
      <c r="G154" s="15">
        <v>1.8858314861979699</v>
      </c>
      <c r="H154" s="14">
        <v>0</v>
      </c>
      <c r="I154" s="14">
        <v>-5.3467698240882804</v>
      </c>
      <c r="J154" s="14">
        <v>0</v>
      </c>
      <c r="K154" s="14">
        <v>0</v>
      </c>
      <c r="L154" s="14">
        <v>1.5115575985117899</v>
      </c>
      <c r="M154" s="14">
        <v>0</v>
      </c>
      <c r="N154" s="14">
        <v>-0.12969360459064</v>
      </c>
      <c r="O154" s="14">
        <v>0.93122736281590301</v>
      </c>
      <c r="P154" s="34">
        <v>179.13849528147699</v>
      </c>
    </row>
    <row r="157" spans="1:16" ht="30.75" customHeight="1" x14ac:dyDescent="0.25">
      <c r="A157" s="47" t="s">
        <v>51</v>
      </c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spans="1:16" ht="37.5" x14ac:dyDescent="0.3">
      <c r="A158" s="38" t="s">
        <v>59</v>
      </c>
      <c r="B158" s="1" t="s">
        <v>0</v>
      </c>
      <c r="C158" s="1" t="s">
        <v>1</v>
      </c>
      <c r="D158" s="1" t="s">
        <v>2</v>
      </c>
      <c r="E158" s="1" t="s">
        <v>3</v>
      </c>
      <c r="F158" s="9" t="s">
        <v>40</v>
      </c>
      <c r="G158" s="9" t="s">
        <v>44</v>
      </c>
      <c r="H158" s="12" t="s">
        <v>42</v>
      </c>
      <c r="I158" s="12" t="s">
        <v>36</v>
      </c>
      <c r="J158" s="12" t="s">
        <v>37</v>
      </c>
      <c r="K158" s="12" t="s">
        <v>43</v>
      </c>
      <c r="L158" s="12" t="s">
        <v>38</v>
      </c>
      <c r="M158" s="12" t="s">
        <v>39</v>
      </c>
      <c r="N158" s="12" t="s">
        <v>46</v>
      </c>
      <c r="O158" s="12" t="s">
        <v>45</v>
      </c>
      <c r="P158" s="12" t="s">
        <v>41</v>
      </c>
    </row>
    <row r="159" spans="1:16" ht="15.75" x14ac:dyDescent="0.25">
      <c r="A159" s="44" t="s">
        <v>4</v>
      </c>
      <c r="B159" s="3" t="s">
        <v>8</v>
      </c>
      <c r="C159" t="s">
        <v>23</v>
      </c>
      <c r="D159" s="4">
        <v>78.279968349613</v>
      </c>
      <c r="E159" t="s">
        <v>24</v>
      </c>
      <c r="F159" t="str">
        <f>IF(Table36810[[#This Row],[% Price Change
Fuel]]&lt;-1, "Market Collapse", "")</f>
        <v/>
      </c>
      <c r="G159" s="15">
        <v>1.5962505704459601E-4</v>
      </c>
      <c r="H159" s="14">
        <v>1.5867855528796599E-16</v>
      </c>
      <c r="I159" s="14">
        <v>-3.3545254717896802E-4</v>
      </c>
      <c r="J159" s="14">
        <v>0</v>
      </c>
      <c r="K159" s="14">
        <v>0</v>
      </c>
      <c r="L159" s="14">
        <v>1.3614337874206001E-4</v>
      </c>
      <c r="M159" s="14">
        <v>0</v>
      </c>
      <c r="N159" s="14">
        <v>-2.34779306365179E-5</v>
      </c>
      <c r="O159" s="14">
        <v>0.85291826313986197</v>
      </c>
      <c r="P159" s="34">
        <v>2.3473480057566901E-2</v>
      </c>
    </row>
    <row r="160" spans="1:16" ht="15.75" x14ac:dyDescent="0.25">
      <c r="A160" s="44"/>
      <c r="B160" s="3" t="s">
        <v>8</v>
      </c>
      <c r="C160" t="s">
        <v>25</v>
      </c>
      <c r="D160" s="4">
        <v>71.425238501169304</v>
      </c>
      <c r="E160" t="s">
        <v>24</v>
      </c>
      <c r="F160" t="str">
        <f>IF(Table36810[[#This Row],[% Price Change
Fuel]]&lt;-1, "Market Collapse", "")</f>
        <v/>
      </c>
      <c r="G160" s="15">
        <v>1.45647194429779E-4</v>
      </c>
      <c r="H160" s="14">
        <v>1.5867855528796599E-16</v>
      </c>
      <c r="I160" s="14">
        <v>-3.0607802600374499E-4</v>
      </c>
      <c r="J160" s="14">
        <v>0</v>
      </c>
      <c r="K160" s="14">
        <v>0</v>
      </c>
      <c r="L160" s="14">
        <v>1.2422173260951099E-4</v>
      </c>
      <c r="M160" s="14">
        <v>0</v>
      </c>
      <c r="N160" s="14">
        <v>-2.1422341716288701E-5</v>
      </c>
      <c r="O160" s="14">
        <v>0.85291620755100095</v>
      </c>
      <c r="P160" s="34">
        <v>2.1417981469755501E-2</v>
      </c>
    </row>
    <row r="161" spans="1:16" ht="15.75" x14ac:dyDescent="0.25">
      <c r="A161" s="44"/>
      <c r="B161" s="3" t="s">
        <v>8</v>
      </c>
      <c r="C161" t="s">
        <v>26</v>
      </c>
      <c r="D161" s="4">
        <v>54.2622507724803</v>
      </c>
      <c r="E161" t="s">
        <v>24</v>
      </c>
      <c r="F161" t="str">
        <f>IF(Table36810[[#This Row],[% Price Change
Fuel]]&lt;-1, "Market Collapse", "")</f>
        <v/>
      </c>
      <c r="G161" s="15">
        <v>1.10649187238311E-4</v>
      </c>
      <c r="H161" s="14">
        <v>1.5867855528796599E-16</v>
      </c>
      <c r="I161" s="14">
        <v>-2.3252960650169301E-4</v>
      </c>
      <c r="J161" s="14">
        <v>0</v>
      </c>
      <c r="K161" s="14">
        <v>0</v>
      </c>
      <c r="L161" s="14">
        <v>9.4372114783256193E-5</v>
      </c>
      <c r="M161" s="14">
        <v>0</v>
      </c>
      <c r="N161" s="14">
        <v>-1.6275271609524499E-5</v>
      </c>
      <c r="O161" s="14">
        <v>0.85291106048097998</v>
      </c>
      <c r="P161" s="34">
        <v>1.6271389580793699E-2</v>
      </c>
    </row>
    <row r="162" spans="1:16" ht="15.75" x14ac:dyDescent="0.25">
      <c r="A162" s="44"/>
      <c r="B162" s="3" t="s">
        <v>8</v>
      </c>
      <c r="C162" t="s">
        <v>27</v>
      </c>
      <c r="D162" s="4">
        <v>45.7854092798406</v>
      </c>
      <c r="E162" t="s">
        <v>24</v>
      </c>
      <c r="F162" t="str">
        <f>IF(Table36810[[#This Row],[% Price Change
Fuel]]&lt;-1, "Market Collapse", "")</f>
        <v/>
      </c>
      <c r="G162" s="15">
        <v>9.3363586140756002E-5</v>
      </c>
      <c r="H162" s="14">
        <v>1.5867855528796599E-16</v>
      </c>
      <c r="I162" s="14">
        <v>-1.9620386275542601E-4</v>
      </c>
      <c r="J162" s="14">
        <v>0</v>
      </c>
      <c r="K162" s="14">
        <v>0</v>
      </c>
      <c r="L162" s="14">
        <v>7.9629315747965405E-5</v>
      </c>
      <c r="M162" s="14">
        <v>0</v>
      </c>
      <c r="N162" s="14">
        <v>-1.3732988231813E-5</v>
      </c>
      <c r="O162" s="14">
        <v>0.85290851819778102</v>
      </c>
      <c r="P162" s="34">
        <v>1.3729475296392599E-2</v>
      </c>
    </row>
    <row r="163" spans="1:16" ht="15.75" x14ac:dyDescent="0.25">
      <c r="A163" s="44"/>
      <c r="B163" s="3" t="s">
        <v>8</v>
      </c>
      <c r="C163" t="s">
        <v>28</v>
      </c>
      <c r="D163" s="4">
        <v>94.710389505675494</v>
      </c>
      <c r="E163" t="s">
        <v>24</v>
      </c>
      <c r="F163" t="str">
        <f>IF(Table36810[[#This Row],[% Price Change
Fuel]]&lt;-1, "Market Collapse", "")</f>
        <v/>
      </c>
      <c r="G163" s="15">
        <v>1.93129246808569E-4</v>
      </c>
      <c r="H163" s="14">
        <v>1.5867855528796599E-16</v>
      </c>
      <c r="I163" s="14">
        <v>-4.05861704773516E-4</v>
      </c>
      <c r="J163" s="14">
        <v>0</v>
      </c>
      <c r="K163" s="14">
        <v>0</v>
      </c>
      <c r="L163" s="14">
        <v>1.6471892747440899E-4</v>
      </c>
      <c r="M163" s="14">
        <v>0</v>
      </c>
      <c r="N163" s="14">
        <v>-2.8404833530032401E-5</v>
      </c>
      <c r="O163" s="14">
        <v>0.852923190042845</v>
      </c>
      <c r="P163" s="34">
        <v>2.8400400334562599E-2</v>
      </c>
    </row>
    <row r="164" spans="1:16" ht="15.75" x14ac:dyDescent="0.25">
      <c r="A164" s="44"/>
      <c r="B164" s="3" t="s">
        <v>12</v>
      </c>
      <c r="C164" t="s">
        <v>23</v>
      </c>
      <c r="D164" s="4">
        <v>347.463431650475</v>
      </c>
      <c r="E164" t="s">
        <v>24</v>
      </c>
      <c r="F164" t="str">
        <f>IF(Table36810[[#This Row],[% Price Change
Fuel]]&lt;-1, "Market Collapse", "")</f>
        <v/>
      </c>
      <c r="G164" s="15">
        <v>7.0853209662025205E-4</v>
      </c>
      <c r="H164" s="14">
        <v>1.5867855528796599E-16</v>
      </c>
      <c r="I164" s="14">
        <v>-1.4889823751351699E-3</v>
      </c>
      <c r="J164" s="14">
        <v>0</v>
      </c>
      <c r="K164" s="14">
        <v>0</v>
      </c>
      <c r="L164" s="14">
        <v>6.0430333036085298E-4</v>
      </c>
      <c r="M164" s="14">
        <v>0</v>
      </c>
      <c r="N164" s="14">
        <v>-1.0415496912076901E-4</v>
      </c>
      <c r="O164" s="14">
        <v>0.85299894017844102</v>
      </c>
      <c r="P164" s="34">
        <v>0.104192376485866</v>
      </c>
    </row>
    <row r="165" spans="1:16" ht="15.75" x14ac:dyDescent="0.25">
      <c r="A165" s="44"/>
      <c r="B165" s="3" t="s">
        <v>12</v>
      </c>
      <c r="C165" t="s">
        <v>25</v>
      </c>
      <c r="D165" s="4">
        <v>301.51785396969899</v>
      </c>
      <c r="E165" t="s">
        <v>24</v>
      </c>
      <c r="F165" t="str">
        <f>IF(Table36810[[#This Row],[% Price Change
Fuel]]&lt;-1, "Market Collapse", "")</f>
        <v/>
      </c>
      <c r="G165" s="15">
        <v>6.1484190214437405E-4</v>
      </c>
      <c r="H165" s="14">
        <v>1.5867855528796599E-16</v>
      </c>
      <c r="I165" s="14">
        <v>-1.29209214396139E-3</v>
      </c>
      <c r="J165" s="14">
        <v>0</v>
      </c>
      <c r="K165" s="14">
        <v>0</v>
      </c>
      <c r="L165" s="14">
        <v>5.2439545206712395E-4</v>
      </c>
      <c r="M165" s="14">
        <v>0</v>
      </c>
      <c r="N165" s="14">
        <v>-9.0390873980374299E-5</v>
      </c>
      <c r="O165" s="14">
        <v>0.85298517608328295</v>
      </c>
      <c r="P165" s="34">
        <v>9.04148721745969E-2</v>
      </c>
    </row>
    <row r="166" spans="1:16" ht="15.75" x14ac:dyDescent="0.25">
      <c r="A166" s="44"/>
      <c r="B166" s="3" t="s">
        <v>12</v>
      </c>
      <c r="C166" t="s">
        <v>26</v>
      </c>
      <c r="D166" s="4">
        <v>229.06521214312818</v>
      </c>
      <c r="E166" t="s">
        <v>24</v>
      </c>
      <c r="F166" t="str">
        <f>IF(Table36810[[#This Row],[% Price Change
Fuel]]&lt;-1, "Market Collapse", "")</f>
        <v/>
      </c>
      <c r="G166" s="15">
        <v>4.6709967219168101E-4</v>
      </c>
      <c r="H166" s="14">
        <v>1.5867855528796599E-16</v>
      </c>
      <c r="I166" s="14">
        <v>-9.8161139437769008E-4</v>
      </c>
      <c r="J166" s="14">
        <v>0</v>
      </c>
      <c r="K166" s="14">
        <v>0</v>
      </c>
      <c r="L166" s="14">
        <v>3.9838687458522101E-4</v>
      </c>
      <c r="M166" s="14">
        <v>0</v>
      </c>
      <c r="N166" s="14">
        <v>-6.8680716866107802E-5</v>
      </c>
      <c r="O166" s="14">
        <v>0.85296346592612504</v>
      </c>
      <c r="P166" s="34">
        <v>6.8688807653991504E-2</v>
      </c>
    </row>
    <row r="167" spans="1:16" ht="15.75" x14ac:dyDescent="0.25">
      <c r="A167" s="44"/>
      <c r="B167" s="3" t="s">
        <v>12</v>
      </c>
      <c r="C167" t="s">
        <v>27</v>
      </c>
      <c r="D167" s="4">
        <v>193.28067562836512</v>
      </c>
      <c r="E167" t="s">
        <v>24</v>
      </c>
      <c r="F167" t="str">
        <f>IF(Table36810[[#This Row],[% Price Change
Fuel]]&lt;-1, "Market Collapse", "")</f>
        <v/>
      </c>
      <c r="G167" s="15">
        <v>3.94129424465313E-4</v>
      </c>
      <c r="H167" s="14">
        <v>1.5867855528796599E-16</v>
      </c>
      <c r="I167" s="14">
        <v>-8.2826419487593895E-4</v>
      </c>
      <c r="J167" s="14">
        <v>0</v>
      </c>
      <c r="K167" s="14">
        <v>0</v>
      </c>
      <c r="L167" s="14">
        <v>3.3615093082397E-4</v>
      </c>
      <c r="M167" s="14">
        <v>0</v>
      </c>
      <c r="N167" s="14">
        <v>-5.7955651613674697E-5</v>
      </c>
      <c r="O167" s="14">
        <v>0.85295274086095196</v>
      </c>
      <c r="P167" s="34">
        <v>5.7958251395973798E-2</v>
      </c>
    </row>
    <row r="168" spans="1:16" ht="16.5" thickBot="1" x14ac:dyDescent="0.3">
      <c r="A168" s="40"/>
      <c r="B168" s="3" t="s">
        <v>12</v>
      </c>
      <c r="C168" t="s">
        <v>28</v>
      </c>
      <c r="D168" s="4">
        <v>399.81488344685596</v>
      </c>
      <c r="E168" t="s">
        <v>24</v>
      </c>
      <c r="F168" t="str">
        <f>IF(Table36810[[#This Row],[% Price Change
Fuel]]&lt;-1, "Market Collapse", "")</f>
        <v/>
      </c>
      <c r="G168" s="15">
        <v>8.1528486690808102E-4</v>
      </c>
      <c r="H168" s="14">
        <v>1.5867855528796599E-16</v>
      </c>
      <c r="I168" s="14">
        <v>-1.71332364945931E-3</v>
      </c>
      <c r="J168" s="14">
        <v>0</v>
      </c>
      <c r="K168" s="14">
        <v>0</v>
      </c>
      <c r="L168" s="14">
        <v>6.9535221144594397E-4</v>
      </c>
      <c r="M168" s="14">
        <v>0</v>
      </c>
      <c r="N168" s="14">
        <v>-1.19834955836094E-4</v>
      </c>
      <c r="O168" s="14">
        <v>0.85301462016514396</v>
      </c>
      <c r="P168" s="34">
        <v>0.119890782931796</v>
      </c>
    </row>
    <row r="169" spans="1:16" ht="15.75" x14ac:dyDescent="0.25">
      <c r="A169" s="44" t="s">
        <v>16</v>
      </c>
      <c r="B169" s="3" t="s">
        <v>17</v>
      </c>
      <c r="C169" t="s">
        <v>23</v>
      </c>
      <c r="D169" s="4">
        <v>13979.558874595172</v>
      </c>
      <c r="E169" t="s">
        <v>24</v>
      </c>
      <c r="F169" t="str">
        <f>IF(Table36810[[#This Row],[% Price Change
Fuel]]&lt;-1, "Market Collapse", "")</f>
        <v/>
      </c>
      <c r="G169" s="15">
        <v>2.8506499553618898E-2</v>
      </c>
      <c r="H169" s="14">
        <v>1.5867855528796599E-16</v>
      </c>
      <c r="I169" s="14">
        <v>-5.9906496282389997E-2</v>
      </c>
      <c r="J169" s="14">
        <v>0</v>
      </c>
      <c r="K169" s="14">
        <v>0</v>
      </c>
      <c r="L169" s="14">
        <v>2.43130448138516E-2</v>
      </c>
      <c r="M169" s="14">
        <v>0</v>
      </c>
      <c r="N169" s="14">
        <v>-4.0772272626252498E-3</v>
      </c>
      <c r="O169" s="14">
        <v>0.85697201247188404</v>
      </c>
      <c r="P169" s="34">
        <v>4.1919906634480499</v>
      </c>
    </row>
    <row r="170" spans="1:16" ht="15.75" x14ac:dyDescent="0.25">
      <c r="A170" s="44"/>
      <c r="B170" s="3" t="s">
        <v>17</v>
      </c>
      <c r="C170" t="s">
        <v>29</v>
      </c>
      <c r="D170" s="4">
        <v>12880.894356686529</v>
      </c>
      <c r="E170" t="s">
        <v>24</v>
      </c>
      <c r="F170" t="str">
        <f>IF(Table36810[[#This Row],[% Price Change
Fuel]]&lt;-1, "Market Collapse", "")</f>
        <v/>
      </c>
      <c r="G170" s="15">
        <v>2.6266151351627E-2</v>
      </c>
      <c r="H170" s="14">
        <v>1.5867855528796599E-16</v>
      </c>
      <c r="I170" s="14">
        <v>-5.5198397661531701E-2</v>
      </c>
      <c r="J170" s="14">
        <v>0</v>
      </c>
      <c r="K170" s="14">
        <v>0</v>
      </c>
      <c r="L170" s="14">
        <v>2.2402263515319699E-2</v>
      </c>
      <c r="M170" s="14">
        <v>0</v>
      </c>
      <c r="N170" s="14">
        <v>-3.76499588456498E-3</v>
      </c>
      <c r="O170" s="14">
        <v>0.85665978109382401</v>
      </c>
      <c r="P170" s="34">
        <v>3.8625388228964801</v>
      </c>
    </row>
    <row r="171" spans="1:16" ht="15.75" x14ac:dyDescent="0.25">
      <c r="A171" s="44"/>
      <c r="B171" s="3" t="s">
        <v>17</v>
      </c>
      <c r="C171" t="s">
        <v>25</v>
      </c>
      <c r="D171" s="4">
        <v>12928.250585906731</v>
      </c>
      <c r="E171" t="s">
        <v>24</v>
      </c>
      <c r="F171" t="str">
        <f>IF(Table36810[[#This Row],[% Price Change
Fuel]]&lt;-1, "Market Collapse", "")</f>
        <v/>
      </c>
      <c r="G171" s="15">
        <v>2.63627180844715E-2</v>
      </c>
      <c r="H171" s="14">
        <v>1.5867855528796599E-16</v>
      </c>
      <c r="I171" s="14">
        <v>-5.5401332946913601E-2</v>
      </c>
      <c r="J171" s="14">
        <v>0</v>
      </c>
      <c r="K171" s="14">
        <v>0</v>
      </c>
      <c r="L171" s="14">
        <v>2.2484624778187499E-2</v>
      </c>
      <c r="M171" s="14">
        <v>0</v>
      </c>
      <c r="N171" s="14">
        <v>-3.77848224409567E-3</v>
      </c>
      <c r="O171" s="14">
        <v>0.85667326745335404</v>
      </c>
      <c r="P171" s="34">
        <v>3.8767393332651001</v>
      </c>
    </row>
    <row r="172" spans="1:16" ht="15.75" x14ac:dyDescent="0.25">
      <c r="A172" s="44"/>
      <c r="B172" s="3" t="s">
        <v>17</v>
      </c>
      <c r="C172" t="s">
        <v>30</v>
      </c>
      <c r="D172" s="4">
        <v>20202.167397060159</v>
      </c>
      <c r="E172" t="s">
        <v>24</v>
      </c>
      <c r="F172" t="str">
        <f>IF(Table36810[[#This Row],[% Price Change
Fuel]]&lt;-1, "Market Collapse", "")</f>
        <v/>
      </c>
      <c r="G172" s="15">
        <v>4.1195368255359702E-2</v>
      </c>
      <c r="H172" s="14">
        <v>1.5867855528796599E-16</v>
      </c>
      <c r="I172" s="14">
        <v>-8.6572192794119998E-2</v>
      </c>
      <c r="J172" s="14">
        <v>0</v>
      </c>
      <c r="K172" s="14">
        <v>0</v>
      </c>
      <c r="L172" s="14">
        <v>3.5135314759771302E-2</v>
      </c>
      <c r="M172" s="14">
        <v>0</v>
      </c>
      <c r="N172" s="14">
        <v>-5.8202847230704197E-3</v>
      </c>
      <c r="O172" s="14">
        <v>0.85871506993233004</v>
      </c>
      <c r="P172" s="34">
        <v>6.0579377267613204</v>
      </c>
    </row>
    <row r="173" spans="1:16" ht="15.75" x14ac:dyDescent="0.25">
      <c r="A173" s="44"/>
      <c r="B173" s="3" t="s">
        <v>17</v>
      </c>
      <c r="C173" t="s">
        <v>27</v>
      </c>
      <c r="D173" s="4">
        <v>8287.3401193964201</v>
      </c>
      <c r="E173" t="s">
        <v>24</v>
      </c>
      <c r="F173" t="str">
        <f>IF(Table36810[[#This Row],[% Price Change
Fuel]]&lt;-1, "Market Collapse", "")</f>
        <v/>
      </c>
      <c r="G173" s="15">
        <v>1.6899178259736299E-2</v>
      </c>
      <c r="H173" s="14">
        <v>1.5867855528796599E-16</v>
      </c>
      <c r="I173" s="14">
        <v>-3.5513674966936297E-2</v>
      </c>
      <c r="J173" s="14">
        <v>0</v>
      </c>
      <c r="K173" s="14">
        <v>0</v>
      </c>
      <c r="L173" s="14">
        <v>1.4413221012050699E-2</v>
      </c>
      <c r="M173" s="14">
        <v>0</v>
      </c>
      <c r="N173" s="14">
        <v>-2.4446447601028098E-3</v>
      </c>
      <c r="O173" s="14">
        <v>0.85533942996936196</v>
      </c>
      <c r="P173" s="34">
        <v>2.4850893162631702</v>
      </c>
    </row>
    <row r="174" spans="1:16" ht="15.75" x14ac:dyDescent="0.25">
      <c r="A174" s="44"/>
      <c r="B174" s="3" t="s">
        <v>17</v>
      </c>
      <c r="C174" t="s">
        <v>31</v>
      </c>
      <c r="D174" s="4">
        <v>15343.41827613693</v>
      </c>
      <c r="E174" t="s">
        <v>24</v>
      </c>
      <c r="F174" t="str">
        <f>IF(Table36810[[#This Row],[% Price Change
Fuel]]&lt;-1, "Market Collapse", "")</f>
        <v/>
      </c>
      <c r="G174" s="15">
        <v>3.1287621459539998E-2</v>
      </c>
      <c r="H174" s="14">
        <v>1.5867855528796599E-16</v>
      </c>
      <c r="I174" s="14">
        <v>-6.5751032501386406E-2</v>
      </c>
      <c r="J174" s="14">
        <v>0</v>
      </c>
      <c r="K174" s="14">
        <v>0</v>
      </c>
      <c r="L174" s="14">
        <v>2.6685049184442901E-2</v>
      </c>
      <c r="M174" s="14">
        <v>0</v>
      </c>
      <c r="N174" s="14">
        <v>-4.4629375736937697E-3</v>
      </c>
      <c r="O174" s="14">
        <v>0.85735772278295097</v>
      </c>
      <c r="P174" s="34">
        <v>4.6009653620638602</v>
      </c>
    </row>
    <row r="175" spans="1:16" ht="15.75" x14ac:dyDescent="0.25">
      <c r="A175" s="44"/>
      <c r="B175" s="3" t="s">
        <v>17</v>
      </c>
      <c r="C175" t="s">
        <v>32</v>
      </c>
      <c r="D175" s="4">
        <v>860.28054599366999</v>
      </c>
      <c r="E175" t="s">
        <v>24</v>
      </c>
      <c r="F175" t="str">
        <f>IF(Table36810[[#This Row],[% Price Change
Fuel]]&lt;-1, "Market Collapse", "")</f>
        <v/>
      </c>
      <c r="G175" s="15">
        <v>1.75424612610073E-3</v>
      </c>
      <c r="H175" s="14">
        <v>1.5867855528796599E-16</v>
      </c>
      <c r="I175" s="14">
        <v>-3.6865536167981199E-3</v>
      </c>
      <c r="J175" s="14">
        <v>0</v>
      </c>
      <c r="K175" s="14">
        <v>0</v>
      </c>
      <c r="L175" s="14">
        <v>1.49618737292484E-3</v>
      </c>
      <c r="M175" s="14">
        <v>0</v>
      </c>
      <c r="N175" s="14">
        <v>-2.5760684736179999E-4</v>
      </c>
      <c r="O175" s="14">
        <v>0.85315239205663795</v>
      </c>
      <c r="P175" s="34">
        <v>0.25796865617161302</v>
      </c>
    </row>
    <row r="176" spans="1:16" ht="15.75" x14ac:dyDescent="0.25">
      <c r="A176" s="44"/>
      <c r="B176" s="3" t="s">
        <v>20</v>
      </c>
      <c r="C176" t="s">
        <v>23</v>
      </c>
      <c r="D176">
        <v>3762.1112153559802</v>
      </c>
      <c r="E176" t="s">
        <v>24</v>
      </c>
      <c r="F176" t="str">
        <f>IF(Table36810[[#This Row],[% Price Change
Fuel]]&lt;-1, "Market Collapse", "")</f>
        <v/>
      </c>
      <c r="G176" s="15">
        <v>7.6715311722821197E-3</v>
      </c>
      <c r="H176" s="14">
        <v>1.5867855528796599E-16</v>
      </c>
      <c r="I176" s="14">
        <v>-1.61217462981776E-2</v>
      </c>
      <c r="J176" s="14">
        <v>0</v>
      </c>
      <c r="K176" s="14">
        <v>0</v>
      </c>
      <c r="L176" s="14">
        <v>6.5430089314096902E-3</v>
      </c>
      <c r="M176" s="14">
        <v>0</v>
      </c>
      <c r="N176" s="14">
        <v>-1.11993065791941E-3</v>
      </c>
      <c r="O176" s="14">
        <v>0.85401471586717803</v>
      </c>
      <c r="P176" s="34">
        <v>1.1281282357403599</v>
      </c>
    </row>
    <row r="177" spans="1:16" ht="15.75" x14ac:dyDescent="0.25">
      <c r="A177" s="44"/>
      <c r="B177" s="3" t="s">
        <v>20</v>
      </c>
      <c r="C177" t="s">
        <v>29</v>
      </c>
      <c r="D177">
        <v>3466.4439374662097</v>
      </c>
      <c r="E177" t="s">
        <v>24</v>
      </c>
      <c r="F177" t="str">
        <f>IF(Table36810[[#This Row],[% Price Change
Fuel]]&lt;-1, "Market Collapse", "")</f>
        <v/>
      </c>
      <c r="G177" s="15">
        <v>7.0686195067000699E-3</v>
      </c>
      <c r="H177" s="14">
        <v>1.5867855528796599E-16</v>
      </c>
      <c r="I177" s="14">
        <v>-1.48547255829591E-2</v>
      </c>
      <c r="J177" s="14">
        <v>0</v>
      </c>
      <c r="K177" s="14">
        <v>0</v>
      </c>
      <c r="L177" s="14">
        <v>6.0287887158929198E-3</v>
      </c>
      <c r="M177" s="14">
        <v>0</v>
      </c>
      <c r="N177" s="14">
        <v>-1.0325322134617401E-3</v>
      </c>
      <c r="O177" s="14">
        <v>0.85392731742272399</v>
      </c>
      <c r="P177" s="34">
        <v>1.03946775084814</v>
      </c>
    </row>
    <row r="178" spans="1:16" ht="15.75" x14ac:dyDescent="0.25">
      <c r="A178" s="44"/>
      <c r="B178" s="3" t="s">
        <v>21</v>
      </c>
      <c r="C178" t="s">
        <v>23</v>
      </c>
      <c r="D178">
        <v>9038.6271912206303</v>
      </c>
      <c r="E178" t="s">
        <v>24</v>
      </c>
      <c r="F178" t="str">
        <f>IF(Table36810[[#This Row],[% Price Change
Fuel]]&lt;-1, "Market Collapse", "")</f>
        <v/>
      </c>
      <c r="G178" s="15">
        <v>1.84311697030798E-2</v>
      </c>
      <c r="H178" s="14">
        <v>1.5867855528796599E-16</v>
      </c>
      <c r="I178" s="14">
        <v>-3.8733159685945297E-2</v>
      </c>
      <c r="J178" s="14">
        <v>0</v>
      </c>
      <c r="K178" s="14">
        <v>0</v>
      </c>
      <c r="L178" s="14">
        <v>1.5719848525063699E-2</v>
      </c>
      <c r="M178" s="14">
        <v>0</v>
      </c>
      <c r="N178" s="14">
        <v>-2.6622527458646499E-3</v>
      </c>
      <c r="O178" s="14">
        <v>0.85555703795512295</v>
      </c>
      <c r="P178" s="34">
        <v>2.7103745644536401</v>
      </c>
    </row>
    <row r="179" spans="1:16" ht="15.75" x14ac:dyDescent="0.25">
      <c r="A179" s="44"/>
      <c r="B179" s="3" t="s">
        <v>21</v>
      </c>
      <c r="C179" t="s">
        <v>29</v>
      </c>
      <c r="D179">
        <v>8328.2743775763392</v>
      </c>
      <c r="E179" t="s">
        <v>24</v>
      </c>
      <c r="F179" t="str">
        <f>IF(Table36810[[#This Row],[% Price Change
Fuel]]&lt;-1, "Market Collapse", "")</f>
        <v/>
      </c>
      <c r="G179" s="15">
        <v>1.6982649592630399E-2</v>
      </c>
      <c r="H179" s="14">
        <v>1.5867855528796599E-16</v>
      </c>
      <c r="I179" s="14">
        <v>-3.5689090229140102E-2</v>
      </c>
      <c r="J179" s="14">
        <v>0</v>
      </c>
      <c r="K179" s="14">
        <v>0</v>
      </c>
      <c r="L179" s="14">
        <v>1.4484413276590599E-2</v>
      </c>
      <c r="M179" s="14">
        <v>0</v>
      </c>
      <c r="N179" s="14">
        <v>-2.4565181294297399E-3</v>
      </c>
      <c r="O179" s="14">
        <v>0.85535130333868803</v>
      </c>
      <c r="P179" s="34">
        <v>2.4973640975809999</v>
      </c>
    </row>
    <row r="180" spans="1:16" ht="15.75" x14ac:dyDescent="0.25">
      <c r="A180" s="44"/>
      <c r="B180" s="3" t="s">
        <v>22</v>
      </c>
      <c r="C180" t="s">
        <v>23</v>
      </c>
      <c r="D180">
        <v>3360.1350171024301</v>
      </c>
      <c r="E180" t="s">
        <v>24</v>
      </c>
      <c r="F180" t="str">
        <f>IF(Table36810[[#This Row],[% Price Change
Fuel]]&lt;-1, "Market Collapse", "")</f>
        <v/>
      </c>
      <c r="G180" s="15">
        <v>6.8518390475968104E-3</v>
      </c>
      <c r="H180" s="14">
        <v>1.5867855528796599E-16</v>
      </c>
      <c r="I180" s="14">
        <v>-1.4399160782975999E-2</v>
      </c>
      <c r="J180" s="14">
        <v>0</v>
      </c>
      <c r="K180" s="14">
        <v>0</v>
      </c>
      <c r="L180" s="14">
        <v>5.84389779278851E-3</v>
      </c>
      <c r="M180" s="14">
        <v>0</v>
      </c>
      <c r="N180" s="14">
        <v>-1.0010820020567299E-3</v>
      </c>
      <c r="O180" s="14">
        <v>0.85389586721132305</v>
      </c>
      <c r="P180" s="34">
        <v>1.00758934856062</v>
      </c>
    </row>
    <row r="181" spans="1:16" ht="15.75" x14ac:dyDescent="0.25">
      <c r="A181" s="44"/>
      <c r="B181" s="3" t="s">
        <v>22</v>
      </c>
      <c r="C181" t="s">
        <v>29</v>
      </c>
      <c r="D181">
        <v>3808.15302114118</v>
      </c>
      <c r="E181" t="s">
        <v>24</v>
      </c>
      <c r="F181" t="str">
        <f>IF(Table36810[[#This Row],[% Price Change
Fuel]]&lt;-1, "Market Collapse", "")</f>
        <v/>
      </c>
      <c r="G181" s="15">
        <v>7.7654175908620903E-3</v>
      </c>
      <c r="H181" s="14">
        <v>1.5867855528796599E-16</v>
      </c>
      <c r="I181" s="14">
        <v>-1.6319048894908199E-2</v>
      </c>
      <c r="J181" s="14">
        <v>0</v>
      </c>
      <c r="K181" s="14">
        <v>0</v>
      </c>
      <c r="L181" s="14">
        <v>6.6230841682185298E-3</v>
      </c>
      <c r="M181" s="14">
        <v>0</v>
      </c>
      <c r="N181" s="14">
        <v>-1.13353108045165E-3</v>
      </c>
      <c r="O181" s="14">
        <v>0.85402831628970899</v>
      </c>
      <c r="P181" s="34">
        <v>1.1419345955626701</v>
      </c>
    </row>
    <row r="182" spans="1:16" ht="15.75" x14ac:dyDescent="0.25">
      <c r="A182" s="44"/>
      <c r="B182" s="3" t="s">
        <v>22</v>
      </c>
      <c r="C182" t="s">
        <v>25</v>
      </c>
      <c r="D182">
        <v>3822.1535825767901</v>
      </c>
      <c r="E182" t="s">
        <v>24</v>
      </c>
      <c r="F182" t="str">
        <f>IF(Table36810[[#This Row],[% Price Change
Fuel]]&lt;-1, "Market Collapse", "")</f>
        <v/>
      </c>
      <c r="G182" s="15">
        <v>7.7939669179113097E-3</v>
      </c>
      <c r="H182" s="14">
        <v>1.5867855528796599E-16</v>
      </c>
      <c r="I182" s="14">
        <v>-1.6379045393303999E-2</v>
      </c>
      <c r="J182" s="14">
        <v>0</v>
      </c>
      <c r="K182" s="14">
        <v>0</v>
      </c>
      <c r="L182" s="14">
        <v>6.6474337403800198E-3</v>
      </c>
      <c r="M182" s="14">
        <v>0</v>
      </c>
      <c r="N182" s="14">
        <v>-1.1376662444583299E-3</v>
      </c>
      <c r="O182" s="14">
        <v>0.85403245145371798</v>
      </c>
      <c r="P182" s="34">
        <v>1.14613288417448</v>
      </c>
    </row>
    <row r="183" spans="1:16" ht="15.75" x14ac:dyDescent="0.25">
      <c r="A183" s="44"/>
      <c r="B183" s="3" t="s">
        <v>22</v>
      </c>
      <c r="C183" t="s">
        <v>30</v>
      </c>
      <c r="D183">
        <v>5972.6399961013694</v>
      </c>
      <c r="E183" t="s">
        <v>24</v>
      </c>
      <c r="F183" t="str">
        <f>IF(Table36810[[#This Row],[% Price Change
Fuel]]&lt;-1, "Market Collapse", "")</f>
        <v/>
      </c>
      <c r="G183" s="15">
        <v>1.21791439136323E-2</v>
      </c>
      <c r="H183" s="14">
        <v>1.5867855528796599E-16</v>
      </c>
      <c r="I183" s="14">
        <v>-2.55945083054606E-2</v>
      </c>
      <c r="J183" s="14">
        <v>0</v>
      </c>
      <c r="K183" s="14">
        <v>0</v>
      </c>
      <c r="L183" s="14">
        <v>1.0387528332250101E-2</v>
      </c>
      <c r="M183" s="14">
        <v>0</v>
      </c>
      <c r="N183" s="14">
        <v>-1.77005779278842E-3</v>
      </c>
      <c r="O183" s="14">
        <v>0.85466484300204704</v>
      </c>
      <c r="P183" s="34">
        <v>1.79099006802664</v>
      </c>
    </row>
    <row r="184" spans="1:16" ht="15.75" x14ac:dyDescent="0.25">
      <c r="A184" s="44"/>
      <c r="B184" s="3" t="s">
        <v>22</v>
      </c>
      <c r="C184" t="s">
        <v>27</v>
      </c>
      <c r="D184">
        <v>2450.098450813101</v>
      </c>
      <c r="E184" t="s">
        <v>24</v>
      </c>
      <c r="F184" t="str">
        <f>IF(Table36810[[#This Row],[% Price Change
Fuel]]&lt;-1, "Market Collapse", "")</f>
        <v/>
      </c>
      <c r="G184" s="15">
        <v>4.9961326405908299E-3</v>
      </c>
      <c r="H184" s="14">
        <v>1.5867855528796599E-16</v>
      </c>
      <c r="I184" s="14">
        <v>-1.0499388074530699E-2</v>
      </c>
      <c r="J184" s="14">
        <v>0</v>
      </c>
      <c r="K184" s="14">
        <v>0</v>
      </c>
      <c r="L184" s="14">
        <v>4.26117547537367E-3</v>
      </c>
      <c r="M184" s="14">
        <v>0</v>
      </c>
      <c r="N184" s="14">
        <v>-7.3130347605026896E-4</v>
      </c>
      <c r="O184" s="14">
        <v>0.85362608868530998</v>
      </c>
      <c r="P184" s="34">
        <v>0.73470056691146002</v>
      </c>
    </row>
    <row r="185" spans="1:16" ht="16.5" thickBot="1" x14ac:dyDescent="0.3">
      <c r="A185" s="44"/>
      <c r="B185" s="3" t="s">
        <v>22</v>
      </c>
      <c r="C185" t="s">
        <v>32</v>
      </c>
      <c r="D185">
        <v>4536.1822744070996</v>
      </c>
      <c r="E185" t="s">
        <v>24</v>
      </c>
      <c r="F185" t="str">
        <f>IF(Table36810[[#This Row],[% Price Change
Fuel]]&lt;-1, "Market Collapse", "")</f>
        <v/>
      </c>
      <c r="G185" s="15">
        <v>9.2499827169449794E-3</v>
      </c>
      <c r="H185" s="14">
        <v>1.5867855528796599E-16</v>
      </c>
      <c r="I185" s="14">
        <v>-1.9438867062669299E-2</v>
      </c>
      <c r="J185" s="14">
        <v>0</v>
      </c>
      <c r="K185" s="14">
        <v>0</v>
      </c>
      <c r="L185" s="14">
        <v>7.8892620225582098E-3</v>
      </c>
      <c r="M185" s="14">
        <v>0</v>
      </c>
      <c r="N185" s="14">
        <v>-1.34824941064026E-3</v>
      </c>
      <c r="O185" s="14">
        <v>0.85424303461990103</v>
      </c>
      <c r="P185" s="34">
        <v>1.3602456209523199</v>
      </c>
    </row>
    <row r="186" spans="1:16" ht="15.75" x14ac:dyDescent="0.25">
      <c r="A186" s="43" t="s">
        <v>58</v>
      </c>
      <c r="B186" s="3" t="s">
        <v>15</v>
      </c>
      <c r="C186" t="s">
        <v>23</v>
      </c>
      <c r="D186">
        <v>1606695.2125056691</v>
      </c>
      <c r="E186" t="s">
        <v>24</v>
      </c>
      <c r="F186" t="str">
        <f>IF(Table36810[[#This Row],[% Price Change
Fuel]]&lt;-1, "Market Collapse", "")</f>
        <v/>
      </c>
      <c r="G186" s="15">
        <v>3.2763019755457701</v>
      </c>
      <c r="H186" s="14">
        <v>1.5867855528796599E-16</v>
      </c>
      <c r="I186" s="14">
        <v>-6.8851586547427504</v>
      </c>
      <c r="J186" s="14">
        <v>0</v>
      </c>
      <c r="K186" s="14">
        <v>0</v>
      </c>
      <c r="L186" s="14">
        <v>2.7943408697137802</v>
      </c>
      <c r="M186" s="14">
        <v>0</v>
      </c>
      <c r="N186" s="14">
        <v>-0.112705114977406</v>
      </c>
      <c r="O186" s="14">
        <v>0.96559990018666397</v>
      </c>
      <c r="P186" s="34">
        <v>481.79283697358801</v>
      </c>
    </row>
    <row r="187" spans="1:16" ht="15.75" x14ac:dyDescent="0.25">
      <c r="A187" s="44"/>
      <c r="B187" s="3" t="s">
        <v>15</v>
      </c>
      <c r="C187" t="s">
        <v>25</v>
      </c>
      <c r="D187">
        <v>1405858.3109424603</v>
      </c>
      <c r="E187" t="s">
        <v>24</v>
      </c>
      <c r="F187" t="str">
        <f>IF(Table36810[[#This Row],[% Price Change
Fuel]]&lt;-1, "Market Collapse", "")</f>
        <v/>
      </c>
      <c r="G187" s="15">
        <v>2.8667642286025501</v>
      </c>
      <c r="H187" s="14">
        <v>1.5867855528796599E-16</v>
      </c>
      <c r="I187" s="14">
        <v>-6.0245138228999098</v>
      </c>
      <c r="J187" s="14">
        <v>0</v>
      </c>
      <c r="K187" s="14">
        <v>0</v>
      </c>
      <c r="L187" s="14">
        <v>2.4450482609995499</v>
      </c>
      <c r="M187" s="14">
        <v>0</v>
      </c>
      <c r="N187" s="14">
        <v>-0.10906172258539799</v>
      </c>
      <c r="O187" s="14">
        <v>0.96195650779465702</v>
      </c>
      <c r="P187" s="34">
        <v>421.56873235188903</v>
      </c>
    </row>
    <row r="188" spans="1:16" ht="15.75" x14ac:dyDescent="0.25">
      <c r="A188" s="44"/>
      <c r="B188" s="3" t="s">
        <v>15</v>
      </c>
      <c r="C188" t="s">
        <v>26</v>
      </c>
      <c r="D188">
        <v>1068040.3431848581</v>
      </c>
      <c r="E188" t="s">
        <v>24</v>
      </c>
      <c r="F188" t="str">
        <f>IF(Table36810[[#This Row],[% Price Change
Fuel]]&lt;-1, "Market Collapse", "")</f>
        <v/>
      </c>
      <c r="G188" s="15">
        <v>2.17790073630831</v>
      </c>
      <c r="H188" s="14">
        <v>1.5867855528796599E-16</v>
      </c>
      <c r="I188" s="14">
        <v>-4.5768650801078401</v>
      </c>
      <c r="J188" s="14">
        <v>0</v>
      </c>
      <c r="K188" s="14">
        <v>0</v>
      </c>
      <c r="L188" s="14">
        <v>1.85752018070076</v>
      </c>
      <c r="M188" s="14">
        <v>0</v>
      </c>
      <c r="N188" s="14">
        <v>-0.100815155095035</v>
      </c>
      <c r="O188" s="14">
        <v>0.95370994030429301</v>
      </c>
      <c r="P188" s="34">
        <v>320.26869996257102</v>
      </c>
    </row>
    <row r="189" spans="1:16" ht="15.75" x14ac:dyDescent="0.25">
      <c r="A189" s="44"/>
      <c r="B189" s="3" t="s">
        <v>15</v>
      </c>
      <c r="C189" t="s">
        <v>27</v>
      </c>
      <c r="D189">
        <v>901191.22496311564</v>
      </c>
      <c r="E189" t="s">
        <v>24</v>
      </c>
      <c r="F189" t="str">
        <f>IF(Table36810[[#This Row],[% Price Change
Fuel]]&lt;-1, "Market Collapse", "")</f>
        <v/>
      </c>
      <c r="G189" s="15">
        <v>1.83766937730933</v>
      </c>
      <c r="H189" s="14">
        <v>1.5867855528796599E-16</v>
      </c>
      <c r="I189" s="14">
        <v>-3.8618678351922502</v>
      </c>
      <c r="J189" s="14">
        <v>0</v>
      </c>
      <c r="K189" s="14">
        <v>0</v>
      </c>
      <c r="L189" s="14">
        <v>1.5673386288458699</v>
      </c>
      <c r="M189" s="14">
        <v>0</v>
      </c>
      <c r="N189" s="14">
        <v>-9.5265061752819402E-2</v>
      </c>
      <c r="O189" s="14">
        <v>0.948159846962077</v>
      </c>
      <c r="P189" s="34">
        <v>270.23636689223702</v>
      </c>
    </row>
    <row r="190" spans="1:16" ht="15.75" x14ac:dyDescent="0.25">
      <c r="A190" s="44"/>
      <c r="B190" s="3" t="s">
        <v>15</v>
      </c>
      <c r="C190" t="s">
        <v>28</v>
      </c>
      <c r="D190">
        <v>1864178.4196379881</v>
      </c>
      <c r="E190" t="s">
        <v>24</v>
      </c>
      <c r="F190" t="str">
        <f>IF(Table36810[[#This Row],[% Price Change
Fuel]]&lt;-1, "Market Collapse", "")</f>
        <v/>
      </c>
      <c r="G190" s="15">
        <v>3.8013503690627202</v>
      </c>
      <c r="H190" s="14">
        <v>1.5867855528796599E-16</v>
      </c>
      <c r="I190" s="14">
        <v>-7.9885494647976802</v>
      </c>
      <c r="J190" s="14">
        <v>0</v>
      </c>
      <c r="K190" s="14">
        <v>0</v>
      </c>
      <c r="L190" s="14">
        <v>3.24215190652688</v>
      </c>
      <c r="M190" s="14">
        <v>0</v>
      </c>
      <c r="N190" s="14">
        <v>-0.11646691442036999</v>
      </c>
      <c r="O190" s="14">
        <v>0.96936169962962804</v>
      </c>
      <c r="P190" s="34">
        <v>559.00322751422698</v>
      </c>
    </row>
    <row r="191" spans="1:16" ht="15.75" x14ac:dyDescent="0.25">
      <c r="A191" s="44"/>
      <c r="B191" s="3" t="s">
        <v>15</v>
      </c>
      <c r="C191" t="s">
        <v>33</v>
      </c>
      <c r="D191">
        <v>1789322.1461500002</v>
      </c>
      <c r="E191" t="s">
        <v>24</v>
      </c>
      <c r="F191" t="str">
        <f>IF(Table36810[[#This Row],[% Price Change
Fuel]]&lt;-1, "Market Collapse", "")</f>
        <v/>
      </c>
      <c r="G191" s="15">
        <v>3.6487067594958398</v>
      </c>
      <c r="H191" s="14">
        <v>1.5867855528796599E-16</v>
      </c>
      <c r="I191" s="14">
        <v>-7.6677684509152497</v>
      </c>
      <c r="J191" s="14">
        <v>0</v>
      </c>
      <c r="K191" s="14">
        <v>0</v>
      </c>
      <c r="L191" s="14">
        <v>3.11196296793177</v>
      </c>
      <c r="M191" s="14">
        <v>0</v>
      </c>
      <c r="N191" s="14">
        <v>-0.11546088392598</v>
      </c>
      <c r="O191" s="14">
        <v>0.96835566913523796</v>
      </c>
      <c r="P191" s="34">
        <v>536.55639622454896</v>
      </c>
    </row>
    <row r="192" spans="1:16" ht="15.75" x14ac:dyDescent="0.25">
      <c r="A192" s="44"/>
      <c r="B192" s="3" t="s">
        <v>15</v>
      </c>
      <c r="C192" t="s">
        <v>34</v>
      </c>
      <c r="D192">
        <v>1602880.4750000001</v>
      </c>
      <c r="E192" t="s">
        <v>24</v>
      </c>
      <c r="F192" t="str">
        <f>IF(Table36810[[#This Row],[% Price Change
Fuel]]&lt;-1, "Market Collapse", "")</f>
        <v/>
      </c>
      <c r="G192" s="15">
        <v>3.2685231311646201</v>
      </c>
      <c r="H192" s="14">
        <v>1.5867855528796599E-16</v>
      </c>
      <c r="I192" s="14">
        <v>-6.8688113894068703</v>
      </c>
      <c r="J192" s="14">
        <v>0</v>
      </c>
      <c r="K192" s="14">
        <v>0</v>
      </c>
      <c r="L192" s="14">
        <v>2.7877063339061401</v>
      </c>
      <c r="M192" s="14">
        <v>0</v>
      </c>
      <c r="N192" s="14">
        <v>-0.112642425139511</v>
      </c>
      <c r="O192" s="14">
        <v>0.96553721034876905</v>
      </c>
      <c r="P192" s="34">
        <v>480.64892791674799</v>
      </c>
    </row>
    <row r="193" spans="1:16" ht="15.75" x14ac:dyDescent="0.25">
      <c r="A193" s="44"/>
      <c r="B193" s="3" t="s">
        <v>15</v>
      </c>
      <c r="C193" t="s">
        <v>35</v>
      </c>
      <c r="D193">
        <v>924809.875</v>
      </c>
      <c r="E193" t="s">
        <v>24</v>
      </c>
      <c r="F193" t="str">
        <f>IF(Table36810[[#This Row],[% Price Change
Fuel]]&lt;-1, "Market Collapse", "")</f>
        <v/>
      </c>
      <c r="G193" s="15">
        <v>1.8858314861979699</v>
      </c>
      <c r="H193" s="14">
        <v>1.5867855528796599E-16</v>
      </c>
      <c r="I193" s="14">
        <v>-3.9630806548042399</v>
      </c>
      <c r="J193" s="14">
        <v>0</v>
      </c>
      <c r="K193" s="14">
        <v>0</v>
      </c>
      <c r="L193" s="14">
        <v>1.6084158403616799</v>
      </c>
      <c r="M193" s="14">
        <v>0</v>
      </c>
      <c r="N193" s="14">
        <v>-9.6130230459778795E-2</v>
      </c>
      <c r="O193" s="14">
        <v>0.94902501566903696</v>
      </c>
      <c r="P193" s="34">
        <v>277.31879068872701</v>
      </c>
    </row>
    <row r="194" spans="1:16" x14ac:dyDescent="0.25">
      <c r="P194" s="35"/>
    </row>
    <row r="195" spans="1:16" x14ac:dyDescent="0.25">
      <c r="P195" s="35"/>
    </row>
    <row r="196" spans="1:16" ht="34.5" customHeight="1" x14ac:dyDescent="0.25">
      <c r="A196" s="47" t="s">
        <v>57</v>
      </c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</row>
    <row r="197" spans="1:16" ht="37.5" x14ac:dyDescent="0.3">
      <c r="A197" s="38" t="s">
        <v>59</v>
      </c>
      <c r="B197" s="1" t="s">
        <v>0</v>
      </c>
      <c r="C197" s="1" t="s">
        <v>1</v>
      </c>
      <c r="D197" s="1" t="s">
        <v>2</v>
      </c>
      <c r="E197" s="1" t="s">
        <v>3</v>
      </c>
      <c r="F197" s="9" t="s">
        <v>40</v>
      </c>
      <c r="G197" s="9" t="s">
        <v>44</v>
      </c>
      <c r="H197" s="12" t="s">
        <v>42</v>
      </c>
      <c r="I197" s="12" t="s">
        <v>36</v>
      </c>
      <c r="J197" s="12" t="s">
        <v>37</v>
      </c>
      <c r="K197" s="12" t="s">
        <v>43</v>
      </c>
      <c r="L197" s="12" t="s">
        <v>38</v>
      </c>
      <c r="M197" s="12" t="s">
        <v>39</v>
      </c>
      <c r="N197" s="12" t="s">
        <v>46</v>
      </c>
      <c r="O197" s="12" t="s">
        <v>45</v>
      </c>
      <c r="P197" s="36" t="s">
        <v>41</v>
      </c>
    </row>
    <row r="198" spans="1:16" ht="15.75" x14ac:dyDescent="0.25">
      <c r="A198" s="44" t="s">
        <v>4</v>
      </c>
      <c r="B198" s="3" t="s">
        <v>8</v>
      </c>
      <c r="C198" t="s">
        <v>23</v>
      </c>
      <c r="D198" s="4">
        <v>78.279968349613</v>
      </c>
      <c r="E198" t="s">
        <v>24</v>
      </c>
      <c r="F198" t="str">
        <f>IF(Table3681016[[#This Row],[% Price Change
Fuel]]&lt;-1, "Market Collapse", "")</f>
        <v/>
      </c>
      <c r="G198" s="15">
        <v>1.5962505704459601E-4</v>
      </c>
      <c r="H198" s="14">
        <v>3.1735711057593199E-16</v>
      </c>
      <c r="I198" s="14">
        <v>-2.7466104886948901E-4</v>
      </c>
      <c r="J198" s="14">
        <v>0</v>
      </c>
      <c r="K198" s="14">
        <v>0</v>
      </c>
      <c r="L198" s="14">
        <v>1.4039878362379199E-4</v>
      </c>
      <c r="M198" s="14">
        <v>0</v>
      </c>
      <c r="N198" s="14">
        <v>-1.9223204915622101E-5</v>
      </c>
      <c r="O198" s="14">
        <v>0.879572760871425</v>
      </c>
      <c r="P198" s="34">
        <v>4.9901561786358198E-2</v>
      </c>
    </row>
    <row r="199" spans="1:16" ht="15.75" x14ac:dyDescent="0.25">
      <c r="A199" s="44"/>
      <c r="B199" s="3" t="s">
        <v>8</v>
      </c>
      <c r="C199" t="s">
        <v>25</v>
      </c>
      <c r="D199" s="4">
        <v>71.425238501169304</v>
      </c>
      <c r="E199" t="s">
        <v>24</v>
      </c>
      <c r="F199" t="str">
        <f>IF(Table3681016[[#This Row],[% Price Change
Fuel]]&lt;-1, "Market Collapse", "")</f>
        <v/>
      </c>
      <c r="G199" s="15">
        <v>1.45647194429779E-4</v>
      </c>
      <c r="H199" s="14">
        <v>3.1735711057593199E-16</v>
      </c>
      <c r="I199" s="14">
        <v>-2.5060984739894702E-4</v>
      </c>
      <c r="J199" s="14">
        <v>0</v>
      </c>
      <c r="K199" s="14">
        <v>0</v>
      </c>
      <c r="L199" s="14">
        <v>1.28104505111905E-4</v>
      </c>
      <c r="M199" s="14">
        <v>0</v>
      </c>
      <c r="N199" s="14">
        <v>-1.7540134646462401E-5</v>
      </c>
      <c r="O199" s="14">
        <v>0.87957107780116495</v>
      </c>
      <c r="P199" s="34">
        <v>4.5531839464412999E-2</v>
      </c>
    </row>
    <row r="200" spans="1:16" ht="15.75" x14ac:dyDescent="0.25">
      <c r="A200" s="44"/>
      <c r="B200" s="3" t="s">
        <v>8</v>
      </c>
      <c r="C200" t="s">
        <v>26</v>
      </c>
      <c r="D200" s="4">
        <v>54.2622507724803</v>
      </c>
      <c r="E200" t="s">
        <v>24</v>
      </c>
      <c r="F200" t="str">
        <f>IF(Table3681016[[#This Row],[% Price Change
Fuel]]&lt;-1, "Market Collapse", "")</f>
        <v/>
      </c>
      <c r="G200" s="15">
        <v>1.10649187238311E-4</v>
      </c>
      <c r="H200" s="14">
        <v>3.1735711057593199E-16</v>
      </c>
      <c r="I200" s="14">
        <v>-1.9039004518549201E-4</v>
      </c>
      <c r="J200" s="14">
        <v>0</v>
      </c>
      <c r="K200" s="14">
        <v>0</v>
      </c>
      <c r="L200" s="14">
        <v>9.7321884075404801E-5</v>
      </c>
      <c r="M200" s="14">
        <v>0</v>
      </c>
      <c r="N200" s="14">
        <v>-1.33258286708399E-5</v>
      </c>
      <c r="O200" s="14">
        <v>0.87956686349499003</v>
      </c>
      <c r="P200" s="34">
        <v>3.4590855319457103E-2</v>
      </c>
    </row>
    <row r="201" spans="1:16" ht="15.75" x14ac:dyDescent="0.25">
      <c r="A201" s="44"/>
      <c r="B201" s="3" t="s">
        <v>8</v>
      </c>
      <c r="C201" t="s">
        <v>27</v>
      </c>
      <c r="D201" s="4">
        <v>45.7854092798406</v>
      </c>
      <c r="E201" t="s">
        <v>24</v>
      </c>
      <c r="F201" t="str">
        <f>IF(Table3681016[[#This Row],[% Price Change
Fuel]]&lt;-1, "Market Collapse", "")</f>
        <v/>
      </c>
      <c r="G201" s="15">
        <v>9.3363586140756002E-5</v>
      </c>
      <c r="H201" s="14">
        <v>3.1735711057593199E-16</v>
      </c>
      <c r="I201" s="14">
        <v>-1.6064733802093799E-4</v>
      </c>
      <c r="J201" s="14">
        <v>0</v>
      </c>
      <c r="K201" s="14">
        <v>0</v>
      </c>
      <c r="L201" s="14">
        <v>8.2118272479363903E-5</v>
      </c>
      <c r="M201" s="14">
        <v>0</v>
      </c>
      <c r="N201" s="14">
        <v>-1.1244263856647E-5</v>
      </c>
      <c r="O201" s="14">
        <v>0.87956478193012999</v>
      </c>
      <c r="P201" s="34">
        <v>2.9187076569684799E-2</v>
      </c>
    </row>
    <row r="202" spans="1:16" ht="15.75" x14ac:dyDescent="0.25">
      <c r="A202" s="44"/>
      <c r="B202" s="3" t="s">
        <v>8</v>
      </c>
      <c r="C202" t="s">
        <v>28</v>
      </c>
      <c r="D202" s="4">
        <v>94.710389505675494</v>
      </c>
      <c r="E202" t="s">
        <v>24</v>
      </c>
      <c r="F202" t="str">
        <f>IF(Table3681016[[#This Row],[% Price Change
Fuel]]&lt;-1, "Market Collapse", "")</f>
        <v/>
      </c>
      <c r="G202" s="15">
        <v>1.93129246808569E-4</v>
      </c>
      <c r="H202" s="14">
        <v>3.1735711057593199E-16</v>
      </c>
      <c r="I202" s="14">
        <v>-3.3231049358997E-4</v>
      </c>
      <c r="J202" s="14">
        <v>0</v>
      </c>
      <c r="K202" s="14">
        <v>0</v>
      </c>
      <c r="L202" s="14">
        <v>1.6986751225729E-4</v>
      </c>
      <c r="M202" s="14">
        <v>0</v>
      </c>
      <c r="N202" s="14">
        <v>-2.3257242897452698E-5</v>
      </c>
      <c r="O202" s="14">
        <v>0.87957679490923801</v>
      </c>
      <c r="P202" s="34">
        <v>6.0375552690838503E-2</v>
      </c>
    </row>
    <row r="203" spans="1:16" ht="15.75" x14ac:dyDescent="0.25">
      <c r="A203" s="44"/>
      <c r="B203" s="3" t="s">
        <v>12</v>
      </c>
      <c r="C203" t="s">
        <v>23</v>
      </c>
      <c r="D203" s="4">
        <v>347.463431650475</v>
      </c>
      <c r="E203" t="s">
        <v>24</v>
      </c>
      <c r="F203" t="str">
        <f>IF(Table3681016[[#This Row],[% Price Change
Fuel]]&lt;-1, "Market Collapse", "")</f>
        <v/>
      </c>
      <c r="G203" s="15">
        <v>7.0853209662025205E-4</v>
      </c>
      <c r="H203" s="14">
        <v>3.1735711057593199E-16</v>
      </c>
      <c r="I203" s="14">
        <v>-1.2191454926841301E-3</v>
      </c>
      <c r="J203" s="14">
        <v>0</v>
      </c>
      <c r="K203" s="14">
        <v>0</v>
      </c>
      <c r="L203" s="14">
        <v>6.2319191213235602E-4</v>
      </c>
      <c r="M203" s="14">
        <v>0</v>
      </c>
      <c r="N203" s="14">
        <v>-8.5279761040020602E-5</v>
      </c>
      <c r="O203" s="14">
        <v>0.87963881742716898</v>
      </c>
      <c r="P203" s="34">
        <v>0.221499424036151</v>
      </c>
    </row>
    <row r="204" spans="1:16" ht="15.75" x14ac:dyDescent="0.25">
      <c r="A204" s="44"/>
      <c r="B204" s="3" t="s">
        <v>12</v>
      </c>
      <c r="C204" t="s">
        <v>25</v>
      </c>
      <c r="D204" s="4">
        <v>301.51785396969899</v>
      </c>
      <c r="E204" t="s">
        <v>24</v>
      </c>
      <c r="F204" t="str">
        <f>IF(Table3681016[[#This Row],[% Price Change
Fuel]]&lt;-1, "Market Collapse", "")</f>
        <v/>
      </c>
      <c r="G204" s="15">
        <v>6.1484190214437405E-4</v>
      </c>
      <c r="H204" s="14">
        <v>3.1735711057593199E-16</v>
      </c>
      <c r="I204" s="14">
        <v>-1.05793617154156E-3</v>
      </c>
      <c r="J204" s="14">
        <v>0</v>
      </c>
      <c r="K204" s="14">
        <v>0</v>
      </c>
      <c r="L204" s="14">
        <v>5.4078637013645699E-4</v>
      </c>
      <c r="M204" s="14">
        <v>0</v>
      </c>
      <c r="N204" s="14">
        <v>-7.4010027541824295E-5</v>
      </c>
      <c r="O204" s="14">
        <v>0.87962754769364204</v>
      </c>
      <c r="P204" s="34">
        <v>0.19221024403537501</v>
      </c>
    </row>
    <row r="205" spans="1:16" ht="15.75" x14ac:dyDescent="0.25">
      <c r="A205" s="44"/>
      <c r="B205" s="3" t="s">
        <v>12</v>
      </c>
      <c r="C205" t="s">
        <v>26</v>
      </c>
      <c r="D205" s="4">
        <v>229.06521214312818</v>
      </c>
      <c r="E205" t="s">
        <v>24</v>
      </c>
      <c r="F205" t="str">
        <f>IF(Table3681016[[#This Row],[% Price Change
Fuel]]&lt;-1, "Market Collapse", "")</f>
        <v/>
      </c>
      <c r="G205" s="15">
        <v>4.6709967219168101E-4</v>
      </c>
      <c r="H205" s="14">
        <v>3.1735711057593199E-16</v>
      </c>
      <c r="I205" s="14">
        <v>-8.0372147246846699E-4</v>
      </c>
      <c r="J205" s="14">
        <v>0</v>
      </c>
      <c r="K205" s="14">
        <v>0</v>
      </c>
      <c r="L205" s="14">
        <v>4.1083916911890202E-4</v>
      </c>
      <c r="M205" s="14">
        <v>0</v>
      </c>
      <c r="N205" s="14">
        <v>-5.6234236079522898E-5</v>
      </c>
      <c r="O205" s="14">
        <v>0.87960977190228795</v>
      </c>
      <c r="P205" s="34">
        <v>0.14602346012471801</v>
      </c>
    </row>
    <row r="206" spans="1:16" ht="15.75" x14ac:dyDescent="0.25">
      <c r="A206" s="44"/>
      <c r="B206" s="3" t="s">
        <v>12</v>
      </c>
      <c r="C206" t="s">
        <v>27</v>
      </c>
      <c r="D206" s="4">
        <v>193.28067562836512</v>
      </c>
      <c r="E206" t="s">
        <v>24</v>
      </c>
      <c r="F206" t="str">
        <f>IF(Table3681016[[#This Row],[% Price Change
Fuel]]&lt;-1, "Market Collapse", "")</f>
        <v/>
      </c>
      <c r="G206" s="15">
        <v>3.94129424465313E-4</v>
      </c>
      <c r="H206" s="14">
        <v>3.1735711057593199E-16</v>
      </c>
      <c r="I206" s="14">
        <v>-6.7816421255030904E-4</v>
      </c>
      <c r="J206" s="14">
        <v>0</v>
      </c>
      <c r="K206" s="14">
        <v>0</v>
      </c>
      <c r="L206" s="14">
        <v>3.46657929586722E-4</v>
      </c>
      <c r="M206" s="14">
        <v>0</v>
      </c>
      <c r="N206" s="14">
        <v>-4.7452792336804598E-5</v>
      </c>
      <c r="O206" s="14">
        <v>0.87960099045845097</v>
      </c>
      <c r="P206" s="34">
        <v>0.12321169489876301</v>
      </c>
    </row>
    <row r="207" spans="1:16" ht="16.5" thickBot="1" x14ac:dyDescent="0.3">
      <c r="A207" s="40"/>
      <c r="B207" s="3" t="s">
        <v>12</v>
      </c>
      <c r="C207" t="s">
        <v>28</v>
      </c>
      <c r="D207" s="4">
        <v>399.81488344685596</v>
      </c>
      <c r="E207" t="s">
        <v>24</v>
      </c>
      <c r="F207" t="str">
        <f>IF(Table3681016[[#This Row],[% Price Change
Fuel]]&lt;-1, "Market Collapse", "")</f>
        <v/>
      </c>
      <c r="G207" s="15">
        <v>8.1528486690808102E-4</v>
      </c>
      <c r="H207" s="14">
        <v>3.1735711057593199E-16</v>
      </c>
      <c r="I207" s="14">
        <v>-1.40283111447698E-3</v>
      </c>
      <c r="J207" s="14">
        <v>0</v>
      </c>
      <c r="K207" s="14">
        <v>0</v>
      </c>
      <c r="L207" s="14">
        <v>7.1708668889465901E-4</v>
      </c>
      <c r="M207" s="14">
        <v>0</v>
      </c>
      <c r="N207" s="14">
        <v>-9.8118183743025404E-5</v>
      </c>
      <c r="O207" s="14">
        <v>0.87965165584989602</v>
      </c>
      <c r="P207" s="34">
        <v>0.25487219182717202</v>
      </c>
    </row>
    <row r="208" spans="1:16" ht="15.75" x14ac:dyDescent="0.25">
      <c r="A208" s="44" t="s">
        <v>16</v>
      </c>
      <c r="B208" s="3" t="s">
        <v>17</v>
      </c>
      <c r="C208" t="s">
        <v>23</v>
      </c>
      <c r="D208" s="4">
        <v>13979.558874595172</v>
      </c>
      <c r="E208" t="s">
        <v>24</v>
      </c>
      <c r="F208" t="str">
        <f>IF(Table3681016[[#This Row],[% Price Change
Fuel]]&lt;-1, "Market Collapse", "")</f>
        <v/>
      </c>
      <c r="G208" s="15">
        <v>2.8506499553618898E-2</v>
      </c>
      <c r="H208" s="14">
        <v>3.1735711057593199E-16</v>
      </c>
      <c r="I208" s="14">
        <v>-4.9050100353634003E-2</v>
      </c>
      <c r="J208" s="14">
        <v>0</v>
      </c>
      <c r="K208" s="14">
        <v>0</v>
      </c>
      <c r="L208" s="14">
        <v>2.50729925288645E-2</v>
      </c>
      <c r="M208" s="14">
        <v>0</v>
      </c>
      <c r="N208" s="14">
        <v>-3.33834256394545E-3</v>
      </c>
      <c r="O208" s="14">
        <v>0.882891880230113</v>
      </c>
      <c r="P208" s="34">
        <v>8.9116262516993192</v>
      </c>
    </row>
    <row r="209" spans="1:16" ht="15.75" x14ac:dyDescent="0.25">
      <c r="A209" s="44"/>
      <c r="B209" s="3" t="s">
        <v>17</v>
      </c>
      <c r="C209" t="s">
        <v>29</v>
      </c>
      <c r="D209" s="4">
        <v>12880.894356686529</v>
      </c>
      <c r="E209" t="s">
        <v>24</v>
      </c>
      <c r="F209" t="str">
        <f>IF(Table3681016[[#This Row],[% Price Change
Fuel]]&lt;-1, "Market Collapse", "")</f>
        <v/>
      </c>
      <c r="G209" s="15">
        <v>2.6266151351627E-2</v>
      </c>
      <c r="H209" s="14">
        <v>3.1735711057593199E-16</v>
      </c>
      <c r="I209" s="14">
        <v>-4.5195214420406998E-2</v>
      </c>
      <c r="J209" s="14">
        <v>0</v>
      </c>
      <c r="K209" s="14">
        <v>0</v>
      </c>
      <c r="L209" s="14">
        <v>2.3102486342198501E-2</v>
      </c>
      <c r="M209" s="14">
        <v>0</v>
      </c>
      <c r="N209" s="14">
        <v>-3.0826944893990399E-3</v>
      </c>
      <c r="O209" s="14">
        <v>0.88263623215556897</v>
      </c>
      <c r="P209" s="34">
        <v>8.2112545413016598</v>
      </c>
    </row>
    <row r="210" spans="1:16" ht="15.75" x14ac:dyDescent="0.25">
      <c r="A210" s="44"/>
      <c r="B210" s="3" t="s">
        <v>17</v>
      </c>
      <c r="C210" t="s">
        <v>25</v>
      </c>
      <c r="D210" s="4">
        <v>12928.250585906731</v>
      </c>
      <c r="E210" t="s">
        <v>24</v>
      </c>
      <c r="F210" t="str">
        <f>IF(Table3681016[[#This Row],[% Price Change
Fuel]]&lt;-1, "Market Collapse", "")</f>
        <v/>
      </c>
      <c r="G210" s="15">
        <v>2.63627180844715E-2</v>
      </c>
      <c r="H210" s="14">
        <v>3.1735711057593199E-16</v>
      </c>
      <c r="I210" s="14">
        <v>-4.53613732968393E-2</v>
      </c>
      <c r="J210" s="14">
        <v>0</v>
      </c>
      <c r="K210" s="14">
        <v>0</v>
      </c>
      <c r="L210" s="14">
        <v>2.3187421953692802E-2</v>
      </c>
      <c r="M210" s="14">
        <v>0</v>
      </c>
      <c r="N210" s="14">
        <v>-3.0937368191869198E-3</v>
      </c>
      <c r="O210" s="14">
        <v>0.88264727448535596</v>
      </c>
      <c r="P210" s="34">
        <v>8.2414429770947102</v>
      </c>
    </row>
    <row r="211" spans="1:16" ht="15.75" x14ac:dyDescent="0.25">
      <c r="A211" s="44"/>
      <c r="B211" s="3" t="s">
        <v>17</v>
      </c>
      <c r="C211" t="s">
        <v>30</v>
      </c>
      <c r="D211" s="4">
        <v>20202.167397060159</v>
      </c>
      <c r="E211" t="s">
        <v>24</v>
      </c>
      <c r="F211" t="str">
        <f>IF(Table3681016[[#This Row],[% Price Change
Fuel]]&lt;-1, "Market Collapse", "")</f>
        <v/>
      </c>
      <c r="G211" s="15">
        <v>4.1195368255359702E-2</v>
      </c>
      <c r="H211" s="14">
        <v>3.1735711057593199E-16</v>
      </c>
      <c r="I211" s="14">
        <v>-7.0883376727107802E-2</v>
      </c>
      <c r="J211" s="14">
        <v>0</v>
      </c>
      <c r="K211" s="14">
        <v>0</v>
      </c>
      <c r="L211" s="14">
        <v>3.6233531884462197E-2</v>
      </c>
      <c r="M211" s="14">
        <v>0</v>
      </c>
      <c r="N211" s="14">
        <v>-4.76551905836042E-3</v>
      </c>
      <c r="O211" s="14">
        <v>0.88431905672452904</v>
      </c>
      <c r="P211" s="34">
        <v>12.878386716768199</v>
      </c>
    </row>
    <row r="212" spans="1:16" ht="15.75" x14ac:dyDescent="0.25">
      <c r="A212" s="44"/>
      <c r="B212" s="3" t="s">
        <v>17</v>
      </c>
      <c r="C212" t="s">
        <v>27</v>
      </c>
      <c r="D212" s="4">
        <v>8287.3401193964201</v>
      </c>
      <c r="E212" t="s">
        <v>24</v>
      </c>
      <c r="F212" t="str">
        <f>IF(Table3681016[[#This Row],[% Price Change
Fuel]]&lt;-1, "Market Collapse", "")</f>
        <v/>
      </c>
      <c r="G212" s="15">
        <v>1.6899178259736299E-2</v>
      </c>
      <c r="H212" s="14">
        <v>3.1735711057593199E-16</v>
      </c>
      <c r="I212" s="14">
        <v>-2.90778033962007E-2</v>
      </c>
      <c r="J212" s="14">
        <v>0</v>
      </c>
      <c r="K212" s="14">
        <v>0</v>
      </c>
      <c r="L212" s="14">
        <v>1.48637320220022E-2</v>
      </c>
      <c r="M212" s="14">
        <v>0</v>
      </c>
      <c r="N212" s="14">
        <v>-2.00162049616112E-3</v>
      </c>
      <c r="O212" s="14">
        <v>0.88155515816232599</v>
      </c>
      <c r="P212" s="34">
        <v>5.2829762675121099</v>
      </c>
    </row>
    <row r="213" spans="1:16" ht="15.75" x14ac:dyDescent="0.25">
      <c r="A213" s="44"/>
      <c r="B213" s="3" t="s">
        <v>17</v>
      </c>
      <c r="C213" t="s">
        <v>31</v>
      </c>
      <c r="D213" s="4">
        <v>15343.41827613693</v>
      </c>
      <c r="E213" t="s">
        <v>24</v>
      </c>
      <c r="F213" t="str">
        <f>IF(Table3681016[[#This Row],[% Price Change
Fuel]]&lt;-1, "Market Collapse", "")</f>
        <v/>
      </c>
      <c r="G213" s="15">
        <v>3.1287621459539998E-2</v>
      </c>
      <c r="H213" s="14">
        <v>3.1735711057593199E-16</v>
      </c>
      <c r="I213" s="14">
        <v>-5.38354759948814E-2</v>
      </c>
      <c r="J213" s="14">
        <v>0</v>
      </c>
      <c r="K213" s="14">
        <v>0</v>
      </c>
      <c r="L213" s="14">
        <v>2.7519138139898199E-2</v>
      </c>
      <c r="M213" s="14">
        <v>0</v>
      </c>
      <c r="N213" s="14">
        <v>-3.6541535467170001E-3</v>
      </c>
      <c r="O213" s="14">
        <v>0.88320769121288401</v>
      </c>
      <c r="P213" s="34">
        <v>9.7810532025378496</v>
      </c>
    </row>
    <row r="214" spans="1:16" ht="15.75" x14ac:dyDescent="0.25">
      <c r="A214" s="44"/>
      <c r="B214" s="3" t="s">
        <v>17</v>
      </c>
      <c r="C214" t="s">
        <v>32</v>
      </c>
      <c r="D214" s="4">
        <v>860.28054599366999</v>
      </c>
      <c r="E214" t="s">
        <v>24</v>
      </c>
      <c r="F214" t="str">
        <f>IF(Table3681016[[#This Row],[% Price Change
Fuel]]&lt;-1, "Market Collapse", "")</f>
        <v/>
      </c>
      <c r="G214" s="15">
        <v>1.75424612610073E-3</v>
      </c>
      <c r="H214" s="14">
        <v>3.1735711057593199E-16</v>
      </c>
      <c r="I214" s="14">
        <v>-3.0184677135951898E-3</v>
      </c>
      <c r="J214" s="14">
        <v>0</v>
      </c>
      <c r="K214" s="14">
        <v>0</v>
      </c>
      <c r="L214" s="14">
        <v>1.5429533861490701E-3</v>
      </c>
      <c r="M214" s="14">
        <v>0</v>
      </c>
      <c r="N214" s="14">
        <v>-2.1092272957036099E-4</v>
      </c>
      <c r="O214" s="14">
        <v>0.87976446039576395</v>
      </c>
      <c r="P214" s="34">
        <v>0.54840776924913603</v>
      </c>
    </row>
    <row r="215" spans="1:16" ht="15.75" x14ac:dyDescent="0.25">
      <c r="A215" s="44"/>
      <c r="B215" s="3" t="s">
        <v>20</v>
      </c>
      <c r="C215" t="s">
        <v>23</v>
      </c>
      <c r="D215">
        <v>3762.1112153559802</v>
      </c>
      <c r="E215" t="s">
        <v>24</v>
      </c>
      <c r="F215" t="str">
        <f>IF(Table3681016[[#This Row],[% Price Change
Fuel]]&lt;-1, "Market Collapse", "")</f>
        <v/>
      </c>
      <c r="G215" s="15">
        <v>7.6715311722821197E-3</v>
      </c>
      <c r="H215" s="14">
        <v>3.1735711057593199E-16</v>
      </c>
      <c r="I215" s="14">
        <v>-1.32001255769302E-2</v>
      </c>
      <c r="J215" s="14">
        <v>0</v>
      </c>
      <c r="K215" s="14">
        <v>0</v>
      </c>
      <c r="L215" s="14">
        <v>6.7475223818969704E-3</v>
      </c>
      <c r="M215" s="14">
        <v>0</v>
      </c>
      <c r="N215" s="14">
        <v>-9.1697419426963497E-4</v>
      </c>
      <c r="O215" s="14">
        <v>0.88047051186043002</v>
      </c>
      <c r="P215" s="34">
        <v>2.3982537195437899</v>
      </c>
    </row>
    <row r="216" spans="1:16" ht="15.75" x14ac:dyDescent="0.25">
      <c r="A216" s="44"/>
      <c r="B216" s="3" t="s">
        <v>20</v>
      </c>
      <c r="C216" t="s">
        <v>29</v>
      </c>
      <c r="D216">
        <v>3466.4439374662097</v>
      </c>
      <c r="E216" t="s">
        <v>24</v>
      </c>
      <c r="F216" t="str">
        <f>IF(Table3681016[[#This Row],[% Price Change
Fuel]]&lt;-1, "Market Collapse", "")</f>
        <v/>
      </c>
      <c r="G216" s="15">
        <v>7.0686195067000699E-3</v>
      </c>
      <c r="H216" s="14">
        <v>3.1735711057593199E-16</v>
      </c>
      <c r="I216" s="14">
        <v>-1.21627173309421E-2</v>
      </c>
      <c r="J216" s="14">
        <v>0</v>
      </c>
      <c r="K216" s="14">
        <v>0</v>
      </c>
      <c r="L216" s="14">
        <v>6.2172292935341201E-3</v>
      </c>
      <c r="M216" s="14">
        <v>0</v>
      </c>
      <c r="N216" s="14">
        <v>-8.4541430114558596E-4</v>
      </c>
      <c r="O216" s="14">
        <v>0.88039895196731799</v>
      </c>
      <c r="P216" s="34">
        <v>2.2097730744069799</v>
      </c>
    </row>
    <row r="217" spans="1:16" ht="15.75" x14ac:dyDescent="0.25">
      <c r="A217" s="44"/>
      <c r="B217" s="3" t="s">
        <v>21</v>
      </c>
      <c r="C217" t="s">
        <v>23</v>
      </c>
      <c r="D217">
        <v>9038.6271912206303</v>
      </c>
      <c r="E217" t="s">
        <v>24</v>
      </c>
      <c r="F217" t="str">
        <f>IF(Table3681016[[#This Row],[% Price Change
Fuel]]&lt;-1, "Market Collapse", "")</f>
        <v/>
      </c>
      <c r="G217" s="15">
        <v>1.84311697030798E-2</v>
      </c>
      <c r="H217" s="14">
        <v>3.1735711057593199E-16</v>
      </c>
      <c r="I217" s="14">
        <v>-3.17138455344355E-2</v>
      </c>
      <c r="J217" s="14">
        <v>0</v>
      </c>
      <c r="K217" s="14">
        <v>0</v>
      </c>
      <c r="L217" s="14">
        <v>1.6211200515669301E-2</v>
      </c>
      <c r="M217" s="14">
        <v>0</v>
      </c>
      <c r="N217" s="14">
        <v>-2.1797930517559899E-3</v>
      </c>
      <c r="O217" s="14">
        <v>0.88173333071792204</v>
      </c>
      <c r="P217" s="34">
        <v>5.7619033675651599</v>
      </c>
    </row>
    <row r="218" spans="1:16" ht="15.75" x14ac:dyDescent="0.25">
      <c r="A218" s="44"/>
      <c r="B218" s="3" t="s">
        <v>21</v>
      </c>
      <c r="C218" t="s">
        <v>29</v>
      </c>
      <c r="D218">
        <v>8328.2743775763392</v>
      </c>
      <c r="E218" t="s">
        <v>24</v>
      </c>
      <c r="F218" t="str">
        <f>IF(Table3681016[[#This Row],[% Price Change
Fuel]]&lt;-1, "Market Collapse", "")</f>
        <v/>
      </c>
      <c r="G218" s="15">
        <v>1.6982649592630399E-2</v>
      </c>
      <c r="H218" s="14">
        <v>3.1735711057593199E-16</v>
      </c>
      <c r="I218" s="14">
        <v>-2.9221429492677701E-2</v>
      </c>
      <c r="J218" s="14">
        <v>0</v>
      </c>
      <c r="K218" s="14">
        <v>0</v>
      </c>
      <c r="L218" s="14">
        <v>1.4937149528143E-2</v>
      </c>
      <c r="M218" s="14">
        <v>0</v>
      </c>
      <c r="N218" s="14">
        <v>-2.01134214561749E-3</v>
      </c>
      <c r="O218" s="14">
        <v>0.881564879811786</v>
      </c>
      <c r="P218" s="34">
        <v>5.3090708541197804</v>
      </c>
    </row>
    <row r="219" spans="1:16" ht="15.75" x14ac:dyDescent="0.25">
      <c r="A219" s="44"/>
      <c r="B219" s="3" t="s">
        <v>22</v>
      </c>
      <c r="C219" t="s">
        <v>23</v>
      </c>
      <c r="D219">
        <v>3360.1350171024301</v>
      </c>
      <c r="E219" t="s">
        <v>24</v>
      </c>
      <c r="F219" t="str">
        <f>IF(Table3681016[[#This Row],[% Price Change
Fuel]]&lt;-1, "Market Collapse", "")</f>
        <v/>
      </c>
      <c r="G219" s="15">
        <v>6.8518390475968104E-3</v>
      </c>
      <c r="H219" s="14">
        <v>3.1735711057593199E-16</v>
      </c>
      <c r="I219" s="14">
        <v>-1.17897110537694E-2</v>
      </c>
      <c r="J219" s="14">
        <v>0</v>
      </c>
      <c r="K219" s="14">
        <v>0</v>
      </c>
      <c r="L219" s="14">
        <v>6.0265592738329501E-3</v>
      </c>
      <c r="M219" s="14">
        <v>0</v>
      </c>
      <c r="N219" s="14">
        <v>-8.1966357090281904E-4</v>
      </c>
      <c r="O219" s="14">
        <v>0.88037320123707496</v>
      </c>
      <c r="P219" s="34">
        <v>2.1420037424844098</v>
      </c>
    </row>
    <row r="220" spans="1:16" ht="15.75" x14ac:dyDescent="0.25">
      <c r="A220" s="44"/>
      <c r="B220" s="3" t="s">
        <v>22</v>
      </c>
      <c r="C220" t="s">
        <v>29</v>
      </c>
      <c r="D220">
        <v>3808.15302114118</v>
      </c>
      <c r="E220" t="s">
        <v>24</v>
      </c>
      <c r="F220" t="str">
        <f>IF(Table3681016[[#This Row],[% Price Change
Fuel]]&lt;-1, "Market Collapse", "")</f>
        <v/>
      </c>
      <c r="G220" s="15">
        <v>7.7654175908620903E-3</v>
      </c>
      <c r="H220" s="14">
        <v>3.1735711057593199E-16</v>
      </c>
      <c r="I220" s="14">
        <v>-1.33616725337751E-2</v>
      </c>
      <c r="J220" s="14">
        <v>0</v>
      </c>
      <c r="K220" s="14">
        <v>0</v>
      </c>
      <c r="L220" s="14">
        <v>6.8301005134978098E-3</v>
      </c>
      <c r="M220" s="14">
        <v>0</v>
      </c>
      <c r="N220" s="14">
        <v>-9.2810991629405895E-4</v>
      </c>
      <c r="O220" s="14">
        <v>0.88048164758245495</v>
      </c>
      <c r="P220" s="34">
        <v>2.4276042426033402</v>
      </c>
    </row>
    <row r="221" spans="1:16" ht="15.75" x14ac:dyDescent="0.25">
      <c r="A221" s="44"/>
      <c r="B221" s="3" t="s">
        <v>22</v>
      </c>
      <c r="C221" t="s">
        <v>25</v>
      </c>
      <c r="D221">
        <v>3822.1535825767901</v>
      </c>
      <c r="E221" t="s">
        <v>24</v>
      </c>
      <c r="F221" t="str">
        <f>IF(Table3681016[[#This Row],[% Price Change
Fuel]]&lt;-1, "Market Collapse", "")</f>
        <v/>
      </c>
      <c r="G221" s="15">
        <v>7.7939669179113097E-3</v>
      </c>
      <c r="H221" s="14">
        <v>3.1735711057593199E-16</v>
      </c>
      <c r="I221" s="14">
        <v>-1.34107963258477E-2</v>
      </c>
      <c r="J221" s="14">
        <v>0</v>
      </c>
      <c r="K221" s="14">
        <v>0</v>
      </c>
      <c r="L221" s="14">
        <v>6.8552111751019103E-3</v>
      </c>
      <c r="M221" s="14">
        <v>0</v>
      </c>
      <c r="N221" s="14">
        <v>-9.3149569616925696E-4</v>
      </c>
      <c r="O221" s="14">
        <v>0.88048503336233197</v>
      </c>
      <c r="P221" s="34">
        <v>2.4365292574730399</v>
      </c>
    </row>
    <row r="222" spans="1:16" ht="15.75" x14ac:dyDescent="0.25">
      <c r="A222" s="44"/>
      <c r="B222" s="3" t="s">
        <v>22</v>
      </c>
      <c r="C222" t="s">
        <v>30</v>
      </c>
      <c r="D222">
        <v>5972.6399961013694</v>
      </c>
      <c r="E222" t="s">
        <v>24</v>
      </c>
      <c r="F222" t="str">
        <f>IF(Table3681016[[#This Row],[% Price Change
Fuel]]&lt;-1, "Market Collapse", "")</f>
        <v/>
      </c>
      <c r="G222" s="15">
        <v>1.21791439136323E-2</v>
      </c>
      <c r="H222" s="14">
        <v>3.1735711057593199E-16</v>
      </c>
      <c r="I222" s="14">
        <v>-2.0956211409309301E-2</v>
      </c>
      <c r="J222" s="14">
        <v>0</v>
      </c>
      <c r="K222" s="14">
        <v>0</v>
      </c>
      <c r="L222" s="14">
        <v>1.0712209114980701E-2</v>
      </c>
      <c r="M222" s="14">
        <v>0</v>
      </c>
      <c r="N222" s="14">
        <v>-1.44928376312877E-3</v>
      </c>
      <c r="O222" s="14">
        <v>0.88100282142929898</v>
      </c>
      <c r="P222" s="34">
        <v>3.8074116543071801</v>
      </c>
    </row>
    <row r="223" spans="1:16" ht="15.75" x14ac:dyDescent="0.25">
      <c r="A223" s="44"/>
      <c r="B223" s="3" t="s">
        <v>22</v>
      </c>
      <c r="C223" t="s">
        <v>27</v>
      </c>
      <c r="D223">
        <v>2450.098450813101</v>
      </c>
      <c r="E223" t="s">
        <v>24</v>
      </c>
      <c r="F223" t="str">
        <f>IF(Table3681016[[#This Row],[% Price Change
Fuel]]&lt;-1, "Market Collapse", "")</f>
        <v/>
      </c>
      <c r="G223" s="15">
        <v>4.9961326405908299E-3</v>
      </c>
      <c r="H223" s="14">
        <v>3.1735711057593199E-16</v>
      </c>
      <c r="I223" s="14">
        <v>-8.5966643129966307E-3</v>
      </c>
      <c r="J223" s="14">
        <v>0</v>
      </c>
      <c r="K223" s="14">
        <v>0</v>
      </c>
      <c r="L223" s="14">
        <v>4.3943661386810903E-3</v>
      </c>
      <c r="M223" s="14">
        <v>0</v>
      </c>
      <c r="N223" s="14">
        <v>-5.9877494287326498E-4</v>
      </c>
      <c r="O223" s="14">
        <v>0.88015231260904703</v>
      </c>
      <c r="P223" s="34">
        <v>1.5618777294320201</v>
      </c>
    </row>
    <row r="224" spans="1:16" ht="16.5" thickBot="1" x14ac:dyDescent="0.3">
      <c r="A224" s="44"/>
      <c r="B224" s="3" t="s">
        <v>22</v>
      </c>
      <c r="C224" t="s">
        <v>32</v>
      </c>
      <c r="D224">
        <v>4536.1822744070996</v>
      </c>
      <c r="E224" t="s">
        <v>24</v>
      </c>
      <c r="F224" t="str">
        <f>IF(Table3681016[[#This Row],[% Price Change
Fuel]]&lt;-1, "Market Collapse", "")</f>
        <v/>
      </c>
      <c r="G224" s="15">
        <v>9.2499827169449794E-3</v>
      </c>
      <c r="H224" s="14">
        <v>3.1735711057593199E-16</v>
      </c>
      <c r="I224" s="14">
        <v>-1.59161099272161E-2</v>
      </c>
      <c r="J224" s="14">
        <v>0</v>
      </c>
      <c r="K224" s="14">
        <v>0</v>
      </c>
      <c r="L224" s="14">
        <v>8.1358550220399506E-3</v>
      </c>
      <c r="M224" s="14">
        <v>0</v>
      </c>
      <c r="N224" s="14">
        <v>-1.10391648648415E-3</v>
      </c>
      <c r="O224" s="14">
        <v>0.88065745415265595</v>
      </c>
      <c r="P224" s="34">
        <v>2.8917050531947299</v>
      </c>
    </row>
    <row r="225" spans="1:16" ht="15.75" x14ac:dyDescent="0.25">
      <c r="A225" s="43" t="s">
        <v>58</v>
      </c>
      <c r="B225" s="3" t="s">
        <v>15</v>
      </c>
      <c r="C225" t="s">
        <v>23</v>
      </c>
      <c r="D225">
        <v>1606695.2125056691</v>
      </c>
      <c r="E225" t="s">
        <v>24</v>
      </c>
      <c r="F225" t="str">
        <f>IF(Table3681016[[#This Row],[% Price Change
Fuel]]&lt;-1, "Market Collapse", "")</f>
        <v/>
      </c>
      <c r="G225" s="15">
        <v>3.2763019755457701</v>
      </c>
      <c r="H225" s="14">
        <v>3.1735711057593199E-16</v>
      </c>
      <c r="I225" s="14">
        <v>-5.6374140355976401</v>
      </c>
      <c r="J225" s="14">
        <v>0</v>
      </c>
      <c r="K225" s="14">
        <v>0</v>
      </c>
      <c r="L225" s="14">
        <v>2.8816829930539298</v>
      </c>
      <c r="M225" s="14">
        <v>0</v>
      </c>
      <c r="N225" s="14">
        <v>-9.2280429386998694E-2</v>
      </c>
      <c r="O225" s="14">
        <v>0.97183396705316605</v>
      </c>
      <c r="P225" s="34">
        <v>1024.2288303006101</v>
      </c>
    </row>
    <row r="226" spans="1:16" ht="15.75" x14ac:dyDescent="0.25">
      <c r="A226" s="44"/>
      <c r="B226" s="3" t="s">
        <v>15</v>
      </c>
      <c r="C226" t="s">
        <v>25</v>
      </c>
      <c r="D226">
        <v>1405858.3109424603</v>
      </c>
      <c r="E226" t="s">
        <v>24</v>
      </c>
      <c r="F226" t="str">
        <f>IF(Table3681016[[#This Row],[% Price Change
Fuel]]&lt;-1, "Market Collapse", "")</f>
        <v/>
      </c>
      <c r="G226" s="15">
        <v>2.8667642286025501</v>
      </c>
      <c r="H226" s="14">
        <v>3.1735711057593199E-16</v>
      </c>
      <c r="I226" s="14">
        <v>-4.9327372811479302</v>
      </c>
      <c r="J226" s="14">
        <v>0</v>
      </c>
      <c r="K226" s="14">
        <v>0</v>
      </c>
      <c r="L226" s="14">
        <v>2.5214726189221901</v>
      </c>
      <c r="M226" s="14">
        <v>0</v>
      </c>
      <c r="N226" s="14">
        <v>-8.9297301119686798E-2</v>
      </c>
      <c r="O226" s="14">
        <v>0.96885083878585398</v>
      </c>
      <c r="P226" s="34">
        <v>896.20022651303702</v>
      </c>
    </row>
    <row r="227" spans="1:16" ht="15.75" x14ac:dyDescent="0.25">
      <c r="A227" s="44"/>
      <c r="B227" s="3" t="s">
        <v>15</v>
      </c>
      <c r="C227" t="s">
        <v>26</v>
      </c>
      <c r="D227">
        <v>1068040.3431848581</v>
      </c>
      <c r="E227" t="s">
        <v>24</v>
      </c>
      <c r="F227" t="str">
        <f>IF(Table3681016[[#This Row],[% Price Change
Fuel]]&lt;-1, "Market Collapse", "")</f>
        <v/>
      </c>
      <c r="G227" s="15">
        <v>2.17790073630831</v>
      </c>
      <c r="H227" s="14">
        <v>3.1735711057593199E-16</v>
      </c>
      <c r="I227" s="14">
        <v>-3.7474348428940698</v>
      </c>
      <c r="J227" s="14">
        <v>0</v>
      </c>
      <c r="K227" s="14">
        <v>0</v>
      </c>
      <c r="L227" s="14">
        <v>1.9155802973057201</v>
      </c>
      <c r="M227" s="14">
        <v>0</v>
      </c>
      <c r="N227" s="14">
        <v>-8.2545195954520603E-2</v>
      </c>
      <c r="O227" s="14">
        <v>0.96209873362068798</v>
      </c>
      <c r="P227" s="34">
        <v>680.84954937290797</v>
      </c>
    </row>
    <row r="228" spans="1:16" ht="15.75" x14ac:dyDescent="0.25">
      <c r="A228" s="44"/>
      <c r="B228" s="3" t="s">
        <v>15</v>
      </c>
      <c r="C228" t="s">
        <v>27</v>
      </c>
      <c r="D228">
        <v>901191.22496311564</v>
      </c>
      <c r="E228" t="s">
        <v>24</v>
      </c>
      <c r="F228" t="str">
        <f>IF(Table3681016[[#This Row],[% Price Change
Fuel]]&lt;-1, "Market Collapse", "")</f>
        <v/>
      </c>
      <c r="G228" s="15">
        <v>1.83766937730933</v>
      </c>
      <c r="H228" s="14">
        <v>3.1735711057593199E-16</v>
      </c>
      <c r="I228" s="14">
        <v>-3.1620110776589301</v>
      </c>
      <c r="J228" s="14">
        <v>0</v>
      </c>
      <c r="K228" s="14">
        <v>0</v>
      </c>
      <c r="L228" s="14">
        <v>1.6163286018731999</v>
      </c>
      <c r="M228" s="14">
        <v>0</v>
      </c>
      <c r="N228" s="14">
        <v>-7.8000903560512799E-2</v>
      </c>
      <c r="O228" s="14">
        <v>0.95755444122667999</v>
      </c>
      <c r="P228" s="34">
        <v>574.48732468784397</v>
      </c>
    </row>
    <row r="229" spans="1:16" ht="15.75" x14ac:dyDescent="0.25">
      <c r="A229" s="44"/>
      <c r="B229" s="3" t="s">
        <v>15</v>
      </c>
      <c r="C229" t="s">
        <v>28</v>
      </c>
      <c r="D229">
        <v>1864178.4196379881</v>
      </c>
      <c r="E229" t="s">
        <v>24</v>
      </c>
      <c r="F229" t="str">
        <f>IF(Table3681016[[#This Row],[% Price Change
Fuel]]&lt;-1, "Market Collapse", "")</f>
        <v/>
      </c>
      <c r="G229" s="15">
        <v>3.8013503690627202</v>
      </c>
      <c r="H229" s="14">
        <v>3.1735711057593199E-16</v>
      </c>
      <c r="I229" s="14">
        <v>-6.54084577207162</v>
      </c>
      <c r="J229" s="14">
        <v>0</v>
      </c>
      <c r="K229" s="14">
        <v>0</v>
      </c>
      <c r="L229" s="14">
        <v>3.3434911650177099</v>
      </c>
      <c r="M229" s="14">
        <v>0</v>
      </c>
      <c r="N229" s="14">
        <v>-9.5360506701449799E-2</v>
      </c>
      <c r="O229" s="14">
        <v>0.97491404436761697</v>
      </c>
      <c r="P229" s="34">
        <v>1188.36806592571</v>
      </c>
    </row>
    <row r="230" spans="1:16" ht="15.75" x14ac:dyDescent="0.25">
      <c r="A230" s="44"/>
      <c r="B230" s="3" t="s">
        <v>15</v>
      </c>
      <c r="C230" t="s">
        <v>33</v>
      </c>
      <c r="D230">
        <v>1789322.1461500002</v>
      </c>
      <c r="E230" t="s">
        <v>24</v>
      </c>
      <c r="F230" t="str">
        <f>IF(Table3681016[[#This Row],[% Price Change
Fuel]]&lt;-1, "Market Collapse", "")</f>
        <v/>
      </c>
      <c r="G230" s="15">
        <v>3.6487067594958398</v>
      </c>
      <c r="H230" s="14">
        <v>3.1735711057593199E-16</v>
      </c>
      <c r="I230" s="14">
        <v>-6.2781974467830803</v>
      </c>
      <c r="J230" s="14">
        <v>0</v>
      </c>
      <c r="K230" s="14">
        <v>0</v>
      </c>
      <c r="L230" s="14">
        <v>3.2092329382210201</v>
      </c>
      <c r="M230" s="14">
        <v>0</v>
      </c>
      <c r="N230" s="14">
        <v>-9.4536791415614704E-2</v>
      </c>
      <c r="O230" s="14">
        <v>0.97409032908178195</v>
      </c>
      <c r="P230" s="34">
        <v>1140.6490257253599</v>
      </c>
    </row>
    <row r="231" spans="1:16" ht="15.75" x14ac:dyDescent="0.25">
      <c r="A231" s="44"/>
      <c r="B231" s="3" t="s">
        <v>15</v>
      </c>
      <c r="C231" t="s">
        <v>34</v>
      </c>
      <c r="D231">
        <v>1602880.4750000001</v>
      </c>
      <c r="E231" t="s">
        <v>24</v>
      </c>
      <c r="F231" t="str">
        <f>IF(Table3681016[[#This Row],[% Price Change
Fuel]]&lt;-1, "Market Collapse", "")</f>
        <v/>
      </c>
      <c r="G231" s="15">
        <v>3.2685231311646201</v>
      </c>
      <c r="H231" s="14">
        <v>3.1735711057593199E-16</v>
      </c>
      <c r="I231" s="14">
        <v>-5.6240292600725699</v>
      </c>
      <c r="J231" s="14">
        <v>0</v>
      </c>
      <c r="K231" s="14">
        <v>0</v>
      </c>
      <c r="L231" s="14">
        <v>2.8748410829595401</v>
      </c>
      <c r="M231" s="14">
        <v>0</v>
      </c>
      <c r="N231" s="14">
        <v>-9.2229100348735299E-2</v>
      </c>
      <c r="O231" s="14">
        <v>0.97178263801490306</v>
      </c>
      <c r="P231" s="34">
        <v>1021.79702861046</v>
      </c>
    </row>
    <row r="232" spans="1:16" ht="15.75" x14ac:dyDescent="0.25">
      <c r="A232" s="44"/>
      <c r="B232" s="3" t="s">
        <v>15</v>
      </c>
      <c r="C232" t="s">
        <v>35</v>
      </c>
      <c r="D232">
        <v>924809.875</v>
      </c>
      <c r="E232" t="s">
        <v>24</v>
      </c>
      <c r="F232" t="str">
        <f>IF(Table3681016[[#This Row],[% Price Change
Fuel]]&lt;-1, "Market Collapse", "")</f>
        <v/>
      </c>
      <c r="G232" s="15">
        <v>1.8858314861979699</v>
      </c>
      <c r="H232" s="14">
        <v>3.1735711057593199E-16</v>
      </c>
      <c r="I232" s="14">
        <v>-3.2448818724328499</v>
      </c>
      <c r="J232" s="14">
        <v>0</v>
      </c>
      <c r="K232" s="14">
        <v>0</v>
      </c>
      <c r="L232" s="14">
        <v>1.65868975512767</v>
      </c>
      <c r="M232" s="14">
        <v>0</v>
      </c>
      <c r="N232" s="14">
        <v>-7.87092843628074E-2</v>
      </c>
      <c r="O232" s="14">
        <v>0.95826282202897495</v>
      </c>
      <c r="P232" s="34">
        <v>589.54363537593804</v>
      </c>
    </row>
  </sheetData>
  <mergeCells count="24">
    <mergeCell ref="A186:A193"/>
    <mergeCell ref="A198:A207"/>
    <mergeCell ref="A208:A224"/>
    <mergeCell ref="A225:A232"/>
    <mergeCell ref="A42:A51"/>
    <mergeCell ref="A52:A68"/>
    <mergeCell ref="A69:A76"/>
    <mergeCell ref="A81:A90"/>
    <mergeCell ref="A91:A107"/>
    <mergeCell ref="A3:A12"/>
    <mergeCell ref="A13:A29"/>
    <mergeCell ref="A30:A37"/>
    <mergeCell ref="A1:P1"/>
    <mergeCell ref="A40:P40"/>
    <mergeCell ref="A79:P79"/>
    <mergeCell ref="A118:P118"/>
    <mergeCell ref="A157:P157"/>
    <mergeCell ref="A196:P196"/>
    <mergeCell ref="A108:A115"/>
    <mergeCell ref="A120:A129"/>
    <mergeCell ref="A130:A146"/>
    <mergeCell ref="A147:A154"/>
    <mergeCell ref="A159:A168"/>
    <mergeCell ref="A169:A185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27" workbookViewId="0">
      <selection activeCell="B127" sqref="B127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39" t="s">
        <v>49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45" customHeight="1" thickTop="1" x14ac:dyDescent="0.3">
      <c r="A2" s="19" t="s">
        <v>44</v>
      </c>
      <c r="B2" s="20" t="s">
        <v>42</v>
      </c>
      <c r="C2" s="20" t="s">
        <v>36</v>
      </c>
      <c r="D2" s="20" t="s">
        <v>37</v>
      </c>
      <c r="E2" s="20" t="s">
        <v>43</v>
      </c>
      <c r="F2" s="20" t="s">
        <v>38</v>
      </c>
      <c r="G2" s="20" t="s">
        <v>39</v>
      </c>
      <c r="H2" s="20" t="s">
        <v>53</v>
      </c>
      <c r="I2" s="20" t="s">
        <v>54</v>
      </c>
      <c r="J2" s="20" t="s">
        <v>41</v>
      </c>
    </row>
    <row r="3" spans="1:10" ht="15.75" x14ac:dyDescent="0.25">
      <c r="A3" s="26" t="s">
        <v>52</v>
      </c>
      <c r="B3" s="21"/>
      <c r="C3" s="21"/>
      <c r="D3" s="21"/>
      <c r="E3" s="21"/>
      <c r="F3" s="21"/>
      <c r="G3" s="27"/>
      <c r="H3" s="27"/>
      <c r="I3" s="27"/>
      <c r="J3" s="27"/>
    </row>
    <row r="4" spans="1:10" x14ac:dyDescent="0.25">
      <c r="A4" s="28">
        <v>0.05</v>
      </c>
      <c r="B4" s="22">
        <v>-5.7770075101096899E-2</v>
      </c>
      <c r="C4" s="22">
        <v>-2.9527416959084603E-17</v>
      </c>
      <c r="D4" s="22">
        <v>0</v>
      </c>
      <c r="E4" s="22">
        <v>3.32466782206816E-2</v>
      </c>
      <c r="F4" s="22">
        <v>0</v>
      </c>
      <c r="G4" s="22">
        <v>0</v>
      </c>
      <c r="H4" s="22">
        <v>-1.5955544551731701E-2</v>
      </c>
      <c r="I4" s="22">
        <v>0.68088910896536803</v>
      </c>
      <c r="J4" s="23">
        <v>674397.66659271799</v>
      </c>
    </row>
    <row r="5" spans="1:10" x14ac:dyDescent="0.25">
      <c r="A5" s="29">
        <f>A4+5%</f>
        <v>0.1</v>
      </c>
      <c r="B5" s="24">
        <v>-0.11554015020219401</v>
      </c>
      <c r="C5" s="24">
        <v>-2.9527416959084603E-17</v>
      </c>
      <c r="D5" s="24">
        <v>0</v>
      </c>
      <c r="E5" s="24">
        <v>6.6493356441363297E-2</v>
      </c>
      <c r="F5" s="24">
        <v>0</v>
      </c>
      <c r="G5" s="24">
        <v>0</v>
      </c>
      <c r="H5" s="24">
        <v>-3.0460585053305799E-2</v>
      </c>
      <c r="I5" s="24">
        <v>0.69539414946693201</v>
      </c>
      <c r="J5" s="25">
        <v>1348795.3331854399</v>
      </c>
    </row>
    <row r="6" spans="1:10" x14ac:dyDescent="0.25">
      <c r="A6" s="28">
        <f t="shared" ref="A6:A23" si="0">A5+5%</f>
        <v>0.15000000000000002</v>
      </c>
      <c r="B6" s="22">
        <v>-0.17331022530329099</v>
      </c>
      <c r="C6" s="22">
        <v>-2.9527416959084603E-17</v>
      </c>
      <c r="D6" s="22">
        <v>0</v>
      </c>
      <c r="E6" s="22">
        <v>9.9740034662046895E-2</v>
      </c>
      <c r="F6" s="22">
        <v>0</v>
      </c>
      <c r="G6" s="22">
        <v>0</v>
      </c>
      <c r="H6" s="22">
        <v>-4.3704317685177997E-2</v>
      </c>
      <c r="I6" s="22">
        <v>0.70863788209881695</v>
      </c>
      <c r="J6" s="23">
        <v>2023192.99977821</v>
      </c>
    </row>
    <row r="7" spans="1:10" x14ac:dyDescent="0.25">
      <c r="A7" s="29">
        <f t="shared" si="0"/>
        <v>0.2</v>
      </c>
      <c r="B7" s="24">
        <v>-0.23108030040438801</v>
      </c>
      <c r="C7" s="24">
        <v>-2.9527416959084603E-17</v>
      </c>
      <c r="D7" s="24">
        <v>0</v>
      </c>
      <c r="E7" s="24">
        <v>0.13298671288272701</v>
      </c>
      <c r="F7" s="24">
        <v>0</v>
      </c>
      <c r="G7" s="24">
        <v>0</v>
      </c>
      <c r="H7" s="24">
        <v>-5.5844405931061603E-2</v>
      </c>
      <c r="I7" s="24">
        <v>0.72077797034468005</v>
      </c>
      <c r="J7" s="25">
        <v>2697590.6663708701</v>
      </c>
    </row>
    <row r="8" spans="1:10" x14ac:dyDescent="0.25">
      <c r="A8" s="28">
        <f t="shared" si="0"/>
        <v>0.25</v>
      </c>
      <c r="B8" s="22">
        <v>-0.28885037550548998</v>
      </c>
      <c r="C8" s="22">
        <v>-2.9527416959084603E-17</v>
      </c>
      <c r="D8" s="22">
        <v>0</v>
      </c>
      <c r="E8" s="22">
        <v>0.16623339110340901</v>
      </c>
      <c r="F8" s="22">
        <v>0</v>
      </c>
      <c r="G8" s="22">
        <v>0</v>
      </c>
      <c r="H8" s="22">
        <v>-6.7013287117275097E-2</v>
      </c>
      <c r="I8" s="22">
        <v>0.731946851530895</v>
      </c>
      <c r="J8" s="23">
        <v>3371988.3329635798</v>
      </c>
    </row>
    <row r="9" spans="1:10" x14ac:dyDescent="0.25">
      <c r="A9" s="29">
        <f t="shared" si="0"/>
        <v>0.3</v>
      </c>
      <c r="B9" s="24">
        <v>-0.34662045060658198</v>
      </c>
      <c r="C9" s="24">
        <v>-2.9527416959084603E-17</v>
      </c>
      <c r="D9" s="24">
        <v>0</v>
      </c>
      <c r="E9" s="24">
        <v>0.19948006932409401</v>
      </c>
      <c r="F9" s="24">
        <v>0</v>
      </c>
      <c r="G9" s="24">
        <v>0</v>
      </c>
      <c r="H9" s="24">
        <v>-7.7323023596852794E-2</v>
      </c>
      <c r="I9" s="24">
        <v>0.74225658801049099</v>
      </c>
      <c r="J9" s="25">
        <v>4046385.9995564199</v>
      </c>
    </row>
    <row r="10" spans="1:10" x14ac:dyDescent="0.25">
      <c r="A10" s="28">
        <f t="shared" si="0"/>
        <v>0.35</v>
      </c>
      <c r="B10" s="22">
        <v>-0.40439052570769302</v>
      </c>
      <c r="C10" s="22">
        <v>-2.9527416959084603E-17</v>
      </c>
      <c r="D10" s="22">
        <v>0</v>
      </c>
      <c r="E10" s="22">
        <v>0.23272674754477399</v>
      </c>
      <c r="F10" s="22">
        <v>0</v>
      </c>
      <c r="G10" s="22">
        <v>0</v>
      </c>
      <c r="H10" s="22">
        <v>-8.6869075892763103E-2</v>
      </c>
      <c r="I10" s="22">
        <v>0.75180264030640498</v>
      </c>
      <c r="J10" s="23">
        <v>4720783.6661491096</v>
      </c>
    </row>
    <row r="11" spans="1:10" x14ac:dyDescent="0.25">
      <c r="A11" s="29">
        <f t="shared" si="0"/>
        <v>0.39999999999999997</v>
      </c>
      <c r="B11" s="24">
        <v>-0.46216060080877502</v>
      </c>
      <c r="C11" s="24">
        <v>-2.9527416959084603E-17</v>
      </c>
      <c r="D11" s="24">
        <v>0</v>
      </c>
      <c r="E11" s="24">
        <v>0.26597342576545302</v>
      </c>
      <c r="F11" s="24">
        <v>0</v>
      </c>
      <c r="G11" s="24">
        <v>0</v>
      </c>
      <c r="H11" s="24">
        <v>-9.5733267310392306E-2</v>
      </c>
      <c r="I11" s="24">
        <v>0.76066683172404204</v>
      </c>
      <c r="J11" s="25">
        <v>5395181.3327417402</v>
      </c>
    </row>
    <row r="12" spans="1:10" x14ac:dyDescent="0.25">
      <c r="A12" s="28">
        <f t="shared" si="0"/>
        <v>0.44999999999999996</v>
      </c>
      <c r="B12" s="22">
        <v>-0.51993067590989095</v>
      </c>
      <c r="C12" s="22">
        <v>-2.9527416959084603E-17</v>
      </c>
      <c r="D12" s="22">
        <v>0</v>
      </c>
      <c r="E12" s="22">
        <v>0.29922010398613502</v>
      </c>
      <c r="F12" s="22">
        <v>0</v>
      </c>
      <c r="G12" s="22">
        <v>0</v>
      </c>
      <c r="H12" s="22">
        <v>-0.103986135181974</v>
      </c>
      <c r="I12" s="22">
        <v>0.76891969959559403</v>
      </c>
      <c r="J12" s="23">
        <v>6069578.9993343996</v>
      </c>
    </row>
    <row r="13" spans="1:10" x14ac:dyDescent="0.25">
      <c r="A13" s="29">
        <f t="shared" si="0"/>
        <v>0.49999999999999994</v>
      </c>
      <c r="B13" s="24">
        <v>-0.57770075101097995</v>
      </c>
      <c r="C13" s="24">
        <v>-2.9527416959084603E-17</v>
      </c>
      <c r="D13" s="24">
        <v>0</v>
      </c>
      <c r="E13" s="24">
        <v>0.33246678220681902</v>
      </c>
      <c r="F13" s="24">
        <v>0</v>
      </c>
      <c r="G13" s="24">
        <v>0</v>
      </c>
      <c r="H13" s="24">
        <v>-0.111688811862123</v>
      </c>
      <c r="I13" s="24">
        <v>0.77662237627577302</v>
      </c>
      <c r="J13" s="25">
        <v>6743976.6659271698</v>
      </c>
    </row>
    <row r="14" spans="1:10" x14ac:dyDescent="0.25">
      <c r="A14" s="28">
        <f t="shared" si="0"/>
        <v>0.54999999999999993</v>
      </c>
      <c r="B14" s="22">
        <v>-0.63547082611206396</v>
      </c>
      <c r="C14" s="22">
        <v>-2.9527416959084603E-17</v>
      </c>
      <c r="D14" s="22">
        <v>0</v>
      </c>
      <c r="E14" s="22">
        <v>0.36571346042749903</v>
      </c>
      <c r="F14" s="22">
        <v>0</v>
      </c>
      <c r="G14" s="22">
        <v>0</v>
      </c>
      <c r="H14" s="22">
        <v>-0.118894541659681</v>
      </c>
      <c r="I14" s="22">
        <v>0.78382810607331499</v>
      </c>
      <c r="J14" s="23">
        <v>7418374.3325197902</v>
      </c>
    </row>
    <row r="15" spans="1:10" x14ac:dyDescent="0.25">
      <c r="A15" s="29">
        <f t="shared" si="0"/>
        <v>0.6</v>
      </c>
      <c r="B15" s="24">
        <v>-0.69324090121316395</v>
      </c>
      <c r="C15" s="24">
        <v>-2.9527416959084603E-17</v>
      </c>
      <c r="D15" s="24">
        <v>0</v>
      </c>
      <c r="E15" s="24">
        <v>0.39896013864818802</v>
      </c>
      <c r="F15" s="24">
        <v>0</v>
      </c>
      <c r="G15" s="24">
        <v>0</v>
      </c>
      <c r="H15" s="24">
        <v>-0.12564991334488701</v>
      </c>
      <c r="I15" s="24">
        <v>0.79058347775853</v>
      </c>
      <c r="J15" s="25">
        <v>8092771.9991128296</v>
      </c>
    </row>
    <row r="16" spans="1:10" x14ac:dyDescent="0.25">
      <c r="A16" s="28">
        <f t="shared" si="0"/>
        <v>0.65</v>
      </c>
      <c r="B16" s="22">
        <v>-0.75101097631428104</v>
      </c>
      <c r="C16" s="22">
        <v>-2.9527416959084603E-17</v>
      </c>
      <c r="D16" s="22">
        <v>0</v>
      </c>
      <c r="E16" s="22">
        <v>0.43220681686886703</v>
      </c>
      <c r="F16" s="22">
        <v>0</v>
      </c>
      <c r="G16" s="22">
        <v>0</v>
      </c>
      <c r="H16" s="22">
        <v>-0.13199586856432899</v>
      </c>
      <c r="I16" s="22">
        <v>0.79692943297797003</v>
      </c>
      <c r="J16" s="23">
        <v>8767169.6657054704</v>
      </c>
    </row>
    <row r="17" spans="1:10" x14ac:dyDescent="0.25">
      <c r="A17" s="29">
        <f t="shared" si="0"/>
        <v>0.70000000000000007</v>
      </c>
      <c r="B17" s="24">
        <v>-0.80878105141538503</v>
      </c>
      <c r="C17" s="24">
        <v>-2.9527416959084603E-17</v>
      </c>
      <c r="D17" s="24">
        <v>0</v>
      </c>
      <c r="E17" s="24">
        <v>0.46545349508954698</v>
      </c>
      <c r="F17" s="24">
        <v>0</v>
      </c>
      <c r="G17" s="24">
        <v>0</v>
      </c>
      <c r="H17" s="24">
        <v>-0.13796853230026701</v>
      </c>
      <c r="I17" s="24">
        <v>0.80290209671389401</v>
      </c>
      <c r="J17" s="25">
        <v>9441567.3322982304</v>
      </c>
    </row>
    <row r="18" spans="1:10" x14ac:dyDescent="0.25">
      <c r="A18" s="28">
        <f t="shared" si="0"/>
        <v>0.75000000000000011</v>
      </c>
      <c r="B18" s="22">
        <v>-0.86655112651646904</v>
      </c>
      <c r="C18" s="22">
        <v>-2.9527416959084603E-17</v>
      </c>
      <c r="D18" s="22">
        <v>0</v>
      </c>
      <c r="E18" s="22">
        <v>0.49870017331022598</v>
      </c>
      <c r="F18" s="22">
        <v>0</v>
      </c>
      <c r="G18" s="22">
        <v>0</v>
      </c>
      <c r="H18" s="22">
        <v>-0.143599900965585</v>
      </c>
      <c r="I18" s="22">
        <v>0.80853346537923299</v>
      </c>
      <c r="J18" s="23">
        <v>10115964.9988907</v>
      </c>
    </row>
    <row r="19" spans="1:10" x14ac:dyDescent="0.25">
      <c r="A19" s="29">
        <f t="shared" si="0"/>
        <v>0.80000000000000016</v>
      </c>
      <c r="B19" s="24">
        <v>-0.92432120161755105</v>
      </c>
      <c r="C19" s="24">
        <v>-2.9527416959084603E-17</v>
      </c>
      <c r="D19" s="24">
        <v>0</v>
      </c>
      <c r="E19" s="24">
        <v>0.53194685153090704</v>
      </c>
      <c r="F19" s="24">
        <v>0</v>
      </c>
      <c r="G19" s="24">
        <v>0</v>
      </c>
      <c r="H19" s="24">
        <v>-0.148918415816164</v>
      </c>
      <c r="I19" s="24">
        <v>0.813851980229778</v>
      </c>
      <c r="J19" s="25">
        <v>10790362.665483501</v>
      </c>
    </row>
    <row r="20" spans="1:10" x14ac:dyDescent="0.25">
      <c r="A20" s="28">
        <f t="shared" si="0"/>
        <v>0.8500000000000002</v>
      </c>
      <c r="B20" s="22">
        <v>-0.98209127671864405</v>
      </c>
      <c r="C20" s="22">
        <v>-2.9527416959084603E-17</v>
      </c>
      <c r="D20" s="22">
        <v>0</v>
      </c>
      <c r="E20" s="22">
        <v>0.56519352975158299</v>
      </c>
      <c r="F20" s="22">
        <v>0</v>
      </c>
      <c r="G20" s="22">
        <v>0</v>
      </c>
      <c r="H20" s="22">
        <v>-0.15394944337751601</v>
      </c>
      <c r="I20" s="22">
        <v>0.81888300779113599</v>
      </c>
      <c r="J20" s="23">
        <v>11464760.3320763</v>
      </c>
    </row>
    <row r="21" spans="1:10" x14ac:dyDescent="0.25">
      <c r="A21" s="29">
        <f t="shared" si="0"/>
        <v>0.90000000000000024</v>
      </c>
      <c r="B21" s="24">
        <v>-1.0398613518197799</v>
      </c>
      <c r="C21" s="24">
        <v>-2.9527416959084603E-17</v>
      </c>
      <c r="D21" s="24">
        <v>0</v>
      </c>
      <c r="E21" s="24">
        <v>0.59844020797227104</v>
      </c>
      <c r="F21" s="24">
        <v>0</v>
      </c>
      <c r="G21" s="24">
        <v>0</v>
      </c>
      <c r="H21" s="24">
        <v>-0.15871568001459199</v>
      </c>
      <c r="I21" s="24">
        <v>0.82364924442822496</v>
      </c>
      <c r="J21" s="25">
        <v>12139157.998668799</v>
      </c>
    </row>
    <row r="22" spans="1:10" x14ac:dyDescent="0.25">
      <c r="A22" s="28">
        <f t="shared" si="0"/>
        <v>0.95000000000000029</v>
      </c>
      <c r="B22" s="22">
        <v>-1.09763142692086</v>
      </c>
      <c r="C22" s="22">
        <v>-2.9527416959084603E-17</v>
      </c>
      <c r="D22" s="22">
        <v>0</v>
      </c>
      <c r="E22" s="22">
        <v>0.631686886192941</v>
      </c>
      <c r="F22" s="22">
        <v>0</v>
      </c>
      <c r="G22" s="22">
        <v>0</v>
      </c>
      <c r="H22" s="22">
        <v>-0.16323749426002501</v>
      </c>
      <c r="I22" s="22">
        <v>0.82817105867366103</v>
      </c>
      <c r="J22" s="23">
        <v>12813555.665261701</v>
      </c>
    </row>
    <row r="23" spans="1:10" x14ac:dyDescent="0.25">
      <c r="A23" s="29">
        <f t="shared" si="0"/>
        <v>1.0000000000000002</v>
      </c>
      <c r="B23" s="24">
        <v>-1.1554015020219599</v>
      </c>
      <c r="C23" s="24">
        <v>-2.9527416959084603E-17</v>
      </c>
      <c r="D23" s="24">
        <v>0</v>
      </c>
      <c r="E23" s="24">
        <v>0.66493356441363705</v>
      </c>
      <c r="F23" s="24">
        <v>0</v>
      </c>
      <c r="G23" s="24">
        <v>0</v>
      </c>
      <c r="H23" s="24">
        <v>-0.167533217793184</v>
      </c>
      <c r="I23" s="24">
        <v>0.83246678220680803</v>
      </c>
      <c r="J23" s="25">
        <v>13487953.331854301</v>
      </c>
    </row>
    <row r="26" spans="1:10" ht="29.25" thickBot="1" x14ac:dyDescent="0.3">
      <c r="A26" s="39" t="s">
        <v>55</v>
      </c>
      <c r="B26" s="39"/>
      <c r="C26" s="39"/>
      <c r="D26" s="39"/>
      <c r="E26" s="39"/>
      <c r="F26" s="39"/>
      <c r="G26" s="39"/>
      <c r="H26" s="39"/>
      <c r="I26" s="39"/>
      <c r="J26" s="39"/>
    </row>
    <row r="27" spans="1:10" ht="38.25" thickTop="1" x14ac:dyDescent="0.3">
      <c r="A27" s="19" t="s">
        <v>44</v>
      </c>
      <c r="B27" s="20" t="s">
        <v>42</v>
      </c>
      <c r="C27" s="20" t="s">
        <v>36</v>
      </c>
      <c r="D27" s="20" t="s">
        <v>37</v>
      </c>
      <c r="E27" s="20" t="s">
        <v>43</v>
      </c>
      <c r="F27" s="20" t="s">
        <v>38</v>
      </c>
      <c r="G27" s="20" t="s">
        <v>39</v>
      </c>
      <c r="H27" s="20" t="s">
        <v>53</v>
      </c>
      <c r="I27" s="20" t="s">
        <v>54</v>
      </c>
      <c r="J27" s="20" t="s">
        <v>41</v>
      </c>
    </row>
    <row r="28" spans="1:10" ht="15.75" x14ac:dyDescent="0.25">
      <c r="A28" s="26" t="s">
        <v>52</v>
      </c>
      <c r="B28" s="21"/>
      <c r="C28" s="21"/>
      <c r="D28" s="21"/>
      <c r="E28" s="21"/>
      <c r="F28" s="21"/>
      <c r="G28" s="27"/>
      <c r="H28" s="27"/>
      <c r="I28" s="27"/>
      <c r="J28" s="27"/>
    </row>
    <row r="29" spans="1:10" x14ac:dyDescent="0.25">
      <c r="A29" s="28">
        <v>0.05</v>
      </c>
      <c r="B29" s="22">
        <v>-5.77700751010976E-2</v>
      </c>
      <c r="C29" s="22">
        <v>-6.2824291402307702E-16</v>
      </c>
      <c r="D29" s="22">
        <v>0</v>
      </c>
      <c r="E29" s="22">
        <v>3.3246678220681697E-2</v>
      </c>
      <c r="F29" s="22">
        <v>0</v>
      </c>
      <c r="G29" s="22">
        <v>0</v>
      </c>
      <c r="H29" s="22">
        <v>-1.5955544551731801E-2</v>
      </c>
      <c r="I29" s="22">
        <v>0.68088910896536503</v>
      </c>
      <c r="J29" s="23">
        <v>674397.66659272194</v>
      </c>
    </row>
    <row r="30" spans="1:10" x14ac:dyDescent="0.25">
      <c r="A30" s="29">
        <f>A29+5%</f>
        <v>0.1</v>
      </c>
      <c r="B30" s="24">
        <v>-0.115540150202195</v>
      </c>
      <c r="C30" s="24">
        <v>-6.2824291402307702E-16</v>
      </c>
      <c r="D30" s="24">
        <v>0</v>
      </c>
      <c r="E30" s="24">
        <v>6.6493356441363505E-2</v>
      </c>
      <c r="F30" s="24">
        <v>0</v>
      </c>
      <c r="G30" s="24">
        <v>0</v>
      </c>
      <c r="H30" s="24">
        <v>-3.0460585053306101E-2</v>
      </c>
      <c r="I30" s="24">
        <v>0.695394149466939</v>
      </c>
      <c r="J30" s="25">
        <v>1348795.3331854399</v>
      </c>
    </row>
    <row r="31" spans="1:10" x14ac:dyDescent="0.25">
      <c r="A31" s="28">
        <f t="shared" ref="A31:A48" si="1">A30+5%</f>
        <v>0.15000000000000002</v>
      </c>
      <c r="B31" s="22">
        <v>-0.17331022530329299</v>
      </c>
      <c r="C31" s="22">
        <v>-6.2824291402307702E-16</v>
      </c>
      <c r="D31" s="22">
        <v>0</v>
      </c>
      <c r="E31" s="22">
        <v>9.9740034662044993E-2</v>
      </c>
      <c r="F31" s="22">
        <v>0</v>
      </c>
      <c r="G31" s="22">
        <v>0</v>
      </c>
      <c r="H31" s="22">
        <v>-4.3704317685178198E-2</v>
      </c>
      <c r="I31" s="22">
        <v>0.70863788209881196</v>
      </c>
      <c r="J31" s="23">
        <v>2023192.9997781599</v>
      </c>
    </row>
    <row r="32" spans="1:10" x14ac:dyDescent="0.25">
      <c r="A32" s="29">
        <f t="shared" si="1"/>
        <v>0.2</v>
      </c>
      <c r="B32" s="24">
        <v>-0.23108030040439001</v>
      </c>
      <c r="C32" s="24">
        <v>-6.2824291402307702E-16</v>
      </c>
      <c r="D32" s="24">
        <v>0</v>
      </c>
      <c r="E32" s="24">
        <v>0.13298671288272701</v>
      </c>
      <c r="F32" s="24">
        <v>0</v>
      </c>
      <c r="G32" s="24">
        <v>0</v>
      </c>
      <c r="H32" s="24">
        <v>-5.5844405931060999E-2</v>
      </c>
      <c r="I32" s="24">
        <v>0.72077797034469504</v>
      </c>
      <c r="J32" s="25">
        <v>2697590.6663708799</v>
      </c>
    </row>
    <row r="33" spans="1:10" x14ac:dyDescent="0.25">
      <c r="A33" s="28">
        <f t="shared" si="1"/>
        <v>0.25</v>
      </c>
      <c r="B33" s="22">
        <v>-0.28885037550548798</v>
      </c>
      <c r="C33" s="22">
        <v>-6.2824291402307702E-16</v>
      </c>
      <c r="D33" s="22">
        <v>0</v>
      </c>
      <c r="E33" s="22">
        <v>0.16623339110340801</v>
      </c>
      <c r="F33" s="22">
        <v>0</v>
      </c>
      <c r="G33" s="22">
        <v>0</v>
      </c>
      <c r="H33" s="22">
        <v>-6.7013287117273307E-2</v>
      </c>
      <c r="I33" s="22">
        <v>0.73194685153090699</v>
      </c>
      <c r="J33" s="23">
        <v>3371988.3329636101</v>
      </c>
    </row>
    <row r="34" spans="1:10" x14ac:dyDescent="0.25">
      <c r="A34" s="29">
        <f t="shared" si="1"/>
        <v>0.3</v>
      </c>
      <c r="B34" s="24">
        <v>-0.34662045060658597</v>
      </c>
      <c r="C34" s="24">
        <v>-6.2824291402307702E-16</v>
      </c>
      <c r="D34" s="24">
        <v>0</v>
      </c>
      <c r="E34" s="24">
        <v>0.19948006932408999</v>
      </c>
      <c r="F34" s="24">
        <v>0</v>
      </c>
      <c r="G34" s="24">
        <v>0</v>
      </c>
      <c r="H34" s="24">
        <v>-7.7323023596853793E-2</v>
      </c>
      <c r="I34" s="24">
        <v>0.742256588010487</v>
      </c>
      <c r="J34" s="25">
        <v>4046385.99955633</v>
      </c>
    </row>
    <row r="35" spans="1:10" x14ac:dyDescent="0.25">
      <c r="A35" s="28">
        <f t="shared" si="1"/>
        <v>0.35</v>
      </c>
      <c r="B35" s="22">
        <v>-0.40439052570768302</v>
      </c>
      <c r="C35" s="22">
        <v>-6.2824291402307702E-16</v>
      </c>
      <c r="D35" s="22">
        <v>0</v>
      </c>
      <c r="E35" s="22">
        <v>0.23272674754477199</v>
      </c>
      <c r="F35" s="22">
        <v>0</v>
      </c>
      <c r="G35" s="22">
        <v>0</v>
      </c>
      <c r="H35" s="22">
        <v>-8.6869075892761605E-2</v>
      </c>
      <c r="I35" s="22">
        <v>0.75180264030639499</v>
      </c>
      <c r="J35" s="23">
        <v>4720783.6661490398</v>
      </c>
    </row>
    <row r="36" spans="1:10" x14ac:dyDescent="0.25">
      <c r="A36" s="29">
        <f t="shared" si="1"/>
        <v>0.39999999999999997</v>
      </c>
      <c r="B36" s="24">
        <v>-0.46216060080878102</v>
      </c>
      <c r="C36" s="24">
        <v>-6.2824291402307702E-16</v>
      </c>
      <c r="D36" s="24">
        <v>0</v>
      </c>
      <c r="E36" s="24">
        <v>0.26597342576545402</v>
      </c>
      <c r="F36" s="24">
        <v>0</v>
      </c>
      <c r="G36" s="24">
        <v>0</v>
      </c>
      <c r="H36" s="24">
        <v>-9.5733267310390405E-2</v>
      </c>
      <c r="I36" s="24">
        <v>0.76066683172402405</v>
      </c>
      <c r="J36" s="25">
        <v>5395181.33274177</v>
      </c>
    </row>
    <row r="37" spans="1:10" x14ac:dyDescent="0.25">
      <c r="A37" s="28">
        <f t="shared" si="1"/>
        <v>0.44999999999999996</v>
      </c>
      <c r="B37" s="22">
        <v>-0.51993067590987896</v>
      </c>
      <c r="C37" s="22">
        <v>-6.2824291402307702E-16</v>
      </c>
      <c r="D37" s="22">
        <v>0</v>
      </c>
      <c r="E37" s="22">
        <v>0.29922010398613502</v>
      </c>
      <c r="F37" s="22">
        <v>0</v>
      </c>
      <c r="G37" s="22">
        <v>0</v>
      </c>
      <c r="H37" s="22">
        <v>-0.103986135181976</v>
      </c>
      <c r="I37" s="22">
        <v>0.76891969959561002</v>
      </c>
      <c r="J37" s="23">
        <v>6069578.9993344899</v>
      </c>
    </row>
    <row r="38" spans="1:10" x14ac:dyDescent="0.25">
      <c r="A38" s="29">
        <f t="shared" si="1"/>
        <v>0.49999999999999994</v>
      </c>
      <c r="B38" s="24">
        <v>-0.57770075101097595</v>
      </c>
      <c r="C38" s="24">
        <v>-6.2824291402307702E-16</v>
      </c>
      <c r="D38" s="24">
        <v>0</v>
      </c>
      <c r="E38" s="24">
        <v>0.33246678220681702</v>
      </c>
      <c r="F38" s="24">
        <v>0</v>
      </c>
      <c r="G38" s="24">
        <v>0</v>
      </c>
      <c r="H38" s="24">
        <v>-0.111688811862122</v>
      </c>
      <c r="I38" s="24">
        <v>0.77662237627575603</v>
      </c>
      <c r="J38" s="25">
        <v>6743976.6659272099</v>
      </c>
    </row>
    <row r="39" spans="1:10" x14ac:dyDescent="0.25">
      <c r="A39" s="28">
        <f t="shared" si="1"/>
        <v>0.54999999999999993</v>
      </c>
      <c r="B39" s="22">
        <v>-0.63547082611207395</v>
      </c>
      <c r="C39" s="22">
        <v>-6.2824291402307702E-16</v>
      </c>
      <c r="D39" s="22">
        <v>0</v>
      </c>
      <c r="E39" s="22">
        <v>0.36571346042749903</v>
      </c>
      <c r="F39" s="22">
        <v>0</v>
      </c>
      <c r="G39" s="22">
        <v>0</v>
      </c>
      <c r="H39" s="22">
        <v>-0.118894541659678</v>
      </c>
      <c r="I39" s="22">
        <v>0.78382810607331199</v>
      </c>
      <c r="J39" s="23">
        <v>7418374.3325199299</v>
      </c>
    </row>
    <row r="40" spans="1:10" x14ac:dyDescent="0.25">
      <c r="A40" s="29">
        <f t="shared" si="1"/>
        <v>0.6</v>
      </c>
      <c r="B40" s="24">
        <v>-0.69324090121317195</v>
      </c>
      <c r="C40" s="24">
        <v>-6.2824291402307702E-16</v>
      </c>
      <c r="D40" s="24">
        <v>0</v>
      </c>
      <c r="E40" s="24">
        <v>0.39896013864817997</v>
      </c>
      <c r="F40" s="24">
        <v>0</v>
      </c>
      <c r="G40" s="24">
        <v>0</v>
      </c>
      <c r="H40" s="24">
        <v>-0.12564991334488701</v>
      </c>
      <c r="I40" s="24">
        <v>0.790583477758521</v>
      </c>
      <c r="J40" s="25">
        <v>8092771.9991126601</v>
      </c>
    </row>
    <row r="41" spans="1:10" x14ac:dyDescent="0.25">
      <c r="A41" s="28">
        <f t="shared" si="1"/>
        <v>0.65</v>
      </c>
      <c r="B41" s="22">
        <v>-0.75101097631426905</v>
      </c>
      <c r="C41" s="22">
        <v>-6.2824291402307702E-16</v>
      </c>
      <c r="D41" s="22">
        <v>0</v>
      </c>
      <c r="E41" s="22">
        <v>0.43220681686886198</v>
      </c>
      <c r="F41" s="22">
        <v>0</v>
      </c>
      <c r="G41" s="22">
        <v>0</v>
      </c>
      <c r="H41" s="22">
        <v>-0.13199586856432599</v>
      </c>
      <c r="I41" s="22">
        <v>0.79692943297796004</v>
      </c>
      <c r="J41" s="23">
        <v>8767169.6657053698</v>
      </c>
    </row>
    <row r="42" spans="1:10" x14ac:dyDescent="0.25">
      <c r="A42" s="29">
        <f t="shared" si="1"/>
        <v>0.70000000000000007</v>
      </c>
      <c r="B42" s="24">
        <v>-0.80878105141536705</v>
      </c>
      <c r="C42" s="24">
        <v>-6.2824291402307702E-16</v>
      </c>
      <c r="D42" s="24">
        <v>0</v>
      </c>
      <c r="E42" s="24">
        <v>0.46545349508954398</v>
      </c>
      <c r="F42" s="24">
        <v>0</v>
      </c>
      <c r="G42" s="24">
        <v>0</v>
      </c>
      <c r="H42" s="24">
        <v>-0.13796853230026801</v>
      </c>
      <c r="I42" s="24">
        <v>0.802902096713902</v>
      </c>
      <c r="J42" s="25">
        <v>9441567.3322980907</v>
      </c>
    </row>
    <row r="43" spans="1:10" x14ac:dyDescent="0.25">
      <c r="A43" s="28">
        <f t="shared" si="1"/>
        <v>0.75000000000000011</v>
      </c>
      <c r="B43" s="22">
        <v>-0.86655112651646504</v>
      </c>
      <c r="C43" s="22">
        <v>-6.2824291402307702E-16</v>
      </c>
      <c r="D43" s="22">
        <v>0</v>
      </c>
      <c r="E43" s="22">
        <v>0.49870017331022498</v>
      </c>
      <c r="F43" s="22">
        <v>0</v>
      </c>
      <c r="G43" s="22">
        <v>0</v>
      </c>
      <c r="H43" s="22">
        <v>-0.143599900965586</v>
      </c>
      <c r="I43" s="22">
        <v>0.808533465379219</v>
      </c>
      <c r="J43" s="23">
        <v>10115964.9988908</v>
      </c>
    </row>
    <row r="44" spans="1:10" x14ac:dyDescent="0.25">
      <c r="A44" s="29">
        <f t="shared" si="1"/>
        <v>0.80000000000000016</v>
      </c>
      <c r="B44" s="24">
        <v>-0.92432120161756204</v>
      </c>
      <c r="C44" s="24">
        <v>-6.2824291402307702E-16</v>
      </c>
      <c r="D44" s="24">
        <v>0</v>
      </c>
      <c r="E44" s="24">
        <v>0.53194685153090704</v>
      </c>
      <c r="F44" s="24">
        <v>0</v>
      </c>
      <c r="G44" s="24">
        <v>0</v>
      </c>
      <c r="H44" s="24">
        <v>-0.148918415816163</v>
      </c>
      <c r="I44" s="24">
        <v>0.81385198022979699</v>
      </c>
      <c r="J44" s="25">
        <v>10790362.665483501</v>
      </c>
    </row>
    <row r="45" spans="1:10" x14ac:dyDescent="0.25">
      <c r="A45" s="28">
        <f t="shared" si="1"/>
        <v>0.8500000000000002</v>
      </c>
      <c r="B45" s="22">
        <v>-0.98209127671866003</v>
      </c>
      <c r="C45" s="22">
        <v>-6.2824291402307702E-16</v>
      </c>
      <c r="D45" s="22">
        <v>0</v>
      </c>
      <c r="E45" s="22">
        <v>0.56519352975158899</v>
      </c>
      <c r="F45" s="22">
        <v>0</v>
      </c>
      <c r="G45" s="22">
        <v>0</v>
      </c>
      <c r="H45" s="22">
        <v>-0.15394944337752001</v>
      </c>
      <c r="I45" s="22">
        <v>0.81888300779115297</v>
      </c>
      <c r="J45" s="23">
        <v>11464760.3320763</v>
      </c>
    </row>
    <row r="46" spans="1:10" x14ac:dyDescent="0.25">
      <c r="A46" s="29">
        <f t="shared" si="1"/>
        <v>0.90000000000000024</v>
      </c>
      <c r="B46" s="24">
        <v>-1.0398613518197599</v>
      </c>
      <c r="C46" s="24">
        <v>-6.2824291402307702E-16</v>
      </c>
      <c r="D46" s="24">
        <v>0</v>
      </c>
      <c r="E46" s="24">
        <v>0.59844020797227004</v>
      </c>
      <c r="F46" s="24">
        <v>0</v>
      </c>
      <c r="G46" s="24">
        <v>0</v>
      </c>
      <c r="H46" s="24">
        <v>-0.15871568001459499</v>
      </c>
      <c r="I46" s="24">
        <v>0.82364924442822796</v>
      </c>
      <c r="J46" s="25">
        <v>12139157.998669</v>
      </c>
    </row>
    <row r="47" spans="1:10" x14ac:dyDescent="0.25">
      <c r="A47" s="28">
        <f t="shared" si="1"/>
        <v>0.95000000000000029</v>
      </c>
      <c r="B47" s="22">
        <v>-1.09763142692086</v>
      </c>
      <c r="C47" s="22">
        <v>-6.2824291402307702E-16</v>
      </c>
      <c r="D47" s="22">
        <v>0</v>
      </c>
      <c r="E47" s="22">
        <v>0.63168688619295199</v>
      </c>
      <c r="F47" s="22">
        <v>0</v>
      </c>
      <c r="G47" s="22">
        <v>0</v>
      </c>
      <c r="H47" s="22">
        <v>-0.16323749426002501</v>
      </c>
      <c r="I47" s="22">
        <v>0.82817105867365803</v>
      </c>
      <c r="J47" s="23">
        <v>12813555.665261701</v>
      </c>
    </row>
    <row r="48" spans="1:10" x14ac:dyDescent="0.25">
      <c r="A48" s="29">
        <f t="shared" si="1"/>
        <v>1.0000000000000002</v>
      </c>
      <c r="B48" s="24">
        <v>-1.1554015020219499</v>
      </c>
      <c r="C48" s="24">
        <v>-6.2824291402307702E-16</v>
      </c>
      <c r="D48" s="24">
        <v>0</v>
      </c>
      <c r="E48" s="24">
        <v>0.66493356441363405</v>
      </c>
      <c r="F48" s="24">
        <v>0</v>
      </c>
      <c r="G48" s="24">
        <v>0</v>
      </c>
      <c r="H48" s="24">
        <v>-0.167533217793183</v>
      </c>
      <c r="I48" s="24">
        <v>0.83246678220681702</v>
      </c>
      <c r="J48" s="25">
        <v>13487953.331854399</v>
      </c>
    </row>
    <row r="51" spans="1:10" ht="29.25" thickBot="1" x14ac:dyDescent="0.3">
      <c r="A51" s="39" t="s">
        <v>50</v>
      </c>
      <c r="B51" s="39"/>
      <c r="C51" s="39"/>
      <c r="D51" s="39"/>
      <c r="E51" s="39"/>
      <c r="F51" s="39"/>
      <c r="G51" s="39"/>
      <c r="H51" s="39"/>
      <c r="I51" s="39"/>
      <c r="J51" s="39"/>
    </row>
    <row r="52" spans="1:10" ht="38.25" thickTop="1" x14ac:dyDescent="0.3">
      <c r="A52" s="19" t="s">
        <v>44</v>
      </c>
      <c r="B52" s="20" t="s">
        <v>42</v>
      </c>
      <c r="C52" s="20" t="s">
        <v>36</v>
      </c>
      <c r="D52" s="20" t="s">
        <v>37</v>
      </c>
      <c r="E52" s="20" t="s">
        <v>43</v>
      </c>
      <c r="F52" s="20" t="s">
        <v>38</v>
      </c>
      <c r="G52" s="20" t="s">
        <v>39</v>
      </c>
      <c r="H52" s="20" t="s">
        <v>53</v>
      </c>
      <c r="I52" s="20" t="s">
        <v>54</v>
      </c>
      <c r="J52" s="20" t="s">
        <v>41</v>
      </c>
    </row>
    <row r="53" spans="1:10" ht="15.75" x14ac:dyDescent="0.25">
      <c r="A53" s="26" t="s">
        <v>52</v>
      </c>
      <c r="B53" s="21"/>
      <c r="C53" s="21"/>
      <c r="D53" s="21"/>
      <c r="E53" s="21"/>
      <c r="F53" s="21"/>
      <c r="G53" s="27"/>
      <c r="H53" s="27"/>
      <c r="I53" s="27"/>
      <c r="J53" s="27"/>
    </row>
    <row r="54" spans="1:10" x14ac:dyDescent="0.25">
      <c r="A54" s="28">
        <v>0.05</v>
      </c>
      <c r="B54" s="22">
        <v>-5.77700751010976E-2</v>
      </c>
      <c r="C54" s="22">
        <v>-3.14121457011539E-16</v>
      </c>
      <c r="D54" s="22">
        <v>0</v>
      </c>
      <c r="E54" s="22">
        <v>3.3246678220681697E-2</v>
      </c>
      <c r="F54" s="22">
        <v>0</v>
      </c>
      <c r="G54" s="22">
        <v>0</v>
      </c>
      <c r="H54" s="22">
        <v>-1.5955544551731801E-2</v>
      </c>
      <c r="I54" s="22">
        <v>0.68088910896536503</v>
      </c>
      <c r="J54" s="23">
        <v>674397.66659272194</v>
      </c>
    </row>
    <row r="55" spans="1:10" x14ac:dyDescent="0.25">
      <c r="A55" s="29">
        <f>A54+5%</f>
        <v>0.1</v>
      </c>
      <c r="B55" s="24">
        <v>-0.115540150202195</v>
      </c>
      <c r="C55" s="24">
        <v>-3.14121457011539E-16</v>
      </c>
      <c r="D55" s="24">
        <v>0</v>
      </c>
      <c r="E55" s="24">
        <v>6.6493356441363505E-2</v>
      </c>
      <c r="F55" s="24">
        <v>0</v>
      </c>
      <c r="G55" s="24">
        <v>0</v>
      </c>
      <c r="H55" s="24">
        <v>-3.0460585053306101E-2</v>
      </c>
      <c r="I55" s="24">
        <v>0.695394149466939</v>
      </c>
      <c r="J55" s="25">
        <v>1348795.3331854399</v>
      </c>
    </row>
    <row r="56" spans="1:10" x14ac:dyDescent="0.25">
      <c r="A56" s="28">
        <f t="shared" ref="A56:A73" si="2">A55+5%</f>
        <v>0.15000000000000002</v>
      </c>
      <c r="B56" s="22">
        <v>-0.17331022530329299</v>
      </c>
      <c r="C56" s="22">
        <v>-3.14121457011539E-16</v>
      </c>
      <c r="D56" s="22">
        <v>0</v>
      </c>
      <c r="E56" s="22">
        <v>9.9740034662044993E-2</v>
      </c>
      <c r="F56" s="22">
        <v>0</v>
      </c>
      <c r="G56" s="22">
        <v>0</v>
      </c>
      <c r="H56" s="22">
        <v>-4.3704317685178198E-2</v>
      </c>
      <c r="I56" s="22">
        <v>0.70863788209881196</v>
      </c>
      <c r="J56" s="23">
        <v>2023192.9997781599</v>
      </c>
    </row>
    <row r="57" spans="1:10" x14ac:dyDescent="0.25">
      <c r="A57" s="29">
        <f t="shared" si="2"/>
        <v>0.2</v>
      </c>
      <c r="B57" s="24">
        <v>-0.23108030040439001</v>
      </c>
      <c r="C57" s="24">
        <v>-3.14121457011539E-16</v>
      </c>
      <c r="D57" s="24">
        <v>0</v>
      </c>
      <c r="E57" s="24">
        <v>0.13298671288272701</v>
      </c>
      <c r="F57" s="24">
        <v>0</v>
      </c>
      <c r="G57" s="24">
        <v>0</v>
      </c>
      <c r="H57" s="24">
        <v>-5.5844405931060999E-2</v>
      </c>
      <c r="I57" s="24">
        <v>0.72077797034469504</v>
      </c>
      <c r="J57" s="25">
        <v>2697590.6663708799</v>
      </c>
    </row>
    <row r="58" spans="1:10" x14ac:dyDescent="0.25">
      <c r="A58" s="28">
        <f t="shared" si="2"/>
        <v>0.25</v>
      </c>
      <c r="B58" s="22">
        <v>-0.28885037550548798</v>
      </c>
      <c r="C58" s="22">
        <v>-3.14121457011539E-16</v>
      </c>
      <c r="D58" s="22">
        <v>0</v>
      </c>
      <c r="E58" s="22">
        <v>0.16623339110340801</v>
      </c>
      <c r="F58" s="22">
        <v>0</v>
      </c>
      <c r="G58" s="22">
        <v>0</v>
      </c>
      <c r="H58" s="22">
        <v>-6.7013287117273307E-2</v>
      </c>
      <c r="I58" s="22">
        <v>0.73194685153090699</v>
      </c>
      <c r="J58" s="23">
        <v>3371988.3329636101</v>
      </c>
    </row>
    <row r="59" spans="1:10" x14ac:dyDescent="0.25">
      <c r="A59" s="29">
        <f t="shared" si="2"/>
        <v>0.3</v>
      </c>
      <c r="B59" s="24">
        <v>-0.34662045060658597</v>
      </c>
      <c r="C59" s="24">
        <v>-3.14121457011539E-16</v>
      </c>
      <c r="D59" s="24">
        <v>0</v>
      </c>
      <c r="E59" s="24">
        <v>0.19948006932408999</v>
      </c>
      <c r="F59" s="24">
        <v>0</v>
      </c>
      <c r="G59" s="24">
        <v>0</v>
      </c>
      <c r="H59" s="24">
        <v>-7.7323023596853793E-2</v>
      </c>
      <c r="I59" s="24">
        <v>0.742256588010487</v>
      </c>
      <c r="J59" s="25">
        <v>4046385.99955633</v>
      </c>
    </row>
    <row r="60" spans="1:10" x14ac:dyDescent="0.25">
      <c r="A60" s="28">
        <f t="shared" si="2"/>
        <v>0.35</v>
      </c>
      <c r="B60" s="22">
        <v>-0.40439052570768302</v>
      </c>
      <c r="C60" s="22">
        <v>-3.14121457011539E-16</v>
      </c>
      <c r="D60" s="22">
        <v>0</v>
      </c>
      <c r="E60" s="22">
        <v>0.23272674754477199</v>
      </c>
      <c r="F60" s="22">
        <v>0</v>
      </c>
      <c r="G60" s="22">
        <v>0</v>
      </c>
      <c r="H60" s="22">
        <v>-8.6869075892761605E-2</v>
      </c>
      <c r="I60" s="22">
        <v>0.75180264030639499</v>
      </c>
      <c r="J60" s="23">
        <v>4720783.6661490398</v>
      </c>
    </row>
    <row r="61" spans="1:10" x14ac:dyDescent="0.25">
      <c r="A61" s="29">
        <f t="shared" si="2"/>
        <v>0.39999999999999997</v>
      </c>
      <c r="B61" s="24">
        <v>-0.46216060080878102</v>
      </c>
      <c r="C61" s="24">
        <v>-3.14121457011539E-16</v>
      </c>
      <c r="D61" s="24">
        <v>0</v>
      </c>
      <c r="E61" s="24">
        <v>0.26597342576545402</v>
      </c>
      <c r="F61" s="24">
        <v>0</v>
      </c>
      <c r="G61" s="24">
        <v>0</v>
      </c>
      <c r="H61" s="24">
        <v>-9.5733267310390405E-2</v>
      </c>
      <c r="I61" s="24">
        <v>0.76066683172402405</v>
      </c>
      <c r="J61" s="25">
        <v>5395181.33274177</v>
      </c>
    </row>
    <row r="62" spans="1:10" x14ac:dyDescent="0.25">
      <c r="A62" s="28">
        <f t="shared" si="2"/>
        <v>0.44999999999999996</v>
      </c>
      <c r="B62" s="22">
        <v>-0.51993067590987896</v>
      </c>
      <c r="C62" s="22">
        <v>-3.14121457011539E-16</v>
      </c>
      <c r="D62" s="22">
        <v>0</v>
      </c>
      <c r="E62" s="22">
        <v>0.29922010398613502</v>
      </c>
      <c r="F62" s="22">
        <v>0</v>
      </c>
      <c r="G62" s="22">
        <v>0</v>
      </c>
      <c r="H62" s="22">
        <v>-0.103986135181976</v>
      </c>
      <c r="I62" s="22">
        <v>0.76891969959561002</v>
      </c>
      <c r="J62" s="23">
        <v>6069578.9993344899</v>
      </c>
    </row>
    <row r="63" spans="1:10" x14ac:dyDescent="0.25">
      <c r="A63" s="29">
        <f t="shared" si="2"/>
        <v>0.49999999999999994</v>
      </c>
      <c r="B63" s="24">
        <v>-0.57770075101097595</v>
      </c>
      <c r="C63" s="24">
        <v>-3.14121457011539E-16</v>
      </c>
      <c r="D63" s="24">
        <v>0</v>
      </c>
      <c r="E63" s="24">
        <v>0.33246678220681702</v>
      </c>
      <c r="F63" s="24">
        <v>0</v>
      </c>
      <c r="G63" s="24">
        <v>0</v>
      </c>
      <c r="H63" s="24">
        <v>-0.111688811862122</v>
      </c>
      <c r="I63" s="24">
        <v>0.77662237627575603</v>
      </c>
      <c r="J63" s="25">
        <v>6743976.6659272099</v>
      </c>
    </row>
    <row r="64" spans="1:10" x14ac:dyDescent="0.25">
      <c r="A64" s="28">
        <f t="shared" si="2"/>
        <v>0.54999999999999993</v>
      </c>
      <c r="B64" s="22">
        <v>-0.63547082611207395</v>
      </c>
      <c r="C64" s="22">
        <v>-3.14121457011539E-16</v>
      </c>
      <c r="D64" s="22">
        <v>0</v>
      </c>
      <c r="E64" s="22">
        <v>0.36571346042749903</v>
      </c>
      <c r="F64" s="22">
        <v>0</v>
      </c>
      <c r="G64" s="22">
        <v>0</v>
      </c>
      <c r="H64" s="22">
        <v>-0.118894541659678</v>
      </c>
      <c r="I64" s="22">
        <v>0.78382810607331199</v>
      </c>
      <c r="J64" s="23">
        <v>7418374.3325199299</v>
      </c>
    </row>
    <row r="65" spans="1:10" x14ac:dyDescent="0.25">
      <c r="A65" s="29">
        <f t="shared" si="2"/>
        <v>0.6</v>
      </c>
      <c r="B65" s="24">
        <v>-0.69324090121317195</v>
      </c>
      <c r="C65" s="24">
        <v>-3.14121457011539E-16</v>
      </c>
      <c r="D65" s="24">
        <v>0</v>
      </c>
      <c r="E65" s="24">
        <v>0.39896013864817997</v>
      </c>
      <c r="F65" s="24">
        <v>0</v>
      </c>
      <c r="G65" s="24">
        <v>0</v>
      </c>
      <c r="H65" s="24">
        <v>-0.12564991334488701</v>
      </c>
      <c r="I65" s="24">
        <v>0.790583477758521</v>
      </c>
      <c r="J65" s="25">
        <v>8092771.9991126601</v>
      </c>
    </row>
    <row r="66" spans="1:10" x14ac:dyDescent="0.25">
      <c r="A66" s="28">
        <f t="shared" si="2"/>
        <v>0.65</v>
      </c>
      <c r="B66" s="22">
        <v>-0.75101097631426905</v>
      </c>
      <c r="C66" s="22">
        <v>-3.14121457011539E-16</v>
      </c>
      <c r="D66" s="22">
        <v>0</v>
      </c>
      <c r="E66" s="22">
        <v>0.43220681686886198</v>
      </c>
      <c r="F66" s="22">
        <v>0</v>
      </c>
      <c r="G66" s="22">
        <v>0</v>
      </c>
      <c r="H66" s="22">
        <v>-0.13199586856432599</v>
      </c>
      <c r="I66" s="22">
        <v>0.79692943297796004</v>
      </c>
      <c r="J66" s="23">
        <v>8767169.6657053698</v>
      </c>
    </row>
    <row r="67" spans="1:10" x14ac:dyDescent="0.25">
      <c r="A67" s="29">
        <f t="shared" si="2"/>
        <v>0.70000000000000007</v>
      </c>
      <c r="B67" s="24">
        <v>-0.80878105141536705</v>
      </c>
      <c r="C67" s="24">
        <v>-3.14121457011539E-16</v>
      </c>
      <c r="D67" s="24">
        <v>0</v>
      </c>
      <c r="E67" s="24">
        <v>0.46545349508954398</v>
      </c>
      <c r="F67" s="24">
        <v>0</v>
      </c>
      <c r="G67" s="24">
        <v>0</v>
      </c>
      <c r="H67" s="24">
        <v>-0.13796853230026801</v>
      </c>
      <c r="I67" s="24">
        <v>0.802902096713902</v>
      </c>
      <c r="J67" s="25">
        <v>9441567.3322980907</v>
      </c>
    </row>
    <row r="68" spans="1:10" x14ac:dyDescent="0.25">
      <c r="A68" s="28">
        <f t="shared" si="2"/>
        <v>0.75000000000000011</v>
      </c>
      <c r="B68" s="22">
        <v>-0.86655112651646504</v>
      </c>
      <c r="C68" s="22">
        <v>-3.14121457011539E-16</v>
      </c>
      <c r="D68" s="22">
        <v>0</v>
      </c>
      <c r="E68" s="22">
        <v>0.49870017331022498</v>
      </c>
      <c r="F68" s="22">
        <v>0</v>
      </c>
      <c r="G68" s="22">
        <v>0</v>
      </c>
      <c r="H68" s="22">
        <v>-0.143599900965586</v>
      </c>
      <c r="I68" s="22">
        <v>0.808533465379219</v>
      </c>
      <c r="J68" s="23">
        <v>10115964.9988908</v>
      </c>
    </row>
    <row r="69" spans="1:10" x14ac:dyDescent="0.25">
      <c r="A69" s="29">
        <f t="shared" si="2"/>
        <v>0.80000000000000016</v>
      </c>
      <c r="B69" s="24">
        <v>-0.92432120161756204</v>
      </c>
      <c r="C69" s="24">
        <v>-3.14121457011539E-16</v>
      </c>
      <c r="D69" s="24">
        <v>0</v>
      </c>
      <c r="E69" s="24">
        <v>0.53194685153090704</v>
      </c>
      <c r="F69" s="24">
        <v>0</v>
      </c>
      <c r="G69" s="24">
        <v>0</v>
      </c>
      <c r="H69" s="24">
        <v>-0.148918415816163</v>
      </c>
      <c r="I69" s="24">
        <v>0.81385198022979699</v>
      </c>
      <c r="J69" s="25">
        <v>10790362.665483501</v>
      </c>
    </row>
    <row r="70" spans="1:10" x14ac:dyDescent="0.25">
      <c r="A70" s="28">
        <f t="shared" si="2"/>
        <v>0.8500000000000002</v>
      </c>
      <c r="B70" s="22">
        <v>-0.98209127671866003</v>
      </c>
      <c r="C70" s="22">
        <v>-3.14121457011539E-16</v>
      </c>
      <c r="D70" s="22">
        <v>0</v>
      </c>
      <c r="E70" s="22">
        <v>0.56519352975158899</v>
      </c>
      <c r="F70" s="22">
        <v>0</v>
      </c>
      <c r="G70" s="22">
        <v>0</v>
      </c>
      <c r="H70" s="22">
        <v>-0.15394944337752001</v>
      </c>
      <c r="I70" s="22">
        <v>0.81888300779115297</v>
      </c>
      <c r="J70" s="23">
        <v>11464760.3320763</v>
      </c>
    </row>
    <row r="71" spans="1:10" x14ac:dyDescent="0.25">
      <c r="A71" s="29">
        <f t="shared" si="2"/>
        <v>0.90000000000000024</v>
      </c>
      <c r="B71" s="24">
        <v>-1.0398613518197599</v>
      </c>
      <c r="C71" s="24">
        <v>-3.14121457011539E-16</v>
      </c>
      <c r="D71" s="24">
        <v>0</v>
      </c>
      <c r="E71" s="24">
        <v>0.59844020797227004</v>
      </c>
      <c r="F71" s="24">
        <v>0</v>
      </c>
      <c r="G71" s="24">
        <v>0</v>
      </c>
      <c r="H71" s="24">
        <v>-0.15871568001459499</v>
      </c>
      <c r="I71" s="24">
        <v>0.82364924442822796</v>
      </c>
      <c r="J71" s="25">
        <v>12139157.998669</v>
      </c>
    </row>
    <row r="72" spans="1:10" x14ac:dyDescent="0.25">
      <c r="A72" s="28">
        <f t="shared" si="2"/>
        <v>0.95000000000000029</v>
      </c>
      <c r="B72" s="22">
        <v>-1.09763142692086</v>
      </c>
      <c r="C72" s="22">
        <v>-3.14121457011539E-16</v>
      </c>
      <c r="D72" s="22">
        <v>0</v>
      </c>
      <c r="E72" s="22">
        <v>0.63168688619295199</v>
      </c>
      <c r="F72" s="22">
        <v>0</v>
      </c>
      <c r="G72" s="22">
        <v>0</v>
      </c>
      <c r="H72" s="22">
        <v>-0.16323749426002501</v>
      </c>
      <c r="I72" s="22">
        <v>0.82817105867365803</v>
      </c>
      <c r="J72" s="23">
        <v>12813555.665261701</v>
      </c>
    </row>
    <row r="73" spans="1:10" x14ac:dyDescent="0.25">
      <c r="A73" s="29">
        <f t="shared" si="2"/>
        <v>1.0000000000000002</v>
      </c>
      <c r="B73" s="24">
        <v>-1.1554015020219499</v>
      </c>
      <c r="C73" s="24">
        <v>-3.14121457011539E-16</v>
      </c>
      <c r="D73" s="24">
        <v>0</v>
      </c>
      <c r="E73" s="24">
        <v>0.66493356441363405</v>
      </c>
      <c r="F73" s="24">
        <v>0</v>
      </c>
      <c r="G73" s="24">
        <v>0</v>
      </c>
      <c r="H73" s="24">
        <v>-0.167533217793183</v>
      </c>
      <c r="I73" s="24">
        <v>0.83246678220681702</v>
      </c>
      <c r="J73" s="25">
        <v>13487953.331854399</v>
      </c>
    </row>
    <row r="76" spans="1:10" ht="29.25" thickBot="1" x14ac:dyDescent="0.3">
      <c r="A76" s="39" t="s">
        <v>56</v>
      </c>
      <c r="B76" s="39"/>
      <c r="C76" s="39"/>
      <c r="D76" s="39"/>
      <c r="E76" s="39"/>
      <c r="F76" s="39"/>
      <c r="G76" s="39"/>
      <c r="H76" s="39"/>
      <c r="I76" s="39"/>
      <c r="J76" s="39"/>
    </row>
    <row r="77" spans="1:10" ht="38.25" thickTop="1" x14ac:dyDescent="0.3">
      <c r="A77" s="19" t="s">
        <v>44</v>
      </c>
      <c r="B77" s="20" t="s">
        <v>42</v>
      </c>
      <c r="C77" s="20" t="s">
        <v>36</v>
      </c>
      <c r="D77" s="20" t="s">
        <v>37</v>
      </c>
      <c r="E77" s="20" t="s">
        <v>43</v>
      </c>
      <c r="F77" s="20" t="s">
        <v>38</v>
      </c>
      <c r="G77" s="20" t="s">
        <v>39</v>
      </c>
      <c r="H77" s="20" t="s">
        <v>53</v>
      </c>
      <c r="I77" s="20" t="s">
        <v>54</v>
      </c>
      <c r="J77" s="20" t="s">
        <v>41</v>
      </c>
    </row>
    <row r="78" spans="1:10" ht="15.75" x14ac:dyDescent="0.25">
      <c r="A78" s="26" t="s">
        <v>52</v>
      </c>
      <c r="B78" s="21"/>
      <c r="C78" s="21"/>
      <c r="D78" s="21"/>
      <c r="E78" s="21"/>
      <c r="F78" s="21"/>
      <c r="G78" s="27"/>
      <c r="H78" s="27"/>
      <c r="I78" s="27"/>
      <c r="J78" s="27"/>
    </row>
    <row r="79" spans="1:10" x14ac:dyDescent="0.25">
      <c r="A79" s="28">
        <v>0.05</v>
      </c>
      <c r="B79" s="22">
        <v>-5.77700751010976E-2</v>
      </c>
      <c r="C79" s="22">
        <v>0</v>
      </c>
      <c r="D79" s="22">
        <v>0</v>
      </c>
      <c r="E79" s="22">
        <v>3.3246678220681697E-2</v>
      </c>
      <c r="F79" s="22">
        <v>0</v>
      </c>
      <c r="G79" s="22">
        <v>0</v>
      </c>
      <c r="H79" s="22">
        <v>-1.5955544551731801E-2</v>
      </c>
      <c r="I79" s="22">
        <v>0.68088910896536503</v>
      </c>
      <c r="J79" s="23">
        <v>674397.66659272194</v>
      </c>
    </row>
    <row r="80" spans="1:10" x14ac:dyDescent="0.25">
      <c r="A80" s="29">
        <f>A79+5%</f>
        <v>0.1</v>
      </c>
      <c r="B80" s="24">
        <v>-0.115540150202195</v>
      </c>
      <c r="C80" s="24">
        <v>0</v>
      </c>
      <c r="D80" s="24">
        <v>0</v>
      </c>
      <c r="E80" s="24">
        <v>6.6493356441363505E-2</v>
      </c>
      <c r="F80" s="24">
        <v>0</v>
      </c>
      <c r="G80" s="24">
        <v>0</v>
      </c>
      <c r="H80" s="24">
        <v>-3.0460585053306101E-2</v>
      </c>
      <c r="I80" s="24">
        <v>0.695394149466939</v>
      </c>
      <c r="J80" s="25">
        <v>1348795.3331854399</v>
      </c>
    </row>
    <row r="81" spans="1:10" x14ac:dyDescent="0.25">
      <c r="A81" s="28">
        <f t="shared" ref="A81:A98" si="3">A80+5%</f>
        <v>0.15000000000000002</v>
      </c>
      <c r="B81" s="22">
        <v>-0.17331022530329299</v>
      </c>
      <c r="C81" s="22">
        <v>0</v>
      </c>
      <c r="D81" s="22">
        <v>0</v>
      </c>
      <c r="E81" s="22">
        <v>9.9740034662044993E-2</v>
      </c>
      <c r="F81" s="22">
        <v>0</v>
      </c>
      <c r="G81" s="22">
        <v>0</v>
      </c>
      <c r="H81" s="22">
        <v>-4.3704317685178198E-2</v>
      </c>
      <c r="I81" s="22">
        <v>0.70863788209881196</v>
      </c>
      <c r="J81" s="23">
        <v>2023192.9997781599</v>
      </c>
    </row>
    <row r="82" spans="1:10" x14ac:dyDescent="0.25">
      <c r="A82" s="29">
        <f t="shared" si="3"/>
        <v>0.2</v>
      </c>
      <c r="B82" s="24">
        <v>-0.23108030040439001</v>
      </c>
      <c r="C82" s="24">
        <v>0</v>
      </c>
      <c r="D82" s="24">
        <v>0</v>
      </c>
      <c r="E82" s="24">
        <v>0.13298671288272701</v>
      </c>
      <c r="F82" s="24">
        <v>0</v>
      </c>
      <c r="G82" s="24">
        <v>0</v>
      </c>
      <c r="H82" s="24">
        <v>-5.5844405931060999E-2</v>
      </c>
      <c r="I82" s="24">
        <v>0.72077797034469504</v>
      </c>
      <c r="J82" s="25">
        <v>2697590.6663708799</v>
      </c>
    </row>
    <row r="83" spans="1:10" x14ac:dyDescent="0.25">
      <c r="A83" s="28">
        <f t="shared" si="3"/>
        <v>0.25</v>
      </c>
      <c r="B83" s="22">
        <v>-0.28885037550548798</v>
      </c>
      <c r="C83" s="22">
        <v>0</v>
      </c>
      <c r="D83" s="22">
        <v>0</v>
      </c>
      <c r="E83" s="22">
        <v>0.16623339110340801</v>
      </c>
      <c r="F83" s="22">
        <v>0</v>
      </c>
      <c r="G83" s="22">
        <v>0</v>
      </c>
      <c r="H83" s="22">
        <v>-6.7013287117273307E-2</v>
      </c>
      <c r="I83" s="22">
        <v>0.73194685153090699</v>
      </c>
      <c r="J83" s="23">
        <v>3371988.3329636101</v>
      </c>
    </row>
    <row r="84" spans="1:10" x14ac:dyDescent="0.25">
      <c r="A84" s="29">
        <f t="shared" si="3"/>
        <v>0.3</v>
      </c>
      <c r="B84" s="24">
        <v>-0.34662045060658597</v>
      </c>
      <c r="C84" s="24">
        <v>0</v>
      </c>
      <c r="D84" s="24">
        <v>0</v>
      </c>
      <c r="E84" s="24">
        <v>0.19948006932408999</v>
      </c>
      <c r="F84" s="24">
        <v>0</v>
      </c>
      <c r="G84" s="24">
        <v>0</v>
      </c>
      <c r="H84" s="24">
        <v>-7.7323023596853793E-2</v>
      </c>
      <c r="I84" s="24">
        <v>0.742256588010487</v>
      </c>
      <c r="J84" s="25">
        <v>4046385.99955633</v>
      </c>
    </row>
    <row r="85" spans="1:10" x14ac:dyDescent="0.25">
      <c r="A85" s="28">
        <f t="shared" si="3"/>
        <v>0.35</v>
      </c>
      <c r="B85" s="22">
        <v>-0.40439052570768302</v>
      </c>
      <c r="C85" s="22">
        <v>0</v>
      </c>
      <c r="D85" s="22">
        <v>0</v>
      </c>
      <c r="E85" s="22">
        <v>0.23272674754477199</v>
      </c>
      <c r="F85" s="22">
        <v>0</v>
      </c>
      <c r="G85" s="22">
        <v>0</v>
      </c>
      <c r="H85" s="22">
        <v>-8.6869075892761605E-2</v>
      </c>
      <c r="I85" s="22">
        <v>0.75180264030639499</v>
      </c>
      <c r="J85" s="23">
        <v>4720783.6661490398</v>
      </c>
    </row>
    <row r="86" spans="1:10" x14ac:dyDescent="0.25">
      <c r="A86" s="29">
        <f t="shared" si="3"/>
        <v>0.39999999999999997</v>
      </c>
      <c r="B86" s="24">
        <v>-0.46216060080878102</v>
      </c>
      <c r="C86" s="24">
        <v>0</v>
      </c>
      <c r="D86" s="24">
        <v>0</v>
      </c>
      <c r="E86" s="24">
        <v>0.26597342576545402</v>
      </c>
      <c r="F86" s="24">
        <v>0</v>
      </c>
      <c r="G86" s="24">
        <v>0</v>
      </c>
      <c r="H86" s="24">
        <v>-9.5733267310390405E-2</v>
      </c>
      <c r="I86" s="24">
        <v>0.76066683172402405</v>
      </c>
      <c r="J86" s="25">
        <v>5395181.33274177</v>
      </c>
    </row>
    <row r="87" spans="1:10" x14ac:dyDescent="0.25">
      <c r="A87" s="28">
        <f t="shared" si="3"/>
        <v>0.44999999999999996</v>
      </c>
      <c r="B87" s="22">
        <v>-0.51993067590987896</v>
      </c>
      <c r="C87" s="22">
        <v>0</v>
      </c>
      <c r="D87" s="22">
        <v>0</v>
      </c>
      <c r="E87" s="22">
        <v>0.29922010398613502</v>
      </c>
      <c r="F87" s="22">
        <v>0</v>
      </c>
      <c r="G87" s="22">
        <v>0</v>
      </c>
      <c r="H87" s="22">
        <v>-0.103986135181976</v>
      </c>
      <c r="I87" s="22">
        <v>0.76891969959561002</v>
      </c>
      <c r="J87" s="23">
        <v>6069578.9993344899</v>
      </c>
    </row>
    <row r="88" spans="1:10" x14ac:dyDescent="0.25">
      <c r="A88" s="29">
        <f t="shared" si="3"/>
        <v>0.49999999999999994</v>
      </c>
      <c r="B88" s="24">
        <v>-0.57770075101097595</v>
      </c>
      <c r="C88" s="24">
        <v>0</v>
      </c>
      <c r="D88" s="24">
        <v>0</v>
      </c>
      <c r="E88" s="24">
        <v>0.33246678220681702</v>
      </c>
      <c r="F88" s="24">
        <v>0</v>
      </c>
      <c r="G88" s="24">
        <v>0</v>
      </c>
      <c r="H88" s="24">
        <v>-0.111688811862122</v>
      </c>
      <c r="I88" s="24">
        <v>0.77662237627575603</v>
      </c>
      <c r="J88" s="25">
        <v>6743976.6659272099</v>
      </c>
    </row>
    <row r="89" spans="1:10" x14ac:dyDescent="0.25">
      <c r="A89" s="28">
        <f t="shared" si="3"/>
        <v>0.54999999999999993</v>
      </c>
      <c r="B89" s="22">
        <v>-0.63547082611207395</v>
      </c>
      <c r="C89" s="22">
        <v>0</v>
      </c>
      <c r="D89" s="22">
        <v>0</v>
      </c>
      <c r="E89" s="22">
        <v>0.36571346042749903</v>
      </c>
      <c r="F89" s="22">
        <v>0</v>
      </c>
      <c r="G89" s="22">
        <v>0</v>
      </c>
      <c r="H89" s="22">
        <v>-0.118894541659678</v>
      </c>
      <c r="I89" s="22">
        <v>0.78382810607331199</v>
      </c>
      <c r="J89" s="23">
        <v>7418374.3325199299</v>
      </c>
    </row>
    <row r="90" spans="1:10" x14ac:dyDescent="0.25">
      <c r="A90" s="29">
        <f t="shared" si="3"/>
        <v>0.6</v>
      </c>
      <c r="B90" s="24">
        <v>-0.69324090121317195</v>
      </c>
      <c r="C90" s="24">
        <v>0</v>
      </c>
      <c r="D90" s="24">
        <v>0</v>
      </c>
      <c r="E90" s="24">
        <v>0.39896013864817997</v>
      </c>
      <c r="F90" s="24">
        <v>0</v>
      </c>
      <c r="G90" s="24">
        <v>0</v>
      </c>
      <c r="H90" s="24">
        <v>-0.12564991334488701</v>
      </c>
      <c r="I90" s="24">
        <v>0.790583477758521</v>
      </c>
      <c r="J90" s="25">
        <v>8092771.9991126601</v>
      </c>
    </row>
    <row r="91" spans="1:10" x14ac:dyDescent="0.25">
      <c r="A91" s="28">
        <f t="shared" si="3"/>
        <v>0.65</v>
      </c>
      <c r="B91" s="22">
        <v>-0.75101097631426905</v>
      </c>
      <c r="C91" s="22">
        <v>0</v>
      </c>
      <c r="D91" s="22">
        <v>0</v>
      </c>
      <c r="E91" s="22">
        <v>0.43220681686886198</v>
      </c>
      <c r="F91" s="22">
        <v>0</v>
      </c>
      <c r="G91" s="22">
        <v>0</v>
      </c>
      <c r="H91" s="22">
        <v>-0.13199586856432599</v>
      </c>
      <c r="I91" s="22">
        <v>0.79692943297796004</v>
      </c>
      <c r="J91" s="23">
        <v>8767169.6657053698</v>
      </c>
    </row>
    <row r="92" spans="1:10" x14ac:dyDescent="0.25">
      <c r="A92" s="29">
        <f t="shared" si="3"/>
        <v>0.70000000000000007</v>
      </c>
      <c r="B92" s="24">
        <v>-0.80878105141536705</v>
      </c>
      <c r="C92" s="24">
        <v>0</v>
      </c>
      <c r="D92" s="24">
        <v>0</v>
      </c>
      <c r="E92" s="24">
        <v>0.46545349508954398</v>
      </c>
      <c r="F92" s="24">
        <v>0</v>
      </c>
      <c r="G92" s="24">
        <v>0</v>
      </c>
      <c r="H92" s="24">
        <v>-0.13796853230026801</v>
      </c>
      <c r="I92" s="24">
        <v>0.802902096713902</v>
      </c>
      <c r="J92" s="25">
        <v>9441567.3322980907</v>
      </c>
    </row>
    <row r="93" spans="1:10" x14ac:dyDescent="0.25">
      <c r="A93" s="28">
        <f t="shared" si="3"/>
        <v>0.75000000000000011</v>
      </c>
      <c r="B93" s="22">
        <v>-0.86655112651646504</v>
      </c>
      <c r="C93" s="22">
        <v>0</v>
      </c>
      <c r="D93" s="22">
        <v>0</v>
      </c>
      <c r="E93" s="22">
        <v>0.49870017331022498</v>
      </c>
      <c r="F93" s="22">
        <v>0</v>
      </c>
      <c r="G93" s="22">
        <v>0</v>
      </c>
      <c r="H93" s="22">
        <v>-0.143599900965586</v>
      </c>
      <c r="I93" s="22">
        <v>0.808533465379219</v>
      </c>
      <c r="J93" s="23">
        <v>10115964.9988908</v>
      </c>
    </row>
    <row r="94" spans="1:10" x14ac:dyDescent="0.25">
      <c r="A94" s="29">
        <f t="shared" si="3"/>
        <v>0.80000000000000016</v>
      </c>
      <c r="B94" s="24">
        <v>-0.92432120161756204</v>
      </c>
      <c r="C94" s="24">
        <v>0</v>
      </c>
      <c r="D94" s="24">
        <v>0</v>
      </c>
      <c r="E94" s="24">
        <v>0.53194685153090704</v>
      </c>
      <c r="F94" s="24">
        <v>0</v>
      </c>
      <c r="G94" s="24">
        <v>0</v>
      </c>
      <c r="H94" s="24">
        <v>-0.148918415816163</v>
      </c>
      <c r="I94" s="24">
        <v>0.81385198022979699</v>
      </c>
      <c r="J94" s="25">
        <v>10790362.665483501</v>
      </c>
    </row>
    <row r="95" spans="1:10" x14ac:dyDescent="0.25">
      <c r="A95" s="28">
        <f t="shared" si="3"/>
        <v>0.8500000000000002</v>
      </c>
      <c r="B95" s="22">
        <v>-0.98209127671866003</v>
      </c>
      <c r="C95" s="22">
        <v>0</v>
      </c>
      <c r="D95" s="22">
        <v>0</v>
      </c>
      <c r="E95" s="22">
        <v>0.56519352975158899</v>
      </c>
      <c r="F95" s="22">
        <v>0</v>
      </c>
      <c r="G95" s="22">
        <v>0</v>
      </c>
      <c r="H95" s="22">
        <v>-0.15394944337752001</v>
      </c>
      <c r="I95" s="22">
        <v>0.81888300779115297</v>
      </c>
      <c r="J95" s="23">
        <v>11464760.3320763</v>
      </c>
    </row>
    <row r="96" spans="1:10" x14ac:dyDescent="0.25">
      <c r="A96" s="29">
        <f t="shared" si="3"/>
        <v>0.90000000000000024</v>
      </c>
      <c r="B96" s="24">
        <v>-1.0398613518197599</v>
      </c>
      <c r="C96" s="24">
        <v>0</v>
      </c>
      <c r="D96" s="24">
        <v>0</v>
      </c>
      <c r="E96" s="24">
        <v>0.59844020797227004</v>
      </c>
      <c r="F96" s="24">
        <v>0</v>
      </c>
      <c r="G96" s="24">
        <v>0</v>
      </c>
      <c r="H96" s="24">
        <v>-0.15871568001459499</v>
      </c>
      <c r="I96" s="24">
        <v>0.82364924442822796</v>
      </c>
      <c r="J96" s="25">
        <v>12139157.998669</v>
      </c>
    </row>
    <row r="97" spans="1:10" x14ac:dyDescent="0.25">
      <c r="A97" s="28">
        <f t="shared" si="3"/>
        <v>0.95000000000000029</v>
      </c>
      <c r="B97" s="22">
        <v>-1.09763142692086</v>
      </c>
      <c r="C97" s="22">
        <v>0</v>
      </c>
      <c r="D97" s="22">
        <v>0</v>
      </c>
      <c r="E97" s="22">
        <v>0.63168688619295199</v>
      </c>
      <c r="F97" s="22">
        <v>0</v>
      </c>
      <c r="G97" s="22">
        <v>0</v>
      </c>
      <c r="H97" s="22">
        <v>-0.16323749426002501</v>
      </c>
      <c r="I97" s="22">
        <v>0.82817105867365803</v>
      </c>
      <c r="J97" s="23">
        <v>12813555.665261701</v>
      </c>
    </row>
    <row r="98" spans="1:10" x14ac:dyDescent="0.25">
      <c r="A98" s="29">
        <f t="shared" si="3"/>
        <v>1.0000000000000002</v>
      </c>
      <c r="B98" s="24">
        <v>-1.1554015020219499</v>
      </c>
      <c r="C98" s="24">
        <v>0</v>
      </c>
      <c r="D98" s="24">
        <v>0</v>
      </c>
      <c r="E98" s="24">
        <v>0.66493356441363405</v>
      </c>
      <c r="F98" s="24">
        <v>0</v>
      </c>
      <c r="G98" s="24">
        <v>0</v>
      </c>
      <c r="H98" s="24">
        <v>-0.167533217793183</v>
      </c>
      <c r="I98" s="24">
        <v>0.83246678220681702</v>
      </c>
      <c r="J98" s="25">
        <v>13487953.331854399</v>
      </c>
    </row>
    <row r="101" spans="1:10" ht="29.25" thickBot="1" x14ac:dyDescent="0.3">
      <c r="A101" s="39" t="s">
        <v>51</v>
      </c>
      <c r="B101" s="39"/>
      <c r="C101" s="39"/>
      <c r="D101" s="39"/>
      <c r="E101" s="39"/>
      <c r="F101" s="39"/>
      <c r="G101" s="39"/>
      <c r="H101" s="39"/>
      <c r="I101" s="39"/>
      <c r="J101" s="39"/>
    </row>
    <row r="102" spans="1:10" ht="38.25" thickTop="1" x14ac:dyDescent="0.3">
      <c r="A102" s="19" t="s">
        <v>44</v>
      </c>
      <c r="B102" s="20" t="s">
        <v>42</v>
      </c>
      <c r="C102" s="20" t="s">
        <v>36</v>
      </c>
      <c r="D102" s="20" t="s">
        <v>37</v>
      </c>
      <c r="E102" s="20" t="s">
        <v>43</v>
      </c>
      <c r="F102" s="20" t="s">
        <v>38</v>
      </c>
      <c r="G102" s="20" t="s">
        <v>39</v>
      </c>
      <c r="H102" s="20" t="s">
        <v>53</v>
      </c>
      <c r="I102" s="20" t="s">
        <v>54</v>
      </c>
      <c r="J102" s="20" t="s">
        <v>41</v>
      </c>
    </row>
    <row r="103" spans="1:10" ht="15.75" x14ac:dyDescent="0.25">
      <c r="A103" s="26" t="s">
        <v>52</v>
      </c>
      <c r="B103" s="21"/>
      <c r="C103" s="21"/>
      <c r="D103" s="21"/>
      <c r="E103" s="21"/>
      <c r="F103" s="21"/>
      <c r="G103" s="27"/>
      <c r="H103" s="27"/>
      <c r="I103" s="27"/>
      <c r="J103" s="27"/>
    </row>
    <row r="104" spans="1:10" x14ac:dyDescent="0.25">
      <c r="A104" s="28">
        <v>0.05</v>
      </c>
      <c r="B104" s="22">
        <v>-5.77700751010976E-2</v>
      </c>
      <c r="C104" s="22">
        <v>3.14121457011539E-16</v>
      </c>
      <c r="D104" s="22">
        <v>0</v>
      </c>
      <c r="E104" s="22">
        <v>3.3246678220681697E-2</v>
      </c>
      <c r="F104" s="22">
        <v>0</v>
      </c>
      <c r="G104" s="22">
        <v>0</v>
      </c>
      <c r="H104" s="22">
        <v>-1.5955544551731801E-2</v>
      </c>
      <c r="I104" s="22">
        <v>0.68088910896536503</v>
      </c>
      <c r="J104" s="23">
        <v>674397.66659272194</v>
      </c>
    </row>
    <row r="105" spans="1:10" x14ac:dyDescent="0.25">
      <c r="A105" s="29">
        <f>A104+5%</f>
        <v>0.1</v>
      </c>
      <c r="B105" s="24">
        <v>-0.115540150202195</v>
      </c>
      <c r="C105" s="24">
        <v>3.14121457011539E-16</v>
      </c>
      <c r="D105" s="24">
        <v>0</v>
      </c>
      <c r="E105" s="24">
        <v>6.6493356441363505E-2</v>
      </c>
      <c r="F105" s="24">
        <v>0</v>
      </c>
      <c r="G105" s="24">
        <v>0</v>
      </c>
      <c r="H105" s="24">
        <v>-3.0460585053306101E-2</v>
      </c>
      <c r="I105" s="24">
        <v>0.695394149466939</v>
      </c>
      <c r="J105" s="25">
        <v>1348795.3331854399</v>
      </c>
    </row>
    <row r="106" spans="1:10" x14ac:dyDescent="0.25">
      <c r="A106" s="28">
        <f t="shared" ref="A106:A123" si="4">A105+5%</f>
        <v>0.15000000000000002</v>
      </c>
      <c r="B106" s="22">
        <v>-0.17331022530329299</v>
      </c>
      <c r="C106" s="22">
        <v>3.14121457011539E-16</v>
      </c>
      <c r="D106" s="22">
        <v>0</v>
      </c>
      <c r="E106" s="22">
        <v>9.9740034662044993E-2</v>
      </c>
      <c r="F106" s="22">
        <v>0</v>
      </c>
      <c r="G106" s="22">
        <v>0</v>
      </c>
      <c r="H106" s="22">
        <v>-4.3704317685178198E-2</v>
      </c>
      <c r="I106" s="22">
        <v>0.70863788209881196</v>
      </c>
      <c r="J106" s="23">
        <v>2023192.9997781599</v>
      </c>
    </row>
    <row r="107" spans="1:10" x14ac:dyDescent="0.25">
      <c r="A107" s="29">
        <f t="shared" si="4"/>
        <v>0.2</v>
      </c>
      <c r="B107" s="24">
        <v>-0.23108030040439001</v>
      </c>
      <c r="C107" s="24">
        <v>3.14121457011539E-16</v>
      </c>
      <c r="D107" s="24">
        <v>0</v>
      </c>
      <c r="E107" s="24">
        <v>0.13298671288272701</v>
      </c>
      <c r="F107" s="24">
        <v>0</v>
      </c>
      <c r="G107" s="24">
        <v>0</v>
      </c>
      <c r="H107" s="24">
        <v>-5.5844405931060999E-2</v>
      </c>
      <c r="I107" s="24">
        <v>0.72077797034469504</v>
      </c>
      <c r="J107" s="25">
        <v>2697590.6663708799</v>
      </c>
    </row>
    <row r="108" spans="1:10" x14ac:dyDescent="0.25">
      <c r="A108" s="28">
        <f t="shared" si="4"/>
        <v>0.25</v>
      </c>
      <c r="B108" s="22">
        <v>-0.28885037550548798</v>
      </c>
      <c r="C108" s="22">
        <v>3.14121457011539E-16</v>
      </c>
      <c r="D108" s="22">
        <v>0</v>
      </c>
      <c r="E108" s="22">
        <v>0.16623339110340801</v>
      </c>
      <c r="F108" s="22">
        <v>0</v>
      </c>
      <c r="G108" s="22">
        <v>0</v>
      </c>
      <c r="H108" s="22">
        <v>-6.7013287117273307E-2</v>
      </c>
      <c r="I108" s="22">
        <v>0.73194685153090699</v>
      </c>
      <c r="J108" s="23">
        <v>3371988.3329636101</v>
      </c>
    </row>
    <row r="109" spans="1:10" x14ac:dyDescent="0.25">
      <c r="A109" s="29">
        <f t="shared" si="4"/>
        <v>0.3</v>
      </c>
      <c r="B109" s="24">
        <v>-0.34662045060658597</v>
      </c>
      <c r="C109" s="24">
        <v>3.14121457011539E-16</v>
      </c>
      <c r="D109" s="24">
        <v>0</v>
      </c>
      <c r="E109" s="24">
        <v>0.19948006932408999</v>
      </c>
      <c r="F109" s="24">
        <v>0</v>
      </c>
      <c r="G109" s="24">
        <v>0</v>
      </c>
      <c r="H109" s="24">
        <v>-7.7323023596853793E-2</v>
      </c>
      <c r="I109" s="24">
        <v>0.742256588010487</v>
      </c>
      <c r="J109" s="25">
        <v>4046385.99955633</v>
      </c>
    </row>
    <row r="110" spans="1:10" x14ac:dyDescent="0.25">
      <c r="A110" s="28">
        <f t="shared" si="4"/>
        <v>0.35</v>
      </c>
      <c r="B110" s="22">
        <v>-0.40439052570768302</v>
      </c>
      <c r="C110" s="22">
        <v>3.14121457011539E-16</v>
      </c>
      <c r="D110" s="22">
        <v>0</v>
      </c>
      <c r="E110" s="22">
        <v>0.23272674754477199</v>
      </c>
      <c r="F110" s="22">
        <v>0</v>
      </c>
      <c r="G110" s="22">
        <v>0</v>
      </c>
      <c r="H110" s="22">
        <v>-8.6869075892761605E-2</v>
      </c>
      <c r="I110" s="22">
        <v>0.75180264030639499</v>
      </c>
      <c r="J110" s="23">
        <v>4720783.6661490398</v>
      </c>
    </row>
    <row r="111" spans="1:10" x14ac:dyDescent="0.25">
      <c r="A111" s="29">
        <f t="shared" si="4"/>
        <v>0.39999999999999997</v>
      </c>
      <c r="B111" s="24">
        <v>-0.46216060080878102</v>
      </c>
      <c r="C111" s="24">
        <v>3.14121457011539E-16</v>
      </c>
      <c r="D111" s="24">
        <v>0</v>
      </c>
      <c r="E111" s="24">
        <v>0.26597342576545402</v>
      </c>
      <c r="F111" s="24">
        <v>0</v>
      </c>
      <c r="G111" s="24">
        <v>0</v>
      </c>
      <c r="H111" s="24">
        <v>-9.5733267310390405E-2</v>
      </c>
      <c r="I111" s="24">
        <v>0.76066683172402405</v>
      </c>
      <c r="J111" s="25">
        <v>5395181.33274177</v>
      </c>
    </row>
    <row r="112" spans="1:10" x14ac:dyDescent="0.25">
      <c r="A112" s="28">
        <f t="shared" si="4"/>
        <v>0.44999999999999996</v>
      </c>
      <c r="B112" s="22">
        <v>-0.51993067590987896</v>
      </c>
      <c r="C112" s="22">
        <v>3.14121457011539E-16</v>
      </c>
      <c r="D112" s="22">
        <v>0</v>
      </c>
      <c r="E112" s="22">
        <v>0.29922010398613502</v>
      </c>
      <c r="F112" s="22">
        <v>0</v>
      </c>
      <c r="G112" s="22">
        <v>0</v>
      </c>
      <c r="H112" s="22">
        <v>-0.103986135181976</v>
      </c>
      <c r="I112" s="22">
        <v>0.76891969959561002</v>
      </c>
      <c r="J112" s="23">
        <v>6069578.9993344899</v>
      </c>
    </row>
    <row r="113" spans="1:10" x14ac:dyDescent="0.25">
      <c r="A113" s="29">
        <f t="shared" si="4"/>
        <v>0.49999999999999994</v>
      </c>
      <c r="B113" s="24">
        <v>-0.57770075101097595</v>
      </c>
      <c r="C113" s="24">
        <v>3.14121457011539E-16</v>
      </c>
      <c r="D113" s="24">
        <v>0</v>
      </c>
      <c r="E113" s="24">
        <v>0.33246678220681702</v>
      </c>
      <c r="F113" s="24">
        <v>0</v>
      </c>
      <c r="G113" s="24">
        <v>0</v>
      </c>
      <c r="H113" s="24">
        <v>-0.111688811862122</v>
      </c>
      <c r="I113" s="24">
        <v>0.77662237627575603</v>
      </c>
      <c r="J113" s="25">
        <v>6743976.6659272099</v>
      </c>
    </row>
    <row r="114" spans="1:10" x14ac:dyDescent="0.25">
      <c r="A114" s="28">
        <f t="shared" si="4"/>
        <v>0.54999999999999993</v>
      </c>
      <c r="B114" s="22">
        <v>-0.63547082611207395</v>
      </c>
      <c r="C114" s="22">
        <v>3.14121457011539E-16</v>
      </c>
      <c r="D114" s="22">
        <v>0</v>
      </c>
      <c r="E114" s="22">
        <v>0.36571346042749903</v>
      </c>
      <c r="F114" s="22">
        <v>0</v>
      </c>
      <c r="G114" s="22">
        <v>0</v>
      </c>
      <c r="H114" s="22">
        <v>-0.118894541659678</v>
      </c>
      <c r="I114" s="22">
        <v>0.78382810607331199</v>
      </c>
      <c r="J114" s="23">
        <v>7418374.3325199299</v>
      </c>
    </row>
    <row r="115" spans="1:10" x14ac:dyDescent="0.25">
      <c r="A115" s="29">
        <f t="shared" si="4"/>
        <v>0.6</v>
      </c>
      <c r="B115" s="24">
        <v>-0.69324090121317195</v>
      </c>
      <c r="C115" s="24">
        <v>3.14121457011539E-16</v>
      </c>
      <c r="D115" s="24">
        <v>0</v>
      </c>
      <c r="E115" s="24">
        <v>0.39896013864817997</v>
      </c>
      <c r="F115" s="24">
        <v>0</v>
      </c>
      <c r="G115" s="24">
        <v>0</v>
      </c>
      <c r="H115" s="24">
        <v>-0.12564991334488701</v>
      </c>
      <c r="I115" s="24">
        <v>0.790583477758521</v>
      </c>
      <c r="J115" s="25">
        <v>8092771.9991126601</v>
      </c>
    </row>
    <row r="116" spans="1:10" x14ac:dyDescent="0.25">
      <c r="A116" s="28">
        <f t="shared" si="4"/>
        <v>0.65</v>
      </c>
      <c r="B116" s="22">
        <v>-0.75101097631426905</v>
      </c>
      <c r="C116" s="22">
        <v>3.14121457011539E-16</v>
      </c>
      <c r="D116" s="22">
        <v>0</v>
      </c>
      <c r="E116" s="22">
        <v>0.43220681686886198</v>
      </c>
      <c r="F116" s="22">
        <v>0</v>
      </c>
      <c r="G116" s="22">
        <v>0</v>
      </c>
      <c r="H116" s="22">
        <v>-0.13199586856432599</v>
      </c>
      <c r="I116" s="22">
        <v>0.79692943297796004</v>
      </c>
      <c r="J116" s="23">
        <v>8767169.6657053698</v>
      </c>
    </row>
    <row r="117" spans="1:10" x14ac:dyDescent="0.25">
      <c r="A117" s="29">
        <f t="shared" si="4"/>
        <v>0.70000000000000007</v>
      </c>
      <c r="B117" s="24">
        <v>-0.80878105141536705</v>
      </c>
      <c r="C117" s="24">
        <v>3.14121457011539E-16</v>
      </c>
      <c r="D117" s="24">
        <v>0</v>
      </c>
      <c r="E117" s="24">
        <v>0.46545349508954398</v>
      </c>
      <c r="F117" s="24">
        <v>0</v>
      </c>
      <c r="G117" s="24">
        <v>0</v>
      </c>
      <c r="H117" s="24">
        <v>-0.13796853230026801</v>
      </c>
      <c r="I117" s="24">
        <v>0.802902096713902</v>
      </c>
      <c r="J117" s="25">
        <v>9441567.3322980907</v>
      </c>
    </row>
    <row r="118" spans="1:10" x14ac:dyDescent="0.25">
      <c r="A118" s="28">
        <f t="shared" si="4"/>
        <v>0.75000000000000011</v>
      </c>
      <c r="B118" s="22">
        <v>-0.86655112651646504</v>
      </c>
      <c r="C118" s="22">
        <v>3.14121457011539E-16</v>
      </c>
      <c r="D118" s="22">
        <v>0</v>
      </c>
      <c r="E118" s="22">
        <v>0.49870017331022498</v>
      </c>
      <c r="F118" s="22">
        <v>0</v>
      </c>
      <c r="G118" s="22">
        <v>0</v>
      </c>
      <c r="H118" s="22">
        <v>-0.143599900965586</v>
      </c>
      <c r="I118" s="22">
        <v>0.808533465379219</v>
      </c>
      <c r="J118" s="23">
        <v>10115964.9988908</v>
      </c>
    </row>
    <row r="119" spans="1:10" x14ac:dyDescent="0.25">
      <c r="A119" s="29">
        <f t="shared" si="4"/>
        <v>0.80000000000000016</v>
      </c>
      <c r="B119" s="24">
        <v>-0.92432120161756204</v>
      </c>
      <c r="C119" s="24">
        <v>3.14121457011539E-16</v>
      </c>
      <c r="D119" s="24">
        <v>0</v>
      </c>
      <c r="E119" s="24">
        <v>0.53194685153090704</v>
      </c>
      <c r="F119" s="24">
        <v>0</v>
      </c>
      <c r="G119" s="24">
        <v>0</v>
      </c>
      <c r="H119" s="24">
        <v>-0.148918415816163</v>
      </c>
      <c r="I119" s="24">
        <v>0.81385198022979699</v>
      </c>
      <c r="J119" s="25">
        <v>10790362.665483501</v>
      </c>
    </row>
    <row r="120" spans="1:10" x14ac:dyDescent="0.25">
      <c r="A120" s="28">
        <f t="shared" si="4"/>
        <v>0.8500000000000002</v>
      </c>
      <c r="B120" s="22">
        <v>-0.98209127671866003</v>
      </c>
      <c r="C120" s="22">
        <v>3.14121457011539E-16</v>
      </c>
      <c r="D120" s="22">
        <v>0</v>
      </c>
      <c r="E120" s="22">
        <v>0.56519352975158899</v>
      </c>
      <c r="F120" s="22">
        <v>0</v>
      </c>
      <c r="G120" s="22">
        <v>0</v>
      </c>
      <c r="H120" s="22">
        <v>-0.15394944337752001</v>
      </c>
      <c r="I120" s="22">
        <v>0.81888300779115297</v>
      </c>
      <c r="J120" s="23">
        <v>11464760.3320763</v>
      </c>
    </row>
    <row r="121" spans="1:10" x14ac:dyDescent="0.25">
      <c r="A121" s="29">
        <f t="shared" si="4"/>
        <v>0.90000000000000024</v>
      </c>
      <c r="B121" s="24">
        <v>-1.0398613518197599</v>
      </c>
      <c r="C121" s="24">
        <v>3.14121457011539E-16</v>
      </c>
      <c r="D121" s="24">
        <v>0</v>
      </c>
      <c r="E121" s="24">
        <v>0.59844020797227004</v>
      </c>
      <c r="F121" s="24">
        <v>0</v>
      </c>
      <c r="G121" s="24">
        <v>0</v>
      </c>
      <c r="H121" s="24">
        <v>-0.15871568001459499</v>
      </c>
      <c r="I121" s="24">
        <v>0.82364924442822796</v>
      </c>
      <c r="J121" s="25">
        <v>12139157.998669</v>
      </c>
    </row>
    <row r="122" spans="1:10" x14ac:dyDescent="0.25">
      <c r="A122" s="28">
        <f t="shared" si="4"/>
        <v>0.95000000000000029</v>
      </c>
      <c r="B122" s="22">
        <v>-1.09763142692086</v>
      </c>
      <c r="C122" s="22">
        <v>3.14121457011539E-16</v>
      </c>
      <c r="D122" s="22">
        <v>0</v>
      </c>
      <c r="E122" s="22">
        <v>0.63168688619295199</v>
      </c>
      <c r="F122" s="22">
        <v>0</v>
      </c>
      <c r="G122" s="22">
        <v>0</v>
      </c>
      <c r="H122" s="22">
        <v>-0.16323749426002501</v>
      </c>
      <c r="I122" s="22">
        <v>0.82817105867365803</v>
      </c>
      <c r="J122" s="23">
        <v>12813555.665261701</v>
      </c>
    </row>
    <row r="123" spans="1:10" x14ac:dyDescent="0.25">
      <c r="A123" s="29">
        <f t="shared" si="4"/>
        <v>1.0000000000000002</v>
      </c>
      <c r="B123" s="24">
        <v>-1.1554015020219499</v>
      </c>
      <c r="C123" s="24">
        <v>3.14121457011539E-16</v>
      </c>
      <c r="D123" s="24">
        <v>0</v>
      </c>
      <c r="E123" s="24">
        <v>0.66493356441363405</v>
      </c>
      <c r="F123" s="24">
        <v>0</v>
      </c>
      <c r="G123" s="24">
        <v>0</v>
      </c>
      <c r="H123" s="24">
        <v>-0.167533217793183</v>
      </c>
      <c r="I123" s="24">
        <v>0.83246678220681702</v>
      </c>
      <c r="J123" s="25">
        <v>13487953.331854399</v>
      </c>
    </row>
    <row r="126" spans="1:10" ht="29.25" thickBot="1" x14ac:dyDescent="0.3">
      <c r="A126" s="39" t="s">
        <v>57</v>
      </c>
      <c r="B126" s="39"/>
      <c r="C126" s="39"/>
      <c r="D126" s="39"/>
      <c r="E126" s="39"/>
      <c r="F126" s="39"/>
      <c r="G126" s="39"/>
      <c r="H126" s="39"/>
      <c r="I126" s="39"/>
      <c r="J126" s="39"/>
    </row>
    <row r="127" spans="1:10" ht="38.25" thickTop="1" x14ac:dyDescent="0.3">
      <c r="A127" s="19" t="s">
        <v>44</v>
      </c>
      <c r="B127" s="20" t="s">
        <v>42</v>
      </c>
      <c r="C127" s="20" t="s">
        <v>36</v>
      </c>
      <c r="D127" s="20" t="s">
        <v>37</v>
      </c>
      <c r="E127" s="20" t="s">
        <v>43</v>
      </c>
      <c r="F127" s="20" t="s">
        <v>38</v>
      </c>
      <c r="G127" s="20" t="s">
        <v>39</v>
      </c>
      <c r="H127" s="20" t="s">
        <v>53</v>
      </c>
      <c r="I127" s="20" t="s">
        <v>54</v>
      </c>
      <c r="J127" s="20" t="s">
        <v>41</v>
      </c>
    </row>
    <row r="128" spans="1:10" ht="15.75" x14ac:dyDescent="0.25">
      <c r="A128" s="26" t="s">
        <v>52</v>
      </c>
      <c r="B128" s="21"/>
      <c r="C128" s="21"/>
      <c r="D128" s="21"/>
      <c r="E128" s="21"/>
      <c r="F128" s="21"/>
      <c r="G128" s="27"/>
      <c r="H128" s="27"/>
      <c r="I128" s="27"/>
      <c r="J128" s="27"/>
    </row>
    <row r="129" spans="1:10" x14ac:dyDescent="0.25">
      <c r="A129" s="28">
        <v>0.05</v>
      </c>
      <c r="B129" s="22">
        <v>-5.77700751010976E-2</v>
      </c>
      <c r="C129" s="22">
        <v>4.7118218551730796E-16</v>
      </c>
      <c r="D129" s="22">
        <v>0</v>
      </c>
      <c r="E129" s="22">
        <v>3.3246678220681697E-2</v>
      </c>
      <c r="F129" s="22">
        <v>0</v>
      </c>
      <c r="G129" s="22">
        <v>0</v>
      </c>
      <c r="H129" s="22">
        <v>-1.5955544551731801E-2</v>
      </c>
      <c r="I129" s="22">
        <v>0.68088910896536503</v>
      </c>
      <c r="J129" s="23">
        <v>674397.66659272194</v>
      </c>
    </row>
    <row r="130" spans="1:10" x14ac:dyDescent="0.25">
      <c r="A130" s="29">
        <f>A129+5%</f>
        <v>0.1</v>
      </c>
      <c r="B130" s="24">
        <v>-0.115540150202195</v>
      </c>
      <c r="C130" s="24">
        <v>4.7118218551730796E-16</v>
      </c>
      <c r="D130" s="24">
        <v>0</v>
      </c>
      <c r="E130" s="24">
        <v>6.6493356441363505E-2</v>
      </c>
      <c r="F130" s="24">
        <v>0</v>
      </c>
      <c r="G130" s="24">
        <v>0</v>
      </c>
      <c r="H130" s="24">
        <v>-3.0460585053306101E-2</v>
      </c>
      <c r="I130" s="24">
        <v>0.695394149466939</v>
      </c>
      <c r="J130" s="25">
        <v>1348795.3331854399</v>
      </c>
    </row>
    <row r="131" spans="1:10" x14ac:dyDescent="0.25">
      <c r="A131" s="28">
        <f t="shared" ref="A131:A148" si="5">A130+5%</f>
        <v>0.15000000000000002</v>
      </c>
      <c r="B131" s="22">
        <v>-0.17331022530329299</v>
      </c>
      <c r="C131" s="22">
        <v>4.7118218551730796E-16</v>
      </c>
      <c r="D131" s="22">
        <v>0</v>
      </c>
      <c r="E131" s="22">
        <v>9.9740034662044993E-2</v>
      </c>
      <c r="F131" s="22">
        <v>0</v>
      </c>
      <c r="G131" s="22">
        <v>0</v>
      </c>
      <c r="H131" s="22">
        <v>-4.3704317685178198E-2</v>
      </c>
      <c r="I131" s="22">
        <v>0.70863788209881196</v>
      </c>
      <c r="J131" s="23">
        <v>2023192.9997781599</v>
      </c>
    </row>
    <row r="132" spans="1:10" x14ac:dyDescent="0.25">
      <c r="A132" s="29">
        <f t="shared" si="5"/>
        <v>0.2</v>
      </c>
      <c r="B132" s="24">
        <v>-0.23108030040439001</v>
      </c>
      <c r="C132" s="24">
        <v>4.7118218551730796E-16</v>
      </c>
      <c r="D132" s="24">
        <v>0</v>
      </c>
      <c r="E132" s="24">
        <v>0.13298671288272701</v>
      </c>
      <c r="F132" s="24">
        <v>0</v>
      </c>
      <c r="G132" s="24">
        <v>0</v>
      </c>
      <c r="H132" s="24">
        <v>-5.5844405931060999E-2</v>
      </c>
      <c r="I132" s="24">
        <v>0.72077797034469504</v>
      </c>
      <c r="J132" s="25">
        <v>2697590.6663708799</v>
      </c>
    </row>
    <row r="133" spans="1:10" x14ac:dyDescent="0.25">
      <c r="A133" s="28">
        <f t="shared" si="5"/>
        <v>0.25</v>
      </c>
      <c r="B133" s="22">
        <v>-0.28885037550548798</v>
      </c>
      <c r="C133" s="22">
        <v>4.7118218551730796E-16</v>
      </c>
      <c r="D133" s="22">
        <v>0</v>
      </c>
      <c r="E133" s="22">
        <v>0.16623339110340801</v>
      </c>
      <c r="F133" s="22">
        <v>0</v>
      </c>
      <c r="G133" s="22">
        <v>0</v>
      </c>
      <c r="H133" s="22">
        <v>-6.7013287117273307E-2</v>
      </c>
      <c r="I133" s="22">
        <v>0.73194685153090699</v>
      </c>
      <c r="J133" s="23">
        <v>3371988.3329636101</v>
      </c>
    </row>
    <row r="134" spans="1:10" x14ac:dyDescent="0.25">
      <c r="A134" s="29">
        <f t="shared" si="5"/>
        <v>0.3</v>
      </c>
      <c r="B134" s="24">
        <v>-0.34662045060658597</v>
      </c>
      <c r="C134" s="24">
        <v>4.7118218551730796E-16</v>
      </c>
      <c r="D134" s="24">
        <v>0</v>
      </c>
      <c r="E134" s="24">
        <v>0.19948006932408999</v>
      </c>
      <c r="F134" s="24">
        <v>0</v>
      </c>
      <c r="G134" s="24">
        <v>0</v>
      </c>
      <c r="H134" s="24">
        <v>-7.7323023596853793E-2</v>
      </c>
      <c r="I134" s="24">
        <v>0.742256588010487</v>
      </c>
      <c r="J134" s="25">
        <v>4046385.99955633</v>
      </c>
    </row>
    <row r="135" spans="1:10" x14ac:dyDescent="0.25">
      <c r="A135" s="28">
        <f t="shared" si="5"/>
        <v>0.35</v>
      </c>
      <c r="B135" s="22">
        <v>-0.40439052570768302</v>
      </c>
      <c r="C135" s="22">
        <v>4.7118218551730796E-16</v>
      </c>
      <c r="D135" s="22">
        <v>0</v>
      </c>
      <c r="E135" s="22">
        <v>0.23272674754477199</v>
      </c>
      <c r="F135" s="22">
        <v>0</v>
      </c>
      <c r="G135" s="22">
        <v>0</v>
      </c>
      <c r="H135" s="22">
        <v>-8.6869075892761605E-2</v>
      </c>
      <c r="I135" s="22">
        <v>0.75180264030639499</v>
      </c>
      <c r="J135" s="23">
        <v>4720783.6661490398</v>
      </c>
    </row>
    <row r="136" spans="1:10" x14ac:dyDescent="0.25">
      <c r="A136" s="29">
        <f t="shared" si="5"/>
        <v>0.39999999999999997</v>
      </c>
      <c r="B136" s="24">
        <v>-0.46216060080878102</v>
      </c>
      <c r="C136" s="24">
        <v>4.7118218551730796E-16</v>
      </c>
      <c r="D136" s="24">
        <v>0</v>
      </c>
      <c r="E136" s="24">
        <v>0.26597342576545402</v>
      </c>
      <c r="F136" s="24">
        <v>0</v>
      </c>
      <c r="G136" s="24">
        <v>0</v>
      </c>
      <c r="H136" s="24">
        <v>-9.5733267310390405E-2</v>
      </c>
      <c r="I136" s="24">
        <v>0.76066683172402405</v>
      </c>
      <c r="J136" s="25">
        <v>5395181.33274177</v>
      </c>
    </row>
    <row r="137" spans="1:10" x14ac:dyDescent="0.25">
      <c r="A137" s="28">
        <f t="shared" si="5"/>
        <v>0.44999999999999996</v>
      </c>
      <c r="B137" s="22">
        <v>-0.51993067590987896</v>
      </c>
      <c r="C137" s="22">
        <v>4.7118218551730796E-16</v>
      </c>
      <c r="D137" s="22">
        <v>0</v>
      </c>
      <c r="E137" s="22">
        <v>0.29922010398613502</v>
      </c>
      <c r="F137" s="22">
        <v>0</v>
      </c>
      <c r="G137" s="22">
        <v>0</v>
      </c>
      <c r="H137" s="22">
        <v>-0.103986135181976</v>
      </c>
      <c r="I137" s="22">
        <v>0.76891969959561002</v>
      </c>
      <c r="J137" s="23">
        <v>6069578.9993344899</v>
      </c>
    </row>
    <row r="138" spans="1:10" x14ac:dyDescent="0.25">
      <c r="A138" s="29">
        <f t="shared" si="5"/>
        <v>0.49999999999999994</v>
      </c>
      <c r="B138" s="24">
        <v>-0.57770075101097595</v>
      </c>
      <c r="C138" s="24">
        <v>4.7118218551730796E-16</v>
      </c>
      <c r="D138" s="24">
        <v>0</v>
      </c>
      <c r="E138" s="24">
        <v>0.33246678220681702</v>
      </c>
      <c r="F138" s="24">
        <v>0</v>
      </c>
      <c r="G138" s="24">
        <v>0</v>
      </c>
      <c r="H138" s="24">
        <v>-0.111688811862122</v>
      </c>
      <c r="I138" s="24">
        <v>0.77662237627575603</v>
      </c>
      <c r="J138" s="25">
        <v>6743976.6659272099</v>
      </c>
    </row>
    <row r="139" spans="1:10" x14ac:dyDescent="0.25">
      <c r="A139" s="28">
        <f t="shared" si="5"/>
        <v>0.54999999999999993</v>
      </c>
      <c r="B139" s="22">
        <v>-0.63547082611207395</v>
      </c>
      <c r="C139" s="22">
        <v>4.7118218551730796E-16</v>
      </c>
      <c r="D139" s="22">
        <v>0</v>
      </c>
      <c r="E139" s="22">
        <v>0.36571346042749903</v>
      </c>
      <c r="F139" s="22">
        <v>0</v>
      </c>
      <c r="G139" s="22">
        <v>0</v>
      </c>
      <c r="H139" s="22">
        <v>-0.118894541659678</v>
      </c>
      <c r="I139" s="22">
        <v>0.78382810607331199</v>
      </c>
      <c r="J139" s="23">
        <v>7418374.3325199299</v>
      </c>
    </row>
    <row r="140" spans="1:10" x14ac:dyDescent="0.25">
      <c r="A140" s="29">
        <f t="shared" si="5"/>
        <v>0.6</v>
      </c>
      <c r="B140" s="24">
        <v>-0.69324090121317195</v>
      </c>
      <c r="C140" s="24">
        <v>4.7118218551730796E-16</v>
      </c>
      <c r="D140" s="24">
        <v>0</v>
      </c>
      <c r="E140" s="24">
        <v>0.39896013864817997</v>
      </c>
      <c r="F140" s="24">
        <v>0</v>
      </c>
      <c r="G140" s="24">
        <v>0</v>
      </c>
      <c r="H140" s="24">
        <v>-0.12564991334488701</v>
      </c>
      <c r="I140" s="24">
        <v>0.790583477758521</v>
      </c>
      <c r="J140" s="25">
        <v>8092771.9991126601</v>
      </c>
    </row>
    <row r="141" spans="1:10" x14ac:dyDescent="0.25">
      <c r="A141" s="28">
        <f t="shared" si="5"/>
        <v>0.65</v>
      </c>
      <c r="B141" s="22">
        <v>-0.75101097631426905</v>
      </c>
      <c r="C141" s="22">
        <v>4.7118218551730796E-16</v>
      </c>
      <c r="D141" s="22">
        <v>0</v>
      </c>
      <c r="E141" s="22">
        <v>0.43220681686886198</v>
      </c>
      <c r="F141" s="22">
        <v>0</v>
      </c>
      <c r="G141" s="22">
        <v>0</v>
      </c>
      <c r="H141" s="22">
        <v>-0.13199586856432599</v>
      </c>
      <c r="I141" s="22">
        <v>0.79692943297796004</v>
      </c>
      <c r="J141" s="23">
        <v>8767169.6657053698</v>
      </c>
    </row>
    <row r="142" spans="1:10" x14ac:dyDescent="0.25">
      <c r="A142" s="29">
        <f t="shared" si="5"/>
        <v>0.70000000000000007</v>
      </c>
      <c r="B142" s="24">
        <v>-0.80878105141536705</v>
      </c>
      <c r="C142" s="24">
        <v>4.7118218551730796E-16</v>
      </c>
      <c r="D142" s="24">
        <v>0</v>
      </c>
      <c r="E142" s="24">
        <v>0.46545349508954398</v>
      </c>
      <c r="F142" s="24">
        <v>0</v>
      </c>
      <c r="G142" s="24">
        <v>0</v>
      </c>
      <c r="H142" s="24">
        <v>-0.13796853230026801</v>
      </c>
      <c r="I142" s="24">
        <v>0.802902096713902</v>
      </c>
      <c r="J142" s="25">
        <v>9441567.3322980907</v>
      </c>
    </row>
    <row r="143" spans="1:10" x14ac:dyDescent="0.25">
      <c r="A143" s="28">
        <f t="shared" si="5"/>
        <v>0.75000000000000011</v>
      </c>
      <c r="B143" s="22">
        <v>-0.86655112651646504</v>
      </c>
      <c r="C143" s="22">
        <v>4.7118218551730796E-16</v>
      </c>
      <c r="D143" s="22">
        <v>0</v>
      </c>
      <c r="E143" s="22">
        <v>0.49870017331022498</v>
      </c>
      <c r="F143" s="22">
        <v>0</v>
      </c>
      <c r="G143" s="22">
        <v>0</v>
      </c>
      <c r="H143" s="22">
        <v>-0.143599900965586</v>
      </c>
      <c r="I143" s="22">
        <v>0.808533465379219</v>
      </c>
      <c r="J143" s="23">
        <v>10115964.9988908</v>
      </c>
    </row>
    <row r="144" spans="1:10" x14ac:dyDescent="0.25">
      <c r="A144" s="29">
        <f t="shared" si="5"/>
        <v>0.80000000000000016</v>
      </c>
      <c r="B144" s="24">
        <v>-0.92432120161756204</v>
      </c>
      <c r="C144" s="24">
        <v>4.7118218551730796E-16</v>
      </c>
      <c r="D144" s="24">
        <v>0</v>
      </c>
      <c r="E144" s="24">
        <v>0.53194685153090704</v>
      </c>
      <c r="F144" s="24">
        <v>0</v>
      </c>
      <c r="G144" s="24">
        <v>0</v>
      </c>
      <c r="H144" s="24">
        <v>-0.148918415816163</v>
      </c>
      <c r="I144" s="24">
        <v>0.81385198022979699</v>
      </c>
      <c r="J144" s="25">
        <v>10790362.665483501</v>
      </c>
    </row>
    <row r="145" spans="1:10" x14ac:dyDescent="0.25">
      <c r="A145" s="28">
        <f t="shared" si="5"/>
        <v>0.8500000000000002</v>
      </c>
      <c r="B145" s="22">
        <v>-0.98209127671866003</v>
      </c>
      <c r="C145" s="22">
        <v>4.7118218551730796E-16</v>
      </c>
      <c r="D145" s="22">
        <v>0</v>
      </c>
      <c r="E145" s="22">
        <v>0.56519352975158899</v>
      </c>
      <c r="F145" s="22">
        <v>0</v>
      </c>
      <c r="G145" s="22">
        <v>0</v>
      </c>
      <c r="H145" s="22">
        <v>-0.15394944337752001</v>
      </c>
      <c r="I145" s="22">
        <v>0.81888300779115297</v>
      </c>
      <c r="J145" s="23">
        <v>11464760.3320763</v>
      </c>
    </row>
    <row r="146" spans="1:10" x14ac:dyDescent="0.25">
      <c r="A146" s="29">
        <f t="shared" si="5"/>
        <v>0.90000000000000024</v>
      </c>
      <c r="B146" s="24">
        <v>-1.0398613518197599</v>
      </c>
      <c r="C146" s="24">
        <v>4.7118218551730796E-16</v>
      </c>
      <c r="D146" s="24">
        <v>0</v>
      </c>
      <c r="E146" s="24">
        <v>0.59844020797227004</v>
      </c>
      <c r="F146" s="24">
        <v>0</v>
      </c>
      <c r="G146" s="24">
        <v>0</v>
      </c>
      <c r="H146" s="24">
        <v>-0.15871568001459499</v>
      </c>
      <c r="I146" s="24">
        <v>0.82364924442822796</v>
      </c>
      <c r="J146" s="25">
        <v>12139157.998669</v>
      </c>
    </row>
    <row r="147" spans="1:10" x14ac:dyDescent="0.25">
      <c r="A147" s="28">
        <f t="shared" si="5"/>
        <v>0.95000000000000029</v>
      </c>
      <c r="B147" s="22">
        <v>-1.09763142692086</v>
      </c>
      <c r="C147" s="22">
        <v>4.7118218551730796E-16</v>
      </c>
      <c r="D147" s="22">
        <v>0</v>
      </c>
      <c r="E147" s="22">
        <v>0.63168688619295199</v>
      </c>
      <c r="F147" s="22">
        <v>0</v>
      </c>
      <c r="G147" s="22">
        <v>0</v>
      </c>
      <c r="H147" s="22">
        <v>-0.16323749426002501</v>
      </c>
      <c r="I147" s="22">
        <v>0.82817105867365803</v>
      </c>
      <c r="J147" s="23">
        <v>12813555.665261701</v>
      </c>
    </row>
    <row r="148" spans="1:10" x14ac:dyDescent="0.25">
      <c r="A148" s="29">
        <f t="shared" si="5"/>
        <v>1.0000000000000002</v>
      </c>
      <c r="B148" s="24">
        <v>-1.1554015020219499</v>
      </c>
      <c r="C148" s="24">
        <v>4.7118218551730796E-16</v>
      </c>
      <c r="D148" s="24">
        <v>0</v>
      </c>
      <c r="E148" s="24">
        <v>0.66493356441363405</v>
      </c>
      <c r="F148" s="24">
        <v>0</v>
      </c>
      <c r="G148" s="24">
        <v>0</v>
      </c>
      <c r="H148" s="24">
        <v>-0.167533217793183</v>
      </c>
      <c r="I148" s="24">
        <v>0.83246678220681702</v>
      </c>
      <c r="J148" s="25">
        <v>13487953.331854399</v>
      </c>
    </row>
  </sheetData>
  <mergeCells count="6">
    <mergeCell ref="A1:J1"/>
    <mergeCell ref="A101:J101"/>
    <mergeCell ref="A126:J126"/>
    <mergeCell ref="A76:J76"/>
    <mergeCell ref="A51:J51"/>
    <mergeCell ref="A26:J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H8" sqref="H8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39" t="s">
        <v>49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45" customHeight="1" thickTop="1" x14ac:dyDescent="0.3">
      <c r="A2" s="19" t="s">
        <v>44</v>
      </c>
      <c r="B2" s="20" t="s">
        <v>42</v>
      </c>
      <c r="C2" s="20" t="s">
        <v>36</v>
      </c>
      <c r="D2" s="20" t="s">
        <v>37</v>
      </c>
      <c r="E2" s="20" t="s">
        <v>43</v>
      </c>
      <c r="F2" s="20" t="s">
        <v>38</v>
      </c>
      <c r="G2" s="20" t="s">
        <v>39</v>
      </c>
      <c r="H2" s="20" t="s">
        <v>46</v>
      </c>
      <c r="I2" s="20" t="s">
        <v>45</v>
      </c>
      <c r="J2" s="20" t="s">
        <v>41</v>
      </c>
    </row>
    <row r="3" spans="1:10" ht="15.75" x14ac:dyDescent="0.25">
      <c r="A3" s="26" t="s">
        <v>52</v>
      </c>
      <c r="B3" s="21"/>
      <c r="C3" s="21"/>
      <c r="D3" s="21"/>
      <c r="E3" s="21"/>
      <c r="F3" s="21"/>
      <c r="G3" s="27"/>
      <c r="H3" s="27"/>
      <c r="I3" s="27"/>
      <c r="J3" s="27"/>
    </row>
    <row r="4" spans="1:10" x14ac:dyDescent="0.25">
      <c r="A4" s="28">
        <v>0.05</v>
      </c>
      <c r="B4" s="22">
        <v>0</v>
      </c>
      <c r="C4" s="22">
        <v>-0.14986677571133</v>
      </c>
      <c r="D4" s="22">
        <v>0</v>
      </c>
      <c r="E4" s="22">
        <v>0</v>
      </c>
      <c r="F4" s="22">
        <v>3.9509325700207001E-2</v>
      </c>
      <c r="G4" s="22">
        <v>0</v>
      </c>
      <c r="H4" s="22">
        <v>-9.99111838075528E-3</v>
      </c>
      <c r="I4" s="22">
        <v>0.80017763238489503</v>
      </c>
      <c r="J4" s="32">
        <v>5.0211453974815496</v>
      </c>
    </row>
    <row r="5" spans="1:10" x14ac:dyDescent="0.25">
      <c r="A5" s="29">
        <f>A4+5%</f>
        <v>0.1</v>
      </c>
      <c r="B5" s="24">
        <v>0</v>
      </c>
      <c r="C5" s="24">
        <v>-0.29973355142265901</v>
      </c>
      <c r="D5" s="24">
        <v>0</v>
      </c>
      <c r="E5" s="24">
        <v>0</v>
      </c>
      <c r="F5" s="24">
        <v>7.9018651400414003E-2</v>
      </c>
      <c r="G5" s="24">
        <v>0</v>
      </c>
      <c r="H5" s="24">
        <v>-1.9073953272351001E-2</v>
      </c>
      <c r="I5" s="24">
        <v>0.80926046727649203</v>
      </c>
      <c r="J5" s="33">
        <v>10.042290794963099</v>
      </c>
    </row>
    <row r="6" spans="1:10" x14ac:dyDescent="0.25">
      <c r="A6" s="28">
        <f t="shared" ref="A6:A13" si="0">A5+5%</f>
        <v>0.15000000000000002</v>
      </c>
      <c r="B6" s="22">
        <v>0</v>
      </c>
      <c r="C6" s="22">
        <v>-0.44960032713398801</v>
      </c>
      <c r="D6" s="22">
        <v>0</v>
      </c>
      <c r="E6" s="22">
        <v>0</v>
      </c>
      <c r="F6" s="22">
        <v>0.118527977100621</v>
      </c>
      <c r="G6" s="22">
        <v>0</v>
      </c>
      <c r="H6" s="22">
        <v>-2.7366976434242799E-2</v>
      </c>
      <c r="I6" s="22">
        <v>0.81755349043838099</v>
      </c>
      <c r="J6" s="32">
        <v>15.0634361924447</v>
      </c>
    </row>
    <row r="7" spans="1:10" x14ac:dyDescent="0.25">
      <c r="A7" s="29">
        <f t="shared" si="0"/>
        <v>0.2</v>
      </c>
      <c r="B7" s="24">
        <v>0</v>
      </c>
      <c r="C7" s="24">
        <v>-0.59946710284531701</v>
      </c>
      <c r="D7" s="24">
        <v>0</v>
      </c>
      <c r="E7" s="24">
        <v>0</v>
      </c>
      <c r="F7" s="24">
        <v>0.15803730280082801</v>
      </c>
      <c r="G7" s="24">
        <v>0</v>
      </c>
      <c r="H7" s="24">
        <v>-3.4968914332643597E-2</v>
      </c>
      <c r="I7" s="24">
        <v>0.82515542833678202</v>
      </c>
      <c r="J7" s="33">
        <v>20.084581589926199</v>
      </c>
    </row>
    <row r="8" spans="1:10" x14ac:dyDescent="0.25">
      <c r="A8" s="28">
        <f t="shared" si="0"/>
        <v>0.25</v>
      </c>
      <c r="B8" s="22">
        <v>0</v>
      </c>
      <c r="C8" s="22">
        <v>-0.74933387855664702</v>
      </c>
      <c r="D8" s="22">
        <v>0</v>
      </c>
      <c r="E8" s="22">
        <v>0</v>
      </c>
      <c r="F8" s="22">
        <v>0.19754662850103499</v>
      </c>
      <c r="G8" s="22">
        <v>0</v>
      </c>
      <c r="H8" s="22">
        <v>-4.1962697199172103E-2</v>
      </c>
      <c r="I8" s="22">
        <v>0.83214921120331098</v>
      </c>
      <c r="J8" s="32">
        <v>25.105726987407699</v>
      </c>
    </row>
    <row r="9" spans="1:10" x14ac:dyDescent="0.25">
      <c r="A9" s="29">
        <f t="shared" si="0"/>
        <v>0.3</v>
      </c>
      <c r="B9" s="24">
        <v>0</v>
      </c>
      <c r="C9" s="24">
        <v>-0.89920065426797602</v>
      </c>
      <c r="D9" s="24">
        <v>0</v>
      </c>
      <c r="E9" s="24">
        <v>0</v>
      </c>
      <c r="F9" s="24">
        <v>0.23705595420124201</v>
      </c>
      <c r="G9" s="24">
        <v>0</v>
      </c>
      <c r="H9" s="24">
        <v>-4.8418496768275698E-2</v>
      </c>
      <c r="I9" s="24">
        <v>0.838605010772415</v>
      </c>
      <c r="J9" s="33">
        <v>30.126872384889399</v>
      </c>
    </row>
    <row r="10" spans="1:10" x14ac:dyDescent="0.25">
      <c r="A10" s="28">
        <f t="shared" si="0"/>
        <v>0.35</v>
      </c>
      <c r="B10" s="22">
        <v>0</v>
      </c>
      <c r="C10" s="22">
        <v>-1.0490674299792999</v>
      </c>
      <c r="D10" s="22">
        <v>0</v>
      </c>
      <c r="E10" s="22">
        <v>0</v>
      </c>
      <c r="F10" s="22">
        <v>0.27656527990144902</v>
      </c>
      <c r="G10" s="22">
        <v>0</v>
      </c>
      <c r="H10" s="22">
        <v>-5.439608896189E-2</v>
      </c>
      <c r="I10" s="22">
        <v>0.84458260296602805</v>
      </c>
      <c r="J10" s="32">
        <v>35.1480177823709</v>
      </c>
    </row>
    <row r="11" spans="1:10" x14ac:dyDescent="0.25">
      <c r="A11" s="29">
        <f t="shared" si="0"/>
        <v>0.39999999999999997</v>
      </c>
      <c r="B11" s="24">
        <v>0</v>
      </c>
      <c r="C11" s="24">
        <v>-1.19893420569064</v>
      </c>
      <c r="D11" s="24">
        <v>0</v>
      </c>
      <c r="E11" s="24">
        <v>0</v>
      </c>
      <c r="F11" s="24">
        <v>0.31607460560165601</v>
      </c>
      <c r="G11" s="24">
        <v>0</v>
      </c>
      <c r="H11" s="24">
        <v>-5.9946710284531697E-2</v>
      </c>
      <c r="I11" s="24">
        <v>0.85013322428867</v>
      </c>
      <c r="J11" s="33">
        <v>40.169163179852397</v>
      </c>
    </row>
    <row r="12" spans="1:10" x14ac:dyDescent="0.25">
      <c r="A12" s="28">
        <f t="shared" si="0"/>
        <v>0.44999999999999996</v>
      </c>
      <c r="B12" s="22">
        <v>0</v>
      </c>
      <c r="C12" s="22">
        <v>-1.3488009814019599</v>
      </c>
      <c r="D12" s="22">
        <v>0</v>
      </c>
      <c r="E12" s="22">
        <v>0</v>
      </c>
      <c r="F12" s="22">
        <v>0.355583931301862</v>
      </c>
      <c r="G12" s="22">
        <v>0</v>
      </c>
      <c r="H12" s="22">
        <v>-6.5114530136646503E-2</v>
      </c>
      <c r="I12" s="22">
        <v>0.85530104414078501</v>
      </c>
      <c r="J12" s="32">
        <v>45.190308577334001</v>
      </c>
    </row>
    <row r="13" spans="1:10" x14ac:dyDescent="0.25">
      <c r="A13" s="29">
        <f t="shared" si="0"/>
        <v>0.49999999999999994</v>
      </c>
      <c r="B13" s="24">
        <v>0</v>
      </c>
      <c r="C13" s="24">
        <v>-1.49866775711329</v>
      </c>
      <c r="D13" s="24">
        <v>0</v>
      </c>
      <c r="E13" s="24">
        <v>0</v>
      </c>
      <c r="F13" s="24">
        <v>0.39509325700206999</v>
      </c>
      <c r="G13" s="24">
        <v>0</v>
      </c>
      <c r="H13" s="24">
        <v>-6.9937828665287E-2</v>
      </c>
      <c r="I13" s="24">
        <v>0.86012434266942595</v>
      </c>
      <c r="J13" s="33">
        <v>50.211453974815399</v>
      </c>
    </row>
    <row r="14" spans="1:10" x14ac:dyDescent="0.25">
      <c r="A14" s="28">
        <f t="shared" ref="A14:A23" si="1">A13+5%</f>
        <v>0.54999999999999993</v>
      </c>
      <c r="B14" s="22">
        <v>0</v>
      </c>
      <c r="C14" s="22">
        <v>-1.6485345328246199</v>
      </c>
      <c r="D14" s="22">
        <v>0</v>
      </c>
      <c r="E14" s="22">
        <v>0</v>
      </c>
      <c r="F14" s="22">
        <v>0.43460258270227597</v>
      </c>
      <c r="G14" s="22">
        <v>0</v>
      </c>
      <c r="H14" s="22">
        <v>-7.4449946643692699E-2</v>
      </c>
      <c r="I14" s="22">
        <v>0.86463646064783095</v>
      </c>
      <c r="J14" s="32">
        <v>55.232599372297102</v>
      </c>
    </row>
    <row r="15" spans="1:10" x14ac:dyDescent="0.25">
      <c r="A15" s="29">
        <f t="shared" si="1"/>
        <v>0.6</v>
      </c>
      <c r="B15" s="24">
        <v>0</v>
      </c>
      <c r="C15" s="24">
        <v>-1.79840130853595</v>
      </c>
      <c r="D15" s="24">
        <v>0</v>
      </c>
      <c r="E15" s="24">
        <v>0</v>
      </c>
      <c r="F15" s="24">
        <v>0.47411190840248402</v>
      </c>
      <c r="G15" s="24">
        <v>0</v>
      </c>
      <c r="H15" s="24">
        <v>-7.8680057248447802E-2</v>
      </c>
      <c r="I15" s="24">
        <v>0.86886657125258704</v>
      </c>
      <c r="J15" s="33">
        <v>60.253744769778699</v>
      </c>
    </row>
    <row r="16" spans="1:10" x14ac:dyDescent="0.25">
      <c r="A16" s="28">
        <f t="shared" si="1"/>
        <v>0.65</v>
      </c>
      <c r="B16" s="22">
        <v>0</v>
      </c>
      <c r="C16" s="22">
        <v>-1.9482680842472799</v>
      </c>
      <c r="D16" s="22">
        <v>0</v>
      </c>
      <c r="E16" s="22">
        <v>0</v>
      </c>
      <c r="F16" s="22">
        <v>0.51362123410269001</v>
      </c>
      <c r="G16" s="22">
        <v>0</v>
      </c>
      <c r="H16" s="22">
        <v>-8.2653797513521005E-2</v>
      </c>
      <c r="I16" s="22">
        <v>0.87284031151765895</v>
      </c>
      <c r="J16" s="32">
        <v>65.274890167260196</v>
      </c>
    </row>
    <row r="17" spans="1:10" x14ac:dyDescent="0.25">
      <c r="A17" s="29">
        <f t="shared" si="1"/>
        <v>0.70000000000000007</v>
      </c>
      <c r="B17" s="24">
        <v>0</v>
      </c>
      <c r="C17" s="24">
        <v>-2.09813485995861</v>
      </c>
      <c r="D17" s="24">
        <v>0</v>
      </c>
      <c r="E17" s="24">
        <v>0</v>
      </c>
      <c r="F17" s="24">
        <v>0.55313055980289805</v>
      </c>
      <c r="G17" s="24">
        <v>0</v>
      </c>
      <c r="H17" s="24">
        <v>-8.6393788351236997E-2</v>
      </c>
      <c r="I17" s="24">
        <v>0.87658030235537499</v>
      </c>
      <c r="J17" s="33">
        <v>70.2960355647417</v>
      </c>
    </row>
    <row r="18" spans="1:10" x14ac:dyDescent="0.25">
      <c r="A18" s="28">
        <f t="shared" si="1"/>
        <v>0.75000000000000011</v>
      </c>
      <c r="B18" s="22">
        <v>0</v>
      </c>
      <c r="C18" s="22">
        <v>-2.2480016356699402</v>
      </c>
      <c r="D18" s="22">
        <v>0</v>
      </c>
      <c r="E18" s="22">
        <v>0</v>
      </c>
      <c r="F18" s="22">
        <v>0.59263988550310498</v>
      </c>
      <c r="G18" s="22">
        <v>0</v>
      </c>
      <c r="H18" s="22">
        <v>-8.9920065426797494E-2</v>
      </c>
      <c r="I18" s="22">
        <v>0.88010657943093595</v>
      </c>
      <c r="J18" s="32">
        <v>75.317180962223205</v>
      </c>
    </row>
    <row r="19" spans="1:10" x14ac:dyDescent="0.25">
      <c r="A19" s="29">
        <f t="shared" si="1"/>
        <v>0.80000000000000016</v>
      </c>
      <c r="B19" s="24">
        <v>0</v>
      </c>
      <c r="C19" s="24">
        <v>-2.3978684113812698</v>
      </c>
      <c r="D19" s="24">
        <v>0</v>
      </c>
      <c r="E19" s="24">
        <v>0</v>
      </c>
      <c r="F19" s="24">
        <v>0.63214921120331102</v>
      </c>
      <c r="G19" s="24">
        <v>0</v>
      </c>
      <c r="H19" s="24">
        <v>-9.3250438220382703E-2</v>
      </c>
      <c r="I19" s="24">
        <v>0.88343695222452301</v>
      </c>
      <c r="J19" s="33">
        <v>80.338326359704794</v>
      </c>
    </row>
    <row r="20" spans="1:10" x14ac:dyDescent="0.25">
      <c r="A20" s="28">
        <f t="shared" si="1"/>
        <v>0.8500000000000002</v>
      </c>
      <c r="B20" s="22">
        <v>0</v>
      </c>
      <c r="C20" s="22">
        <v>-2.5477351870925902</v>
      </c>
      <c r="D20" s="22">
        <v>0</v>
      </c>
      <c r="E20" s="22">
        <v>0</v>
      </c>
      <c r="F20" s="22">
        <v>0.67165853690351796</v>
      </c>
      <c r="G20" s="22">
        <v>0</v>
      </c>
      <c r="H20" s="22">
        <v>-9.6400790862963201E-2</v>
      </c>
      <c r="I20" s="22">
        <v>0.88658730486710102</v>
      </c>
      <c r="J20" s="32">
        <v>85.359471757186597</v>
      </c>
    </row>
    <row r="21" spans="1:10" x14ac:dyDescent="0.25">
      <c r="A21" s="29">
        <f t="shared" si="1"/>
        <v>0.90000000000000024</v>
      </c>
      <c r="B21" s="24">
        <v>0</v>
      </c>
      <c r="C21" s="24">
        <v>-2.6976019628039301</v>
      </c>
      <c r="D21" s="24">
        <v>0</v>
      </c>
      <c r="E21" s="24">
        <v>0</v>
      </c>
      <c r="F21" s="24">
        <v>0.711167862603724</v>
      </c>
      <c r="G21" s="24">
        <v>0</v>
      </c>
      <c r="H21" s="24">
        <v>-9.9385335471723693E-2</v>
      </c>
      <c r="I21" s="24">
        <v>0.88957184947586299</v>
      </c>
      <c r="J21" s="33">
        <v>90.380617154667902</v>
      </c>
    </row>
    <row r="22" spans="1:10" x14ac:dyDescent="0.25">
      <c r="A22" s="28">
        <f t="shared" si="1"/>
        <v>0.95000000000000029</v>
      </c>
      <c r="B22" s="22">
        <v>0</v>
      </c>
      <c r="C22" s="22">
        <v>-2.8474687385152602</v>
      </c>
      <c r="D22" s="22">
        <v>0</v>
      </c>
      <c r="E22" s="22">
        <v>0</v>
      </c>
      <c r="F22" s="22">
        <v>0.75067718830393104</v>
      </c>
      <c r="G22" s="22">
        <v>0</v>
      </c>
      <c r="H22" s="22">
        <v>-0.10221682651080399</v>
      </c>
      <c r="I22" s="22">
        <v>0.89240334051494397</v>
      </c>
      <c r="J22" s="32">
        <v>95.401762552149506</v>
      </c>
    </row>
    <row r="23" spans="1:10" x14ac:dyDescent="0.25">
      <c r="A23" s="29">
        <f t="shared" si="1"/>
        <v>1.0000000000000002</v>
      </c>
      <c r="B23" s="24">
        <v>0</v>
      </c>
      <c r="C23" s="24">
        <v>-2.9973355142265801</v>
      </c>
      <c r="D23" s="24">
        <v>0</v>
      </c>
      <c r="E23" s="24">
        <v>0</v>
      </c>
      <c r="F23" s="24">
        <v>0.79018651400413897</v>
      </c>
      <c r="G23" s="24">
        <v>0</v>
      </c>
      <c r="H23" s="24">
        <v>-0.10490674299793</v>
      </c>
      <c r="I23" s="24">
        <v>0.89509325700206899</v>
      </c>
      <c r="J23" s="33">
        <v>100.422907949631</v>
      </c>
    </row>
    <row r="26" spans="1:10" ht="29.25" thickBot="1" x14ac:dyDescent="0.3">
      <c r="A26" s="39" t="s">
        <v>55</v>
      </c>
      <c r="B26" s="39"/>
      <c r="C26" s="39"/>
      <c r="D26" s="39"/>
      <c r="E26" s="39"/>
      <c r="F26" s="39"/>
      <c r="G26" s="39"/>
      <c r="H26" s="39"/>
      <c r="I26" s="39"/>
      <c r="J26" s="39"/>
    </row>
    <row r="27" spans="1:10" ht="57" thickTop="1" x14ac:dyDescent="0.3">
      <c r="A27" s="19" t="s">
        <v>44</v>
      </c>
      <c r="B27" s="20" t="s">
        <v>42</v>
      </c>
      <c r="C27" s="20" t="s">
        <v>36</v>
      </c>
      <c r="D27" s="20" t="s">
        <v>37</v>
      </c>
      <c r="E27" s="20" t="s">
        <v>43</v>
      </c>
      <c r="F27" s="20" t="s">
        <v>38</v>
      </c>
      <c r="G27" s="20" t="s">
        <v>39</v>
      </c>
      <c r="H27" s="20" t="s">
        <v>46</v>
      </c>
      <c r="I27" s="20" t="s">
        <v>45</v>
      </c>
      <c r="J27" s="20" t="s">
        <v>41</v>
      </c>
    </row>
    <row r="28" spans="1:10" ht="15.75" x14ac:dyDescent="0.25">
      <c r="A28" s="26" t="s">
        <v>52</v>
      </c>
      <c r="B28" s="21"/>
      <c r="C28" s="21"/>
      <c r="D28" s="21"/>
      <c r="E28" s="21"/>
      <c r="F28" s="21"/>
      <c r="G28" s="27"/>
      <c r="H28" s="27"/>
      <c r="I28" s="27"/>
      <c r="J28" s="27"/>
    </row>
    <row r="29" spans="1:10" x14ac:dyDescent="0.25">
      <c r="A29" s="28">
        <v>0.05</v>
      </c>
      <c r="B29" s="22">
        <v>0</v>
      </c>
      <c r="C29" s="22">
        <v>-0.616387271378252</v>
      </c>
      <c r="D29" s="22">
        <v>0</v>
      </c>
      <c r="E29" s="22">
        <v>0</v>
      </c>
      <c r="F29" s="22">
        <v>6.8528910035223402E-3</v>
      </c>
      <c r="G29" s="22">
        <v>0</v>
      </c>
      <c r="H29" s="22">
        <v>-4.10924847585502E-2</v>
      </c>
      <c r="I29" s="22">
        <v>0.17815030482899699</v>
      </c>
      <c r="J29" s="32">
        <v>2.87974308935887</v>
      </c>
    </row>
    <row r="30" spans="1:10" x14ac:dyDescent="0.25">
      <c r="A30" s="29">
        <f>A29+5%</f>
        <v>0.1</v>
      </c>
      <c r="B30" s="24">
        <v>0</v>
      </c>
      <c r="C30" s="24">
        <v>-1.2327745427565</v>
      </c>
      <c r="D30" s="24">
        <v>0</v>
      </c>
      <c r="E30" s="24">
        <v>0</v>
      </c>
      <c r="F30" s="24">
        <v>1.37057820070448E-2</v>
      </c>
      <c r="G30" s="24">
        <v>0</v>
      </c>
      <c r="H30" s="24">
        <v>-7.8449289084504797E-2</v>
      </c>
      <c r="I30" s="24">
        <v>0.215507109154953</v>
      </c>
      <c r="J30" s="33">
        <v>5.75948617871774</v>
      </c>
    </row>
    <row r="31" spans="1:10" x14ac:dyDescent="0.25">
      <c r="A31" s="28">
        <f t="shared" ref="A31:A48" si="2">A30+5%</f>
        <v>0.15000000000000002</v>
      </c>
      <c r="B31" s="22">
        <v>0</v>
      </c>
      <c r="C31" s="22">
        <v>-1.8491618141347499</v>
      </c>
      <c r="D31" s="22">
        <v>0</v>
      </c>
      <c r="E31" s="22">
        <v>0</v>
      </c>
      <c r="F31" s="22">
        <v>2.0558673010567099E-2</v>
      </c>
      <c r="G31" s="22">
        <v>0</v>
      </c>
      <c r="H31" s="22">
        <v>-0.11255767564298499</v>
      </c>
      <c r="I31" s="22">
        <v>0.249615495713433</v>
      </c>
      <c r="J31" s="32">
        <v>8.6392292680766207</v>
      </c>
    </row>
    <row r="32" spans="1:10" x14ac:dyDescent="0.25">
      <c r="A32" s="29">
        <f t="shared" si="2"/>
        <v>0.2</v>
      </c>
      <c r="B32" s="24">
        <v>0</v>
      </c>
      <c r="C32" s="24">
        <v>-2.465549085513</v>
      </c>
      <c r="D32" s="24">
        <v>0</v>
      </c>
      <c r="E32" s="24">
        <v>0</v>
      </c>
      <c r="F32" s="24">
        <v>2.74115640140895E-2</v>
      </c>
      <c r="G32" s="24">
        <v>0</v>
      </c>
      <c r="H32" s="24">
        <v>-0.143823696654925</v>
      </c>
      <c r="I32" s="24">
        <v>0.28088151672537298</v>
      </c>
      <c r="J32" s="33">
        <v>11.5189723574355</v>
      </c>
    </row>
    <row r="33" spans="1:10" x14ac:dyDescent="0.25">
      <c r="A33" s="28">
        <f t="shared" si="2"/>
        <v>0.25</v>
      </c>
      <c r="B33" s="22">
        <v>0</v>
      </c>
      <c r="C33" s="22">
        <v>-3.0819363568912599</v>
      </c>
      <c r="D33" s="22">
        <v>0</v>
      </c>
      <c r="E33" s="22">
        <v>0</v>
      </c>
      <c r="F33" s="22">
        <v>3.4264455017612001E-2</v>
      </c>
      <c r="G33" s="22">
        <v>0</v>
      </c>
      <c r="H33" s="22">
        <v>-0.17258843598591</v>
      </c>
      <c r="I33" s="22">
        <v>0.30964625605635898</v>
      </c>
      <c r="J33" s="32">
        <v>14.398715446794199</v>
      </c>
    </row>
    <row r="34" spans="1:10" x14ac:dyDescent="0.25">
      <c r="A34" s="29">
        <f t="shared" si="2"/>
        <v>0.3</v>
      </c>
      <c r="B34" s="24">
        <v>0</v>
      </c>
      <c r="C34" s="24">
        <v>-3.69832362826951</v>
      </c>
      <c r="D34" s="24">
        <v>0</v>
      </c>
      <c r="E34" s="24">
        <v>0</v>
      </c>
      <c r="F34" s="24">
        <v>4.1117346021134399E-2</v>
      </c>
      <c r="G34" s="24">
        <v>0</v>
      </c>
      <c r="H34" s="24">
        <v>-0.199140503060666</v>
      </c>
      <c r="I34" s="24">
        <v>0.33619832313111397</v>
      </c>
      <c r="J34" s="33">
        <v>17.278458536153199</v>
      </c>
    </row>
    <row r="35" spans="1:10" x14ac:dyDescent="0.25">
      <c r="A35" s="28">
        <f t="shared" si="2"/>
        <v>0.35</v>
      </c>
      <c r="B35" s="22">
        <v>0</v>
      </c>
      <c r="C35" s="22">
        <v>-4.3147108996477597</v>
      </c>
      <c r="D35" s="22">
        <v>0</v>
      </c>
      <c r="E35" s="22">
        <v>0</v>
      </c>
      <c r="F35" s="22">
        <v>4.7970237024656699E-2</v>
      </c>
      <c r="G35" s="22">
        <v>0</v>
      </c>
      <c r="H35" s="22">
        <v>-0.22372575035210601</v>
      </c>
      <c r="I35" s="22">
        <v>0.36078357042255399</v>
      </c>
      <c r="J35" s="32">
        <v>20.158201625512</v>
      </c>
    </row>
    <row r="36" spans="1:10" x14ac:dyDescent="0.25">
      <c r="A36" s="29">
        <f t="shared" si="2"/>
        <v>0.39999999999999997</v>
      </c>
      <c r="B36" s="24">
        <v>0</v>
      </c>
      <c r="C36" s="24">
        <v>-4.9310981710260098</v>
      </c>
      <c r="D36" s="24">
        <v>0</v>
      </c>
      <c r="E36" s="24">
        <v>0</v>
      </c>
      <c r="F36" s="24">
        <v>5.4823128028179201E-2</v>
      </c>
      <c r="G36" s="24">
        <v>0</v>
      </c>
      <c r="H36" s="24">
        <v>-0.24655490855130099</v>
      </c>
      <c r="I36" s="24">
        <v>0.383612728621749</v>
      </c>
      <c r="J36" s="33">
        <v>23.0379447148709</v>
      </c>
    </row>
    <row r="37" spans="1:10" x14ac:dyDescent="0.25">
      <c r="A37" s="28">
        <f t="shared" si="2"/>
        <v>0.44999999999999996</v>
      </c>
      <c r="B37" s="22">
        <v>0</v>
      </c>
      <c r="C37" s="22">
        <v>-5.5474854424042599</v>
      </c>
      <c r="D37" s="22">
        <v>0</v>
      </c>
      <c r="E37" s="22">
        <v>0</v>
      </c>
      <c r="F37" s="22">
        <v>6.1676019031701501E-2</v>
      </c>
      <c r="G37" s="22">
        <v>0</v>
      </c>
      <c r="H37" s="22">
        <v>-0.267809642047102</v>
      </c>
      <c r="I37" s="22">
        <v>0.40486746211754998</v>
      </c>
      <c r="J37" s="32">
        <v>25.917687804229701</v>
      </c>
    </row>
    <row r="38" spans="1:10" x14ac:dyDescent="0.25">
      <c r="A38" s="29">
        <f t="shared" si="2"/>
        <v>0.49999999999999994</v>
      </c>
      <c r="B38" s="24">
        <v>0</v>
      </c>
      <c r="C38" s="24">
        <v>-6.1638727137825198</v>
      </c>
      <c r="D38" s="24">
        <v>0</v>
      </c>
      <c r="E38" s="24">
        <v>0</v>
      </c>
      <c r="F38" s="24">
        <v>6.8528910035224003E-2</v>
      </c>
      <c r="G38" s="24">
        <v>0</v>
      </c>
      <c r="H38" s="24">
        <v>-0.28764739330985101</v>
      </c>
      <c r="I38" s="24">
        <v>0.42470521338029898</v>
      </c>
      <c r="J38" s="33">
        <v>28.797430893588501</v>
      </c>
    </row>
    <row r="39" spans="1:10" x14ac:dyDescent="0.25">
      <c r="A39" s="28">
        <f t="shared" si="2"/>
        <v>0.54999999999999993</v>
      </c>
      <c r="B39" s="22">
        <v>0</v>
      </c>
      <c r="C39" s="22">
        <v>-6.7802599851607699</v>
      </c>
      <c r="D39" s="22">
        <v>0</v>
      </c>
      <c r="E39" s="22">
        <v>0</v>
      </c>
      <c r="F39" s="22">
        <v>7.5381801038746296E-2</v>
      </c>
      <c r="G39" s="22">
        <v>0</v>
      </c>
      <c r="H39" s="22">
        <v>-0.306205289652422</v>
      </c>
      <c r="I39" s="22">
        <v>0.44326310972286997</v>
      </c>
      <c r="J39" s="32">
        <v>31.677173982947501</v>
      </c>
    </row>
    <row r="40" spans="1:10" x14ac:dyDescent="0.25">
      <c r="A40" s="29">
        <f t="shared" si="2"/>
        <v>0.6</v>
      </c>
      <c r="B40" s="24">
        <v>0</v>
      </c>
      <c r="C40" s="24">
        <v>-7.39664725653902</v>
      </c>
      <c r="D40" s="24">
        <v>0</v>
      </c>
      <c r="E40" s="24">
        <v>0</v>
      </c>
      <c r="F40" s="24">
        <v>8.2234692042268798E-2</v>
      </c>
      <c r="G40" s="24">
        <v>0</v>
      </c>
      <c r="H40" s="24">
        <v>-0.32360331747358201</v>
      </c>
      <c r="I40" s="24">
        <v>0.46066113754402999</v>
      </c>
      <c r="J40" s="33">
        <v>34.556917072306398</v>
      </c>
    </row>
    <row r="41" spans="1:10" x14ac:dyDescent="0.25">
      <c r="A41" s="28">
        <f t="shared" si="2"/>
        <v>0.65</v>
      </c>
      <c r="B41" s="22">
        <v>0</v>
      </c>
      <c r="C41" s="22">
        <v>-8.0130345279172701</v>
      </c>
      <c r="D41" s="22">
        <v>0</v>
      </c>
      <c r="E41" s="22">
        <v>0</v>
      </c>
      <c r="F41" s="22">
        <v>8.9087583045790994E-2</v>
      </c>
      <c r="G41" s="22">
        <v>0</v>
      </c>
      <c r="H41" s="22">
        <v>-0.33994691936618698</v>
      </c>
      <c r="I41" s="22">
        <v>0.47700473943663502</v>
      </c>
      <c r="J41" s="32">
        <v>37.436660161665202</v>
      </c>
    </row>
    <row r="42" spans="1:10" x14ac:dyDescent="0.25">
      <c r="A42" s="29">
        <f t="shared" si="2"/>
        <v>0.70000000000000007</v>
      </c>
      <c r="B42" s="24">
        <v>0</v>
      </c>
      <c r="C42" s="24">
        <v>-8.6294217992955193</v>
      </c>
      <c r="D42" s="24">
        <v>0</v>
      </c>
      <c r="E42" s="24">
        <v>0</v>
      </c>
      <c r="F42" s="24">
        <v>9.5940474049313398E-2</v>
      </c>
      <c r="G42" s="24">
        <v>0</v>
      </c>
      <c r="H42" s="24">
        <v>-0.355329132912169</v>
      </c>
      <c r="I42" s="24">
        <v>0.49238695298261598</v>
      </c>
      <c r="J42" s="33">
        <v>40.316403251023999</v>
      </c>
    </row>
    <row r="43" spans="1:10" x14ac:dyDescent="0.25">
      <c r="A43" s="28">
        <f t="shared" si="2"/>
        <v>0.75000000000000011</v>
      </c>
      <c r="B43" s="22">
        <v>0</v>
      </c>
      <c r="C43" s="22">
        <v>-9.2458090706737792</v>
      </c>
      <c r="D43" s="22">
        <v>0</v>
      </c>
      <c r="E43" s="22">
        <v>0</v>
      </c>
      <c r="F43" s="22">
        <v>0.102793365052836</v>
      </c>
      <c r="G43" s="22">
        <v>0</v>
      </c>
      <c r="H43" s="22">
        <v>-0.36983236282695098</v>
      </c>
      <c r="I43" s="22">
        <v>0.50689018289739896</v>
      </c>
      <c r="J43" s="32">
        <v>43.196146340382697</v>
      </c>
    </row>
    <row r="44" spans="1:10" x14ac:dyDescent="0.25">
      <c r="A44" s="29">
        <f t="shared" si="2"/>
        <v>0.80000000000000016</v>
      </c>
      <c r="B44" s="24">
        <v>0</v>
      </c>
      <c r="C44" s="24">
        <v>-9.8621963420520302</v>
      </c>
      <c r="D44" s="24">
        <v>0</v>
      </c>
      <c r="E44" s="24">
        <v>0</v>
      </c>
      <c r="F44" s="24">
        <v>0.109646256056358</v>
      </c>
      <c r="G44" s="24">
        <v>0</v>
      </c>
      <c r="H44" s="24">
        <v>-0.38352985774646797</v>
      </c>
      <c r="I44" s="24">
        <v>0.52058767781691595</v>
      </c>
      <c r="J44" s="33">
        <v>46.0758894297417</v>
      </c>
    </row>
    <row r="45" spans="1:10" x14ac:dyDescent="0.25">
      <c r="A45" s="28">
        <f t="shared" si="2"/>
        <v>0.8500000000000002</v>
      </c>
      <c r="B45" s="22">
        <v>0</v>
      </c>
      <c r="C45" s="22">
        <v>-10.478583613430301</v>
      </c>
      <c r="D45" s="22">
        <v>0</v>
      </c>
      <c r="E45" s="22">
        <v>0</v>
      </c>
      <c r="F45" s="22">
        <v>0.116499147059881</v>
      </c>
      <c r="G45" s="22">
        <v>0</v>
      </c>
      <c r="H45" s="22">
        <v>-0.39648694753519997</v>
      </c>
      <c r="I45" s="22">
        <v>0.53354476760564795</v>
      </c>
      <c r="J45" s="32">
        <v>48.955632519100597</v>
      </c>
    </row>
    <row r="46" spans="1:10" x14ac:dyDescent="0.25">
      <c r="A46" s="29">
        <f t="shared" si="2"/>
        <v>0.90000000000000024</v>
      </c>
      <c r="B46" s="24">
        <v>0</v>
      </c>
      <c r="C46" s="24">
        <v>-11.0949708848085</v>
      </c>
      <c r="D46" s="24">
        <v>0</v>
      </c>
      <c r="E46" s="24">
        <v>0</v>
      </c>
      <c r="F46" s="24">
        <v>0.123352038063403</v>
      </c>
      <c r="G46" s="24">
        <v>0</v>
      </c>
      <c r="H46" s="24">
        <v>-0.40876208522978802</v>
      </c>
      <c r="I46" s="24">
        <v>0.54581990530023605</v>
      </c>
      <c r="J46" s="33">
        <v>51.835375608459501</v>
      </c>
    </row>
    <row r="47" spans="1:10" x14ac:dyDescent="0.25">
      <c r="A47" s="28">
        <f t="shared" si="2"/>
        <v>0.95000000000000029</v>
      </c>
      <c r="B47" s="22">
        <v>0</v>
      </c>
      <c r="C47" s="22">
        <v>-11.711358156186799</v>
      </c>
      <c r="D47" s="22">
        <v>0</v>
      </c>
      <c r="E47" s="22">
        <v>0</v>
      </c>
      <c r="F47" s="22">
        <v>0.13020492906692599</v>
      </c>
      <c r="G47" s="22">
        <v>0</v>
      </c>
      <c r="H47" s="22">
        <v>-0.42040772868362802</v>
      </c>
      <c r="I47" s="22">
        <v>0.55746554875407595</v>
      </c>
      <c r="J47" s="32">
        <v>54.715118697818298</v>
      </c>
    </row>
    <row r="48" spans="1:10" x14ac:dyDescent="0.25">
      <c r="A48" s="29">
        <f t="shared" si="2"/>
        <v>1.0000000000000002</v>
      </c>
      <c r="B48" s="24">
        <v>0</v>
      </c>
      <c r="C48" s="24">
        <v>-12.327745427565</v>
      </c>
      <c r="D48" s="24">
        <v>0</v>
      </c>
      <c r="E48" s="24">
        <v>0</v>
      </c>
      <c r="F48" s="24">
        <v>0.13705782007044801</v>
      </c>
      <c r="G48" s="24">
        <v>0</v>
      </c>
      <c r="H48" s="24">
        <v>-0.43147108996477601</v>
      </c>
      <c r="I48" s="24">
        <v>0.56852891003522399</v>
      </c>
      <c r="J48" s="33">
        <v>57.594861787177102</v>
      </c>
    </row>
    <row r="51" spans="1:10" ht="29.25" thickBot="1" x14ac:dyDescent="0.3">
      <c r="A51" s="39" t="s">
        <v>50</v>
      </c>
      <c r="B51" s="39"/>
      <c r="C51" s="39"/>
      <c r="D51" s="39"/>
      <c r="E51" s="39"/>
      <c r="F51" s="39"/>
      <c r="G51" s="39"/>
      <c r="H51" s="39"/>
      <c r="I51" s="39"/>
      <c r="J51" s="39"/>
    </row>
    <row r="52" spans="1:10" ht="57" thickTop="1" x14ac:dyDescent="0.3">
      <c r="A52" s="19" t="s">
        <v>44</v>
      </c>
      <c r="B52" s="20" t="s">
        <v>42</v>
      </c>
      <c r="C52" s="20" t="s">
        <v>36</v>
      </c>
      <c r="D52" s="20" t="s">
        <v>37</v>
      </c>
      <c r="E52" s="20" t="s">
        <v>43</v>
      </c>
      <c r="F52" s="20" t="s">
        <v>38</v>
      </c>
      <c r="G52" s="20" t="s">
        <v>39</v>
      </c>
      <c r="H52" s="20" t="s">
        <v>46</v>
      </c>
      <c r="I52" s="20" t="s">
        <v>45</v>
      </c>
      <c r="J52" s="20" t="s">
        <v>41</v>
      </c>
    </row>
    <row r="53" spans="1:10" ht="15.75" x14ac:dyDescent="0.25">
      <c r="A53" s="26" t="s">
        <v>52</v>
      </c>
      <c r="B53" s="21"/>
      <c r="C53" s="21"/>
      <c r="D53" s="21"/>
      <c r="E53" s="21"/>
      <c r="F53" s="21"/>
      <c r="G53" s="27"/>
      <c r="H53" s="27"/>
      <c r="I53" s="27"/>
      <c r="J53" s="27"/>
    </row>
    <row r="54" spans="1:10" x14ac:dyDescent="0.25">
      <c r="A54" s="28">
        <v>0.05</v>
      </c>
      <c r="B54" s="22">
        <v>0</v>
      </c>
      <c r="C54" s="22">
        <v>-0.219494121982066</v>
      </c>
      <c r="D54" s="22">
        <v>0</v>
      </c>
      <c r="E54" s="22">
        <v>0</v>
      </c>
      <c r="F54" s="22">
        <v>3.4635411461255497E-2</v>
      </c>
      <c r="G54" s="22">
        <v>0</v>
      </c>
      <c r="H54" s="22">
        <v>-1.4632941465471E-2</v>
      </c>
      <c r="I54" s="22">
        <v>0.70734117069058</v>
      </c>
      <c r="J54" s="32">
        <v>3.5511890451545902</v>
      </c>
    </row>
    <row r="55" spans="1:10" x14ac:dyDescent="0.25">
      <c r="A55" s="29">
        <f>A54+5%</f>
        <v>0.1</v>
      </c>
      <c r="B55" s="24">
        <v>0</v>
      </c>
      <c r="C55" s="24">
        <v>-0.438988243964131</v>
      </c>
      <c r="D55" s="24">
        <v>0</v>
      </c>
      <c r="E55" s="24">
        <v>0</v>
      </c>
      <c r="F55" s="24">
        <v>6.9270822922510897E-2</v>
      </c>
      <c r="G55" s="24">
        <v>0</v>
      </c>
      <c r="H55" s="24">
        <v>-2.79356155249901E-2</v>
      </c>
      <c r="I55" s="24">
        <v>0.72064384475009902</v>
      </c>
      <c r="J55" s="33">
        <v>7.1023780903091698</v>
      </c>
    </row>
    <row r="56" spans="1:10" x14ac:dyDescent="0.25">
      <c r="A56" s="28">
        <f t="shared" ref="A56:A73" si="3">A55+5%</f>
        <v>0.15000000000000002</v>
      </c>
      <c r="B56" s="22">
        <v>0</v>
      </c>
      <c r="C56" s="22">
        <v>-0.65848236594619503</v>
      </c>
      <c r="D56" s="22">
        <v>0</v>
      </c>
      <c r="E56" s="22">
        <v>0</v>
      </c>
      <c r="F56" s="22">
        <v>0.10390623438376601</v>
      </c>
      <c r="G56" s="22">
        <v>0</v>
      </c>
      <c r="H56" s="22">
        <v>-4.0081535318464097E-2</v>
      </c>
      <c r="I56" s="22">
        <v>0.73278976454357303</v>
      </c>
      <c r="J56" s="32">
        <v>10.6535671354637</v>
      </c>
    </row>
    <row r="57" spans="1:10" x14ac:dyDescent="0.25">
      <c r="A57" s="29">
        <f t="shared" si="3"/>
        <v>0.2</v>
      </c>
      <c r="B57" s="24">
        <v>0</v>
      </c>
      <c r="C57" s="24">
        <v>-0.87797648792826</v>
      </c>
      <c r="D57" s="24">
        <v>0</v>
      </c>
      <c r="E57" s="24">
        <v>0</v>
      </c>
      <c r="F57" s="24">
        <v>0.13854164584502199</v>
      </c>
      <c r="G57" s="24">
        <v>0</v>
      </c>
      <c r="H57" s="24">
        <v>-5.1215295129148602E-2</v>
      </c>
      <c r="I57" s="24">
        <v>0.74392352435425702</v>
      </c>
      <c r="J57" s="33">
        <v>14.2047561806183</v>
      </c>
    </row>
    <row r="58" spans="1:10" x14ac:dyDescent="0.25">
      <c r="A58" s="28">
        <f t="shared" si="3"/>
        <v>0.25</v>
      </c>
      <c r="B58" s="22">
        <v>0</v>
      </c>
      <c r="C58" s="22">
        <v>-1.09747060991033</v>
      </c>
      <c r="D58" s="22">
        <v>0</v>
      </c>
      <c r="E58" s="22">
        <v>0</v>
      </c>
      <c r="F58" s="22">
        <v>0.173177057306277</v>
      </c>
      <c r="G58" s="22">
        <v>0</v>
      </c>
      <c r="H58" s="22">
        <v>-6.1458354154978197E-2</v>
      </c>
      <c r="I58" s="22">
        <v>0.75416658338008702</v>
      </c>
      <c r="J58" s="32">
        <v>17.755945225772798</v>
      </c>
    </row>
    <row r="59" spans="1:10" x14ac:dyDescent="0.25">
      <c r="A59" s="29">
        <f t="shared" si="3"/>
        <v>0.3</v>
      </c>
      <c r="B59" s="24">
        <v>0</v>
      </c>
      <c r="C59" s="24">
        <v>-1.3169647318923901</v>
      </c>
      <c r="D59" s="24">
        <v>0</v>
      </c>
      <c r="E59" s="24">
        <v>0</v>
      </c>
      <c r="F59" s="24">
        <v>0.20781246876753301</v>
      </c>
      <c r="G59" s="24">
        <v>0</v>
      </c>
      <c r="H59" s="24">
        <v>-7.0913485563436601E-2</v>
      </c>
      <c r="I59" s="24">
        <v>0.76362171478854501</v>
      </c>
      <c r="J59" s="33">
        <v>21.307134270927499</v>
      </c>
    </row>
    <row r="60" spans="1:10" x14ac:dyDescent="0.25">
      <c r="A60" s="28">
        <f t="shared" si="3"/>
        <v>0.35</v>
      </c>
      <c r="B60" s="22">
        <v>0</v>
      </c>
      <c r="C60" s="22">
        <v>-1.5364588538744599</v>
      </c>
      <c r="D60" s="22">
        <v>0</v>
      </c>
      <c r="E60" s="22">
        <v>0</v>
      </c>
      <c r="F60" s="22">
        <v>0.24244788022878799</v>
      </c>
      <c r="G60" s="22">
        <v>0</v>
      </c>
      <c r="H60" s="22">
        <v>-7.9668236867564496E-2</v>
      </c>
      <c r="I60" s="22">
        <v>0.77237646609267296</v>
      </c>
      <c r="J60" s="32">
        <v>24.8583233160821</v>
      </c>
    </row>
    <row r="61" spans="1:10" x14ac:dyDescent="0.25">
      <c r="A61" s="29">
        <f t="shared" si="3"/>
        <v>0.39999999999999997</v>
      </c>
      <c r="B61" s="24">
        <v>0</v>
      </c>
      <c r="C61" s="24">
        <v>-1.75595297585652</v>
      </c>
      <c r="D61" s="24">
        <v>0</v>
      </c>
      <c r="E61" s="24">
        <v>0</v>
      </c>
      <c r="F61" s="24">
        <v>0.27708329169004298</v>
      </c>
      <c r="G61" s="24">
        <v>0</v>
      </c>
      <c r="H61" s="24">
        <v>-8.7797648792826199E-2</v>
      </c>
      <c r="I61" s="24">
        <v>0.78050587801793503</v>
      </c>
      <c r="J61" s="33">
        <v>28.409512361236601</v>
      </c>
    </row>
    <row r="62" spans="1:10" x14ac:dyDescent="0.25">
      <c r="A62" s="28">
        <f t="shared" si="3"/>
        <v>0.44999999999999996</v>
      </c>
      <c r="B62" s="22">
        <v>0</v>
      </c>
      <c r="C62" s="22">
        <v>-1.9754470978385901</v>
      </c>
      <c r="D62" s="22">
        <v>0</v>
      </c>
      <c r="E62" s="22">
        <v>0</v>
      </c>
      <c r="F62" s="22">
        <v>0.31171870315129901</v>
      </c>
      <c r="G62" s="22">
        <v>0</v>
      </c>
      <c r="H62" s="22">
        <v>-9.5366411619793895E-2</v>
      </c>
      <c r="I62" s="22">
        <v>0.78807464084490197</v>
      </c>
      <c r="J62" s="32">
        <v>31.960701406391198</v>
      </c>
    </row>
    <row r="63" spans="1:10" x14ac:dyDescent="0.25">
      <c r="A63" s="29">
        <f t="shared" si="3"/>
        <v>0.49999999999999994</v>
      </c>
      <c r="B63" s="24">
        <v>0</v>
      </c>
      <c r="C63" s="24">
        <v>-2.1949412198206502</v>
      </c>
      <c r="D63" s="24">
        <v>0</v>
      </c>
      <c r="E63" s="24">
        <v>0</v>
      </c>
      <c r="F63" s="24">
        <v>0.346354114612554</v>
      </c>
      <c r="G63" s="24">
        <v>0</v>
      </c>
      <c r="H63" s="24">
        <v>-0.102430590258297</v>
      </c>
      <c r="I63" s="24">
        <v>0.79513881948340603</v>
      </c>
      <c r="J63" s="33">
        <v>35.511890451545703</v>
      </c>
    </row>
    <row r="64" spans="1:10" x14ac:dyDescent="0.25">
      <c r="A64" s="28">
        <f t="shared" si="3"/>
        <v>0.54999999999999993</v>
      </c>
      <c r="B64" s="22">
        <v>0</v>
      </c>
      <c r="C64" s="22">
        <v>-2.41443534180272</v>
      </c>
      <c r="D64" s="22">
        <v>0</v>
      </c>
      <c r="E64" s="22">
        <v>0</v>
      </c>
      <c r="F64" s="22">
        <v>0.38098952607380998</v>
      </c>
      <c r="G64" s="22">
        <v>0</v>
      </c>
      <c r="H64" s="22">
        <v>-0.109039015436252</v>
      </c>
      <c r="I64" s="22">
        <v>0.80174724466136005</v>
      </c>
      <c r="J64" s="32">
        <v>39.063079496700396</v>
      </c>
    </row>
    <row r="65" spans="1:10" x14ac:dyDescent="0.25">
      <c r="A65" s="29">
        <f t="shared" si="3"/>
        <v>0.6</v>
      </c>
      <c r="B65" s="24">
        <v>0</v>
      </c>
      <c r="C65" s="24">
        <v>-2.6339294637847801</v>
      </c>
      <c r="D65" s="24">
        <v>0</v>
      </c>
      <c r="E65" s="24">
        <v>0</v>
      </c>
      <c r="F65" s="24">
        <v>0.41562493753506502</v>
      </c>
      <c r="G65" s="24">
        <v>0</v>
      </c>
      <c r="H65" s="24">
        <v>-0.115234414040584</v>
      </c>
      <c r="I65" s="24">
        <v>0.80794264326569298</v>
      </c>
      <c r="J65" s="33">
        <v>42.614268541854997</v>
      </c>
    </row>
    <row r="66" spans="1:10" x14ac:dyDescent="0.25">
      <c r="A66" s="28">
        <f t="shared" si="3"/>
        <v>0.65</v>
      </c>
      <c r="B66" s="22">
        <v>0</v>
      </c>
      <c r="C66" s="22">
        <v>-2.85342358576685</v>
      </c>
      <c r="D66" s="22">
        <v>0</v>
      </c>
      <c r="E66" s="22">
        <v>0</v>
      </c>
      <c r="F66" s="22">
        <v>0.45026034899632</v>
      </c>
      <c r="G66" s="22">
        <v>0</v>
      </c>
      <c r="H66" s="22">
        <v>-0.121054333941624</v>
      </c>
      <c r="I66" s="22">
        <v>0.81376256316673301</v>
      </c>
      <c r="J66" s="32">
        <v>46.165457587009499</v>
      </c>
    </row>
    <row r="67" spans="1:10" x14ac:dyDescent="0.25">
      <c r="A67" s="29">
        <f t="shared" si="3"/>
        <v>0.70000000000000007</v>
      </c>
      <c r="B67" s="24">
        <v>0</v>
      </c>
      <c r="C67" s="24">
        <v>-3.07291770774891</v>
      </c>
      <c r="D67" s="24">
        <v>0</v>
      </c>
      <c r="E67" s="24">
        <v>0</v>
      </c>
      <c r="F67" s="24">
        <v>0.48489576045757599</v>
      </c>
      <c r="G67" s="24">
        <v>0</v>
      </c>
      <c r="H67" s="24">
        <v>-0.126531905613191</v>
      </c>
      <c r="I67" s="24">
        <v>0.81924013483829905</v>
      </c>
      <c r="J67" s="33">
        <v>49.716646632164</v>
      </c>
    </row>
    <row r="68" spans="1:10" x14ac:dyDescent="0.25">
      <c r="A68" s="28">
        <f t="shared" si="3"/>
        <v>0.75000000000000011</v>
      </c>
      <c r="B68" s="22">
        <v>0</v>
      </c>
      <c r="C68" s="22">
        <v>-3.2924118297309799</v>
      </c>
      <c r="D68" s="22">
        <v>0</v>
      </c>
      <c r="E68" s="22">
        <v>0</v>
      </c>
      <c r="F68" s="22">
        <v>0.51953117191883202</v>
      </c>
      <c r="G68" s="22">
        <v>0</v>
      </c>
      <c r="H68" s="22">
        <v>-0.13169647318923899</v>
      </c>
      <c r="I68" s="22">
        <v>0.82440470241434805</v>
      </c>
      <c r="J68" s="32">
        <v>53.267835677318601</v>
      </c>
    </row>
    <row r="69" spans="1:10" x14ac:dyDescent="0.25">
      <c r="A69" s="29">
        <f t="shared" si="3"/>
        <v>0.80000000000000016</v>
      </c>
      <c r="B69" s="24">
        <v>0</v>
      </c>
      <c r="C69" s="24">
        <v>-3.51190595171304</v>
      </c>
      <c r="D69" s="24">
        <v>0</v>
      </c>
      <c r="E69" s="24">
        <v>0</v>
      </c>
      <c r="F69" s="24">
        <v>0.55416658338008695</v>
      </c>
      <c r="G69" s="24">
        <v>0</v>
      </c>
      <c r="H69" s="24">
        <v>-0.13657412034439601</v>
      </c>
      <c r="I69" s="24">
        <v>0.82928234956950497</v>
      </c>
      <c r="J69" s="33">
        <v>56.819024722473301</v>
      </c>
    </row>
    <row r="70" spans="1:10" x14ac:dyDescent="0.25">
      <c r="A70" s="28">
        <f t="shared" si="3"/>
        <v>0.8500000000000002</v>
      </c>
      <c r="B70" s="22">
        <v>0</v>
      </c>
      <c r="C70" s="22">
        <v>-3.7314000736951098</v>
      </c>
      <c r="D70" s="22">
        <v>0</v>
      </c>
      <c r="E70" s="22">
        <v>0</v>
      </c>
      <c r="F70" s="22">
        <v>0.58880199484134199</v>
      </c>
      <c r="G70" s="22">
        <v>0</v>
      </c>
      <c r="H70" s="22">
        <v>-0.14118811089657199</v>
      </c>
      <c r="I70" s="22">
        <v>0.83389634012168001</v>
      </c>
      <c r="J70" s="32">
        <v>60.370213767627803</v>
      </c>
    </row>
    <row r="71" spans="1:10" x14ac:dyDescent="0.25">
      <c r="A71" s="29">
        <f t="shared" si="3"/>
        <v>0.90000000000000024</v>
      </c>
      <c r="B71" s="24">
        <v>0</v>
      </c>
      <c r="C71" s="24">
        <v>-3.9508941956771699</v>
      </c>
      <c r="D71" s="24">
        <v>0</v>
      </c>
      <c r="E71" s="24">
        <v>0</v>
      </c>
      <c r="F71" s="24">
        <v>0.62343740630259803</v>
      </c>
      <c r="G71" s="24">
        <v>0</v>
      </c>
      <c r="H71" s="24">
        <v>-0.145559259840738</v>
      </c>
      <c r="I71" s="24">
        <v>0.83826748906584703</v>
      </c>
      <c r="J71" s="33">
        <v>63.921402812782397</v>
      </c>
    </row>
    <row r="72" spans="1:10" x14ac:dyDescent="0.25">
      <c r="A72" s="28">
        <f t="shared" si="3"/>
        <v>0.95000000000000029</v>
      </c>
      <c r="B72" s="22">
        <v>0</v>
      </c>
      <c r="C72" s="22">
        <v>-4.1703883176592402</v>
      </c>
      <c r="D72" s="22">
        <v>0</v>
      </c>
      <c r="E72" s="22">
        <v>0</v>
      </c>
      <c r="F72" s="22">
        <v>0.65807281776385296</v>
      </c>
      <c r="G72" s="22">
        <v>0</v>
      </c>
      <c r="H72" s="22">
        <v>-0.14970624730058801</v>
      </c>
      <c r="I72" s="22">
        <v>0.84241447652569701</v>
      </c>
      <c r="J72" s="32">
        <v>67.472591857937005</v>
      </c>
    </row>
    <row r="73" spans="1:10" x14ac:dyDescent="0.25">
      <c r="A73" s="29">
        <f t="shared" si="3"/>
        <v>1.0000000000000002</v>
      </c>
      <c r="B73" s="24">
        <v>0</v>
      </c>
      <c r="C73" s="24">
        <v>-4.3898824396413101</v>
      </c>
      <c r="D73" s="24">
        <v>0</v>
      </c>
      <c r="E73" s="24">
        <v>0</v>
      </c>
      <c r="F73" s="24">
        <v>0.692708229225109</v>
      </c>
      <c r="G73" s="24">
        <v>0</v>
      </c>
      <c r="H73" s="24">
        <v>-0.153645885387446</v>
      </c>
      <c r="I73" s="24">
        <v>0.84635411461255405</v>
      </c>
      <c r="J73" s="33">
        <v>71.023780903091406</v>
      </c>
    </row>
    <row r="76" spans="1:10" ht="29.25" thickBot="1" x14ac:dyDescent="0.3">
      <c r="A76" s="39" t="s">
        <v>56</v>
      </c>
      <c r="B76" s="39"/>
      <c r="C76" s="39"/>
      <c r="D76" s="39"/>
      <c r="E76" s="39"/>
      <c r="F76" s="39"/>
      <c r="G76" s="39"/>
      <c r="H76" s="39"/>
      <c r="I76" s="39"/>
      <c r="J76" s="39"/>
    </row>
    <row r="77" spans="1:10" ht="57" thickTop="1" x14ac:dyDescent="0.3">
      <c r="A77" s="19" t="s">
        <v>44</v>
      </c>
      <c r="B77" s="20" t="s">
        <v>42</v>
      </c>
      <c r="C77" s="20" t="s">
        <v>36</v>
      </c>
      <c r="D77" s="20" t="s">
        <v>37</v>
      </c>
      <c r="E77" s="20" t="s">
        <v>43</v>
      </c>
      <c r="F77" s="20" t="s">
        <v>38</v>
      </c>
      <c r="G77" s="20" t="s">
        <v>39</v>
      </c>
      <c r="H77" s="20" t="s">
        <v>46</v>
      </c>
      <c r="I77" s="20" t="s">
        <v>45</v>
      </c>
      <c r="J77" s="20" t="s">
        <v>41</v>
      </c>
    </row>
    <row r="78" spans="1:10" ht="15.75" x14ac:dyDescent="0.25">
      <c r="A78" s="26" t="s">
        <v>52</v>
      </c>
      <c r="B78" s="21"/>
      <c r="C78" s="21"/>
      <c r="D78" s="21"/>
      <c r="E78" s="21"/>
      <c r="F78" s="21"/>
      <c r="G78" s="27"/>
      <c r="H78" s="27"/>
      <c r="I78" s="27"/>
      <c r="J78" s="27"/>
    </row>
    <row r="79" spans="1:10" x14ac:dyDescent="0.25">
      <c r="A79" s="28">
        <v>0.05</v>
      </c>
      <c r="B79" s="22">
        <v>0</v>
      </c>
      <c r="C79" s="22">
        <v>-0.14053676793457301</v>
      </c>
      <c r="D79" s="22">
        <v>0</v>
      </c>
      <c r="E79" s="22">
        <v>0</v>
      </c>
      <c r="F79" s="22">
        <v>4.0162426244579899E-2</v>
      </c>
      <c r="G79" s="22">
        <v>0</v>
      </c>
      <c r="H79" s="22">
        <v>-9.3691178623048592E-3</v>
      </c>
      <c r="I79" s="22">
        <v>0.81261764275390302</v>
      </c>
      <c r="J79" s="32">
        <v>4.7085522601142404</v>
      </c>
    </row>
    <row r="80" spans="1:10" x14ac:dyDescent="0.25">
      <c r="A80" s="29">
        <f>A79+5%</f>
        <v>0.1</v>
      </c>
      <c r="B80" s="24">
        <v>0</v>
      </c>
      <c r="C80" s="24">
        <v>-0.28107353586914502</v>
      </c>
      <c r="D80" s="24">
        <v>0</v>
      </c>
      <c r="E80" s="24">
        <v>0</v>
      </c>
      <c r="F80" s="24">
        <v>8.0324852489159895E-2</v>
      </c>
      <c r="G80" s="24">
        <v>0</v>
      </c>
      <c r="H80" s="24">
        <v>-1.7886497737127499E-2</v>
      </c>
      <c r="I80" s="24">
        <v>0.82113502262872595</v>
      </c>
      <c r="J80" s="33">
        <v>9.4171045202284809</v>
      </c>
    </row>
    <row r="81" spans="1:10" x14ac:dyDescent="0.25">
      <c r="A81" s="28">
        <f t="shared" ref="A81:A98" si="4">A80+5%</f>
        <v>0.15000000000000002</v>
      </c>
      <c r="B81" s="22">
        <v>0</v>
      </c>
      <c r="C81" s="22">
        <v>-0.421610303803717</v>
      </c>
      <c r="D81" s="22">
        <v>0</v>
      </c>
      <c r="E81" s="22">
        <v>0</v>
      </c>
      <c r="F81" s="22">
        <v>0.12048727873374</v>
      </c>
      <c r="G81" s="22">
        <v>0</v>
      </c>
      <c r="H81" s="22">
        <v>-2.5663235883704599E-2</v>
      </c>
      <c r="I81" s="22">
        <v>0.82891176077530304</v>
      </c>
      <c r="J81" s="32">
        <v>14.1256567803427</v>
      </c>
    </row>
    <row r="82" spans="1:10" x14ac:dyDescent="0.25">
      <c r="A82" s="29">
        <f t="shared" si="4"/>
        <v>0.2</v>
      </c>
      <c r="B82" s="24">
        <v>0</v>
      </c>
      <c r="C82" s="24">
        <v>-0.56214707173829004</v>
      </c>
      <c r="D82" s="24">
        <v>0</v>
      </c>
      <c r="E82" s="24">
        <v>0</v>
      </c>
      <c r="F82" s="24">
        <v>0.16064970497831901</v>
      </c>
      <c r="G82" s="24">
        <v>0</v>
      </c>
      <c r="H82" s="24">
        <v>-3.2791912518066998E-2</v>
      </c>
      <c r="I82" s="24">
        <v>0.83604043740966505</v>
      </c>
      <c r="J82" s="33">
        <v>18.834209040457001</v>
      </c>
    </row>
    <row r="83" spans="1:10" x14ac:dyDescent="0.25">
      <c r="A83" s="28">
        <f t="shared" si="4"/>
        <v>0.25</v>
      </c>
      <c r="B83" s="22">
        <v>0</v>
      </c>
      <c r="C83" s="22">
        <v>-0.70268383967286296</v>
      </c>
      <c r="D83" s="22">
        <v>0</v>
      </c>
      <c r="E83" s="22">
        <v>0</v>
      </c>
      <c r="F83" s="22">
        <v>0.20081213122290001</v>
      </c>
      <c r="G83" s="22">
        <v>0</v>
      </c>
      <c r="H83" s="22">
        <v>-3.93502950216802E-2</v>
      </c>
      <c r="I83" s="22">
        <v>0.84259881991327901</v>
      </c>
      <c r="J83" s="32">
        <v>23.542761300571101</v>
      </c>
    </row>
    <row r="84" spans="1:10" x14ac:dyDescent="0.25">
      <c r="A84" s="29">
        <f t="shared" si="4"/>
        <v>0.3</v>
      </c>
      <c r="B84" s="24">
        <v>0</v>
      </c>
      <c r="C84" s="24">
        <v>-0.843220607607435</v>
      </c>
      <c r="D84" s="24">
        <v>0</v>
      </c>
      <c r="E84" s="24">
        <v>0</v>
      </c>
      <c r="F84" s="24">
        <v>0.24097455746748001</v>
      </c>
      <c r="G84" s="24">
        <v>0</v>
      </c>
      <c r="H84" s="24">
        <v>-4.5404186563477403E-2</v>
      </c>
      <c r="I84" s="24">
        <v>0.84865271145507604</v>
      </c>
      <c r="J84" s="33">
        <v>28.2513135606854</v>
      </c>
    </row>
    <row r="85" spans="1:10" x14ac:dyDescent="0.25">
      <c r="A85" s="28">
        <f t="shared" si="4"/>
        <v>0.35</v>
      </c>
      <c r="B85" s="22">
        <v>0</v>
      </c>
      <c r="C85" s="22">
        <v>-0.98375737554200804</v>
      </c>
      <c r="D85" s="22">
        <v>0</v>
      </c>
      <c r="E85" s="22">
        <v>0</v>
      </c>
      <c r="F85" s="22">
        <v>0.28113698371205897</v>
      </c>
      <c r="G85" s="22">
        <v>0</v>
      </c>
      <c r="H85" s="22">
        <v>-5.1009641694770902E-2</v>
      </c>
      <c r="I85" s="22">
        <v>0.85425816658636899</v>
      </c>
      <c r="J85" s="32">
        <v>32.959865820799699</v>
      </c>
    </row>
    <row r="86" spans="1:10" x14ac:dyDescent="0.25">
      <c r="A86" s="29">
        <f t="shared" si="4"/>
        <v>0.39999999999999997</v>
      </c>
      <c r="B86" s="24">
        <v>0</v>
      </c>
      <c r="C86" s="24">
        <v>-1.1242941434765801</v>
      </c>
      <c r="D86" s="24">
        <v>0</v>
      </c>
      <c r="E86" s="24">
        <v>0</v>
      </c>
      <c r="F86" s="24">
        <v>0.32129940995663903</v>
      </c>
      <c r="G86" s="24">
        <v>0</v>
      </c>
      <c r="H86" s="24">
        <v>-5.6214707173829197E-2</v>
      </c>
      <c r="I86" s="24">
        <v>0.85946323206542696</v>
      </c>
      <c r="J86" s="33">
        <v>37.668418080913902</v>
      </c>
    </row>
    <row r="87" spans="1:10" x14ac:dyDescent="0.25">
      <c r="A87" s="28">
        <f t="shared" si="4"/>
        <v>0.44999999999999996</v>
      </c>
      <c r="B87" s="22">
        <v>0</v>
      </c>
      <c r="C87" s="22">
        <v>-1.26483091141115</v>
      </c>
      <c r="D87" s="22">
        <v>0</v>
      </c>
      <c r="E87" s="22">
        <v>0</v>
      </c>
      <c r="F87" s="22">
        <v>0.36146183620121902</v>
      </c>
      <c r="G87" s="22">
        <v>0</v>
      </c>
      <c r="H87" s="22">
        <v>-6.1060802619848698E-2</v>
      </c>
      <c r="I87" s="22">
        <v>0.86430932751144696</v>
      </c>
      <c r="J87" s="32">
        <v>42.376970341027999</v>
      </c>
    </row>
    <row r="88" spans="1:10" x14ac:dyDescent="0.25">
      <c r="A88" s="29">
        <f t="shared" si="4"/>
        <v>0.49999999999999994</v>
      </c>
      <c r="B88" s="24">
        <v>0</v>
      </c>
      <c r="C88" s="24">
        <v>-1.4053676793457299</v>
      </c>
      <c r="D88" s="24">
        <v>0</v>
      </c>
      <c r="E88" s="24">
        <v>0</v>
      </c>
      <c r="F88" s="24">
        <v>0.40162426244579902</v>
      </c>
      <c r="G88" s="24">
        <v>0</v>
      </c>
      <c r="H88" s="24">
        <v>-6.5583825036133803E-2</v>
      </c>
      <c r="I88" s="24">
        <v>0.86883234992773195</v>
      </c>
      <c r="J88" s="33">
        <v>47.085522601142301</v>
      </c>
    </row>
    <row r="89" spans="1:10" x14ac:dyDescent="0.25">
      <c r="A89" s="28">
        <f t="shared" si="4"/>
        <v>0.54999999999999993</v>
      </c>
      <c r="B89" s="22">
        <v>0</v>
      </c>
      <c r="C89" s="22">
        <v>-1.5459044472803001</v>
      </c>
      <c r="D89" s="22">
        <v>0</v>
      </c>
      <c r="E89" s="22">
        <v>0</v>
      </c>
      <c r="F89" s="22">
        <v>0.44178668869037901</v>
      </c>
      <c r="G89" s="22">
        <v>0</v>
      </c>
      <c r="H89" s="22">
        <v>-6.9815039554594102E-2</v>
      </c>
      <c r="I89" s="22">
        <v>0.87306356444619304</v>
      </c>
      <c r="J89" s="32">
        <v>51.794074861256497</v>
      </c>
    </row>
    <row r="90" spans="1:10" x14ac:dyDescent="0.25">
      <c r="A90" s="29">
        <f t="shared" si="4"/>
        <v>0.6</v>
      </c>
      <c r="B90" s="24">
        <v>0</v>
      </c>
      <c r="C90" s="24">
        <v>-1.68644121521487</v>
      </c>
      <c r="D90" s="24">
        <v>0</v>
      </c>
      <c r="E90" s="24">
        <v>0</v>
      </c>
      <c r="F90" s="24">
        <v>0.48194911493495901</v>
      </c>
      <c r="G90" s="24">
        <v>0</v>
      </c>
      <c r="H90" s="24">
        <v>-7.3781803165650597E-2</v>
      </c>
      <c r="I90" s="24">
        <v>0.87703032805724901</v>
      </c>
      <c r="J90" s="33">
        <v>56.5026271213708</v>
      </c>
    </row>
    <row r="91" spans="1:10" x14ac:dyDescent="0.25">
      <c r="A91" s="28">
        <f t="shared" si="4"/>
        <v>0.65</v>
      </c>
      <c r="B91" s="22">
        <v>0</v>
      </c>
      <c r="C91" s="22">
        <v>-1.8269779831494399</v>
      </c>
      <c r="D91" s="22">
        <v>0</v>
      </c>
      <c r="E91" s="22">
        <v>0</v>
      </c>
      <c r="F91" s="22">
        <v>0.52211154117953895</v>
      </c>
      <c r="G91" s="22">
        <v>0</v>
      </c>
      <c r="H91" s="22">
        <v>-7.7508156860885496E-2</v>
      </c>
      <c r="I91" s="22">
        <v>0.88075668175248401</v>
      </c>
      <c r="J91" s="32">
        <v>61.211179381485003</v>
      </c>
    </row>
    <row r="92" spans="1:10" x14ac:dyDescent="0.25">
      <c r="A92" s="29">
        <f t="shared" si="4"/>
        <v>0.70000000000000007</v>
      </c>
      <c r="B92" s="24">
        <v>0</v>
      </c>
      <c r="C92" s="24">
        <v>-1.9675147510840101</v>
      </c>
      <c r="D92" s="24">
        <v>0</v>
      </c>
      <c r="E92" s="24">
        <v>0</v>
      </c>
      <c r="F92" s="24">
        <v>0.56227396742411895</v>
      </c>
      <c r="G92" s="24">
        <v>0</v>
      </c>
      <c r="H92" s="24">
        <v>-8.1015313279930098E-2</v>
      </c>
      <c r="I92" s="24">
        <v>0.88426383817152798</v>
      </c>
      <c r="J92" s="33">
        <v>65.919731641599199</v>
      </c>
    </row>
    <row r="93" spans="1:10" x14ac:dyDescent="0.25">
      <c r="A93" s="28">
        <f t="shared" si="4"/>
        <v>0.75000000000000011</v>
      </c>
      <c r="B93" s="22">
        <v>0</v>
      </c>
      <c r="C93" s="22">
        <v>-2.10805151901859</v>
      </c>
      <c r="D93" s="22">
        <v>0</v>
      </c>
      <c r="E93" s="22">
        <v>0</v>
      </c>
      <c r="F93" s="22">
        <v>0.60243639366869906</v>
      </c>
      <c r="G93" s="22">
        <v>0</v>
      </c>
      <c r="H93" s="22">
        <v>-8.4322060760743403E-2</v>
      </c>
      <c r="I93" s="22">
        <v>0.88757058565234204</v>
      </c>
      <c r="J93" s="32">
        <v>70.628283901713402</v>
      </c>
    </row>
    <row r="94" spans="1:10" x14ac:dyDescent="0.25">
      <c r="A94" s="29">
        <f t="shared" si="4"/>
        <v>0.80000000000000016</v>
      </c>
      <c r="B94" s="24">
        <v>0</v>
      </c>
      <c r="C94" s="24">
        <v>-2.2485882869531602</v>
      </c>
      <c r="D94" s="24">
        <v>0</v>
      </c>
      <c r="E94" s="24">
        <v>0</v>
      </c>
      <c r="F94" s="24">
        <v>0.64259881991327905</v>
      </c>
      <c r="G94" s="24">
        <v>0</v>
      </c>
      <c r="H94" s="24">
        <v>-8.7445100048178501E-2</v>
      </c>
      <c r="I94" s="24">
        <v>0.890693624939777</v>
      </c>
      <c r="J94" s="33">
        <v>75.336836161827705</v>
      </c>
    </row>
    <row r="95" spans="1:10" x14ac:dyDescent="0.25">
      <c r="A95" s="28">
        <f t="shared" si="4"/>
        <v>0.8500000000000002</v>
      </c>
      <c r="B95" s="22">
        <v>0</v>
      </c>
      <c r="C95" s="22">
        <v>-2.3891250548877299</v>
      </c>
      <c r="D95" s="22">
        <v>0</v>
      </c>
      <c r="E95" s="22">
        <v>0</v>
      </c>
      <c r="F95" s="22">
        <v>0.68276124615785905</v>
      </c>
      <c r="G95" s="22">
        <v>0</v>
      </c>
      <c r="H95" s="22">
        <v>-9.0399326401157595E-2</v>
      </c>
      <c r="I95" s="22">
        <v>0.89364785129275603</v>
      </c>
      <c r="J95" s="32">
        <v>80.045388421941993</v>
      </c>
    </row>
    <row r="96" spans="1:10" x14ac:dyDescent="0.25">
      <c r="A96" s="29">
        <f t="shared" si="4"/>
        <v>0.90000000000000024</v>
      </c>
      <c r="B96" s="24">
        <v>0</v>
      </c>
      <c r="C96" s="24">
        <v>-2.5296618228223098</v>
      </c>
      <c r="D96" s="24">
        <v>0</v>
      </c>
      <c r="E96" s="24">
        <v>0</v>
      </c>
      <c r="F96" s="24">
        <v>0.72292367240243904</v>
      </c>
      <c r="G96" s="24">
        <v>0</v>
      </c>
      <c r="H96" s="24">
        <v>-9.3198067156611303E-2</v>
      </c>
      <c r="I96" s="24">
        <v>0.89644659204820998</v>
      </c>
      <c r="J96" s="33">
        <v>84.753940682056097</v>
      </c>
    </row>
    <row r="97" spans="1:10" x14ac:dyDescent="0.25">
      <c r="A97" s="28">
        <f t="shared" si="4"/>
        <v>0.95000000000000029</v>
      </c>
      <c r="B97" s="22">
        <v>0</v>
      </c>
      <c r="C97" s="22">
        <v>-2.6701985907568799</v>
      </c>
      <c r="D97" s="22">
        <v>0</v>
      </c>
      <c r="E97" s="22">
        <v>0</v>
      </c>
      <c r="F97" s="22">
        <v>0.76308609864701804</v>
      </c>
      <c r="G97" s="22">
        <v>0</v>
      </c>
      <c r="H97" s="22">
        <v>-9.5853282745118798E-2</v>
      </c>
      <c r="I97" s="22">
        <v>0.89910180763671699</v>
      </c>
      <c r="J97" s="32">
        <v>89.4624929421704</v>
      </c>
    </row>
    <row r="98" spans="1:10" x14ac:dyDescent="0.25">
      <c r="A98" s="29">
        <f t="shared" si="4"/>
        <v>1.0000000000000002</v>
      </c>
      <c r="B98" s="24">
        <v>0</v>
      </c>
      <c r="C98" s="24">
        <v>-2.8107353586914501</v>
      </c>
      <c r="D98" s="24">
        <v>0</v>
      </c>
      <c r="E98" s="24">
        <v>0</v>
      </c>
      <c r="F98" s="24">
        <v>0.80324852489159904</v>
      </c>
      <c r="G98" s="24">
        <v>0</v>
      </c>
      <c r="H98" s="24">
        <v>-9.8375737554200704E-2</v>
      </c>
      <c r="I98" s="24">
        <v>0.90162426244579896</v>
      </c>
      <c r="J98" s="33">
        <v>94.171045202284503</v>
      </c>
    </row>
    <row r="101" spans="1:10" ht="29.25" thickBot="1" x14ac:dyDescent="0.3">
      <c r="A101" s="39" t="s">
        <v>51</v>
      </c>
      <c r="B101" s="39"/>
      <c r="C101" s="39"/>
      <c r="D101" s="39"/>
      <c r="E101" s="39"/>
      <c r="F101" s="39"/>
      <c r="G101" s="39"/>
      <c r="H101" s="39"/>
      <c r="I101" s="39"/>
      <c r="J101" s="39"/>
    </row>
    <row r="102" spans="1:10" ht="57" thickTop="1" x14ac:dyDescent="0.3">
      <c r="A102" s="19" t="s">
        <v>44</v>
      </c>
      <c r="B102" s="20" t="s">
        <v>42</v>
      </c>
      <c r="C102" s="20" t="s">
        <v>36</v>
      </c>
      <c r="D102" s="20" t="s">
        <v>37</v>
      </c>
      <c r="E102" s="20" t="s">
        <v>43</v>
      </c>
      <c r="F102" s="20" t="s">
        <v>38</v>
      </c>
      <c r="G102" s="20" t="s">
        <v>39</v>
      </c>
      <c r="H102" s="20" t="s">
        <v>46</v>
      </c>
      <c r="I102" s="20" t="s">
        <v>45</v>
      </c>
      <c r="J102" s="20" t="s">
        <v>41</v>
      </c>
    </row>
    <row r="103" spans="1:10" ht="15.75" x14ac:dyDescent="0.25">
      <c r="A103" s="26" t="s">
        <v>52</v>
      </c>
      <c r="B103" s="21"/>
      <c r="C103" s="21"/>
      <c r="D103" s="21"/>
      <c r="E103" s="21"/>
      <c r="F103" s="21"/>
      <c r="G103" s="27"/>
      <c r="H103" s="27"/>
      <c r="I103" s="27"/>
      <c r="J103" s="27"/>
    </row>
    <row r="104" spans="1:10" x14ac:dyDescent="0.25">
      <c r="A104" s="28">
        <v>0.05</v>
      </c>
      <c r="B104" s="22">
        <v>0</v>
      </c>
      <c r="C104" s="22">
        <v>-0.105992798457031</v>
      </c>
      <c r="D104" s="22">
        <v>0</v>
      </c>
      <c r="E104" s="22">
        <v>0</v>
      </c>
      <c r="F104" s="22">
        <v>4.2580504108007802E-2</v>
      </c>
      <c r="G104" s="22">
        <v>0</v>
      </c>
      <c r="H104" s="22">
        <v>-7.06618656380208E-3</v>
      </c>
      <c r="I104" s="22">
        <v>0.85867626872395797</v>
      </c>
      <c r="J104" s="32">
        <v>7.35394416229631</v>
      </c>
    </row>
    <row r="105" spans="1:10" x14ac:dyDescent="0.25">
      <c r="A105" s="29">
        <f>A104+5%</f>
        <v>0.1</v>
      </c>
      <c r="B105" s="24">
        <v>0</v>
      </c>
      <c r="C105" s="24">
        <v>-0.21198559691406199</v>
      </c>
      <c r="D105" s="24">
        <v>0</v>
      </c>
      <c r="E105" s="24">
        <v>0</v>
      </c>
      <c r="F105" s="24">
        <v>8.5161008216015702E-2</v>
      </c>
      <c r="G105" s="24">
        <v>0</v>
      </c>
      <c r="H105" s="24">
        <v>-1.34899925308949E-2</v>
      </c>
      <c r="I105" s="24">
        <v>0.86510007469105099</v>
      </c>
      <c r="J105" s="33">
        <v>14.7078883245926</v>
      </c>
    </row>
    <row r="106" spans="1:10" x14ac:dyDescent="0.25">
      <c r="A106" s="28">
        <f t="shared" ref="A106:A123" si="5">A105+5%</f>
        <v>0.15000000000000002</v>
      </c>
      <c r="B106" s="22">
        <v>0</v>
      </c>
      <c r="C106" s="22">
        <v>-0.31797839537109202</v>
      </c>
      <c r="D106" s="22">
        <v>0</v>
      </c>
      <c r="E106" s="22">
        <v>0</v>
      </c>
      <c r="F106" s="22">
        <v>0.127741512324023</v>
      </c>
      <c r="G106" s="22">
        <v>0</v>
      </c>
      <c r="H106" s="22">
        <v>-1.9355206674762201E-2</v>
      </c>
      <c r="I106" s="22">
        <v>0.87096528883491897</v>
      </c>
      <c r="J106" s="32">
        <v>22.0618324868889</v>
      </c>
    </row>
    <row r="107" spans="1:10" x14ac:dyDescent="0.25">
      <c r="A107" s="29">
        <f t="shared" si="5"/>
        <v>0.2</v>
      </c>
      <c r="B107" s="24">
        <v>0</v>
      </c>
      <c r="C107" s="24">
        <v>-0.42397119382812298</v>
      </c>
      <c r="D107" s="24">
        <v>0</v>
      </c>
      <c r="E107" s="24">
        <v>0</v>
      </c>
      <c r="F107" s="24">
        <v>0.17032201643203099</v>
      </c>
      <c r="G107" s="24">
        <v>0</v>
      </c>
      <c r="H107" s="24">
        <v>-2.4731652973307299E-2</v>
      </c>
      <c r="I107" s="24">
        <v>0.87634173513346303</v>
      </c>
      <c r="J107" s="33">
        <v>29.4157766491853</v>
      </c>
    </row>
    <row r="108" spans="1:10" x14ac:dyDescent="0.25">
      <c r="A108" s="28">
        <f t="shared" si="5"/>
        <v>0.25</v>
      </c>
      <c r="B108" s="22">
        <v>0</v>
      </c>
      <c r="C108" s="22">
        <v>-0.52996399228515501</v>
      </c>
      <c r="D108" s="22">
        <v>0</v>
      </c>
      <c r="E108" s="22">
        <v>0</v>
      </c>
      <c r="F108" s="22">
        <v>0.212902520540039</v>
      </c>
      <c r="G108" s="22">
        <v>0</v>
      </c>
      <c r="H108" s="22">
        <v>-2.96779835679685E-2</v>
      </c>
      <c r="I108" s="22">
        <v>0.88128806572812601</v>
      </c>
      <c r="J108" s="32">
        <v>36.769720811481498</v>
      </c>
    </row>
    <row r="109" spans="1:10" x14ac:dyDescent="0.25">
      <c r="A109" s="29">
        <f t="shared" si="5"/>
        <v>0.3</v>
      </c>
      <c r="B109" s="24">
        <v>0</v>
      </c>
      <c r="C109" s="24">
        <v>-0.63595679074218603</v>
      </c>
      <c r="D109" s="24">
        <v>0</v>
      </c>
      <c r="E109" s="24">
        <v>0</v>
      </c>
      <c r="F109" s="24">
        <v>0.25548302464804701</v>
      </c>
      <c r="G109" s="24">
        <v>0</v>
      </c>
      <c r="H109" s="24">
        <v>-3.4243827193810097E-2</v>
      </c>
      <c r="I109" s="24">
        <v>0.88585390935396702</v>
      </c>
      <c r="J109" s="33">
        <v>44.123664973777899</v>
      </c>
    </row>
    <row r="110" spans="1:10" x14ac:dyDescent="0.25">
      <c r="A110" s="28">
        <f t="shared" si="5"/>
        <v>0.35</v>
      </c>
      <c r="B110" s="22">
        <v>0</v>
      </c>
      <c r="C110" s="22">
        <v>-0.74194958919921605</v>
      </c>
      <c r="D110" s="22">
        <v>0</v>
      </c>
      <c r="E110" s="22">
        <v>0</v>
      </c>
      <c r="F110" s="22">
        <v>0.29806352875605502</v>
      </c>
      <c r="G110" s="22">
        <v>0</v>
      </c>
      <c r="H110" s="22">
        <v>-3.8471460180700197E-2</v>
      </c>
      <c r="I110" s="22">
        <v>0.89008154234085701</v>
      </c>
      <c r="J110" s="32">
        <v>51.4776091360743</v>
      </c>
    </row>
    <row r="111" spans="1:10" x14ac:dyDescent="0.25">
      <c r="A111" s="29">
        <f t="shared" si="5"/>
        <v>0.39999999999999997</v>
      </c>
      <c r="B111" s="24">
        <v>0</v>
      </c>
      <c r="C111" s="24">
        <v>-0.84794238765624697</v>
      </c>
      <c r="D111" s="24">
        <v>0</v>
      </c>
      <c r="E111" s="24">
        <v>0</v>
      </c>
      <c r="F111" s="24">
        <v>0.34064403286406297</v>
      </c>
      <c r="G111" s="24">
        <v>0</v>
      </c>
      <c r="H111" s="24">
        <v>-4.2397119382812397E-2</v>
      </c>
      <c r="I111" s="24">
        <v>0.89400720154296898</v>
      </c>
      <c r="J111" s="33">
        <v>58.831553298370601</v>
      </c>
    </row>
    <row r="112" spans="1:10" x14ac:dyDescent="0.25">
      <c r="A112" s="28">
        <f t="shared" si="5"/>
        <v>0.44999999999999996</v>
      </c>
      <c r="B112" s="22">
        <v>0</v>
      </c>
      <c r="C112" s="22">
        <v>-0.95393518611327799</v>
      </c>
      <c r="D112" s="22">
        <v>0</v>
      </c>
      <c r="E112" s="22">
        <v>0</v>
      </c>
      <c r="F112" s="22">
        <v>0.38322453697206998</v>
      </c>
      <c r="G112" s="22">
        <v>0</v>
      </c>
      <c r="H112" s="22">
        <v>-4.60520434675376E-2</v>
      </c>
      <c r="I112" s="22">
        <v>0.89766212562769399</v>
      </c>
      <c r="J112" s="32">
        <v>66.185497460666795</v>
      </c>
    </row>
    <row r="113" spans="1:10" x14ac:dyDescent="0.25">
      <c r="A113" s="29">
        <f t="shared" si="5"/>
        <v>0.49999999999999994</v>
      </c>
      <c r="B113" s="24">
        <v>0</v>
      </c>
      <c r="C113" s="24">
        <v>-1.05992798457031</v>
      </c>
      <c r="D113" s="24">
        <v>0</v>
      </c>
      <c r="E113" s="24">
        <v>0</v>
      </c>
      <c r="F113" s="24">
        <v>0.425805041080078</v>
      </c>
      <c r="G113" s="24">
        <v>0</v>
      </c>
      <c r="H113" s="24">
        <v>-4.94633059466143E-2</v>
      </c>
      <c r="I113" s="24">
        <v>0.90107338810677096</v>
      </c>
      <c r="J113" s="33">
        <v>73.539441622963096</v>
      </c>
    </row>
    <row r="114" spans="1:10" x14ac:dyDescent="0.25">
      <c r="A114" s="28">
        <f t="shared" si="5"/>
        <v>0.54999999999999993</v>
      </c>
      <c r="B114" s="22">
        <v>0</v>
      </c>
      <c r="C114" s="22">
        <v>-1.1659207830273399</v>
      </c>
      <c r="D114" s="22">
        <v>0</v>
      </c>
      <c r="E114" s="22">
        <v>0</v>
      </c>
      <c r="F114" s="22">
        <v>0.46838554518808601</v>
      </c>
      <c r="G114" s="22">
        <v>0</v>
      </c>
      <c r="H114" s="22">
        <v>-5.2654486975428301E-2</v>
      </c>
      <c r="I114" s="22">
        <v>0.90426456913558495</v>
      </c>
      <c r="J114" s="32">
        <v>80.893385785259497</v>
      </c>
    </row>
    <row r="115" spans="1:10" x14ac:dyDescent="0.25">
      <c r="A115" s="29">
        <f t="shared" si="5"/>
        <v>0.6</v>
      </c>
      <c r="B115" s="24">
        <v>0</v>
      </c>
      <c r="C115" s="24">
        <v>-1.2719135814843701</v>
      </c>
      <c r="D115" s="24">
        <v>0</v>
      </c>
      <c r="E115" s="24">
        <v>0</v>
      </c>
      <c r="F115" s="24">
        <v>0.51096604929609402</v>
      </c>
      <c r="G115" s="24">
        <v>0</v>
      </c>
      <c r="H115" s="24">
        <v>-5.5646219189941303E-2</v>
      </c>
      <c r="I115" s="24">
        <v>0.90725630135009805</v>
      </c>
      <c r="J115" s="33">
        <v>88.247329947555798</v>
      </c>
    </row>
    <row r="116" spans="1:10" x14ac:dyDescent="0.25">
      <c r="A116" s="28">
        <f t="shared" si="5"/>
        <v>0.65</v>
      </c>
      <c r="B116" s="22">
        <v>0</v>
      </c>
      <c r="C116" s="22">
        <v>-1.3779063799414</v>
      </c>
      <c r="D116" s="22">
        <v>0</v>
      </c>
      <c r="E116" s="22">
        <v>0</v>
      </c>
      <c r="F116" s="22">
        <v>0.55354655340410197</v>
      </c>
      <c r="G116" s="22">
        <v>0</v>
      </c>
      <c r="H116" s="22">
        <v>-5.8456634300544402E-2</v>
      </c>
      <c r="I116" s="22">
        <v>0.91006671646070103</v>
      </c>
      <c r="J116" s="32">
        <v>95.601274109852099</v>
      </c>
    </row>
    <row r="117" spans="1:10" x14ac:dyDescent="0.25">
      <c r="A117" s="29">
        <f t="shared" si="5"/>
        <v>0.70000000000000007</v>
      </c>
      <c r="B117" s="24">
        <v>0</v>
      </c>
      <c r="C117" s="24">
        <v>-1.4838991783984301</v>
      </c>
      <c r="D117" s="24">
        <v>0</v>
      </c>
      <c r="E117" s="24">
        <v>0</v>
      </c>
      <c r="F117" s="24">
        <v>0.59612705751211004</v>
      </c>
      <c r="G117" s="24">
        <v>0</v>
      </c>
      <c r="H117" s="24">
        <v>-6.1101730875229597E-2</v>
      </c>
      <c r="I117" s="24">
        <v>0.91271181303538595</v>
      </c>
      <c r="J117" s="33">
        <v>102.955218272148</v>
      </c>
    </row>
    <row r="118" spans="1:10" x14ac:dyDescent="0.25">
      <c r="A118" s="28">
        <f t="shared" si="5"/>
        <v>0.75000000000000011</v>
      </c>
      <c r="B118" s="22">
        <v>0</v>
      </c>
      <c r="C118" s="22">
        <v>-1.58989197685546</v>
      </c>
      <c r="D118" s="22">
        <v>0</v>
      </c>
      <c r="E118" s="22">
        <v>0</v>
      </c>
      <c r="F118" s="22">
        <v>0.63870756162011799</v>
      </c>
      <c r="G118" s="22">
        <v>0</v>
      </c>
      <c r="H118" s="22">
        <v>-6.3595679074218495E-2</v>
      </c>
      <c r="I118" s="22">
        <v>0.91520576123437503</v>
      </c>
      <c r="J118" s="32">
        <v>110.309162434445</v>
      </c>
    </row>
    <row r="119" spans="1:10" x14ac:dyDescent="0.25">
      <c r="A119" s="29">
        <f t="shared" si="5"/>
        <v>0.80000000000000016</v>
      </c>
      <c r="B119" s="24">
        <v>0</v>
      </c>
      <c r="C119" s="24">
        <v>-1.6958847753124899</v>
      </c>
      <c r="D119" s="24">
        <v>0</v>
      </c>
      <c r="E119" s="24">
        <v>0</v>
      </c>
      <c r="F119" s="24">
        <v>0.68128806572812495</v>
      </c>
      <c r="G119" s="24">
        <v>0</v>
      </c>
      <c r="H119" s="24">
        <v>-6.5951074595486006E-2</v>
      </c>
      <c r="I119" s="24">
        <v>0.91756115675564298</v>
      </c>
      <c r="J119" s="33">
        <v>117.663106596741</v>
      </c>
    </row>
    <row r="120" spans="1:10" x14ac:dyDescent="0.25">
      <c r="A120" s="28">
        <f t="shared" si="5"/>
        <v>0.8500000000000002</v>
      </c>
      <c r="B120" s="22">
        <v>0</v>
      </c>
      <c r="C120" s="22">
        <v>-1.8018775737695301</v>
      </c>
      <c r="D120" s="22">
        <v>0</v>
      </c>
      <c r="E120" s="22">
        <v>0</v>
      </c>
      <c r="F120" s="22">
        <v>0.72386856983613301</v>
      </c>
      <c r="G120" s="22">
        <v>0</v>
      </c>
      <c r="H120" s="22">
        <v>-6.8179151439928004E-2</v>
      </c>
      <c r="I120" s="22">
        <v>0.91978923360008502</v>
      </c>
      <c r="J120" s="32">
        <v>125.01705075903701</v>
      </c>
    </row>
    <row r="121" spans="1:10" x14ac:dyDescent="0.25">
      <c r="A121" s="29">
        <f t="shared" si="5"/>
        <v>0.90000000000000024</v>
      </c>
      <c r="B121" s="24">
        <v>0</v>
      </c>
      <c r="C121" s="24">
        <v>-1.90787037222656</v>
      </c>
      <c r="D121" s="24">
        <v>0</v>
      </c>
      <c r="E121" s="24">
        <v>0</v>
      </c>
      <c r="F121" s="24">
        <v>0.76644907394414097</v>
      </c>
      <c r="G121" s="24">
        <v>0</v>
      </c>
      <c r="H121" s="24">
        <v>-7.0289961082031102E-2</v>
      </c>
      <c r="I121" s="24">
        <v>0.92190004324218799</v>
      </c>
      <c r="J121" s="33">
        <v>132.37099492133399</v>
      </c>
    </row>
    <row r="122" spans="1:10" x14ac:dyDescent="0.25">
      <c r="A122" s="28">
        <f t="shared" si="5"/>
        <v>0.95000000000000029</v>
      </c>
      <c r="B122" s="22">
        <v>0</v>
      </c>
      <c r="C122" s="22">
        <v>-2.0138631706835901</v>
      </c>
      <c r="D122" s="22">
        <v>0</v>
      </c>
      <c r="E122" s="22">
        <v>0</v>
      </c>
      <c r="F122" s="22">
        <v>0.80902957805214903</v>
      </c>
      <c r="G122" s="22">
        <v>0</v>
      </c>
      <c r="H122" s="22">
        <v>-7.2292524075821096E-2</v>
      </c>
      <c r="I122" s="22">
        <v>0.92390260623597797</v>
      </c>
      <c r="J122" s="32">
        <v>139.72493908363001</v>
      </c>
    </row>
    <row r="123" spans="1:10" x14ac:dyDescent="0.25">
      <c r="A123" s="29">
        <f t="shared" si="5"/>
        <v>1.0000000000000002</v>
      </c>
      <c r="B123" s="24">
        <v>0</v>
      </c>
      <c r="C123" s="24">
        <v>-2.11985596914062</v>
      </c>
      <c r="D123" s="24">
        <v>0</v>
      </c>
      <c r="E123" s="24">
        <v>0</v>
      </c>
      <c r="F123" s="24">
        <v>0.85161008216015699</v>
      </c>
      <c r="G123" s="24">
        <v>0</v>
      </c>
      <c r="H123" s="24">
        <v>-7.4194958919921505E-2</v>
      </c>
      <c r="I123" s="24">
        <v>0.925805041080078</v>
      </c>
      <c r="J123" s="33">
        <v>147.07888324592599</v>
      </c>
    </row>
    <row r="126" spans="1:10" ht="29.25" thickBot="1" x14ac:dyDescent="0.3">
      <c r="A126" s="39" t="s">
        <v>57</v>
      </c>
      <c r="B126" s="39"/>
      <c r="C126" s="39"/>
      <c r="D126" s="39"/>
      <c r="E126" s="39"/>
      <c r="F126" s="39"/>
      <c r="G126" s="39"/>
      <c r="H126" s="39"/>
      <c r="I126" s="39"/>
      <c r="J126" s="39"/>
    </row>
    <row r="127" spans="1:10" ht="57" thickTop="1" x14ac:dyDescent="0.3">
      <c r="A127" s="19" t="s">
        <v>44</v>
      </c>
      <c r="B127" s="20" t="s">
        <v>42</v>
      </c>
      <c r="C127" s="20" t="s">
        <v>36</v>
      </c>
      <c r="D127" s="20" t="s">
        <v>37</v>
      </c>
      <c r="E127" s="20" t="s">
        <v>43</v>
      </c>
      <c r="F127" s="20" t="s">
        <v>38</v>
      </c>
      <c r="G127" s="20" t="s">
        <v>39</v>
      </c>
      <c r="H127" s="20" t="s">
        <v>46</v>
      </c>
      <c r="I127" s="20" t="s">
        <v>45</v>
      </c>
      <c r="J127" s="20" t="s">
        <v>41</v>
      </c>
    </row>
    <row r="128" spans="1:10" ht="15.75" x14ac:dyDescent="0.25">
      <c r="A128" s="26" t="s">
        <v>52</v>
      </c>
      <c r="B128" s="21"/>
      <c r="C128" s="21"/>
      <c r="D128" s="21"/>
      <c r="E128" s="21"/>
      <c r="F128" s="21"/>
      <c r="G128" s="27"/>
      <c r="H128" s="27"/>
      <c r="I128" s="27"/>
      <c r="J128" s="27"/>
    </row>
    <row r="129" spans="1:10" x14ac:dyDescent="0.25">
      <c r="A129" s="28">
        <v>0.05</v>
      </c>
      <c r="B129" s="22">
        <v>0</v>
      </c>
      <c r="C129" s="22">
        <v>-8.5952064223366195E-2</v>
      </c>
      <c r="D129" s="22">
        <v>0</v>
      </c>
      <c r="E129" s="22">
        <v>0</v>
      </c>
      <c r="F129" s="22">
        <v>4.3983355504364399E-2</v>
      </c>
      <c r="G129" s="22">
        <v>0</v>
      </c>
      <c r="H129" s="22">
        <v>-5.7301376148911204E-3</v>
      </c>
      <c r="I129" s="22">
        <v>0.88539724770217798</v>
      </c>
      <c r="J129" s="32">
        <v>20.651475926249301</v>
      </c>
    </row>
    <row r="130" spans="1:10" x14ac:dyDescent="0.25">
      <c r="A130" s="29">
        <f>A129+5%</f>
        <v>0.1</v>
      </c>
      <c r="B130" s="24">
        <v>0</v>
      </c>
      <c r="C130" s="24">
        <v>-0.171904128446733</v>
      </c>
      <c r="D130" s="24">
        <v>0</v>
      </c>
      <c r="E130" s="24">
        <v>0</v>
      </c>
      <c r="F130" s="24">
        <v>8.7966711008728701E-2</v>
      </c>
      <c r="G130" s="24">
        <v>0</v>
      </c>
      <c r="H130" s="24">
        <v>-1.0939353628428501E-2</v>
      </c>
      <c r="I130" s="24">
        <v>0.89060646371571495</v>
      </c>
      <c r="J130" s="33">
        <v>41.302951852498602</v>
      </c>
    </row>
    <row r="131" spans="1:10" x14ac:dyDescent="0.25">
      <c r="A131" s="28">
        <f t="shared" ref="A131:A148" si="6">A130+5%</f>
        <v>0.15000000000000002</v>
      </c>
      <c r="B131" s="22">
        <v>0</v>
      </c>
      <c r="C131" s="22">
        <v>-0.25785619267009902</v>
      </c>
      <c r="D131" s="22">
        <v>0</v>
      </c>
      <c r="E131" s="22">
        <v>0</v>
      </c>
      <c r="F131" s="22">
        <v>0.13195006651309299</v>
      </c>
      <c r="G131" s="22">
        <v>0</v>
      </c>
      <c r="H131" s="22">
        <v>-1.56955943364409E-2</v>
      </c>
      <c r="I131" s="22">
        <v>0.89536270442372801</v>
      </c>
      <c r="J131" s="32">
        <v>61.954427778747899</v>
      </c>
    </row>
    <row r="132" spans="1:10" x14ac:dyDescent="0.25">
      <c r="A132" s="29">
        <f t="shared" si="6"/>
        <v>0.2</v>
      </c>
      <c r="B132" s="24">
        <v>0</v>
      </c>
      <c r="C132" s="24">
        <v>-0.343808256893465</v>
      </c>
      <c r="D132" s="24">
        <v>0</v>
      </c>
      <c r="E132" s="24">
        <v>0</v>
      </c>
      <c r="F132" s="24">
        <v>0.17593342201745699</v>
      </c>
      <c r="G132" s="24">
        <v>0</v>
      </c>
      <c r="H132" s="24">
        <v>-2.0055481652118901E-2</v>
      </c>
      <c r="I132" s="24">
        <v>0.89972259173940505</v>
      </c>
      <c r="J132" s="33">
        <v>82.605903704997203</v>
      </c>
    </row>
    <row r="133" spans="1:10" x14ac:dyDescent="0.25">
      <c r="A133" s="28">
        <f t="shared" si="6"/>
        <v>0.25</v>
      </c>
      <c r="B133" s="22">
        <v>0</v>
      </c>
      <c r="C133" s="22">
        <v>-0.42976032111683199</v>
      </c>
      <c r="D133" s="22">
        <v>0</v>
      </c>
      <c r="E133" s="22">
        <v>0</v>
      </c>
      <c r="F133" s="22">
        <v>0.21991677752182201</v>
      </c>
      <c r="G133" s="22">
        <v>0</v>
      </c>
      <c r="H133" s="22">
        <v>-2.4066577982542501E-2</v>
      </c>
      <c r="I133" s="22">
        <v>0.90373368806983001</v>
      </c>
      <c r="J133" s="32">
        <v>103.257379631246</v>
      </c>
    </row>
    <row r="134" spans="1:10" x14ac:dyDescent="0.25">
      <c r="A134" s="29">
        <f t="shared" si="6"/>
        <v>0.3</v>
      </c>
      <c r="B134" s="24">
        <v>0</v>
      </c>
      <c r="C134" s="24">
        <v>-0.51571238534019803</v>
      </c>
      <c r="D134" s="24">
        <v>0</v>
      </c>
      <c r="E134" s="24">
        <v>0</v>
      </c>
      <c r="F134" s="24">
        <v>0.26390013302618598</v>
      </c>
      <c r="G134" s="24">
        <v>0</v>
      </c>
      <c r="H134" s="24">
        <v>-2.77691284413954E-2</v>
      </c>
      <c r="I134" s="24">
        <v>0.90743623852868205</v>
      </c>
      <c r="J134" s="33">
        <v>123.908855557496</v>
      </c>
    </row>
    <row r="135" spans="1:10" x14ac:dyDescent="0.25">
      <c r="A135" s="28">
        <f t="shared" si="6"/>
        <v>0.35</v>
      </c>
      <c r="B135" s="22">
        <v>0</v>
      </c>
      <c r="C135" s="22">
        <v>-0.60166444956356402</v>
      </c>
      <c r="D135" s="22">
        <v>0</v>
      </c>
      <c r="E135" s="22">
        <v>0</v>
      </c>
      <c r="F135" s="22">
        <v>0.30788348853055097</v>
      </c>
      <c r="G135" s="22">
        <v>0</v>
      </c>
      <c r="H135" s="22">
        <v>-3.1197415903295899E-2</v>
      </c>
      <c r="I135" s="22">
        <v>0.91086452599058298</v>
      </c>
      <c r="J135" s="32">
        <v>144.56033148374499</v>
      </c>
    </row>
    <row r="136" spans="1:10" x14ac:dyDescent="0.25">
      <c r="A136" s="29">
        <f t="shared" si="6"/>
        <v>0.39999999999999997</v>
      </c>
      <c r="B136" s="24">
        <v>0</v>
      </c>
      <c r="C136" s="24">
        <v>-0.68761651378693001</v>
      </c>
      <c r="D136" s="24">
        <v>0</v>
      </c>
      <c r="E136" s="24">
        <v>0</v>
      </c>
      <c r="F136" s="24">
        <v>0.35186684403491503</v>
      </c>
      <c r="G136" s="24">
        <v>0</v>
      </c>
      <c r="H136" s="24">
        <v>-3.43808256893465E-2</v>
      </c>
      <c r="I136" s="24">
        <v>0.91404793577663401</v>
      </c>
      <c r="J136" s="33">
        <v>165.21180740999401</v>
      </c>
    </row>
    <row r="137" spans="1:10" x14ac:dyDescent="0.25">
      <c r="A137" s="28">
        <f t="shared" si="6"/>
        <v>0.44999999999999996</v>
      </c>
      <c r="B137" s="22">
        <v>0</v>
      </c>
      <c r="C137" s="22">
        <v>-0.77356857801029599</v>
      </c>
      <c r="D137" s="22">
        <v>0</v>
      </c>
      <c r="E137" s="22">
        <v>0</v>
      </c>
      <c r="F137" s="22">
        <v>0.39585019953927902</v>
      </c>
      <c r="G137" s="22">
        <v>0</v>
      </c>
      <c r="H137" s="22">
        <v>-3.7344689972910898E-2</v>
      </c>
      <c r="I137" s="22">
        <v>0.917011800060198</v>
      </c>
      <c r="J137" s="32">
        <v>185.863283336244</v>
      </c>
    </row>
    <row r="138" spans="1:10" x14ac:dyDescent="0.25">
      <c r="A138" s="29">
        <f t="shared" si="6"/>
        <v>0.49999999999999994</v>
      </c>
      <c r="B138" s="24">
        <v>0</v>
      </c>
      <c r="C138" s="24">
        <v>-0.85952064223366298</v>
      </c>
      <c r="D138" s="24">
        <v>0</v>
      </c>
      <c r="E138" s="24">
        <v>0</v>
      </c>
      <c r="F138" s="24">
        <v>0.43983355504364402</v>
      </c>
      <c r="G138" s="24">
        <v>0</v>
      </c>
      <c r="H138" s="24">
        <v>-4.0110963304237503E-2</v>
      </c>
      <c r="I138" s="24">
        <v>0.91977807339152495</v>
      </c>
      <c r="J138" s="33">
        <v>206.51475926249299</v>
      </c>
    </row>
    <row r="139" spans="1:10" x14ac:dyDescent="0.25">
      <c r="A139" s="28">
        <f t="shared" si="6"/>
        <v>0.54999999999999993</v>
      </c>
      <c r="B139" s="22">
        <v>0</v>
      </c>
      <c r="C139" s="22">
        <v>-0.94547270645702897</v>
      </c>
      <c r="D139" s="22">
        <v>0</v>
      </c>
      <c r="E139" s="22">
        <v>0</v>
      </c>
      <c r="F139" s="22">
        <v>0.48381691054800802</v>
      </c>
      <c r="G139" s="22">
        <v>0</v>
      </c>
      <c r="H139" s="22">
        <v>-4.2698767388381999E-2</v>
      </c>
      <c r="I139" s="22">
        <v>0.922365877475669</v>
      </c>
      <c r="J139" s="32">
        <v>227.16623518874201</v>
      </c>
    </row>
    <row r="140" spans="1:10" x14ac:dyDescent="0.25">
      <c r="A140" s="29">
        <f t="shared" si="6"/>
        <v>0.6</v>
      </c>
      <c r="B140" s="24">
        <v>0</v>
      </c>
      <c r="C140" s="24">
        <v>-1.0314247706804001</v>
      </c>
      <c r="D140" s="24">
        <v>0</v>
      </c>
      <c r="E140" s="24">
        <v>0</v>
      </c>
      <c r="F140" s="24">
        <v>0.52780026605237196</v>
      </c>
      <c r="G140" s="24">
        <v>0</v>
      </c>
      <c r="H140" s="24">
        <v>-4.5124833717267401E-2</v>
      </c>
      <c r="I140" s="24">
        <v>0.92479194380455398</v>
      </c>
      <c r="J140" s="33">
        <v>247.81771111499199</v>
      </c>
    </row>
    <row r="141" spans="1:10" x14ac:dyDescent="0.25">
      <c r="A141" s="28">
        <f t="shared" si="6"/>
        <v>0.65</v>
      </c>
      <c r="B141" s="22">
        <v>0</v>
      </c>
      <c r="C141" s="22">
        <v>-1.1173768349037601</v>
      </c>
      <c r="D141" s="22">
        <v>0</v>
      </c>
      <c r="E141" s="22">
        <v>0</v>
      </c>
      <c r="F141" s="22">
        <v>0.57178362155673701</v>
      </c>
      <c r="G141" s="22">
        <v>0</v>
      </c>
      <c r="H141" s="22">
        <v>-4.7403865723189997E-2</v>
      </c>
      <c r="I141" s="22">
        <v>0.92707097581047704</v>
      </c>
      <c r="J141" s="32">
        <v>268.46918704124101</v>
      </c>
    </row>
    <row r="142" spans="1:10" x14ac:dyDescent="0.25">
      <c r="A142" s="29">
        <f t="shared" si="6"/>
        <v>0.70000000000000007</v>
      </c>
      <c r="B142" s="24">
        <v>0</v>
      </c>
      <c r="C142" s="24">
        <v>-1.20332889912713</v>
      </c>
      <c r="D142" s="24">
        <v>0</v>
      </c>
      <c r="E142" s="24">
        <v>0</v>
      </c>
      <c r="F142" s="24">
        <v>0.61576697706110095</v>
      </c>
      <c r="G142" s="24">
        <v>0</v>
      </c>
      <c r="H142" s="24">
        <v>-4.9548837022881702E-2</v>
      </c>
      <c r="I142" s="24">
        <v>0.92921594711016897</v>
      </c>
      <c r="J142" s="33">
        <v>289.12066296748998</v>
      </c>
    </row>
    <row r="143" spans="1:10" x14ac:dyDescent="0.25">
      <c r="A143" s="28">
        <f t="shared" si="6"/>
        <v>0.75000000000000011</v>
      </c>
      <c r="B143" s="22">
        <v>0</v>
      </c>
      <c r="C143" s="22">
        <v>-1.28928096335049</v>
      </c>
      <c r="D143" s="22">
        <v>0</v>
      </c>
      <c r="E143" s="22">
        <v>0</v>
      </c>
      <c r="F143" s="22">
        <v>0.659750332565466</v>
      </c>
      <c r="G143" s="22">
        <v>0</v>
      </c>
      <c r="H143" s="22">
        <v>-5.1571238534019598E-2</v>
      </c>
      <c r="I143" s="22">
        <v>0.93123834862130705</v>
      </c>
      <c r="J143" s="32">
        <v>309.772138893739</v>
      </c>
    </row>
    <row r="144" spans="1:10" x14ac:dyDescent="0.25">
      <c r="A144" s="29">
        <f t="shared" si="6"/>
        <v>0.80000000000000016</v>
      </c>
      <c r="B144" s="24">
        <v>0</v>
      </c>
      <c r="C144" s="24">
        <v>-1.37523302757386</v>
      </c>
      <c r="D144" s="24">
        <v>0</v>
      </c>
      <c r="E144" s="24">
        <v>0</v>
      </c>
      <c r="F144" s="24">
        <v>0.70373368806983005</v>
      </c>
      <c r="G144" s="24">
        <v>0</v>
      </c>
      <c r="H144" s="24">
        <v>-5.3481284405650101E-2</v>
      </c>
      <c r="I144" s="24">
        <v>0.93314839449293696</v>
      </c>
      <c r="J144" s="33">
        <v>330.42361481998898</v>
      </c>
    </row>
    <row r="145" spans="1:10" x14ac:dyDescent="0.25">
      <c r="A145" s="28">
        <f t="shared" si="6"/>
        <v>0.8500000000000002</v>
      </c>
      <c r="B145" s="22">
        <v>0</v>
      </c>
      <c r="C145" s="22">
        <v>-1.46118509179723</v>
      </c>
      <c r="D145" s="22">
        <v>0</v>
      </c>
      <c r="E145" s="22">
        <v>0</v>
      </c>
      <c r="F145" s="22">
        <v>0.747717043574194</v>
      </c>
      <c r="G145" s="22">
        <v>0</v>
      </c>
      <c r="H145" s="22">
        <v>-5.5288084554489698E-2</v>
      </c>
      <c r="I145" s="22">
        <v>0.93495519464177701</v>
      </c>
      <c r="J145" s="32">
        <v>351.075090746238</v>
      </c>
    </row>
    <row r="146" spans="1:10" x14ac:dyDescent="0.25">
      <c r="A146" s="29">
        <f t="shared" si="6"/>
        <v>0.90000000000000024</v>
      </c>
      <c r="B146" s="24">
        <v>0</v>
      </c>
      <c r="C146" s="24">
        <v>-1.54713715602059</v>
      </c>
      <c r="D146" s="24">
        <v>0</v>
      </c>
      <c r="E146" s="24">
        <v>0</v>
      </c>
      <c r="F146" s="24">
        <v>0.79170039907855805</v>
      </c>
      <c r="G146" s="24">
        <v>0</v>
      </c>
      <c r="H146" s="24">
        <v>-5.6999789958653499E-2</v>
      </c>
      <c r="I146" s="24">
        <v>0.936666900045941</v>
      </c>
      <c r="J146" s="33">
        <v>371.72656667248702</v>
      </c>
    </row>
    <row r="147" spans="1:10" x14ac:dyDescent="0.25">
      <c r="A147" s="28">
        <f t="shared" si="6"/>
        <v>0.95000000000000029</v>
      </c>
      <c r="B147" s="22">
        <v>0</v>
      </c>
      <c r="C147" s="22">
        <v>-1.63308922024396</v>
      </c>
      <c r="D147" s="22">
        <v>0</v>
      </c>
      <c r="E147" s="22">
        <v>0</v>
      </c>
      <c r="F147" s="22">
        <v>0.83568375458292299</v>
      </c>
      <c r="G147" s="22">
        <v>0</v>
      </c>
      <c r="H147" s="22">
        <v>-5.86237155985012E-2</v>
      </c>
      <c r="I147" s="22">
        <v>0.93829082568578803</v>
      </c>
      <c r="J147" s="32">
        <v>392.37804259873701</v>
      </c>
    </row>
    <row r="148" spans="1:10" x14ac:dyDescent="0.25">
      <c r="A148" s="29">
        <f t="shared" si="6"/>
        <v>1.0000000000000002</v>
      </c>
      <c r="B148" s="24">
        <v>0</v>
      </c>
      <c r="C148" s="24">
        <v>-1.71904128446733</v>
      </c>
      <c r="D148" s="24">
        <v>0</v>
      </c>
      <c r="E148" s="24">
        <v>0</v>
      </c>
      <c r="F148" s="24">
        <v>0.87966711008728704</v>
      </c>
      <c r="G148" s="24">
        <v>0</v>
      </c>
      <c r="H148" s="24">
        <v>-6.0166444956356403E-2</v>
      </c>
      <c r="I148" s="24">
        <v>0.93983355504364396</v>
      </c>
      <c r="J148" s="33">
        <v>413.02951852498597</v>
      </c>
    </row>
  </sheetData>
  <mergeCells count="6">
    <mergeCell ref="A1:J1"/>
    <mergeCell ref="A101:J101"/>
    <mergeCell ref="A126:J126"/>
    <mergeCell ref="A76:J76"/>
    <mergeCell ref="A51:J51"/>
    <mergeCell ref="A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fuel_shocks</vt:lpstr>
      <vt:lpstr>electricity_shocks</vt:lpstr>
      <vt:lpstr>fuel_shocks_MC_trials</vt:lpstr>
      <vt:lpstr>electricity_shocks_MC_trials</vt:lpstr>
      <vt:lpstr>fuel_percent_shocks</vt:lpstr>
      <vt:lpstr>electricity_percent_shocks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2017-05-31T23:25:01Z</dcterms:modified>
</cp:coreProperties>
</file>