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14145" yWindow="2115" windowWidth="34020" windowHeight="24765" tabRatio="682"/>
  </bookViews>
  <sheets>
    <sheet name="main" sheetId="10" r:id="rId1"/>
    <sheet name="fuel_shocks" sheetId="3" r:id="rId2"/>
    <sheet name="electricity_shocks" sheetId="4" r:id="rId3"/>
    <sheet name="fuel_shocks_MC_trials" sheetId="6" r:id="rId4"/>
    <sheet name="electricity_shocks_MC_trials" sheetId="7" r:id="rId5"/>
    <sheet name="fuel_percent_shocks" sheetId="9" r:id="rId6"/>
    <sheet name="electricity_percent_shocks" sheetId="8" r:id="rId7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32" i="7" l="1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</calcChain>
</file>

<file path=xl/sharedStrings.xml><?xml version="1.0" encoding="utf-8"?>
<sst xmlns="http://schemas.openxmlformats.org/spreadsheetml/2006/main" count="1497" uniqueCount="63">
  <si>
    <t>Feedstock</t>
  </si>
  <si>
    <t>Technology</t>
  </si>
  <si>
    <t>Quantity (MatLab)</t>
  </si>
  <si>
    <t>Unit</t>
  </si>
  <si>
    <t>Crop</t>
  </si>
  <si>
    <t>Sorghum</t>
  </si>
  <si>
    <t>Ethanol from Starch</t>
  </si>
  <si>
    <t>gallons</t>
  </si>
  <si>
    <t>Wheat</t>
  </si>
  <si>
    <t>Cellulosic Ethanol</t>
  </si>
  <si>
    <t>Gasification-F-T</t>
  </si>
  <si>
    <t>Dilute Acid Hydrolysis</t>
  </si>
  <si>
    <t>Sweet Corn</t>
  </si>
  <si>
    <t>Soybean</t>
  </si>
  <si>
    <t>Transesterification</t>
  </si>
  <si>
    <t>Forest Residues</t>
  </si>
  <si>
    <t>Livestock</t>
  </si>
  <si>
    <t>Beef Cattle(feedlot)</t>
  </si>
  <si>
    <t>AD/Landfill Gas to transportation fuel</t>
  </si>
  <si>
    <t>GGE</t>
  </si>
  <si>
    <t>Diary Cow and Heifers</t>
  </si>
  <si>
    <t>Pigs(Market and Breeders)</t>
  </si>
  <si>
    <t>Chicken(Layers and Broilers)</t>
  </si>
  <si>
    <t>Energy content</t>
  </si>
  <si>
    <t>GWh</t>
  </si>
  <si>
    <t>Direct combustion-stand alone for solid biomass</t>
  </si>
  <si>
    <t>Direct combustion-cofiring</t>
  </si>
  <si>
    <t>Gasification-Stand Alone for BIGCC</t>
  </si>
  <si>
    <t>Pyrolysis</t>
  </si>
  <si>
    <t>Direct combustion-ADG/Landfill Gas</t>
  </si>
  <si>
    <t>Direct combustion-small scale CHP for solid biomass</t>
  </si>
  <si>
    <t>Gasificiation-small scale CHP</t>
  </si>
  <si>
    <t>Gasification-small scale CHP</t>
  </si>
  <si>
    <t>30% moister (Alternative I)</t>
  </si>
  <si>
    <t>55% moister (Alternative II)</t>
  </si>
  <si>
    <t>Alternative assumptions</t>
  </si>
  <si>
    <t>% Price Change
Electricity</t>
  </si>
  <si>
    <t>% Price Change
Natural Gas</t>
  </si>
  <si>
    <t>% Quantity Change
Electricity</t>
  </si>
  <si>
    <t>% Quantity Change
Natural Gas</t>
  </si>
  <si>
    <t>Notes</t>
  </si>
  <si>
    <t>CO2 Reduction (tonnes)</t>
  </si>
  <si>
    <t>% Price Change
Fuel</t>
  </si>
  <si>
    <t>% Quantity Change
Fuel</t>
  </si>
  <si>
    <t>% Supply Shock</t>
  </si>
  <si>
    <t>Rebound effect on Electricity</t>
  </si>
  <si>
    <t>% Quantity Change    Non-biomass Electricity</t>
  </si>
  <si>
    <t>% Quantity Change
Gasoline</t>
  </si>
  <si>
    <t>Rebound Effect    Gasoline</t>
  </si>
  <si>
    <t>Mean</t>
  </si>
  <si>
    <t>5th Percentile</t>
  </si>
  <si>
    <t>95th Percentile</t>
  </si>
  <si>
    <t>Biomass</t>
  </si>
  <si>
    <t>% Quantity Change    Gasoline</t>
  </si>
  <si>
    <t>Rebound effect on Gasoline</t>
  </si>
  <si>
    <t>Min</t>
  </si>
  <si>
    <t>Median</t>
  </si>
  <si>
    <t>Max</t>
  </si>
  <si>
    <t>Forest</t>
  </si>
  <si>
    <t>Type of feedstock</t>
  </si>
  <si>
    <t>The data in this spreadsheet was generated using a randomized own price demand elasticity for electricity and fuel</t>
  </si>
  <si>
    <t xml:space="preserve">The electricity elasticity followed a normal distribution with mean -0.28 and std 0.0753 </t>
  </si>
  <si>
    <t>The fuel elasticity followed a triangle distribution with parameters (-1.05, -0.5755, -0.16)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</si>
</sst>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%"/>
    <numFmt numFmtId="165" formatCode="0.0000"/>
    <numFmt numFmtId="166" formatCode="0.00000000000000%"/>
    <numFmt numFmtId="167" formatCode="#,##0.000"/>
    <numFmt numFmtId="168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B515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theme="4" tint="0.59999389629810485"/>
      </patternFill>
    </fill>
  </fills>
  <borders count="7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 style="medium">
        <color theme="0" tint="-4.9989318521683403E-2"/>
      </bottom>
      <diagonal/>
    </border>
    <border>
      <left/>
      <right/>
      <top style="medium">
        <color theme="0" tint="-4.9989318521683403E-2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0" fillId="0" borderId="0" xfId="0" applyAlignment="1">
      <alignment horizontal="right" indent="1"/>
    </xf>
    <xf numFmtId="0" fontId="2" fillId="0" borderId="1" xfId="0" applyFont="1" applyBorder="1"/>
    <xf numFmtId="0" fontId="2" fillId="0" borderId="2" xfId="0" applyFont="1" applyBorder="1"/>
    <xf numFmtId="0" fontId="4" fillId="0" borderId="0" xfId="0" applyFont="1" applyAlignment="1">
      <alignment horizontal="left" indent="2"/>
    </xf>
    <xf numFmtId="164" fontId="0" fillId="0" borderId="0" xfId="0" applyNumberFormat="1" applyAlignment="1">
      <alignment horizontal="right" indent="1"/>
    </xf>
    <xf numFmtId="0" fontId="2" fillId="0" borderId="2" xfId="0" applyFont="1" applyBorder="1" applyAlignment="1">
      <alignment horizontal="center"/>
    </xf>
    <xf numFmtId="0" fontId="1" fillId="0" borderId="0" xfId="0" applyFont="1"/>
    <xf numFmtId="165" fontId="0" fillId="0" borderId="0" xfId="0" applyNumberFormat="1"/>
    <xf numFmtId="0" fontId="2" fillId="0" borderId="2" xfId="0" applyFont="1" applyBorder="1" applyAlignment="1">
      <alignment horizontal="right" wrapText="1"/>
    </xf>
    <xf numFmtId="164" fontId="0" fillId="0" borderId="0" xfId="0" applyNumberFormat="1" applyAlignment="1">
      <alignment horizontal="right"/>
    </xf>
    <xf numFmtId="164" fontId="0" fillId="0" borderId="0" xfId="0" applyNumberFormat="1" applyAlignment="1"/>
    <xf numFmtId="164" fontId="0" fillId="0" borderId="0" xfId="0" applyNumberFormat="1"/>
    <xf numFmtId="166" fontId="0" fillId="0" borderId="0" xfId="0" applyNumberFormat="1"/>
    <xf numFmtId="164" fontId="0" fillId="0" borderId="0" xfId="0" applyNumberFormat="1" applyFont="1"/>
    <xf numFmtId="3" fontId="0" fillId="0" borderId="0" xfId="0" applyNumberFormat="1" applyAlignment="1">
      <alignment horizontal="right" indent="1"/>
    </xf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right" wrapText="1"/>
    </xf>
    <xf numFmtId="0" fontId="0" fillId="4" borderId="0" xfId="0" applyFill="1"/>
    <xf numFmtId="164" fontId="0" fillId="5" borderId="0" xfId="0" applyNumberFormat="1" applyFill="1" applyAlignment="1"/>
    <xf numFmtId="3" fontId="0" fillId="5" borderId="0" xfId="0" applyNumberFormat="1" applyFill="1" applyAlignment="1"/>
    <xf numFmtId="164" fontId="0" fillId="4" borderId="0" xfId="0" applyNumberFormat="1" applyFill="1" applyAlignment="1"/>
    <xf numFmtId="3" fontId="0" fillId="4" borderId="0" xfId="0" applyNumberFormat="1" applyFill="1" applyAlignment="1"/>
    <xf numFmtId="0" fontId="3" fillId="4" borderId="0" xfId="0" applyFont="1" applyFill="1"/>
    <xf numFmtId="0" fontId="0" fillId="4" borderId="0" xfId="0" applyFill="1" applyAlignment="1">
      <alignment horizontal="right"/>
    </xf>
    <xf numFmtId="9" fontId="1" fillId="5" borderId="0" xfId="0" applyNumberFormat="1" applyFont="1" applyFill="1" applyAlignment="1">
      <alignment horizontal="left" indent="1"/>
    </xf>
    <xf numFmtId="9" fontId="1" fillId="4" borderId="0" xfId="0" applyNumberFormat="1" applyFont="1" applyFill="1" applyAlignment="1">
      <alignment horizontal="left" indent="1"/>
    </xf>
    <xf numFmtId="11" fontId="0" fillId="0" borderId="0" xfId="0" applyNumberFormat="1"/>
    <xf numFmtId="167" fontId="0" fillId="0" borderId="0" xfId="0" applyNumberFormat="1" applyAlignment="1"/>
    <xf numFmtId="167" fontId="0" fillId="5" borderId="0" xfId="0" applyNumberFormat="1" applyFill="1" applyAlignment="1"/>
    <xf numFmtId="167" fontId="0" fillId="4" borderId="0" xfId="0" applyNumberFormat="1" applyFill="1" applyAlignment="1"/>
    <xf numFmtId="168" fontId="0" fillId="0" borderId="0" xfId="0" applyNumberFormat="1" applyAlignment="1"/>
    <xf numFmtId="168" fontId="0" fillId="0" borderId="0" xfId="0" applyNumberFormat="1"/>
    <xf numFmtId="168" fontId="2" fillId="0" borderId="2" xfId="0" applyNumberFormat="1" applyFont="1" applyBorder="1" applyAlignment="1">
      <alignment horizontal="right" wrapText="1"/>
    </xf>
    <xf numFmtId="0" fontId="0" fillId="0" borderId="0" xfId="0" applyAlignment="1">
      <alignment horizontal="left"/>
    </xf>
    <xf numFmtId="0" fontId="7" fillId="3" borderId="1" xfId="0" applyFont="1" applyFill="1" applyBorder="1" applyAlignment="1">
      <alignment horizontal="left" wrapText="1"/>
    </xf>
    <xf numFmtId="0" fontId="0" fillId="0" borderId="0" xfId="0" applyFont="1"/>
    <xf numFmtId="0" fontId="0" fillId="0" borderId="0" xfId="0" applyAlignment="1">
      <alignment horizontal="left" indent="1"/>
    </xf>
    <xf numFmtId="0" fontId="4" fillId="6" borderId="4" xfId="0" applyFont="1" applyFill="1" applyBorder="1" applyAlignment="1">
      <alignment horizontal="center" vertical="center" textRotation="90"/>
    </xf>
    <xf numFmtId="0" fontId="4" fillId="6" borderId="5" xfId="0" applyFont="1" applyFill="1" applyBorder="1" applyAlignment="1">
      <alignment horizontal="center" vertical="center" textRotation="90"/>
    </xf>
    <xf numFmtId="0" fontId="4" fillId="7" borderId="5" xfId="0" applyFont="1" applyFill="1" applyBorder="1" applyAlignment="1">
      <alignment horizontal="center" vertical="center" textRotation="90"/>
    </xf>
    <xf numFmtId="0" fontId="4" fillId="6" borderId="6" xfId="0" applyFont="1" applyFill="1" applyBorder="1" applyAlignment="1">
      <alignment horizontal="center" vertical="center" textRotation="90"/>
    </xf>
    <xf numFmtId="0" fontId="4" fillId="6" borderId="0" xfId="0" applyFont="1" applyFill="1" applyBorder="1" applyAlignment="1">
      <alignment horizontal="center" vertical="center" textRotation="90"/>
    </xf>
    <xf numFmtId="0" fontId="6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8" fillId="0" borderId="0" xfId="0" applyFont="1"/>
  </cellXfs>
  <cellStyles count="1">
    <cellStyle name="Normal" xfId="0" builtinId="0"/>
  </cellStyles>
  <dxfs count="106">
    <dxf>
      <numFmt numFmtId="168" formatCode="0.000"/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alignment horizontal="right" vertical="bottom" textRotation="0" wrapText="0" indent="1" justifyLastLine="0" shrinkToFit="0" readingOrder="0"/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Medium9"/>
  <colors>
    <mruColors>
      <color rgb="FFCB5151"/>
      <color rgb="FFC33B3B"/>
      <color rgb="FF812727"/>
      <color rgb="FFA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B1:P17" totalsRowShown="0" headerRowDxfId="105">
  <autoFilter ref="B1:P17"/>
  <tableColumns count="15">
    <tableColumn id="1" name="Feedstock" dataDxfId="104"/>
    <tableColumn id="2" name="Technology"/>
    <tableColumn id="3" name="Quantity (MatLab)"/>
    <tableColumn id="4" name="Unit"/>
    <tableColumn id="14" name="Notes"/>
    <tableColumn id="16" name="% Supply Shock" dataDxfId="103"/>
    <tableColumn id="5" name="% Price Change_x000a_Fuel" dataDxfId="102"/>
    <tableColumn id="6" name="% Price Change_x000a_Electricity" dataDxfId="101"/>
    <tableColumn id="7" name="% Price Change_x000a_Natural Gas" dataDxfId="100"/>
    <tableColumn id="8" name="% Quantity Change_x000a_Fuel" dataDxfId="99"/>
    <tableColumn id="9" name="% Quantity Change_x000a_Electricity" dataDxfId="98"/>
    <tableColumn id="10" name="% Quantity Change_x000a_Natural Gas" dataDxfId="97"/>
    <tableColumn id="11" name="% Quantity Change_x000a_Gasoline" dataDxfId="96"/>
    <tableColumn id="19" name="Rebound Effect    Gasoline" dataDxfId="95"/>
    <tableColumn id="15" name="CO2 Reduction (tonnes)" dataDxfId="94"/>
  </tableColumns>
  <tableStyleInfo name="TableStyleDark9" showFirstColumn="0" showLastColumn="0" showRowStripes="1" showColumnStripes="0"/>
</table>
</file>

<file path=xl/tables/table10.xml><?xml version="1.0" encoding="utf-8"?>
<table xmlns="http://schemas.openxmlformats.org/spreadsheetml/2006/main" id="8" name="Table3689" displayName="Table3689" ref="B41:P76" totalsRowShown="0" headerRowDxfId="15">
  <autoFilter ref="B41:P76"/>
  <tableColumns count="15">
    <tableColumn id="1" name="Feedstock" dataDxfId="14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13"/>
    <tableColumn id="14" name="CO2 Reduction (tonnes)"/>
  </tableColumns>
  <tableStyleInfo name="TableStyleDark9" showFirstColumn="0" showLastColumn="0" showRowStripes="1" showColumnStripes="0"/>
</table>
</file>

<file path=xl/tables/table11.xml><?xml version="1.0" encoding="utf-8"?>
<table xmlns="http://schemas.openxmlformats.org/spreadsheetml/2006/main" id="9" name="Table36810" displayName="Table36810" ref="B158:P193" totalsRowShown="0" headerRowDxfId="12">
  <autoFilter ref="B158:P193"/>
  <tableColumns count="15">
    <tableColumn id="1" name="Feedstock" dataDxfId="11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10"/>
    <tableColumn id="14" name="CO2 Reduction (tonnes)"/>
  </tableColumns>
  <tableStyleInfo name="TableStyleDark9" showFirstColumn="0" showLastColumn="0" showRowStripes="1" showColumnStripes="0"/>
</table>
</file>

<file path=xl/tables/table12.xml><?xml version="1.0" encoding="utf-8"?>
<table xmlns="http://schemas.openxmlformats.org/spreadsheetml/2006/main" id="12" name="Table368913" displayName="Table368913" ref="B119:P154" totalsRowShown="0" headerRowDxfId="9">
  <autoFilter ref="B119:P154"/>
  <tableColumns count="15">
    <tableColumn id="1" name="Feedstock" dataDxfId="8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7"/>
    <tableColumn id="14" name="CO2 Reduction (tonnes)"/>
  </tableColumns>
  <tableStyleInfo name="TableStyleDark9" showFirstColumn="0" showLastColumn="0" showRowStripes="1" showColumnStripes="0"/>
</table>
</file>

<file path=xl/tables/table13.xml><?xml version="1.0" encoding="utf-8"?>
<table xmlns="http://schemas.openxmlformats.org/spreadsheetml/2006/main" id="13" name="Table36891314" displayName="Table36891314" ref="B80:P115" totalsRowShown="0" headerRowDxfId="6">
  <autoFilter ref="B80:P115"/>
  <tableColumns count="15">
    <tableColumn id="1" name="Feedstock" dataDxfId="5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4"/>
    <tableColumn id="14" name="CO2 Reduction (tonnes)"/>
  </tableColumns>
  <tableStyleInfo name="TableStyleDark9" showFirstColumn="0" showLastColumn="0" showRowStripes="1" showColumnStripes="0"/>
</table>
</file>

<file path=xl/tables/table14.xml><?xml version="1.0" encoding="utf-8"?>
<table xmlns="http://schemas.openxmlformats.org/spreadsheetml/2006/main" id="15" name="Table3681016" displayName="Table3681016" ref="B197:P232" totalsRowShown="0" headerRowDxfId="3">
  <autoFilter ref="B197:P232"/>
  <tableColumns count="15">
    <tableColumn id="1" name="Feedstock" dataDxfId="2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1"/>
    <tableColumn id="14" name="CO2 Reduction (tonnes)" dataDxfId="0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36" displayName="Table36" ref="B1:P36" totalsRowShown="0" headerRowDxfId="93">
  <autoFilter ref="B1:P36"/>
  <tableColumns count="15">
    <tableColumn id="1" name="Feedstock" dataDxfId="92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91"/>
    <tableColumn id="14" name="CO2 Reduction (tonnes)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2" name="Table33" displayName="Table33" ref="B2:P18" totalsRowShown="0" headerRowDxfId="90">
  <autoFilter ref="B2:P18"/>
  <tableColumns count="15">
    <tableColumn id="1" name="Feedstock" dataDxfId="89"/>
    <tableColumn id="2" name="Technology"/>
    <tableColumn id="3" name="Quantity (MatLab)"/>
    <tableColumn id="4" name="Unit"/>
    <tableColumn id="14" name="Notes"/>
    <tableColumn id="16" name="% Supply Shock" dataDxfId="88"/>
    <tableColumn id="5" name="% Price Change_x000a_Fuel" dataDxfId="87"/>
    <tableColumn id="6" name="% Price Change_x000a_Electricity" dataDxfId="86"/>
    <tableColumn id="7" name="% Price Change_x000a_Natural Gas" dataDxfId="85"/>
    <tableColumn id="8" name="% Quantity Change_x000a_Fuel" dataDxfId="84"/>
    <tableColumn id="9" name="% Quantity Change_x000a_Electricity" dataDxfId="83"/>
    <tableColumn id="10" name="% Quantity Change_x000a_Natural Gas" dataDxfId="82"/>
    <tableColumn id="11" name="% Quantity Change_x000a_Gasoline" dataDxfId="81"/>
    <tableColumn id="19" name="Rebound Effect    Gasoline" dataDxfId="80"/>
    <tableColumn id="15" name="CO2 Reduction (tonnes)" dataDxfId="79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5" name="Table336" displayName="Table336" ref="B22:P38" totalsRowShown="0" headerRowDxfId="78">
  <autoFilter ref="B22:P38"/>
  <tableColumns count="15">
    <tableColumn id="1" name="Feedstock" dataDxfId="77"/>
    <tableColumn id="2" name="Technology"/>
    <tableColumn id="3" name="Quantity (MatLab)"/>
    <tableColumn id="4" name="Unit"/>
    <tableColumn id="14" name="Notes"/>
    <tableColumn id="16" name="% Supply Shock" dataDxfId="76"/>
    <tableColumn id="5" name="% Price Change_x000a_Fuel" dataDxfId="75"/>
    <tableColumn id="6" name="% Price Change_x000a_Electricity" dataDxfId="74"/>
    <tableColumn id="7" name="% Price Change_x000a_Natural Gas" dataDxfId="73"/>
    <tableColumn id="8" name="% Quantity Change_x000a_Fuel" dataDxfId="72"/>
    <tableColumn id="9" name="% Quantity Change_x000a_Electricity" dataDxfId="71"/>
    <tableColumn id="10" name="% Quantity Change_x000a_Natural Gas" dataDxfId="70"/>
    <tableColumn id="11" name="% Quantity Change_x000a_Gasoline" dataDxfId="69"/>
    <tableColumn id="19" name="Rebound Effect    Gasoline" dataDxfId="68"/>
    <tableColumn id="15" name="CO2 Reduction (tonnes)" dataDxfId="67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6" name="Table3367" displayName="Table3367" ref="B102:P118" totalsRowShown="0" headerRowDxfId="66">
  <autoFilter ref="B102:P118"/>
  <tableColumns count="15">
    <tableColumn id="1" name="Feedstock" dataDxfId="65"/>
    <tableColumn id="2" name="Technology"/>
    <tableColumn id="3" name="Quantity (MatLab)"/>
    <tableColumn id="4" name="Unit"/>
    <tableColumn id="14" name="Notes"/>
    <tableColumn id="16" name="% Supply Shock" dataDxfId="64"/>
    <tableColumn id="5" name="% Price Change_x000a_Fuel" dataDxfId="63"/>
    <tableColumn id="6" name="% Price Change_x000a_Electricity" dataDxfId="62"/>
    <tableColumn id="7" name="% Price Change_x000a_Natural Gas" dataDxfId="61"/>
    <tableColumn id="8" name="% Quantity Change_x000a_Fuel" dataDxfId="60"/>
    <tableColumn id="9" name="% Quantity Change_x000a_Electricity" dataDxfId="59"/>
    <tableColumn id="10" name="% Quantity Change_x000a_Natural Gas" dataDxfId="58"/>
    <tableColumn id="11" name="% Quantity Change_x000a_Gasoline" dataDxfId="57"/>
    <tableColumn id="19" name="Rebound Effect    Gasoline" dataDxfId="56"/>
    <tableColumn id="15" name="CO2 Reduction (tonnes)" dataDxfId="55"/>
  </tableColumns>
  <tableStyleInfo name="TableStyleDark9" showFirstColumn="0" showLastColumn="0" showRowStripes="1" showColumnStripes="0"/>
</table>
</file>

<file path=xl/tables/table6.xml><?xml version="1.0" encoding="utf-8"?>
<table xmlns="http://schemas.openxmlformats.org/spreadsheetml/2006/main" id="1" name="Table33672" displayName="Table33672" ref="B82:P98" totalsRowShown="0" headerRowDxfId="54">
  <autoFilter ref="B82:P98"/>
  <tableColumns count="15">
    <tableColumn id="1" name="Feedstock" dataDxfId="53"/>
    <tableColumn id="2" name="Technology"/>
    <tableColumn id="3" name="Quantity (MatLab)"/>
    <tableColumn id="4" name="Unit"/>
    <tableColumn id="14" name="Notes"/>
    <tableColumn id="16" name="% Supply Shock" dataDxfId="52"/>
    <tableColumn id="5" name="% Price Change_x000a_Fuel" dataDxfId="51"/>
    <tableColumn id="6" name="% Price Change_x000a_Electricity" dataDxfId="50"/>
    <tableColumn id="7" name="% Price Change_x000a_Natural Gas" dataDxfId="49"/>
    <tableColumn id="8" name="% Quantity Change_x000a_Fuel" dataDxfId="48"/>
    <tableColumn id="9" name="% Quantity Change_x000a_Electricity" dataDxfId="47"/>
    <tableColumn id="10" name="% Quantity Change_x000a_Natural Gas" dataDxfId="46"/>
    <tableColumn id="11" name="% Quantity Change_x000a_Gasoline" dataDxfId="45"/>
    <tableColumn id="19" name="Rebound Effect    Gasoline" dataDxfId="44"/>
    <tableColumn id="15" name="CO2 Reduction (tonnes)" dataDxfId="43"/>
  </tableColumns>
  <tableStyleInfo name="TableStyleDark9" showFirstColumn="0" showLastColumn="0" showRowStripes="1" showColumnStripes="0"/>
</table>
</file>

<file path=xl/tables/table7.xml><?xml version="1.0" encoding="utf-8"?>
<table xmlns="http://schemas.openxmlformats.org/spreadsheetml/2006/main" id="10" name="Table3367211" displayName="Table3367211" ref="B62:P78" totalsRowShown="0" headerRowDxfId="42">
  <autoFilter ref="B62:P78"/>
  <tableColumns count="15">
    <tableColumn id="1" name="Feedstock" dataDxfId="41"/>
    <tableColumn id="2" name="Technology"/>
    <tableColumn id="3" name="Quantity (MatLab)"/>
    <tableColumn id="4" name="Unit"/>
    <tableColumn id="14" name="Notes"/>
    <tableColumn id="16" name="% Supply Shock" dataDxfId="40"/>
    <tableColumn id="5" name="% Price Change_x000a_Fuel" dataDxfId="39"/>
    <tableColumn id="6" name="% Price Change_x000a_Electricity" dataDxfId="38"/>
    <tableColumn id="7" name="% Price Change_x000a_Natural Gas" dataDxfId="37"/>
    <tableColumn id="8" name="% Quantity Change_x000a_Fuel" dataDxfId="36"/>
    <tableColumn id="9" name="% Quantity Change_x000a_Electricity" dataDxfId="35"/>
    <tableColumn id="10" name="% Quantity Change_x000a_Natural Gas" dataDxfId="34"/>
    <tableColumn id="11" name="% Quantity Change_x000a_Gasoline" dataDxfId="33"/>
    <tableColumn id="19" name="Rebound Effect    Gasoline" dataDxfId="32"/>
    <tableColumn id="15" name="CO2 Reduction (tonnes)" dataDxfId="31"/>
  </tableColumns>
  <tableStyleInfo name="TableStyleDark9" showFirstColumn="0" showLastColumn="0" showRowStripes="1" showColumnStripes="0"/>
</table>
</file>

<file path=xl/tables/table8.xml><?xml version="1.0" encoding="utf-8"?>
<table xmlns="http://schemas.openxmlformats.org/spreadsheetml/2006/main" id="11" name="Table336721112" displayName="Table336721112" ref="B42:P58" totalsRowShown="0" headerRowDxfId="30">
  <autoFilter ref="B42:P58"/>
  <tableColumns count="15">
    <tableColumn id="1" name="Feedstock" dataDxfId="29"/>
    <tableColumn id="2" name="Technology"/>
    <tableColumn id="3" name="Quantity (MatLab)"/>
    <tableColumn id="4" name="Unit"/>
    <tableColumn id="14" name="Notes"/>
    <tableColumn id="16" name="% Supply Shock" dataDxfId="28"/>
    <tableColumn id="5" name="% Price Change_x000a_Fuel" dataDxfId="27"/>
    <tableColumn id="6" name="% Price Change_x000a_Electricity" dataDxfId="26"/>
    <tableColumn id="7" name="% Price Change_x000a_Natural Gas" dataDxfId="25"/>
    <tableColumn id="8" name="% Quantity Change_x000a_Fuel" dataDxfId="24"/>
    <tableColumn id="9" name="% Quantity Change_x000a_Electricity" dataDxfId="23"/>
    <tableColumn id="10" name="% Quantity Change_x000a_Natural Gas" dataDxfId="22"/>
    <tableColumn id="11" name="% Quantity Change_x000a_Gasoline" dataDxfId="21"/>
    <tableColumn id="19" name="Rebound Effect    Gasoline" dataDxfId="20"/>
    <tableColumn id="15" name="CO2 Reduction (tonnes)" dataDxfId="19"/>
  </tableColumns>
  <tableStyleInfo name="TableStyleDark9" showFirstColumn="0" showLastColumn="0" showRowStripes="1" showColumnStripes="0"/>
</table>
</file>

<file path=xl/tables/table9.xml><?xml version="1.0" encoding="utf-8"?>
<table xmlns="http://schemas.openxmlformats.org/spreadsheetml/2006/main" id="7" name="Table368" displayName="Table368" ref="B2:P37" totalsRowShown="0" headerRowDxfId="18">
  <autoFilter ref="B2:P37"/>
  <tableColumns count="15">
    <tableColumn id="1" name="Feedstock" dataDxfId="17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16"/>
    <tableColumn id="14" name="CO2 Reduction (tonnes)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4"/>
  <sheetViews>
    <sheetView tabSelected="1" workbookViewId="0">
      <selection activeCell="F8" sqref="F8"/>
    </sheetView>
  </sheetViews>
  <sheetFormatPr defaultRowHeight="15" x14ac:dyDescent="0.25"/>
  <sheetData>
    <row r="2" spans="2:2" ht="23.25" x14ac:dyDescent="0.35">
      <c r="B2" s="48" t="s">
        <v>60</v>
      </c>
    </row>
    <row r="3" spans="2:2" ht="23.25" x14ac:dyDescent="0.35">
      <c r="B3" s="48" t="s">
        <v>61</v>
      </c>
    </row>
    <row r="4" spans="2:2" ht="23.25" x14ac:dyDescent="0.35">
      <c r="B4" s="48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pane xSplit="2" topLeftCell="C1" activePane="topRight" state="frozen"/>
      <selection pane="topRight" activeCell="G2" sqref="G2:P17"/>
    </sheetView>
  </sheetViews>
  <sheetFormatPr defaultColWidth="8.85546875" defaultRowHeight="15" x14ac:dyDescent="0.25"/>
  <cols>
    <col min="1" max="1" width="11.7109375" style="37" customWidth="1"/>
    <col min="2" max="2" width="29.28515625" customWidth="1"/>
    <col min="3" max="3" width="36.28515625" customWidth="1"/>
    <col min="4" max="4" width="24.42578125" customWidth="1"/>
    <col min="5" max="5" width="11.42578125" customWidth="1"/>
    <col min="6" max="6" width="16.140625" customWidth="1"/>
    <col min="7" max="7" width="19.28515625" customWidth="1"/>
    <col min="8" max="10" width="19" customWidth="1"/>
    <col min="11" max="13" width="23.28515625" customWidth="1"/>
    <col min="14" max="15" width="26.42578125" customWidth="1"/>
    <col min="16" max="16" width="23.7109375" customWidth="1"/>
  </cols>
  <sheetData>
    <row r="1" spans="1:16" ht="38.25" customHeight="1" x14ac:dyDescent="0.3">
      <c r="A1" s="38" t="s">
        <v>59</v>
      </c>
      <c r="B1" s="5" t="s">
        <v>0</v>
      </c>
      <c r="C1" s="6" t="s">
        <v>1</v>
      </c>
      <c r="D1" s="6" t="s">
        <v>2</v>
      </c>
      <c r="E1" s="6" t="s">
        <v>3</v>
      </c>
      <c r="F1" s="9" t="s">
        <v>40</v>
      </c>
      <c r="G1" s="9" t="s">
        <v>44</v>
      </c>
      <c r="H1" s="12" t="s">
        <v>42</v>
      </c>
      <c r="I1" s="12" t="s">
        <v>36</v>
      </c>
      <c r="J1" s="12" t="s">
        <v>37</v>
      </c>
      <c r="K1" s="12" t="s">
        <v>43</v>
      </c>
      <c r="L1" s="12" t="s">
        <v>38</v>
      </c>
      <c r="M1" s="12" t="s">
        <v>39</v>
      </c>
      <c r="N1" s="12" t="s">
        <v>47</v>
      </c>
      <c r="O1" s="12" t="s">
        <v>48</v>
      </c>
      <c r="P1" s="12" t="s">
        <v>41</v>
      </c>
    </row>
    <row r="2" spans="1:16" ht="15.75" customHeight="1" thickBot="1" x14ac:dyDescent="0.3">
      <c r="A2" s="41" t="s">
        <v>4</v>
      </c>
      <c r="B2" s="7" t="s">
        <v>5</v>
      </c>
      <c r="C2" t="s">
        <v>6</v>
      </c>
      <c r="D2" s="4">
        <v>6500</v>
      </c>
      <c r="E2" t="s">
        <v>7</v>
      </c>
      <c r="F2" s="10" t="str">
        <f>IF(Table3[[#This Row],[% Price Change
Fuel]]&lt;-1,"Market Collapse", "")</f>
        <v/>
      </c>
      <c r="G2" s="17">
        <v>2.0211819872261296E-6</v>
      </c>
      <c r="H2" s="13">
        <v>-2.3352767038830812E-6</v>
      </c>
      <c r="I2" s="13">
        <v>3.1412145701153851E-16</v>
      </c>
      <c r="J2" s="13">
        <v>0</v>
      </c>
      <c r="K2" s="13">
        <v>1.3439517430798264E-6</v>
      </c>
      <c r="L2" s="13">
        <v>0</v>
      </c>
      <c r="M2" s="13">
        <v>0</v>
      </c>
      <c r="N2" s="8">
        <v>-6.7722887534349947E-7</v>
      </c>
      <c r="O2" s="8">
        <v>0.66493424163505022</v>
      </c>
      <c r="P2" s="18">
        <v>27.261608319497679</v>
      </c>
    </row>
    <row r="3" spans="1:16" ht="16.5" thickBot="1" x14ac:dyDescent="0.3">
      <c r="A3" s="42"/>
      <c r="B3" s="7" t="s">
        <v>8</v>
      </c>
      <c r="C3" t="s">
        <v>6</v>
      </c>
      <c r="D3" s="4">
        <v>51464.7</v>
      </c>
      <c r="E3" t="s">
        <v>7</v>
      </c>
      <c r="F3" s="10" t="str">
        <f>IF(Table3[[#This Row],[% Price Change
Fuel]]&lt;-1,"Market Collapse", "")</f>
        <v/>
      </c>
      <c r="G3" s="17">
        <v>1.6003003787384092E-5</v>
      </c>
      <c r="H3" s="13">
        <v>-1.8489894612729984E-5</v>
      </c>
      <c r="I3" s="13">
        <v>3.1412145701153851E-16</v>
      </c>
      <c r="J3" s="13">
        <v>0</v>
      </c>
      <c r="K3" s="13">
        <v>1.0640934349649164E-5</v>
      </c>
      <c r="L3" s="13">
        <v>0</v>
      </c>
      <c r="M3" s="13">
        <v>0</v>
      </c>
      <c r="N3" s="8">
        <v>-5.3619836298312827E-6</v>
      </c>
      <c r="O3" s="8">
        <v>0.66493892639965613</v>
      </c>
      <c r="P3" s="18">
        <v>215.84776825218484</v>
      </c>
    </row>
    <row r="4" spans="1:16" ht="16.5" thickBot="1" x14ac:dyDescent="0.3">
      <c r="A4" s="42"/>
      <c r="B4" s="7" t="s">
        <v>8</v>
      </c>
      <c r="C4" t="s">
        <v>9</v>
      </c>
      <c r="D4" s="4">
        <v>1699742.564</v>
      </c>
      <c r="E4" t="s">
        <v>7</v>
      </c>
      <c r="F4" s="10" t="str">
        <f>IF(Table3[[#This Row],[% Price Change
Fuel]]&lt;-1,"Market Collapse", "")</f>
        <v/>
      </c>
      <c r="G4" s="17">
        <v>5.2853677742743961E-4</v>
      </c>
      <c r="H4" s="13">
        <v>-6.1067218651351994E-4</v>
      </c>
      <c r="I4" s="13">
        <v>3.1412145701153851E-16</v>
      </c>
      <c r="J4" s="13">
        <v>0</v>
      </c>
      <c r="K4" s="13">
        <v>3.5144184333855218E-4</v>
      </c>
      <c r="L4" s="13">
        <v>0</v>
      </c>
      <c r="M4" s="13">
        <v>0</v>
      </c>
      <c r="N4" s="8">
        <v>-1.7700138234870094E-4</v>
      </c>
      <c r="O4" s="8">
        <v>0.66511056579596173</v>
      </c>
      <c r="P4" s="18">
        <v>7128.8793881104702</v>
      </c>
    </row>
    <row r="5" spans="1:16" ht="16.5" thickBot="1" x14ac:dyDescent="0.3">
      <c r="A5" s="42"/>
      <c r="B5" s="7" t="s">
        <v>8</v>
      </c>
      <c r="C5" t="s">
        <v>10</v>
      </c>
      <c r="D5" s="4">
        <v>739173.7622</v>
      </c>
      <c r="E5" t="s">
        <v>7</v>
      </c>
      <c r="F5" s="10" t="str">
        <f>IF(Table3[[#This Row],[% Price Change
Fuel]]&lt;-1,"Market Collapse", "")</f>
        <v/>
      </c>
      <c r="G5" s="17">
        <v>2.298468759367401E-4</v>
      </c>
      <c r="H5" s="13">
        <v>-2.6556542569236585E-4</v>
      </c>
      <c r="I5" s="13">
        <v>3.1412145701153851E-16</v>
      </c>
      <c r="J5" s="13">
        <v>0</v>
      </c>
      <c r="K5" s="13">
        <v>1.528329024858479E-4</v>
      </c>
      <c r="L5" s="13">
        <v>0</v>
      </c>
      <c r="M5" s="13">
        <v>0</v>
      </c>
      <c r="N5" s="8">
        <v>-7.6996276097334766E-5</v>
      </c>
      <c r="O5" s="8">
        <v>0.66501056068942976</v>
      </c>
      <c r="P5" s="18">
        <v>3100.1639361100706</v>
      </c>
    </row>
    <row r="6" spans="1:16" ht="16.5" thickBot="1" x14ac:dyDescent="0.3">
      <c r="A6" s="42"/>
      <c r="B6" s="7" t="s">
        <v>8</v>
      </c>
      <c r="C6" t="s">
        <v>11</v>
      </c>
      <c r="D6" s="4">
        <v>1274806.923</v>
      </c>
      <c r="E6" t="s">
        <v>7</v>
      </c>
      <c r="F6" s="10" t="str">
        <f>IF(Table3[[#This Row],[% Price Change
Fuel]]&lt;-1,"Market Collapse", "")</f>
        <v/>
      </c>
      <c r="G6" s="17">
        <v>3.9640258307057968E-4</v>
      </c>
      <c r="H6" s="13">
        <v>-4.5800413988502091E-4</v>
      </c>
      <c r="I6" s="13">
        <v>3.1412145701153851E-16</v>
      </c>
      <c r="J6" s="13">
        <v>0</v>
      </c>
      <c r="K6" s="13">
        <v>2.6358138250376584E-4</v>
      </c>
      <c r="L6" s="13">
        <v>0</v>
      </c>
      <c r="M6" s="13">
        <v>0</v>
      </c>
      <c r="N6" s="8">
        <v>-1.3276857076236916E-4</v>
      </c>
      <c r="O6" s="8">
        <v>0.66506633298418838</v>
      </c>
      <c r="P6" s="18">
        <v>5346.6595410858372</v>
      </c>
    </row>
    <row r="7" spans="1:16" ht="16.5" thickBot="1" x14ac:dyDescent="0.3">
      <c r="A7" s="42"/>
      <c r="B7" s="7" t="s">
        <v>12</v>
      </c>
      <c r="C7" t="s">
        <v>9</v>
      </c>
      <c r="D7" s="4">
        <v>7175373.0360000003</v>
      </c>
      <c r="E7" t="s">
        <v>7</v>
      </c>
      <c r="F7" s="10" t="str">
        <f>IF(Table3[[#This Row],[% Price Change
Fuel]]&lt;-1,"Market Collapse", "")</f>
        <v/>
      </c>
      <c r="G7" s="17">
        <v>2.2311899587678877E-3</v>
      </c>
      <c r="H7" s="13">
        <v>-2.5779202296567056E-3</v>
      </c>
      <c r="I7" s="13">
        <v>3.1412145701153851E-16</v>
      </c>
      <c r="J7" s="13">
        <v>0</v>
      </c>
      <c r="K7" s="13">
        <v>1.4835930921672923E-3</v>
      </c>
      <c r="L7" s="13">
        <v>0</v>
      </c>
      <c r="M7" s="13">
        <v>0</v>
      </c>
      <c r="N7" s="8">
        <v>-7.4593254938641617E-4</v>
      </c>
      <c r="O7" s="8">
        <v>0.66567949696298545</v>
      </c>
      <c r="P7" s="18">
        <v>30094.186038366573</v>
      </c>
    </row>
    <row r="8" spans="1:16" ht="16.5" thickBot="1" x14ac:dyDescent="0.3">
      <c r="A8" s="42"/>
      <c r="B8" s="7" t="s">
        <v>12</v>
      </c>
      <c r="C8" t="s">
        <v>10</v>
      </c>
      <c r="D8" s="4">
        <v>3120382.8119999999</v>
      </c>
      <c r="E8" t="s">
        <v>7</v>
      </c>
      <c r="F8" s="10" t="str">
        <f>IF(Table3[[#This Row],[% Price Change
Fuel]]&lt;-1,"Market Collapse", "")</f>
        <v/>
      </c>
      <c r="G8" s="17">
        <v>9.7028638967144908E-4</v>
      </c>
      <c r="H8" s="13">
        <v>-1.1210703520177052E-3</v>
      </c>
      <c r="I8" s="13">
        <v>3.1412145701153851E-16</v>
      </c>
      <c r="J8" s="13">
        <v>0</v>
      </c>
      <c r="K8" s="13">
        <v>6.4517598758626982E-4</v>
      </c>
      <c r="L8" s="13">
        <v>0</v>
      </c>
      <c r="M8" s="13">
        <v>0</v>
      </c>
      <c r="N8" s="8">
        <v>-3.2479525766717217E-4</v>
      </c>
      <c r="O8" s="8">
        <v>0.66525835967136271</v>
      </c>
      <c r="P8" s="18">
        <v>13087.177542419598</v>
      </c>
    </row>
    <row r="9" spans="1:16" ht="16.5" thickBot="1" x14ac:dyDescent="0.3">
      <c r="A9" s="42"/>
      <c r="B9" s="7" t="s">
        <v>12</v>
      </c>
      <c r="C9" t="s">
        <v>11</v>
      </c>
      <c r="D9" s="4">
        <v>5381529.7769999998</v>
      </c>
      <c r="E9" t="s">
        <v>7</v>
      </c>
      <c r="F9" s="10" t="str">
        <f>IF(Table3[[#This Row],[% Price Change
Fuel]]&lt;-1,"Market Collapse", "")</f>
        <v/>
      </c>
      <c r="G9" s="17">
        <v>1.6733924690759156E-3</v>
      </c>
      <c r="H9" s="13">
        <v>-1.9334401722425688E-3</v>
      </c>
      <c r="I9" s="13">
        <v>3.1412145701153851E-16</v>
      </c>
      <c r="J9" s="13">
        <v>0</v>
      </c>
      <c r="K9" s="13">
        <v>1.1126948191255064E-3</v>
      </c>
      <c r="L9" s="13">
        <v>0</v>
      </c>
      <c r="M9" s="13">
        <v>0</v>
      </c>
      <c r="N9" s="8">
        <v>-5.5976095019186006E-4</v>
      </c>
      <c r="O9" s="8">
        <v>0.66549332536379069</v>
      </c>
      <c r="P9" s="18">
        <v>22570.639528774929</v>
      </c>
    </row>
    <row r="10" spans="1:16" ht="15.75" customHeight="1" thickBot="1" x14ac:dyDescent="0.3">
      <c r="A10" s="42"/>
      <c r="B10" s="7" t="s">
        <v>13</v>
      </c>
      <c r="C10" t="s">
        <v>14</v>
      </c>
      <c r="D10" s="4">
        <v>8319618</v>
      </c>
      <c r="E10" t="s">
        <v>7</v>
      </c>
      <c r="F10" s="10" t="str">
        <f>IF(Table3[[#This Row],[% Price Change
Fuel]]&lt;-1,"Market Collapse", "")</f>
        <v/>
      </c>
      <c r="G10" s="17">
        <v>2.5869941603388121E-3</v>
      </c>
      <c r="H10" s="13">
        <v>-2.989016938577508E-3</v>
      </c>
      <c r="I10" s="13">
        <v>3.1412145701153851E-16</v>
      </c>
      <c r="J10" s="13">
        <v>0</v>
      </c>
      <c r="K10" s="13">
        <v>1.7201792481513517E-3</v>
      </c>
      <c r="L10" s="13">
        <v>0</v>
      </c>
      <c r="M10" s="13">
        <v>0</v>
      </c>
      <c r="N10" s="8">
        <v>-8.6457825329503042E-4</v>
      </c>
      <c r="O10" s="8">
        <v>0.6657981426669326</v>
      </c>
      <c r="P10" s="18">
        <v>34893.25650442941</v>
      </c>
    </row>
    <row r="11" spans="1:16" ht="16.5" thickBot="1" x14ac:dyDescent="0.3">
      <c r="A11" s="43" t="s">
        <v>58</v>
      </c>
      <c r="B11" s="7" t="s">
        <v>15</v>
      </c>
      <c r="C11" t="s">
        <v>9</v>
      </c>
      <c r="D11" s="4">
        <v>38864666122</v>
      </c>
      <c r="E11" t="s">
        <v>7</v>
      </c>
      <c r="F11" s="10" t="str">
        <f>IF(Table3[[#This Row],[% Price Change
Fuel]]&lt;-1,"Market Collapse", "")</f>
        <v>Market Collapse</v>
      </c>
      <c r="G11" s="17">
        <v>12.085009708514463</v>
      </c>
      <c r="H11" s="13">
        <v>-13.963038369167489</v>
      </c>
      <c r="I11" s="13">
        <v>3.1412145701153851E-16</v>
      </c>
      <c r="J11" s="13">
        <v>0</v>
      </c>
      <c r="K11" s="13">
        <v>8.0357285814558903</v>
      </c>
      <c r="L11" s="13">
        <v>0</v>
      </c>
      <c r="M11" s="13">
        <v>0</v>
      </c>
      <c r="N11" s="8">
        <v>-0.30945954319190838</v>
      </c>
      <c r="O11" s="8">
        <v>0.97439310760554221</v>
      </c>
      <c r="P11" s="18">
        <v>163002046.96345061</v>
      </c>
    </row>
    <row r="12" spans="1:16" ht="16.5" thickBot="1" x14ac:dyDescent="0.3">
      <c r="A12" s="43"/>
      <c r="B12" s="7" t="s">
        <v>15</v>
      </c>
      <c r="C12" t="s">
        <v>10</v>
      </c>
      <c r="D12" s="4">
        <v>16901230856</v>
      </c>
      <c r="E12" t="s">
        <v>7</v>
      </c>
      <c r="F12" s="10" t="str">
        <f>IF(Table3[[#This Row],[% Price Change
Fuel]]&lt;-1,"Market Collapse", "")</f>
        <v>Market Collapse</v>
      </c>
      <c r="G12" s="17">
        <v>5.2554559027842558</v>
      </c>
      <c r="H12" s="13">
        <v>-6.0721616438870667</v>
      </c>
      <c r="I12" s="13">
        <v>3.1412145701153851E-16</v>
      </c>
      <c r="J12" s="13">
        <v>0</v>
      </c>
      <c r="K12" s="13">
        <v>3.4945290260570068</v>
      </c>
      <c r="L12" s="13">
        <v>0</v>
      </c>
      <c r="M12" s="13">
        <v>0</v>
      </c>
      <c r="N12" s="8">
        <v>-0.28150256417657332</v>
      </c>
      <c r="O12" s="8">
        <v>0.94643612859020698</v>
      </c>
      <c r="P12" s="18">
        <v>70885343.954372868</v>
      </c>
    </row>
    <row r="13" spans="1:16" ht="16.5" thickBot="1" x14ac:dyDescent="0.3">
      <c r="A13" s="43"/>
      <c r="B13" s="7" t="s">
        <v>15</v>
      </c>
      <c r="C13" t="s">
        <v>11</v>
      </c>
      <c r="D13" s="4">
        <v>29148499592</v>
      </c>
      <c r="E13" t="s">
        <v>7</v>
      </c>
      <c r="F13" s="10" t="str">
        <f>IF(Table3[[#This Row],[% Price Change
Fuel]]&lt;-1,"Market Collapse", "")</f>
        <v>Market Collapse</v>
      </c>
      <c r="G13" s="17">
        <v>9.0637572815413225</v>
      </c>
      <c r="H13" s="13">
        <v>-10.472278777055253</v>
      </c>
      <c r="I13" s="13">
        <v>3.1412145701153851E-16</v>
      </c>
      <c r="J13" s="13">
        <v>0</v>
      </c>
      <c r="K13" s="13">
        <v>6.0267964361952995</v>
      </c>
      <c r="L13" s="13">
        <v>0</v>
      </c>
      <c r="M13" s="13">
        <v>0</v>
      </c>
      <c r="N13" s="8">
        <v>-0.3017720678653823</v>
      </c>
      <c r="O13" s="8">
        <v>0.96670563227901607</v>
      </c>
      <c r="P13" s="18">
        <v>122251535.224685</v>
      </c>
    </row>
    <row r="14" spans="1:16" ht="15.75" customHeight="1" thickBot="1" x14ac:dyDescent="0.3">
      <c r="A14" s="42" t="s">
        <v>16</v>
      </c>
      <c r="B14" s="7" t="s">
        <v>17</v>
      </c>
      <c r="C14" t="s">
        <v>18</v>
      </c>
      <c r="D14" s="4">
        <v>230098748.90000001</v>
      </c>
      <c r="E14" t="s">
        <v>19</v>
      </c>
      <c r="F14" s="10" t="str">
        <f>IF(Table3[[#This Row],[% Price Change
Fuel]]&lt;-1,"Market Collapse", "")</f>
        <v/>
      </c>
      <c r="G14" s="17">
        <v>7.1549453316915118E-2</v>
      </c>
      <c r="H14" s="13">
        <v>-8.2668345831213366E-2</v>
      </c>
      <c r="I14" s="13">
        <v>3.1412145701153851E-16</v>
      </c>
      <c r="J14" s="13">
        <v>0</v>
      </c>
      <c r="K14" s="13">
        <v>4.757563302586329E-2</v>
      </c>
      <c r="L14" s="13">
        <v>0</v>
      </c>
      <c r="M14" s="13">
        <v>0</v>
      </c>
      <c r="N14" s="8">
        <v>-2.2373041409187767E-2</v>
      </c>
      <c r="O14" s="8">
        <v>0.68730660582282166</v>
      </c>
      <c r="P14" s="18">
        <v>965055.68725824729</v>
      </c>
    </row>
    <row r="15" spans="1:16" ht="16.5" thickBot="1" x14ac:dyDescent="0.3">
      <c r="A15" s="42"/>
      <c r="B15" s="7" t="s">
        <v>20</v>
      </c>
      <c r="C15" t="s">
        <v>18</v>
      </c>
      <c r="D15" s="4">
        <v>61923061.5</v>
      </c>
      <c r="E15" t="s">
        <v>19</v>
      </c>
      <c r="F15" s="10" t="str">
        <f>IF(Table3[[#This Row],[% Price Change
Fuel]]&lt;-1,"Market Collapse", "")</f>
        <v/>
      </c>
      <c r="G15" s="17">
        <v>1.9255042538107055E-2</v>
      </c>
      <c r="H15" s="13">
        <v>-2.2247305070025494E-2</v>
      </c>
      <c r="I15" s="13">
        <v>3.1412145701153851E-16</v>
      </c>
      <c r="J15" s="13">
        <v>0</v>
      </c>
      <c r="K15" s="13">
        <v>1.2803324067799684E-2</v>
      </c>
      <c r="L15" s="13">
        <v>0</v>
      </c>
      <c r="M15" s="13">
        <v>0</v>
      </c>
      <c r="N15" s="8">
        <v>-6.3298371860310504E-3</v>
      </c>
      <c r="O15" s="8">
        <v>0.67126340159966591</v>
      </c>
      <c r="P15" s="18">
        <v>259711.11515685878</v>
      </c>
    </row>
    <row r="16" spans="1:16" ht="16.5" thickBot="1" x14ac:dyDescent="0.3">
      <c r="A16" s="42"/>
      <c r="B16" s="7" t="s">
        <v>21</v>
      </c>
      <c r="C16" t="s">
        <v>18</v>
      </c>
      <c r="D16" s="4">
        <v>148772706.5</v>
      </c>
      <c r="E16" t="s">
        <v>19</v>
      </c>
      <c r="F16" s="10" t="str">
        <f>IF(Table3[[#This Row],[% Price Change
Fuel]]&lt;-1,"Market Collapse", "")</f>
        <v/>
      </c>
      <c r="G16" s="17">
        <v>4.6261033010566117E-2</v>
      </c>
      <c r="H16" s="13">
        <v>-5.3450067025495249E-2</v>
      </c>
      <c r="I16" s="13">
        <v>3.1412145701153851E-16</v>
      </c>
      <c r="J16" s="13">
        <v>0</v>
      </c>
      <c r="K16" s="13">
        <v>3.0760513573172475E-2</v>
      </c>
      <c r="L16" s="13">
        <v>0</v>
      </c>
      <c r="M16" s="13">
        <v>0</v>
      </c>
      <c r="N16" s="8">
        <v>-1.4815155060101625E-2</v>
      </c>
      <c r="O16" s="8">
        <v>0.67974871947373483</v>
      </c>
      <c r="P16" s="18">
        <v>623966.65432989353</v>
      </c>
    </row>
    <row r="17" spans="1:16" ht="15.75" x14ac:dyDescent="0.25">
      <c r="A17" s="44"/>
      <c r="B17" s="7" t="s">
        <v>22</v>
      </c>
      <c r="C17" t="s">
        <v>18</v>
      </c>
      <c r="D17" s="4">
        <v>55319876.289999999</v>
      </c>
      <c r="E17" t="s">
        <v>19</v>
      </c>
      <c r="F17" s="10" t="str">
        <f>IF(Table3[[#This Row],[% Price Change
Fuel]]&lt;-1,"Market Collapse", "")</f>
        <v/>
      </c>
      <c r="G17" s="17">
        <v>1.7201774998911672E-2</v>
      </c>
      <c r="H17" s="13">
        <v>-1.9874956671186172E-2</v>
      </c>
      <c r="I17" s="13">
        <v>3.1412145701153851E-16</v>
      </c>
      <c r="J17" s="13">
        <v>0</v>
      </c>
      <c r="K17" s="13">
        <v>1.1438037564267601E-2</v>
      </c>
      <c r="L17" s="13">
        <v>0</v>
      </c>
      <c r="M17" s="13">
        <v>0</v>
      </c>
      <c r="N17" s="8">
        <v>-5.6662675747397549E-3</v>
      </c>
      <c r="O17" s="8">
        <v>0.67059983198837037</v>
      </c>
      <c r="P17" s="18">
        <v>232016.73841038288</v>
      </c>
    </row>
    <row r="18" spans="1:16" x14ac:dyDescent="0.25">
      <c r="D18" s="4"/>
      <c r="H18" s="4"/>
      <c r="K18" s="4"/>
      <c r="P18" s="11"/>
    </row>
  </sheetData>
  <mergeCells count="3">
    <mergeCell ref="A2:A10"/>
    <mergeCell ref="A11:A13"/>
    <mergeCell ref="A14:A1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G2" sqref="G2:P36"/>
    </sheetView>
  </sheetViews>
  <sheetFormatPr defaultColWidth="8.85546875" defaultRowHeight="15" x14ac:dyDescent="0.25"/>
  <cols>
    <col min="1" max="1" width="11.7109375" customWidth="1"/>
    <col min="2" max="2" width="29.28515625" customWidth="1"/>
    <col min="3" max="3" width="36.28515625" customWidth="1"/>
    <col min="4" max="4" width="24.42578125" customWidth="1"/>
    <col min="5" max="6" width="11.42578125" customWidth="1"/>
    <col min="7" max="7" width="20" customWidth="1"/>
    <col min="8" max="10" width="18.85546875" customWidth="1"/>
    <col min="11" max="13" width="23.140625" customWidth="1"/>
    <col min="14" max="14" width="28.140625" customWidth="1"/>
    <col min="15" max="15" width="24.42578125" customWidth="1"/>
    <col min="16" max="16" width="18.42578125" customWidth="1"/>
  </cols>
  <sheetData>
    <row r="1" spans="1:16" ht="39" customHeight="1" thickBot="1" x14ac:dyDescent="0.35">
      <c r="A1" s="38" t="s">
        <v>59</v>
      </c>
      <c r="B1" s="1" t="s">
        <v>0</v>
      </c>
      <c r="C1" s="1" t="s">
        <v>1</v>
      </c>
      <c r="D1" s="1" t="s">
        <v>2</v>
      </c>
      <c r="E1" s="1" t="s">
        <v>3</v>
      </c>
      <c r="F1" s="9" t="s">
        <v>40</v>
      </c>
      <c r="G1" s="9" t="s">
        <v>44</v>
      </c>
      <c r="H1" s="12" t="s">
        <v>42</v>
      </c>
      <c r="I1" s="12" t="s">
        <v>36</v>
      </c>
      <c r="J1" s="12" t="s">
        <v>37</v>
      </c>
      <c r="K1" s="12" t="s">
        <v>43</v>
      </c>
      <c r="L1" s="12" t="s">
        <v>38</v>
      </c>
      <c r="M1" s="12" t="s">
        <v>39</v>
      </c>
      <c r="N1" s="12" t="s">
        <v>46</v>
      </c>
      <c r="O1" s="12" t="s">
        <v>45</v>
      </c>
      <c r="P1" s="12" t="s">
        <v>41</v>
      </c>
    </row>
    <row r="2" spans="1:16" ht="15.75" customHeight="1" x14ac:dyDescent="0.25">
      <c r="A2" s="44" t="s">
        <v>4</v>
      </c>
      <c r="B2" s="3" t="s">
        <v>8</v>
      </c>
      <c r="C2" t="s">
        <v>23</v>
      </c>
      <c r="D2" s="4">
        <v>78.279968349613</v>
      </c>
      <c r="E2" t="s">
        <v>24</v>
      </c>
      <c r="F2" t="str">
        <f>IF(Table36[[#This Row],[% Price Change
Fuel]]&lt;-1, "Market Collapse", "")</f>
        <v/>
      </c>
      <c r="G2" s="15">
        <v>1.5962505704459633E-4</v>
      </c>
      <c r="H2" s="14">
        <v>0</v>
      </c>
      <c r="I2" s="14">
        <v>-4.5333717683823644E-4</v>
      </c>
      <c r="J2" s="14">
        <v>0</v>
      </c>
      <c r="K2" s="14">
        <v>0</v>
      </c>
      <c r="L2" s="14">
        <v>1.2789145466594729E-4</v>
      </c>
      <c r="M2" s="14">
        <v>0</v>
      </c>
      <c r="N2" s="14">
        <v>-3.1728537709005927E-5</v>
      </c>
      <c r="O2" s="14">
        <v>0.80123084497854524</v>
      </c>
      <c r="P2" s="31">
        <v>1.5188635827937162E-2</v>
      </c>
    </row>
    <row r="3" spans="1:16" ht="15.75" customHeight="1" x14ac:dyDescent="0.25">
      <c r="A3" s="45"/>
      <c r="B3" s="3" t="s">
        <v>8</v>
      </c>
      <c r="C3" t="s">
        <v>25</v>
      </c>
      <c r="D3" s="4">
        <v>71.425238501169304</v>
      </c>
      <c r="E3" t="s">
        <v>24</v>
      </c>
      <c r="F3" t="str">
        <f>IF(Table36[[#This Row],[% Price Change
Fuel]]&lt;-1, "Market Collapse", "")</f>
        <v/>
      </c>
      <c r="G3" s="15">
        <v>1.4564719442977924E-4</v>
      </c>
      <c r="H3" s="14">
        <v>0</v>
      </c>
      <c r="I3" s="14">
        <v>-4.136398705795416E-4</v>
      </c>
      <c r="J3" s="14">
        <v>0</v>
      </c>
      <c r="K3" s="14">
        <v>0</v>
      </c>
      <c r="L3" s="14">
        <v>1.1669240348921802E-4</v>
      </c>
      <c r="M3" s="14">
        <v>0</v>
      </c>
      <c r="N3" s="14">
        <v>-2.8950574370616456E-5</v>
      </c>
      <c r="O3" s="14">
        <v>0.80122806701522575</v>
      </c>
      <c r="P3" s="31">
        <v>1.3858614909916184E-2</v>
      </c>
    </row>
    <row r="4" spans="1:16" ht="15.75" x14ac:dyDescent="0.25">
      <c r="A4" s="45"/>
      <c r="B4" s="3" t="s">
        <v>8</v>
      </c>
      <c r="C4" t="s">
        <v>26</v>
      </c>
      <c r="D4" s="4">
        <v>54.2622507724803</v>
      </c>
      <c r="E4" t="s">
        <v>24</v>
      </c>
      <c r="F4" t="str">
        <f>IF(Table36[[#This Row],[% Price Change
Fuel]]&lt;-1, "Market Collapse", "")</f>
        <v/>
      </c>
      <c r="G4" s="15">
        <v>1.1064918723831063E-4</v>
      </c>
      <c r="H4" s="14">
        <v>0</v>
      </c>
      <c r="I4" s="14">
        <v>-3.1424508840136798E-4</v>
      </c>
      <c r="J4" s="14">
        <v>0</v>
      </c>
      <c r="K4" s="14">
        <v>0</v>
      </c>
      <c r="L4" s="14">
        <v>8.8652031050315535E-5</v>
      </c>
      <c r="M4" s="14">
        <v>0</v>
      </c>
      <c r="N4" s="14">
        <v>-2.1994722489873829E-5</v>
      </c>
      <c r="O4" s="14">
        <v>0.80122111116367534</v>
      </c>
      <c r="P4" s="31">
        <v>1.0528486195920035E-2</v>
      </c>
    </row>
    <row r="5" spans="1:16" ht="15.75" x14ac:dyDescent="0.25">
      <c r="A5" s="45"/>
      <c r="B5" s="3" t="s">
        <v>8</v>
      </c>
      <c r="C5" t="s">
        <v>27</v>
      </c>
      <c r="D5" s="4">
        <v>45.7854092798406</v>
      </c>
      <c r="E5" t="s">
        <v>24</v>
      </c>
      <c r="F5" t="str">
        <f>IF(Table36[[#This Row],[% Price Change
Fuel]]&lt;-1, "Market Collapse", "")</f>
        <v/>
      </c>
      <c r="G5" s="15">
        <v>9.3363586140756002E-5</v>
      </c>
      <c r="H5" s="14">
        <v>0</v>
      </c>
      <c r="I5" s="14">
        <v>-2.6515376310066091E-4</v>
      </c>
      <c r="J5" s="14">
        <v>0</v>
      </c>
      <c r="K5" s="14">
        <v>0</v>
      </c>
      <c r="L5" s="14">
        <v>7.4802822723751152E-5</v>
      </c>
      <c r="M5" s="14">
        <v>0</v>
      </c>
      <c r="N5" s="14">
        <v>-1.8559030679397407E-5</v>
      </c>
      <c r="O5" s="14">
        <v>0.80121767547127409</v>
      </c>
      <c r="P5" s="31">
        <v>8.8837275033062327E-3</v>
      </c>
    </row>
    <row r="6" spans="1:16" ht="15.75" x14ac:dyDescent="0.25">
      <c r="A6" s="45"/>
      <c r="B6" s="3" t="s">
        <v>8</v>
      </c>
      <c r="C6" t="s">
        <v>28</v>
      </c>
      <c r="D6" s="4">
        <v>94.710389505675494</v>
      </c>
      <c r="E6" t="s">
        <v>24</v>
      </c>
      <c r="F6" t="str">
        <f>IF(Table36[[#This Row],[% Price Change
Fuel]]&lt;-1, "Market Collapse", "")</f>
        <v/>
      </c>
      <c r="G6" s="15">
        <v>1.9312924680856913E-4</v>
      </c>
      <c r="H6" s="14">
        <v>0</v>
      </c>
      <c r="I6" s="14">
        <v>-5.4848949866706325E-4</v>
      </c>
      <c r="J6" s="14">
        <v>0</v>
      </c>
      <c r="K6" s="14">
        <v>0</v>
      </c>
      <c r="L6" s="14">
        <v>1.5473498190188216E-4</v>
      </c>
      <c r="M6" s="14">
        <v>0</v>
      </c>
      <c r="N6" s="14">
        <v>-3.8386851282988615E-5</v>
      </c>
      <c r="O6" s="14">
        <v>0.80123750329209387</v>
      </c>
      <c r="P6" s="31">
        <v>1.8376624897180123E-2</v>
      </c>
    </row>
    <row r="7" spans="1:16" ht="15.75" x14ac:dyDescent="0.25">
      <c r="A7" s="45"/>
      <c r="B7" s="3" t="s">
        <v>12</v>
      </c>
      <c r="C7" t="s">
        <v>23</v>
      </c>
      <c r="D7" s="4">
        <v>347.463431650475</v>
      </c>
      <c r="E7" t="s">
        <v>24</v>
      </c>
      <c r="F7" t="str">
        <f>IF(Table36[[#This Row],[% Price Change
Fuel]]&lt;-1, "Market Collapse", "")</f>
        <v/>
      </c>
      <c r="G7" s="15">
        <v>7.0853209662025205E-4</v>
      </c>
      <c r="H7" s="14">
        <v>0</v>
      </c>
      <c r="I7" s="14">
        <v>-2.0122400976905191E-3</v>
      </c>
      <c r="J7" s="14">
        <v>0</v>
      </c>
      <c r="K7" s="14">
        <v>0</v>
      </c>
      <c r="L7" s="14">
        <v>5.6767528978195897E-4</v>
      </c>
      <c r="M7" s="14">
        <v>0</v>
      </c>
      <c r="N7" s="14">
        <v>-1.4075707593218229E-4</v>
      </c>
      <c r="O7" s="14">
        <v>0.80133987351652314</v>
      </c>
      <c r="P7" s="31">
        <v>6.7418212323497984E-2</v>
      </c>
    </row>
    <row r="8" spans="1:16" ht="15.75" x14ac:dyDescent="0.25">
      <c r="A8" s="45"/>
      <c r="B8" s="3" t="s">
        <v>12</v>
      </c>
      <c r="C8" t="s">
        <v>25</v>
      </c>
      <c r="D8" s="4">
        <v>301.51785396969899</v>
      </c>
      <c r="E8" t="s">
        <v>24</v>
      </c>
      <c r="F8" t="str">
        <f>IF(Table36[[#This Row],[% Price Change
Fuel]]&lt;-1, "Market Collapse", "")</f>
        <v/>
      </c>
      <c r="G8" s="15">
        <v>6.1484190214437426E-4</v>
      </c>
      <c r="H8" s="14">
        <v>0</v>
      </c>
      <c r="I8" s="14">
        <v>-1.746158762795379E-3</v>
      </c>
      <c r="J8" s="14">
        <v>0</v>
      </c>
      <c r="K8" s="14">
        <v>0</v>
      </c>
      <c r="L8" s="14">
        <v>4.9261078874877266E-4</v>
      </c>
      <c r="M8" s="14">
        <v>0</v>
      </c>
      <c r="N8" s="14">
        <v>-1.2215600676406297E-4</v>
      </c>
      <c r="O8" s="14">
        <v>0.80132127244740248</v>
      </c>
      <c r="P8" s="31">
        <v>5.8503407399424348E-2</v>
      </c>
    </row>
    <row r="9" spans="1:16" ht="15.75" x14ac:dyDescent="0.25">
      <c r="A9" s="45"/>
      <c r="B9" s="3" t="s">
        <v>12</v>
      </c>
      <c r="C9" t="s">
        <v>26</v>
      </c>
      <c r="D9" s="4">
        <v>229.06521214312818</v>
      </c>
      <c r="E9" t="s">
        <v>24</v>
      </c>
      <c r="F9" t="str">
        <f>IF(Table36[[#This Row],[% Price Change
Fuel]]&lt;-1, "Market Collapse", "")</f>
        <v/>
      </c>
      <c r="G9" s="15">
        <v>4.6709967219168101E-4</v>
      </c>
      <c r="H9" s="14">
        <v>0</v>
      </c>
      <c r="I9" s="14">
        <v>-1.3265689648860319E-3</v>
      </c>
      <c r="J9" s="14">
        <v>0</v>
      </c>
      <c r="K9" s="14">
        <v>0</v>
      </c>
      <c r="L9" s="14">
        <v>3.742398446496792E-4</v>
      </c>
      <c r="M9" s="14">
        <v>0</v>
      </c>
      <c r="N9" s="14">
        <v>-9.2816472997872681E-5</v>
      </c>
      <c r="O9" s="14">
        <v>0.80129193291365852</v>
      </c>
      <c r="P9" s="31">
        <v>4.4445445769159118E-2</v>
      </c>
    </row>
    <row r="10" spans="1:16" ht="16.5" customHeight="1" x14ac:dyDescent="0.25">
      <c r="A10" s="45"/>
      <c r="B10" s="3" t="s">
        <v>12</v>
      </c>
      <c r="C10" t="s">
        <v>27</v>
      </c>
      <c r="D10" s="4">
        <v>193.28067562836512</v>
      </c>
      <c r="E10" t="s">
        <v>24</v>
      </c>
      <c r="F10" t="str">
        <f>IF(Table36[[#This Row],[% Price Change
Fuel]]&lt;-1, "Market Collapse", "")</f>
        <v/>
      </c>
      <c r="G10" s="15">
        <v>3.9412942446531317E-4</v>
      </c>
      <c r="H10" s="14">
        <v>0</v>
      </c>
      <c r="I10" s="14">
        <v>-1.1193325402923066E-3</v>
      </c>
      <c r="J10" s="14">
        <v>0</v>
      </c>
      <c r="K10" s="14">
        <v>0</v>
      </c>
      <c r="L10" s="14">
        <v>3.1577614664477589E-4</v>
      </c>
      <c r="M10" s="14">
        <v>0</v>
      </c>
      <c r="N10" s="14">
        <v>-7.8322408654638096E-5</v>
      </c>
      <c r="O10" s="14">
        <v>0.80127743884919922</v>
      </c>
      <c r="P10" s="31">
        <v>3.7502184231730178E-2</v>
      </c>
    </row>
    <row r="11" spans="1:16" ht="16.5" thickBot="1" x14ac:dyDescent="0.3">
      <c r="A11" s="41"/>
      <c r="B11" s="3" t="s">
        <v>12</v>
      </c>
      <c r="C11" t="s">
        <v>28</v>
      </c>
      <c r="D11" s="4">
        <v>399.81488344685596</v>
      </c>
      <c r="E11" t="s">
        <v>24</v>
      </c>
      <c r="F11" t="str">
        <f>IF(Table36[[#This Row],[% Price Change
Fuel]]&lt;-1, "Market Collapse", "")</f>
        <v/>
      </c>
      <c r="G11" s="15">
        <v>8.1528486690808091E-4</v>
      </c>
      <c r="H11" s="14">
        <v>0</v>
      </c>
      <c r="I11" s="14">
        <v>-2.3154193127710044E-3</v>
      </c>
      <c r="J11" s="14">
        <v>0</v>
      </c>
      <c r="K11" s="14">
        <v>0</v>
      </c>
      <c r="L11" s="14">
        <v>6.5320551501413769E-4</v>
      </c>
      <c r="M11" s="14">
        <v>0</v>
      </c>
      <c r="N11" s="14">
        <v>-1.6194731869575142E-4</v>
      </c>
      <c r="O11" s="14">
        <v>0.80136106375931282</v>
      </c>
      <c r="P11" s="31">
        <v>7.757594683928043E-2</v>
      </c>
    </row>
    <row r="12" spans="1:16" ht="15.75" customHeight="1" x14ac:dyDescent="0.25">
      <c r="A12" s="45" t="s">
        <v>16</v>
      </c>
      <c r="B12" s="3" t="s">
        <v>17</v>
      </c>
      <c r="C12" t="s">
        <v>23</v>
      </c>
      <c r="D12" s="4">
        <v>13979.558874595172</v>
      </c>
      <c r="E12" t="s">
        <v>24</v>
      </c>
      <c r="F12" t="str">
        <f>IF(Table36[[#This Row],[% Price Change
Fuel]]&lt;-1, "Market Collapse", "")</f>
        <v/>
      </c>
      <c r="G12" s="15">
        <v>2.8506499553618933E-2</v>
      </c>
      <c r="H12" s="14">
        <v>0</v>
      </c>
      <c r="I12" s="14">
        <v>-8.0958818549248746E-2</v>
      </c>
      <c r="J12" s="14">
        <v>0</v>
      </c>
      <c r="K12" s="14">
        <v>0</v>
      </c>
      <c r="L12" s="14">
        <v>2.2839382255171504E-2</v>
      </c>
      <c r="M12" s="14">
        <v>0</v>
      </c>
      <c r="N12" s="14">
        <v>-5.5100451974848712E-3</v>
      </c>
      <c r="O12" s="14">
        <v>0.80670916163800388</v>
      </c>
      <c r="P12" s="31">
        <v>2.7124490882963119</v>
      </c>
    </row>
    <row r="13" spans="1:16" ht="15.75" x14ac:dyDescent="0.25">
      <c r="A13" s="45"/>
      <c r="B13" s="3" t="s">
        <v>17</v>
      </c>
      <c r="C13" t="s">
        <v>29</v>
      </c>
      <c r="D13" s="4">
        <v>12880.894356686529</v>
      </c>
      <c r="E13" t="s">
        <v>24</v>
      </c>
      <c r="F13" t="str">
        <f>IF(Table36[[#This Row],[% Price Change
Fuel]]&lt;-1, "Market Collapse", "")</f>
        <v/>
      </c>
      <c r="G13" s="15">
        <v>2.6266151351627E-2</v>
      </c>
      <c r="H13" s="14">
        <v>0</v>
      </c>
      <c r="I13" s="14">
        <v>-7.4596201377293045E-2</v>
      </c>
      <c r="J13" s="14">
        <v>0</v>
      </c>
      <c r="K13" s="14">
        <v>0</v>
      </c>
      <c r="L13" s="14">
        <v>2.1044417255216458E-2</v>
      </c>
      <c r="M13" s="14">
        <v>0</v>
      </c>
      <c r="N13" s="14">
        <v>-5.0880895657849506E-3</v>
      </c>
      <c r="O13" s="14">
        <v>0.80628720600630444</v>
      </c>
      <c r="P13" s="31">
        <v>2.4992755828461144</v>
      </c>
    </row>
    <row r="14" spans="1:16" ht="15.75" customHeight="1" x14ac:dyDescent="0.25">
      <c r="A14" s="45"/>
      <c r="B14" s="3" t="s">
        <v>17</v>
      </c>
      <c r="C14" t="s">
        <v>25</v>
      </c>
      <c r="D14" s="4">
        <v>12928.250585906731</v>
      </c>
      <c r="E14" t="s">
        <v>24</v>
      </c>
      <c r="F14" t="str">
        <f>IF(Table36[[#This Row],[% Price Change
Fuel]]&lt;-1, "Market Collapse", "")</f>
        <v/>
      </c>
      <c r="G14" s="15">
        <v>2.6362718084471486E-2</v>
      </c>
      <c r="H14" s="14">
        <v>0</v>
      </c>
      <c r="I14" s="14">
        <v>-7.4870452117463612E-2</v>
      </c>
      <c r="J14" s="14">
        <v>0</v>
      </c>
      <c r="K14" s="14">
        <v>0</v>
      </c>
      <c r="L14" s="14">
        <v>2.1121786436249096E-2</v>
      </c>
      <c r="M14" s="14">
        <v>0</v>
      </c>
      <c r="N14" s="14">
        <v>-5.1063152975818161E-3</v>
      </c>
      <c r="O14" s="14">
        <v>0.80630543173810265</v>
      </c>
      <c r="P14" s="31">
        <v>2.508464096012053</v>
      </c>
    </row>
    <row r="15" spans="1:16" ht="15.75" customHeight="1" x14ac:dyDescent="0.25">
      <c r="A15" s="45"/>
      <c r="B15" s="3" t="s">
        <v>17</v>
      </c>
      <c r="C15" t="s">
        <v>30</v>
      </c>
      <c r="D15" s="4">
        <v>20202.167397060159</v>
      </c>
      <c r="E15" t="s">
        <v>24</v>
      </c>
      <c r="F15" t="str">
        <f>IF(Table36[[#This Row],[% Price Change
Fuel]]&lt;-1, "Market Collapse", "")</f>
        <v/>
      </c>
      <c r="G15" s="15">
        <v>4.1195368255359736E-2</v>
      </c>
      <c r="H15" s="14">
        <v>0</v>
      </c>
      <c r="I15" s="14">
        <v>-0.11699536582462493</v>
      </c>
      <c r="J15" s="14">
        <v>0</v>
      </c>
      <c r="K15" s="14">
        <v>0</v>
      </c>
      <c r="L15" s="14">
        <v>3.3005692647635997E-2</v>
      </c>
      <c r="M15" s="14">
        <v>0</v>
      </c>
      <c r="N15" s="14">
        <v>-7.8656473678387837E-3</v>
      </c>
      <c r="O15" s="14">
        <v>0.80906476380835801</v>
      </c>
      <c r="P15" s="31">
        <v>3.9198197188716453</v>
      </c>
    </row>
    <row r="16" spans="1:16" ht="15.75" x14ac:dyDescent="0.25">
      <c r="A16" s="45"/>
      <c r="B16" s="3" t="s">
        <v>17</v>
      </c>
      <c r="C16" t="s">
        <v>27</v>
      </c>
      <c r="D16" s="4">
        <v>8287.3401193964201</v>
      </c>
      <c r="E16" t="s">
        <v>24</v>
      </c>
      <c r="F16" t="str">
        <f>IF(Table36[[#This Row],[% Price Change
Fuel]]&lt;-1, "Market Collapse", "")</f>
        <v/>
      </c>
      <c r="G16" s="15">
        <v>1.6899178259736296E-2</v>
      </c>
      <c r="H16" s="14">
        <v>0</v>
      </c>
      <c r="I16" s="14">
        <v>-4.7993879563782059E-2</v>
      </c>
      <c r="J16" s="14">
        <v>0</v>
      </c>
      <c r="K16" s="14">
        <v>0</v>
      </c>
      <c r="L16" s="14">
        <v>1.3539606690271504E-2</v>
      </c>
      <c r="M16" s="14">
        <v>0</v>
      </c>
      <c r="N16" s="14">
        <v>-3.3037410603616777E-3</v>
      </c>
      <c r="O16" s="14">
        <v>0.80450285750088113</v>
      </c>
      <c r="P16" s="31">
        <v>1.6079898051796844</v>
      </c>
    </row>
    <row r="17" spans="1:16" ht="15.75" x14ac:dyDescent="0.25">
      <c r="A17" s="45"/>
      <c r="B17" s="3" t="s">
        <v>17</v>
      </c>
      <c r="C17" t="s">
        <v>31</v>
      </c>
      <c r="D17" s="4">
        <v>15343.41827613693</v>
      </c>
      <c r="E17" t="s">
        <v>24</v>
      </c>
      <c r="F17" t="str">
        <f>IF(Table36[[#This Row],[% Price Change
Fuel]]&lt;-1, "Market Collapse", "")</f>
        <v/>
      </c>
      <c r="G17" s="15">
        <v>3.1287621459539949E-2</v>
      </c>
      <c r="H17" s="14">
        <v>0</v>
      </c>
      <c r="I17" s="14">
        <v>-8.8857239866159107E-2</v>
      </c>
      <c r="J17" s="14">
        <v>0</v>
      </c>
      <c r="K17" s="14">
        <v>0</v>
      </c>
      <c r="L17" s="14">
        <v>2.5067614668908736E-2</v>
      </c>
      <c r="M17" s="14">
        <v>0</v>
      </c>
      <c r="N17" s="14">
        <v>-6.0313017059472271E-3</v>
      </c>
      <c r="O17" s="14">
        <v>0.80723041814646423</v>
      </c>
      <c r="P17" s="31">
        <v>2.9770782674758909</v>
      </c>
    </row>
    <row r="18" spans="1:16" ht="18.75" customHeight="1" x14ac:dyDescent="0.25">
      <c r="A18" s="45"/>
      <c r="B18" s="3" t="s">
        <v>17</v>
      </c>
      <c r="C18" t="s">
        <v>32</v>
      </c>
      <c r="D18" s="4">
        <v>860.28054599366999</v>
      </c>
      <c r="E18" t="s">
        <v>24</v>
      </c>
      <c r="F18" t="str">
        <f>IF(Table36[[#This Row],[% Price Change
Fuel]]&lt;-1, "Market Collapse", "")</f>
        <v/>
      </c>
      <c r="G18" s="15">
        <v>1.7542461261007261E-3</v>
      </c>
      <c r="H18" s="14">
        <v>0</v>
      </c>
      <c r="I18" s="14">
        <v>-4.9820811407084269E-3</v>
      </c>
      <c r="J18" s="14">
        <v>0</v>
      </c>
      <c r="K18" s="14">
        <v>0</v>
      </c>
      <c r="L18" s="14">
        <v>1.4055004462510596E-3</v>
      </c>
      <c r="M18" s="14">
        <v>0</v>
      </c>
      <c r="N18" s="14">
        <v>-3.481349654351506E-4</v>
      </c>
      <c r="O18" s="14">
        <v>0.80154725140595162</v>
      </c>
      <c r="P18" s="31">
        <v>0.16691994386891462</v>
      </c>
    </row>
    <row r="19" spans="1:16" ht="15.75" customHeight="1" x14ac:dyDescent="0.25">
      <c r="A19" s="45"/>
      <c r="B19" s="3" t="s">
        <v>20</v>
      </c>
      <c r="C19" t="s">
        <v>23</v>
      </c>
      <c r="D19">
        <v>3762.1112153559802</v>
      </c>
      <c r="E19" t="s">
        <v>24</v>
      </c>
      <c r="F19" t="str">
        <f>IF(Table36[[#This Row],[% Price Change
Fuel]]&lt;-1, "Market Collapse", "")</f>
        <v/>
      </c>
      <c r="G19" s="15">
        <v>7.6715311722821214E-3</v>
      </c>
      <c r="H19" s="14">
        <v>0</v>
      </c>
      <c r="I19" s="14">
        <v>-2.1787245361482532E-2</v>
      </c>
      <c r="J19" s="14">
        <v>0</v>
      </c>
      <c r="K19" s="14">
        <v>0</v>
      </c>
      <c r="L19" s="14">
        <v>6.146423996978333E-3</v>
      </c>
      <c r="M19" s="14">
        <v>0</v>
      </c>
      <c r="N19" s="14">
        <v>-1.5134963409450947E-3</v>
      </c>
      <c r="O19" s="14">
        <v>0.80271261278146366</v>
      </c>
      <c r="P19" s="31">
        <v>0.72996116885391993</v>
      </c>
    </row>
    <row r="20" spans="1:16" ht="15.75" x14ac:dyDescent="0.25">
      <c r="A20" s="45"/>
      <c r="B20" s="3" t="s">
        <v>20</v>
      </c>
      <c r="C20" t="s">
        <v>29</v>
      </c>
      <c r="D20">
        <v>3466.4439374662097</v>
      </c>
      <c r="E20" t="s">
        <v>24</v>
      </c>
      <c r="F20" t="str">
        <f>IF(Table36[[#This Row],[% Price Change
Fuel]]&lt;-1, "Market Collapse", "")</f>
        <v/>
      </c>
      <c r="G20" s="15">
        <v>7.0686195067000742E-3</v>
      </c>
      <c r="H20" s="14">
        <v>0</v>
      </c>
      <c r="I20" s="14">
        <v>-2.0074968621110429E-2</v>
      </c>
      <c r="J20" s="14">
        <v>0</v>
      </c>
      <c r="K20" s="14">
        <v>0</v>
      </c>
      <c r="L20" s="14">
        <v>5.6633717032223453E-3</v>
      </c>
      <c r="M20" s="14">
        <v>0</v>
      </c>
      <c r="N20" s="14">
        <v>-1.3953843623546022E-3</v>
      </c>
      <c r="O20" s="14">
        <v>0.80259450080288364</v>
      </c>
      <c r="P20" s="31">
        <v>0.67259294675579007</v>
      </c>
    </row>
    <row r="21" spans="1:16" ht="15.75" x14ac:dyDescent="0.25">
      <c r="A21" s="45"/>
      <c r="B21" s="3" t="s">
        <v>21</v>
      </c>
      <c r="C21" t="s">
        <v>23</v>
      </c>
      <c r="D21">
        <v>9038.6271912206303</v>
      </c>
      <c r="E21" t="s">
        <v>24</v>
      </c>
      <c r="F21" t="str">
        <f>IF(Table36[[#This Row],[% Price Change
Fuel]]&lt;-1, "Market Collapse", "")</f>
        <v/>
      </c>
      <c r="G21" s="15">
        <v>1.84311697030798E-2</v>
      </c>
      <c r="H21" s="14">
        <v>0</v>
      </c>
      <c r="I21" s="14">
        <v>-5.2344754600100157E-2</v>
      </c>
      <c r="J21" s="14">
        <v>0</v>
      </c>
      <c r="K21" s="14">
        <v>0</v>
      </c>
      <c r="L21" s="14">
        <v>1.4767036881072837E-2</v>
      </c>
      <c r="M21" s="14">
        <v>0</v>
      </c>
      <c r="N21" s="14">
        <v>-3.5978207767101769E-3</v>
      </c>
      <c r="O21" s="14">
        <v>0.80479693721722989</v>
      </c>
      <c r="P21" s="31">
        <v>1.7537617820566995</v>
      </c>
    </row>
    <row r="22" spans="1:16" ht="15.75" x14ac:dyDescent="0.25">
      <c r="A22" s="45"/>
      <c r="B22" s="3" t="s">
        <v>21</v>
      </c>
      <c r="C22" t="s">
        <v>29</v>
      </c>
      <c r="D22">
        <v>8328.2743775763392</v>
      </c>
      <c r="E22" t="s">
        <v>24</v>
      </c>
      <c r="F22" t="str">
        <f>IF(Table36[[#This Row],[% Price Change
Fuel]]&lt;-1, "Market Collapse", "")</f>
        <v/>
      </c>
      <c r="G22" s="15">
        <v>1.6982649592630367E-2</v>
      </c>
      <c r="H22" s="14">
        <v>0</v>
      </c>
      <c r="I22" s="14">
        <v>-4.8230939202799868E-2</v>
      </c>
      <c r="J22" s="14">
        <v>0</v>
      </c>
      <c r="K22" s="14">
        <v>0</v>
      </c>
      <c r="L22" s="14">
        <v>1.3606483848434475E-2</v>
      </c>
      <c r="M22" s="14">
        <v>0</v>
      </c>
      <c r="N22" s="14">
        <v>-3.3197869654397038E-3</v>
      </c>
      <c r="O22" s="14">
        <v>0.80451890340596044</v>
      </c>
      <c r="P22" s="31">
        <v>1.6159322654730379</v>
      </c>
    </row>
    <row r="23" spans="1:16" ht="15.75" x14ac:dyDescent="0.25">
      <c r="A23" s="45"/>
      <c r="B23" s="3" t="s">
        <v>22</v>
      </c>
      <c r="C23" t="s">
        <v>23</v>
      </c>
      <c r="D23">
        <v>3360.1350171024301</v>
      </c>
      <c r="E23" t="s">
        <v>24</v>
      </c>
      <c r="F23" t="str">
        <f>IF(Table36[[#This Row],[% Price Change
Fuel]]&lt;-1, "Market Collapse", "")</f>
        <v/>
      </c>
      <c r="G23" s="15">
        <v>6.8518390475968138E-3</v>
      </c>
      <c r="H23" s="14">
        <v>0</v>
      </c>
      <c r="I23" s="14">
        <v>-1.9459309380993991E-2</v>
      </c>
      <c r="J23" s="14">
        <v>0</v>
      </c>
      <c r="K23" s="14">
        <v>0</v>
      </c>
      <c r="L23" s="14">
        <v>5.4896873909272498E-3</v>
      </c>
      <c r="M23" s="14">
        <v>0</v>
      </c>
      <c r="N23" s="14">
        <v>-1.3528819274522179E-3</v>
      </c>
      <c r="O23" s="14">
        <v>0.80255199836798241</v>
      </c>
      <c r="P23" s="31">
        <v>0.65196586283237945</v>
      </c>
    </row>
    <row r="24" spans="1:16" ht="15.75" x14ac:dyDescent="0.25">
      <c r="A24" s="45"/>
      <c r="B24" s="3" t="s">
        <v>22</v>
      </c>
      <c r="C24" t="s">
        <v>29</v>
      </c>
      <c r="D24">
        <v>3808.15302114118</v>
      </c>
      <c r="E24" t="s">
        <v>24</v>
      </c>
      <c r="F24" t="str">
        <f>IF(Table36[[#This Row],[% Price Change
Fuel]]&lt;-1, "Market Collapse", "")</f>
        <v/>
      </c>
      <c r="G24" s="15">
        <v>7.7654175908620938E-3</v>
      </c>
      <c r="H24" s="14">
        <v>0</v>
      </c>
      <c r="I24" s="14">
        <v>-2.2053883975310131E-2</v>
      </c>
      <c r="J24" s="14">
        <v>0</v>
      </c>
      <c r="K24" s="14">
        <v>0</v>
      </c>
      <c r="L24" s="14">
        <v>6.2216457125904073E-3</v>
      </c>
      <c r="M24" s="14">
        <v>0</v>
      </c>
      <c r="N24" s="14">
        <v>-1.5318762197280042E-3</v>
      </c>
      <c r="O24" s="14">
        <v>0.80273099266024917</v>
      </c>
      <c r="P24" s="31">
        <v>0.73889464488458345</v>
      </c>
    </row>
    <row r="25" spans="1:16" ht="15.75" x14ac:dyDescent="0.25">
      <c r="A25" s="45"/>
      <c r="B25" s="3" t="s">
        <v>22</v>
      </c>
      <c r="C25" t="s">
        <v>25</v>
      </c>
      <c r="D25">
        <v>3822.1535825767901</v>
      </c>
      <c r="E25" t="s">
        <v>24</v>
      </c>
      <c r="F25" t="str">
        <f>IF(Table36[[#This Row],[% Price Change
Fuel]]&lt;-1, "Market Collapse", "")</f>
        <v/>
      </c>
      <c r="G25" s="15">
        <v>7.7939669179113132E-3</v>
      </c>
      <c r="H25" s="14">
        <v>0</v>
      </c>
      <c r="I25" s="14">
        <v>-2.2134964424487379E-2</v>
      </c>
      <c r="J25" s="14">
        <v>0</v>
      </c>
      <c r="K25" s="14">
        <v>0</v>
      </c>
      <c r="L25" s="14">
        <v>6.2445194081971892E-3</v>
      </c>
      <c r="M25" s="14">
        <v>0</v>
      </c>
      <c r="N25" s="14">
        <v>-1.5374645617821097E-3</v>
      </c>
      <c r="O25" s="14">
        <v>0.80273658100230538</v>
      </c>
      <c r="P25" s="31">
        <v>0.74161116909269431</v>
      </c>
    </row>
    <row r="26" spans="1:16" ht="15.75" x14ac:dyDescent="0.25">
      <c r="A26" s="45"/>
      <c r="B26" s="3" t="s">
        <v>22</v>
      </c>
      <c r="C26" t="s">
        <v>30</v>
      </c>
      <c r="D26">
        <v>5972.6399961013694</v>
      </c>
      <c r="E26" t="s">
        <v>24</v>
      </c>
      <c r="F26" t="str">
        <f>IF(Table36[[#This Row],[% Price Change
Fuel]]&lt;-1, "Market Collapse", "")</f>
        <v/>
      </c>
      <c r="G26" s="15">
        <v>1.2179143913632307E-2</v>
      </c>
      <c r="H26" s="14">
        <v>0</v>
      </c>
      <c r="I26" s="14">
        <v>-3.4588922443259729E-2</v>
      </c>
      <c r="J26" s="14">
        <v>0</v>
      </c>
      <c r="K26" s="14">
        <v>0</v>
      </c>
      <c r="L26" s="14">
        <v>9.7579193426042179E-3</v>
      </c>
      <c r="M26" s="14">
        <v>0</v>
      </c>
      <c r="N26" s="14">
        <v>-2.3920909510804071E-3</v>
      </c>
      <c r="O26" s="14">
        <v>0.80359120739160483</v>
      </c>
      <c r="P26" s="31">
        <v>1.1588693218058328</v>
      </c>
    </row>
    <row r="27" spans="1:16" ht="15.75" x14ac:dyDescent="0.25">
      <c r="A27" s="45"/>
      <c r="B27" s="3" t="s">
        <v>22</v>
      </c>
      <c r="C27" t="s">
        <v>27</v>
      </c>
      <c r="D27">
        <v>2450.098450813101</v>
      </c>
      <c r="E27" t="s">
        <v>24</v>
      </c>
      <c r="F27" t="str">
        <f>IF(Table36[[#This Row],[% Price Change
Fuel]]&lt;-1, "Market Collapse", "")</f>
        <v/>
      </c>
      <c r="G27" s="15">
        <v>4.9961326405908273E-3</v>
      </c>
      <c r="H27" s="14">
        <v>0</v>
      </c>
      <c r="I27" s="14">
        <v>-1.4189079761854273E-2</v>
      </c>
      <c r="J27" s="14">
        <v>0</v>
      </c>
      <c r="K27" s="14">
        <v>0</v>
      </c>
      <c r="L27" s="14">
        <v>4.0028970572609825E-3</v>
      </c>
      <c r="M27" s="14">
        <v>0</v>
      </c>
      <c r="N27" s="14">
        <v>-9.8829791585380356E-4</v>
      </c>
      <c r="O27" s="14">
        <v>0.80218741435637098</v>
      </c>
      <c r="P27" s="31">
        <v>0.47539177514545988</v>
      </c>
    </row>
    <row r="28" spans="1:16" ht="16.5" thickBot="1" x14ac:dyDescent="0.3">
      <c r="A28" s="45"/>
      <c r="B28" s="3" t="s">
        <v>22</v>
      </c>
      <c r="C28" t="s">
        <v>32</v>
      </c>
      <c r="D28">
        <v>4536.1822744070996</v>
      </c>
      <c r="E28" t="s">
        <v>24</v>
      </c>
      <c r="F28" t="str">
        <f>IF(Table36[[#This Row],[% Price Change
Fuel]]&lt;-1, "Market Collapse", "")</f>
        <v/>
      </c>
      <c r="G28" s="15">
        <v>9.249982716944976E-3</v>
      </c>
      <c r="H28" s="14">
        <v>0</v>
      </c>
      <c r="I28" s="14">
        <v>-2.6270067671979792E-2</v>
      </c>
      <c r="J28" s="14">
        <v>0</v>
      </c>
      <c r="K28" s="14">
        <v>0</v>
      </c>
      <c r="L28" s="14">
        <v>7.4110779799064002E-3</v>
      </c>
      <c r="M28" s="14">
        <v>0</v>
      </c>
      <c r="N28" s="14">
        <v>-1.8220507986417957E-3</v>
      </c>
      <c r="O28" s="14">
        <v>0.80302116723915673</v>
      </c>
      <c r="P28" s="31">
        <v>0.88015391507967</v>
      </c>
    </row>
    <row r="29" spans="1:16" ht="15.75" customHeight="1" x14ac:dyDescent="0.25">
      <c r="A29" s="44" t="s">
        <v>58</v>
      </c>
      <c r="B29" s="2" t="s">
        <v>15</v>
      </c>
      <c r="C29" t="s">
        <v>23</v>
      </c>
      <c r="D29">
        <v>1606695.2125056691</v>
      </c>
      <c r="E29" t="s">
        <v>24</v>
      </c>
      <c r="F29" t="str">
        <f>IF(Table36[[#This Row],[% Price Change
Fuel]]&lt;-1, "Market Collapse", "")</f>
        <v/>
      </c>
      <c r="G29" s="15">
        <v>3.2763019755457679</v>
      </c>
      <c r="H29" s="14">
        <v>0</v>
      </c>
      <c r="I29" s="14">
        <v>-9.3047389649453827</v>
      </c>
      <c r="J29" s="14">
        <v>0</v>
      </c>
      <c r="K29" s="14">
        <v>0</v>
      </c>
      <c r="L29" s="14">
        <v>2.6249702479995913</v>
      </c>
      <c r="M29" s="14">
        <v>0</v>
      </c>
      <c r="N29" s="14">
        <v>-0.15231191138297703</v>
      </c>
      <c r="O29" s="14">
        <v>0.95351102782349451</v>
      </c>
      <c r="P29" s="31">
        <v>311.74652958835145</v>
      </c>
    </row>
    <row r="30" spans="1:16" ht="15.75" x14ac:dyDescent="0.25">
      <c r="A30" s="45"/>
      <c r="B30" s="2" t="s">
        <v>15</v>
      </c>
      <c r="C30" t="s">
        <v>25</v>
      </c>
      <c r="D30">
        <v>1405858.3109424603</v>
      </c>
      <c r="E30" t="s">
        <v>24</v>
      </c>
      <c r="F30" t="str">
        <f>IF(Table36[[#This Row],[% Price Change
Fuel]]&lt;-1, "Market Collapse", "")</f>
        <v/>
      </c>
      <c r="G30" s="15">
        <v>2.8667642286025465</v>
      </c>
      <c r="H30" s="14">
        <v>0</v>
      </c>
      <c r="I30" s="14">
        <v>-8.1416465943272094</v>
      </c>
      <c r="J30" s="14">
        <v>0</v>
      </c>
      <c r="K30" s="14">
        <v>0</v>
      </c>
      <c r="L30" s="14">
        <v>2.2968489669996424</v>
      </c>
      <c r="M30" s="14">
        <v>0</v>
      </c>
      <c r="N30" s="14">
        <v>-0.14738815917123357</v>
      </c>
      <c r="O30" s="14">
        <v>0.94858727561175116</v>
      </c>
      <c r="P30" s="31">
        <v>272.77821338980738</v>
      </c>
    </row>
    <row r="31" spans="1:16" ht="15.75" customHeight="1" x14ac:dyDescent="0.25">
      <c r="A31" s="45"/>
      <c r="B31" s="2" t="s">
        <v>15</v>
      </c>
      <c r="C31" t="s">
        <v>26</v>
      </c>
      <c r="D31">
        <v>1068040.3431848581</v>
      </c>
      <c r="E31" t="s">
        <v>24</v>
      </c>
      <c r="F31" t="str">
        <f>IF(Table36[[#This Row],[% Price Change
Fuel]]&lt;-1, "Market Collapse", "")</f>
        <v/>
      </c>
      <c r="G31" s="15">
        <v>2.1779007363083083</v>
      </c>
      <c r="H31" s="14">
        <v>0</v>
      </c>
      <c r="I31" s="14">
        <v>-6.1852655811848463</v>
      </c>
      <c r="J31" s="14">
        <v>0</v>
      </c>
      <c r="K31" s="14">
        <v>0</v>
      </c>
      <c r="L31" s="14">
        <v>1.744932145625369</v>
      </c>
      <c r="M31" s="14">
        <v>0</v>
      </c>
      <c r="N31" s="14">
        <v>-0.13624358550163795</v>
      </c>
      <c r="O31" s="14">
        <v>0.9374427019421554</v>
      </c>
      <c r="P31" s="31">
        <v>207.23150716866695</v>
      </c>
    </row>
    <row r="32" spans="1:16" ht="15.75" x14ac:dyDescent="0.25">
      <c r="A32" s="45"/>
      <c r="B32" s="2" t="s">
        <v>15</v>
      </c>
      <c r="C32" t="s">
        <v>27</v>
      </c>
      <c r="D32">
        <v>901191.22496311564</v>
      </c>
      <c r="E32" t="s">
        <v>24</v>
      </c>
      <c r="F32" t="str">
        <f>IF(Table36[[#This Row],[% Price Change
Fuel]]&lt;-1, "Market Collapse", "")</f>
        <v/>
      </c>
      <c r="G32" s="15">
        <v>1.8376693773093249</v>
      </c>
      <c r="H32" s="14">
        <v>0</v>
      </c>
      <c r="I32" s="14">
        <v>-5.2190042271328263</v>
      </c>
      <c r="J32" s="14">
        <v>0</v>
      </c>
      <c r="K32" s="14">
        <v>0</v>
      </c>
      <c r="L32" s="14">
        <v>1.4723390814100268</v>
      </c>
      <c r="M32" s="14">
        <v>0</v>
      </c>
      <c r="N32" s="14">
        <v>-0.1287430800855679</v>
      </c>
      <c r="O32" s="14">
        <v>0.92994219652608534</v>
      </c>
      <c r="P32" s="31">
        <v>174.85782909603051</v>
      </c>
    </row>
    <row r="33" spans="1:16" ht="15.75" x14ac:dyDescent="0.25">
      <c r="A33" s="45"/>
      <c r="B33" s="2" t="s">
        <v>15</v>
      </c>
      <c r="C33" t="s">
        <v>28</v>
      </c>
      <c r="D33">
        <v>1864178.4196379881</v>
      </c>
      <c r="E33" t="s">
        <v>24</v>
      </c>
      <c r="F33" t="str">
        <f>IF(Table36[[#This Row],[% Price Change
Fuel]]&lt;-1, "Market Collapse", "")</f>
        <v/>
      </c>
      <c r="G33" s="15">
        <v>3.8013503690627184</v>
      </c>
      <c r="H33" s="14">
        <v>0</v>
      </c>
      <c r="I33" s="14">
        <v>-10.795883029840478</v>
      </c>
      <c r="J33" s="14">
        <v>0</v>
      </c>
      <c r="K33" s="14">
        <v>0</v>
      </c>
      <c r="L33" s="14">
        <v>3.0456385569738851</v>
      </c>
      <c r="M33" s="14">
        <v>0</v>
      </c>
      <c r="N33" s="14">
        <v>-0.15739568121464917</v>
      </c>
      <c r="O33" s="14">
        <v>0.95859479765516653</v>
      </c>
      <c r="P33" s="31">
        <v>361.70590933007475</v>
      </c>
    </row>
    <row r="34" spans="1:16" ht="15.75" x14ac:dyDescent="0.25">
      <c r="A34" s="45"/>
      <c r="B34" s="2" t="s">
        <v>15</v>
      </c>
      <c r="C34" t="s">
        <v>33</v>
      </c>
      <c r="D34">
        <v>1789322.1461500002</v>
      </c>
      <c r="E34" t="s">
        <v>24</v>
      </c>
      <c r="F34" t="str">
        <f>IF(Table36[[#This Row],[% Price Change
Fuel]]&lt;-1, "Market Collapse", "")</f>
        <v/>
      </c>
      <c r="G34" s="15">
        <v>3.6487067594958393</v>
      </c>
      <c r="H34" s="14">
        <v>0</v>
      </c>
      <c r="I34" s="14">
        <v>-10.362373251960417</v>
      </c>
      <c r="J34" s="14">
        <v>0</v>
      </c>
      <c r="K34" s="14">
        <v>0</v>
      </c>
      <c r="L34" s="14">
        <v>2.9233406318586104</v>
      </c>
      <c r="M34" s="14">
        <v>0</v>
      </c>
      <c r="N34" s="14">
        <v>-0.15603611179722954</v>
      </c>
      <c r="O34" s="14">
        <v>0.95723522823774698</v>
      </c>
      <c r="P34" s="31">
        <v>347.18157186011757</v>
      </c>
    </row>
    <row r="35" spans="1:16" ht="15.75" x14ac:dyDescent="0.25">
      <c r="A35" s="45"/>
      <c r="B35" s="2" t="s">
        <v>15</v>
      </c>
      <c r="C35" t="s">
        <v>34</v>
      </c>
      <c r="D35">
        <v>1602880.4750000001</v>
      </c>
      <c r="E35" t="s">
        <v>24</v>
      </c>
      <c r="F35" t="str">
        <f>IF(Table36[[#This Row],[% Price Change
Fuel]]&lt;-1, "Market Collapse", "")</f>
        <v/>
      </c>
      <c r="G35" s="15">
        <v>3.2685231311646232</v>
      </c>
      <c r="H35" s="14">
        <v>0</v>
      </c>
      <c r="I35" s="14">
        <v>-9.2826469487161933</v>
      </c>
      <c r="J35" s="14">
        <v>0</v>
      </c>
      <c r="K35" s="14">
        <v>0</v>
      </c>
      <c r="L35" s="14">
        <v>2.6187378447544898</v>
      </c>
      <c r="M35" s="14">
        <v>0</v>
      </c>
      <c r="N35" s="14">
        <v>-0.15222719110177252</v>
      </c>
      <c r="O35" s="14">
        <v>0.95342630754228996</v>
      </c>
      <c r="P35" s="31">
        <v>311.00635735815723</v>
      </c>
    </row>
    <row r="36" spans="1:16" ht="15.75" x14ac:dyDescent="0.25">
      <c r="A36" s="45"/>
      <c r="B36" s="2" t="s">
        <v>15</v>
      </c>
      <c r="C36" t="s">
        <v>35</v>
      </c>
      <c r="D36">
        <v>924809.875</v>
      </c>
      <c r="E36" t="s">
        <v>24</v>
      </c>
      <c r="F36" t="str">
        <f>IF(Table36[[#This Row],[% Price Change
Fuel]]&lt;-1, "Market Collapse", "")</f>
        <v/>
      </c>
      <c r="G36" s="15">
        <v>1.8858314861979735</v>
      </c>
      <c r="H36" s="14">
        <v>0</v>
      </c>
      <c r="I36" s="14">
        <v>-5.3557852242921324</v>
      </c>
      <c r="J36" s="14">
        <v>0</v>
      </c>
      <c r="K36" s="14">
        <v>0</v>
      </c>
      <c r="L36" s="14">
        <v>1.5109265204975242</v>
      </c>
      <c r="M36" s="14">
        <v>0</v>
      </c>
      <c r="N36" s="14">
        <v>-0.12991228611008718</v>
      </c>
      <c r="O36" s="14">
        <v>0.93111140255060465</v>
      </c>
      <c r="P36" s="31">
        <v>179.44054778794575</v>
      </c>
    </row>
    <row r="37" spans="1:16" x14ac:dyDescent="0.25">
      <c r="H37" s="16"/>
    </row>
  </sheetData>
  <mergeCells count="3">
    <mergeCell ref="A2:A11"/>
    <mergeCell ref="A12:A28"/>
    <mergeCell ref="A29:A36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8"/>
  <sheetViews>
    <sheetView topLeftCell="A91" zoomScale="85" zoomScaleNormal="85" zoomScalePageLayoutView="160" workbookViewId="0">
      <pane xSplit="2" topLeftCell="C1" activePane="topRight" state="frozen"/>
      <selection pane="topRight" activeCell="G103" sqref="G103:P118"/>
    </sheetView>
  </sheetViews>
  <sheetFormatPr defaultColWidth="8.85546875" defaultRowHeight="15" x14ac:dyDescent="0.25"/>
  <cols>
    <col min="1" max="1" width="11.7109375" style="37" customWidth="1"/>
    <col min="2" max="2" width="29.28515625" customWidth="1"/>
    <col min="3" max="3" width="36.28515625" customWidth="1"/>
    <col min="4" max="4" width="24.42578125" customWidth="1"/>
    <col min="5" max="5" width="11.42578125" customWidth="1"/>
    <col min="6" max="6" width="16.140625" customWidth="1"/>
    <col min="7" max="7" width="19.28515625" customWidth="1"/>
    <col min="8" max="10" width="19" customWidth="1"/>
    <col min="11" max="13" width="23.28515625" customWidth="1"/>
    <col min="14" max="15" width="26.42578125" customWidth="1"/>
    <col min="16" max="16" width="23.7109375" customWidth="1"/>
  </cols>
  <sheetData>
    <row r="1" spans="1:16" ht="35.1" customHeight="1" x14ac:dyDescent="0.25">
      <c r="A1" s="46" t="s">
        <v>49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39.950000000000003" customHeight="1" x14ac:dyDescent="0.3">
      <c r="A2" s="38" t="s">
        <v>59</v>
      </c>
      <c r="B2" s="5" t="s">
        <v>0</v>
      </c>
      <c r="C2" s="6" t="s">
        <v>1</v>
      </c>
      <c r="D2" s="6" t="s">
        <v>2</v>
      </c>
      <c r="E2" s="6" t="s">
        <v>3</v>
      </c>
      <c r="F2" s="9" t="s">
        <v>40</v>
      </c>
      <c r="G2" s="9" t="s">
        <v>44</v>
      </c>
      <c r="H2" s="12" t="s">
        <v>42</v>
      </c>
      <c r="I2" s="12" t="s">
        <v>36</v>
      </c>
      <c r="J2" s="12" t="s">
        <v>37</v>
      </c>
      <c r="K2" s="12" t="s">
        <v>43</v>
      </c>
      <c r="L2" s="12" t="s">
        <v>38</v>
      </c>
      <c r="M2" s="12" t="s">
        <v>39</v>
      </c>
      <c r="N2" s="12" t="s">
        <v>47</v>
      </c>
      <c r="O2" s="12" t="s">
        <v>48</v>
      </c>
      <c r="P2" s="12" t="s">
        <v>41</v>
      </c>
    </row>
    <row r="3" spans="1:16" ht="16.5" thickBot="1" x14ac:dyDescent="0.3">
      <c r="A3" s="41" t="s">
        <v>4</v>
      </c>
      <c r="B3" s="7" t="s">
        <v>5</v>
      </c>
      <c r="C3" t="s">
        <v>6</v>
      </c>
      <c r="D3" s="4">
        <v>6500</v>
      </c>
      <c r="E3" t="s">
        <v>7</v>
      </c>
      <c r="F3" s="10" t="str">
        <f>IF(Table33[[#This Row],[% Price Change
Fuel]]&lt;-1,"Market Collapse", "")</f>
        <v/>
      </c>
      <c r="G3" s="17">
        <v>2.0211819872261258E-6</v>
      </c>
      <c r="H3" s="13">
        <v>-2.3703063182611253E-6</v>
      </c>
      <c r="I3" s="13">
        <v>-5.1830040406903861E-17</v>
      </c>
      <c r="J3" s="13">
        <v>0</v>
      </c>
      <c r="K3" s="13">
        <v>1.333793154902859E-6</v>
      </c>
      <c r="L3" s="13">
        <v>0</v>
      </c>
      <c r="M3" s="13">
        <v>0</v>
      </c>
      <c r="N3" s="8">
        <v>-6.8738744298815271E-7</v>
      </c>
      <c r="O3" s="8">
        <v>0.65990818870718149</v>
      </c>
      <c r="P3" s="18">
        <v>27.670537859123691</v>
      </c>
    </row>
    <row r="4" spans="1:16" ht="16.5" thickBot="1" x14ac:dyDescent="0.3">
      <c r="A4" s="42"/>
      <c r="B4" s="7" t="s">
        <v>8</v>
      </c>
      <c r="C4" t="s">
        <v>6</v>
      </c>
      <c r="D4" s="4">
        <v>51464.7</v>
      </c>
      <c r="E4" t="s">
        <v>7</v>
      </c>
      <c r="F4" s="10" t="str">
        <f>IF(Table33[[#This Row],[% Price Change
Fuel]]&lt;-1,"Market Collapse", "")</f>
        <v/>
      </c>
      <c r="G4" s="17">
        <v>1.6003003787384129E-5</v>
      </c>
      <c r="H4" s="13">
        <v>-1.8767246704547211E-5</v>
      </c>
      <c r="I4" s="13">
        <v>-5.1830040406903861E-17</v>
      </c>
      <c r="J4" s="13">
        <v>0</v>
      </c>
      <c r="K4" s="13">
        <v>1.0560502242977344E-5</v>
      </c>
      <c r="L4" s="13">
        <v>0</v>
      </c>
      <c r="M4" s="13">
        <v>0</v>
      </c>
      <c r="N4" s="8">
        <v>-5.4424144493683932E-6</v>
      </c>
      <c r="O4" s="8">
        <v>0.65991294374004339</v>
      </c>
      <c r="P4" s="18">
        <v>219.08552765137298</v>
      </c>
    </row>
    <row r="5" spans="1:16" ht="16.5" thickBot="1" x14ac:dyDescent="0.3">
      <c r="A5" s="42"/>
      <c r="B5" s="7" t="s">
        <v>8</v>
      </c>
      <c r="C5" t="s">
        <v>9</v>
      </c>
      <c r="D5" s="4">
        <v>1699742.564</v>
      </c>
      <c r="E5" t="s">
        <v>7</v>
      </c>
      <c r="F5" s="10" t="str">
        <f>IF(Table33[[#This Row],[% Price Change
Fuel]]&lt;-1,"Market Collapse", "")</f>
        <v/>
      </c>
      <c r="G5" s="17">
        <v>5.2853677742743842E-4</v>
      </c>
      <c r="H5" s="13">
        <v>-6.1983239061009837E-4</v>
      </c>
      <c r="I5" s="13">
        <v>-5.1830040406903861E-17</v>
      </c>
      <c r="J5" s="13">
        <v>0</v>
      </c>
      <c r="K5" s="13">
        <v>3.4878538415052368E-4</v>
      </c>
      <c r="L5" s="13">
        <v>0</v>
      </c>
      <c r="M5" s="13">
        <v>0</v>
      </c>
      <c r="N5" s="8">
        <v>-1.7965643824204385E-4</v>
      </c>
      <c r="O5" s="8">
        <v>0.66008715776319249</v>
      </c>
      <c r="P5" s="18">
        <v>7235.813994954643</v>
      </c>
    </row>
    <row r="6" spans="1:16" ht="16.5" thickBot="1" x14ac:dyDescent="0.3">
      <c r="A6" s="42"/>
      <c r="B6" s="7" t="s">
        <v>8</v>
      </c>
      <c r="C6" t="s">
        <v>10</v>
      </c>
      <c r="D6" s="4">
        <v>739173.7622</v>
      </c>
      <c r="E6" t="s">
        <v>7</v>
      </c>
      <c r="F6" s="10" t="str">
        <f>IF(Table33[[#This Row],[% Price Change
Fuel]]&lt;-1,"Market Collapse", "")</f>
        <v/>
      </c>
      <c r="G6" s="17">
        <v>2.2984687593673975E-4</v>
      </c>
      <c r="H6" s="13">
        <v>-2.6954895982737691E-4</v>
      </c>
      <c r="I6" s="13">
        <v>-5.1830040406903861E-17</v>
      </c>
      <c r="J6" s="13">
        <v>0</v>
      </c>
      <c r="K6" s="13">
        <v>1.5167767758672579E-4</v>
      </c>
      <c r="L6" s="13">
        <v>0</v>
      </c>
      <c r="M6" s="13">
        <v>0</v>
      </c>
      <c r="N6" s="8">
        <v>-7.8151235532638902E-5</v>
      </c>
      <c r="O6" s="8">
        <v>0.65998565256049768</v>
      </c>
      <c r="P6" s="18">
        <v>3146.6670109402539</v>
      </c>
    </row>
    <row r="7" spans="1:16" ht="16.5" thickBot="1" x14ac:dyDescent="0.3">
      <c r="A7" s="42"/>
      <c r="B7" s="7" t="s">
        <v>8</v>
      </c>
      <c r="C7" t="s">
        <v>11</v>
      </c>
      <c r="D7" s="4">
        <v>1274806.923</v>
      </c>
      <c r="E7" t="s">
        <v>7</v>
      </c>
      <c r="F7" s="10" t="str">
        <f>IF(Table33[[#This Row],[% Price Change
Fuel]]&lt;-1,"Market Collapse", "")</f>
        <v/>
      </c>
      <c r="G7" s="17">
        <v>3.9640258307057979E-4</v>
      </c>
      <c r="H7" s="13">
        <v>-4.6487429295747116E-4</v>
      </c>
      <c r="I7" s="13">
        <v>-5.1830040406903861E-17</v>
      </c>
      <c r="J7" s="13">
        <v>0</v>
      </c>
      <c r="K7" s="13">
        <v>2.6158903811283928E-4</v>
      </c>
      <c r="L7" s="13">
        <v>0</v>
      </c>
      <c r="M7" s="13">
        <v>0</v>
      </c>
      <c r="N7" s="8">
        <v>-1.3476012569577583E-4</v>
      </c>
      <c r="O7" s="8">
        <v>0.66004226145069878</v>
      </c>
      <c r="P7" s="18">
        <v>5426.8604962151467</v>
      </c>
    </row>
    <row r="8" spans="1:16" ht="16.5" thickBot="1" x14ac:dyDescent="0.3">
      <c r="A8" s="42"/>
      <c r="B8" s="7" t="s">
        <v>12</v>
      </c>
      <c r="C8" t="s">
        <v>9</v>
      </c>
      <c r="D8" s="4">
        <v>7175373.0360000003</v>
      </c>
      <c r="E8" t="s">
        <v>7</v>
      </c>
      <c r="F8" s="10" t="str">
        <f>IF(Table33[[#This Row],[% Price Change
Fuel]]&lt;-1,"Market Collapse", "")</f>
        <v/>
      </c>
      <c r="G8" s="17">
        <v>2.2311899587678912E-3</v>
      </c>
      <c r="H8" s="13">
        <v>-2.6165895451583311E-3</v>
      </c>
      <c r="I8" s="13">
        <v>-5.1830040406903861E-17</v>
      </c>
      <c r="J8" s="13">
        <v>0</v>
      </c>
      <c r="K8" s="13">
        <v>1.4723789906718756E-3</v>
      </c>
      <c r="L8" s="13">
        <v>0</v>
      </c>
      <c r="M8" s="13">
        <v>0</v>
      </c>
      <c r="N8" s="8">
        <v>-7.5712168579303546E-4</v>
      </c>
      <c r="O8" s="8">
        <v>0.66066462301079254</v>
      </c>
      <c r="P8" s="18">
        <v>30545.604806600317</v>
      </c>
    </row>
    <row r="9" spans="1:16" ht="16.5" thickBot="1" x14ac:dyDescent="0.3">
      <c r="A9" s="42"/>
      <c r="B9" s="7" t="s">
        <v>12</v>
      </c>
      <c r="C9" t="s">
        <v>10</v>
      </c>
      <c r="D9" s="4">
        <v>3120382.8119999999</v>
      </c>
      <c r="E9" t="s">
        <v>7</v>
      </c>
      <c r="F9" s="10" t="str">
        <f>IF(Table33[[#This Row],[% Price Change
Fuel]]&lt;-1,"Market Collapse", "")</f>
        <v/>
      </c>
      <c r="G9" s="17">
        <v>9.7028638967144875E-4</v>
      </c>
      <c r="H9" s="13">
        <v>-1.1378866299781947E-3</v>
      </c>
      <c r="I9" s="13">
        <v>-5.1830040406903861E-17</v>
      </c>
      <c r="J9" s="13">
        <v>0</v>
      </c>
      <c r="K9" s="13">
        <v>6.4029926697767802E-4</v>
      </c>
      <c r="L9" s="13">
        <v>0</v>
      </c>
      <c r="M9" s="13">
        <v>0</v>
      </c>
      <c r="N9" s="8">
        <v>-3.296672510468971E-4</v>
      </c>
      <c r="O9" s="8">
        <v>0.66023716857604631</v>
      </c>
      <c r="P9" s="18">
        <v>13283.487805087569</v>
      </c>
    </row>
    <row r="10" spans="1:16" ht="16.5" thickBot="1" x14ac:dyDescent="0.3">
      <c r="A10" s="42"/>
      <c r="B10" s="7" t="s">
        <v>12</v>
      </c>
      <c r="C10" t="s">
        <v>11</v>
      </c>
      <c r="D10" s="4">
        <v>5381529.7769999998</v>
      </c>
      <c r="E10" t="s">
        <v>7</v>
      </c>
      <c r="F10" s="10" t="str">
        <f>IF(Table33[[#This Row],[% Price Change
Fuel]]&lt;-1,"Market Collapse", "")</f>
        <v/>
      </c>
      <c r="G10" s="17">
        <v>1.6733924690759136E-3</v>
      </c>
      <c r="H10" s="13">
        <v>-1.9624421588687727E-3</v>
      </c>
      <c r="I10" s="13">
        <v>-5.1830040406903861E-17</v>
      </c>
      <c r="J10" s="13">
        <v>0</v>
      </c>
      <c r="K10" s="13">
        <v>1.1042842430039183E-3</v>
      </c>
      <c r="L10" s="13">
        <v>0</v>
      </c>
      <c r="M10" s="13">
        <v>0</v>
      </c>
      <c r="N10" s="8">
        <v>-5.681574756310118E-4</v>
      </c>
      <c r="O10" s="8">
        <v>0.66047565880061543</v>
      </c>
      <c r="P10" s="18">
        <v>22909.203604951239</v>
      </c>
    </row>
    <row r="11" spans="1:16" ht="16.5" customHeight="1" thickBot="1" x14ac:dyDescent="0.3">
      <c r="A11" s="42"/>
      <c r="B11" s="7" t="s">
        <v>13</v>
      </c>
      <c r="C11" t="s">
        <v>14</v>
      </c>
      <c r="D11" s="4">
        <v>8319618</v>
      </c>
      <c r="E11" t="s">
        <v>7</v>
      </c>
      <c r="F11" s="10" t="str">
        <f>IF(Table33[[#This Row],[% Price Change
Fuel]]&lt;-1,"Market Collapse", "")</f>
        <v/>
      </c>
      <c r="G11" s="17">
        <v>2.5869941603388086E-3</v>
      </c>
      <c r="H11" s="13">
        <v>-3.0338527863698677E-3</v>
      </c>
      <c r="I11" s="13">
        <v>-5.1830040406903861E-17</v>
      </c>
      <c r="J11" s="13">
        <v>0</v>
      </c>
      <c r="K11" s="13">
        <v>1.707176852291524E-3</v>
      </c>
      <c r="L11" s="13">
        <v>0</v>
      </c>
      <c r="M11" s="13">
        <v>0</v>
      </c>
      <c r="N11" s="8">
        <v>-8.775470988271986E-4</v>
      </c>
      <c r="O11" s="8">
        <v>0.66078504842381702</v>
      </c>
      <c r="P11" s="18">
        <v>35416.662282906516</v>
      </c>
    </row>
    <row r="12" spans="1:16" ht="15.75" customHeight="1" thickBot="1" x14ac:dyDescent="0.3">
      <c r="A12" s="43" t="s">
        <v>58</v>
      </c>
      <c r="B12" s="7" t="s">
        <v>15</v>
      </c>
      <c r="C12" t="s">
        <v>9</v>
      </c>
      <c r="D12" s="4">
        <v>38864666122</v>
      </c>
      <c r="E12" t="s">
        <v>7</v>
      </c>
      <c r="F12" s="10" t="str">
        <f>IF(Table33[[#This Row],[% Price Change
Fuel]]&lt;-1,"Market Collapse", "")</f>
        <v>Market Collapse</v>
      </c>
      <c r="G12" s="17">
        <v>12.085009708514463</v>
      </c>
      <c r="H12" s="13">
        <v>-14.172486718208281</v>
      </c>
      <c r="I12" s="13">
        <v>-5.1830040406903861E-17</v>
      </c>
      <c r="J12" s="13">
        <v>0</v>
      </c>
      <c r="K12" s="13">
        <v>7.9749885602340589</v>
      </c>
      <c r="L12" s="13">
        <v>0</v>
      </c>
      <c r="M12" s="13">
        <v>0</v>
      </c>
      <c r="N12" s="8">
        <v>-0.31410149780828933</v>
      </c>
      <c r="O12" s="8">
        <v>0.97400899913328243</v>
      </c>
      <c r="P12" s="18">
        <v>165447110.04529038</v>
      </c>
    </row>
    <row r="13" spans="1:16" ht="16.5" thickBot="1" x14ac:dyDescent="0.3">
      <c r="A13" s="43"/>
      <c r="B13" s="7" t="s">
        <v>15</v>
      </c>
      <c r="C13" t="s">
        <v>10</v>
      </c>
      <c r="D13" s="4">
        <v>16901230856</v>
      </c>
      <c r="E13" t="s">
        <v>7</v>
      </c>
      <c r="F13" s="10" t="str">
        <f>IF(Table33[[#This Row],[% Price Change
Fuel]]&lt;-1,"Market Collapse", "")</f>
        <v>Market Collapse</v>
      </c>
      <c r="G13" s="17">
        <v>5.2554559027842602</v>
      </c>
      <c r="H13" s="13">
        <v>-6.1632452746696984</v>
      </c>
      <c r="I13" s="13">
        <v>-5.1830040406903861E-17</v>
      </c>
      <c r="J13" s="13">
        <v>0</v>
      </c>
      <c r="K13" s="13">
        <v>3.4681147731300443</v>
      </c>
      <c r="L13" s="13">
        <v>0</v>
      </c>
      <c r="M13" s="13">
        <v>0</v>
      </c>
      <c r="N13" s="8">
        <v>-0.28572515855457953</v>
      </c>
      <c r="O13" s="8">
        <v>0.94563265987957268</v>
      </c>
      <c r="P13" s="18">
        <v>71948638.193771079</v>
      </c>
    </row>
    <row r="14" spans="1:16" ht="16.5" customHeight="1" thickBot="1" x14ac:dyDescent="0.3">
      <c r="A14" s="43"/>
      <c r="B14" s="7" t="s">
        <v>15</v>
      </c>
      <c r="C14" t="s">
        <v>11</v>
      </c>
      <c r="D14" s="4">
        <v>29148499592</v>
      </c>
      <c r="E14" t="s">
        <v>7</v>
      </c>
      <c r="F14" s="10" t="str">
        <f>IF(Table33[[#This Row],[% Price Change
Fuel]]&lt;-1,"Market Collapse", "")</f>
        <v>Market Collapse</v>
      </c>
      <c r="G14" s="17">
        <v>9.0637572815413403</v>
      </c>
      <c r="H14" s="13">
        <v>-10.629365038838543</v>
      </c>
      <c r="I14" s="13">
        <v>-5.1830040406903861E-17</v>
      </c>
      <c r="J14" s="13">
        <v>0</v>
      </c>
      <c r="K14" s="13">
        <v>5.9812414202781472</v>
      </c>
      <c r="L14" s="13">
        <v>0</v>
      </c>
      <c r="M14" s="13">
        <v>0</v>
      </c>
      <c r="N14" s="8">
        <v>-0.30629870882488847</v>
      </c>
      <c r="O14" s="8">
        <v>0.96620621014988151</v>
      </c>
      <c r="P14" s="18">
        <v>124085332.53609632</v>
      </c>
    </row>
    <row r="15" spans="1:16" ht="16.5" thickBot="1" x14ac:dyDescent="0.3">
      <c r="A15" s="42" t="s">
        <v>16</v>
      </c>
      <c r="B15" s="7" t="s">
        <v>17</v>
      </c>
      <c r="C15" t="s">
        <v>18</v>
      </c>
      <c r="D15" s="4">
        <v>230098748.90000001</v>
      </c>
      <c r="E15" t="s">
        <v>19</v>
      </c>
      <c r="F15" s="10" t="str">
        <f>IF(Table33[[#This Row],[% Price Change
Fuel]]&lt;-1,"Market Collapse", "")</f>
        <v/>
      </c>
      <c r="G15" s="17">
        <v>7.1549453316914993E-2</v>
      </c>
      <c r="H15" s="13">
        <v>-8.3908387439242796E-2</v>
      </c>
      <c r="I15" s="13">
        <v>-5.1830040406903861E-17</v>
      </c>
      <c r="J15" s="13">
        <v>0</v>
      </c>
      <c r="K15" s="13">
        <v>4.7216020959534692E-2</v>
      </c>
      <c r="L15" s="13">
        <v>0</v>
      </c>
      <c r="M15" s="13">
        <v>0</v>
      </c>
      <c r="N15" s="8">
        <v>-2.2708641474322819E-2</v>
      </c>
      <c r="O15" s="8">
        <v>0.68261614279931582</v>
      </c>
      <c r="P15" s="18">
        <v>979531.71425785858</v>
      </c>
    </row>
    <row r="16" spans="1:16" ht="16.5" thickBot="1" x14ac:dyDescent="0.3">
      <c r="A16" s="42"/>
      <c r="B16" s="7" t="s">
        <v>20</v>
      </c>
      <c r="C16" t="s">
        <v>18</v>
      </c>
      <c r="D16" s="4">
        <v>61923061.5</v>
      </c>
      <c r="E16" t="s">
        <v>19</v>
      </c>
      <c r="F16" s="10" t="str">
        <f>IF(Table33[[#This Row],[% Price Change
Fuel]]&lt;-1,"Market Collapse", "")</f>
        <v/>
      </c>
      <c r="G16" s="17">
        <v>1.9255042538107055E-2</v>
      </c>
      <c r="H16" s="13">
        <v>-2.2581019065097786E-2</v>
      </c>
      <c r="I16" s="13">
        <v>-5.1830040406903861E-17</v>
      </c>
      <c r="J16" s="13">
        <v>0</v>
      </c>
      <c r="K16" s="13">
        <v>1.2706547009228656E-2</v>
      </c>
      <c r="L16" s="13">
        <v>0</v>
      </c>
      <c r="M16" s="13">
        <v>0</v>
      </c>
      <c r="N16" s="8">
        <v>-6.4247860011284385E-3</v>
      </c>
      <c r="O16" s="8">
        <v>0.66633228732611982</v>
      </c>
      <c r="P16" s="18">
        <v>263606.8334710967</v>
      </c>
    </row>
    <row r="17" spans="1:16" ht="16.5" thickBot="1" x14ac:dyDescent="0.3">
      <c r="A17" s="42"/>
      <c r="B17" s="7" t="s">
        <v>21</v>
      </c>
      <c r="C17" t="s">
        <v>18</v>
      </c>
      <c r="D17" s="4">
        <v>148772706.5</v>
      </c>
      <c r="E17" t="s">
        <v>19</v>
      </c>
      <c r="F17" s="10" t="str">
        <f>IF(Table33[[#This Row],[% Price Change
Fuel]]&lt;-1,"Market Collapse", "")</f>
        <v/>
      </c>
      <c r="G17" s="17">
        <v>4.6261033010566159E-2</v>
      </c>
      <c r="H17" s="13">
        <v>-5.4251828647759952E-2</v>
      </c>
      <c r="I17" s="13">
        <v>-5.1830040406903861E-17</v>
      </c>
      <c r="J17" s="13">
        <v>0</v>
      </c>
      <c r="K17" s="13">
        <v>3.0528002702715697E-2</v>
      </c>
      <c r="L17" s="13">
        <v>0</v>
      </c>
      <c r="M17" s="13">
        <v>0</v>
      </c>
      <c r="N17" s="8">
        <v>-1.5037385328763872E-2</v>
      </c>
      <c r="O17" s="8">
        <v>0.67494488665375652</v>
      </c>
      <c r="P17" s="18">
        <v>633326.27808445354</v>
      </c>
    </row>
    <row r="18" spans="1:16" ht="15.75" x14ac:dyDescent="0.25">
      <c r="A18" s="44"/>
      <c r="B18" s="7" t="s">
        <v>22</v>
      </c>
      <c r="C18" t="s">
        <v>18</v>
      </c>
      <c r="D18" s="4">
        <v>55319876.289999999</v>
      </c>
      <c r="E18" t="s">
        <v>19</v>
      </c>
      <c r="F18" s="10" t="str">
        <f>IF(Table33[[#This Row],[% Price Change
Fuel]]&lt;-1,"Market Collapse", "")</f>
        <v/>
      </c>
      <c r="G18" s="17">
        <v>1.7201774998911686E-2</v>
      </c>
      <c r="H18" s="13">
        <v>-2.0173084969052121E-2</v>
      </c>
      <c r="I18" s="13">
        <v>-5.1830040406903861E-17</v>
      </c>
      <c r="J18" s="13">
        <v>0</v>
      </c>
      <c r="K18" s="13">
        <v>1.1351580357886512E-2</v>
      </c>
      <c r="L18" s="13">
        <v>0</v>
      </c>
      <c r="M18" s="13">
        <v>0</v>
      </c>
      <c r="N18" s="8">
        <v>-5.7512627138616669E-3</v>
      </c>
      <c r="O18" s="8">
        <v>0.66565876403885427</v>
      </c>
      <c r="P18" s="18">
        <v>235497.03557243646</v>
      </c>
    </row>
    <row r="19" spans="1:16" x14ac:dyDescent="0.25">
      <c r="D19" s="4"/>
      <c r="H19" s="4"/>
      <c r="K19" s="4"/>
      <c r="P19" s="11"/>
    </row>
    <row r="21" spans="1:16" ht="35.1" customHeight="1" x14ac:dyDescent="0.25">
      <c r="A21" s="46" t="s">
        <v>55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</row>
    <row r="22" spans="1:16" ht="39.950000000000003" customHeight="1" x14ac:dyDescent="0.3">
      <c r="A22" s="38" t="s">
        <v>59</v>
      </c>
      <c r="B22" s="5" t="s">
        <v>0</v>
      </c>
      <c r="C22" s="6" t="s">
        <v>1</v>
      </c>
      <c r="D22" s="6" t="s">
        <v>2</v>
      </c>
      <c r="E22" s="6" t="s">
        <v>3</v>
      </c>
      <c r="F22" s="9" t="s">
        <v>40</v>
      </c>
      <c r="G22" s="9" t="s">
        <v>44</v>
      </c>
      <c r="H22" s="12" t="s">
        <v>42</v>
      </c>
      <c r="I22" s="12" t="s">
        <v>36</v>
      </c>
      <c r="J22" s="12" t="s">
        <v>37</v>
      </c>
      <c r="K22" s="12" t="s">
        <v>43</v>
      </c>
      <c r="L22" s="12" t="s">
        <v>38</v>
      </c>
      <c r="M22" s="12" t="s">
        <v>39</v>
      </c>
      <c r="N22" s="12" t="s">
        <v>47</v>
      </c>
      <c r="O22" s="12" t="s">
        <v>48</v>
      </c>
      <c r="P22" s="12" t="s">
        <v>41</v>
      </c>
    </row>
    <row r="23" spans="1:16" ht="16.5" thickBot="1" x14ac:dyDescent="0.3">
      <c r="A23" s="41" t="s">
        <v>4</v>
      </c>
      <c r="B23" s="7" t="s">
        <v>5</v>
      </c>
      <c r="C23" t="s">
        <v>6</v>
      </c>
      <c r="D23" s="4">
        <v>6500</v>
      </c>
      <c r="E23" t="s">
        <v>7</v>
      </c>
      <c r="F23" s="10" t="str">
        <f>IF(Table336[[#This Row],[% Price Change
Fuel]]&lt;-1,"Market Collapse", "")</f>
        <v/>
      </c>
      <c r="G23" s="17">
        <v>2.0211819872261296E-6</v>
      </c>
      <c r="H23" s="13">
        <v>-3.9860263480233484E-6</v>
      </c>
      <c r="I23" s="13">
        <v>-6.2824291402307702E-16</v>
      </c>
      <c r="J23" s="13">
        <v>0</v>
      </c>
      <c r="K23" s="13">
        <v>8.6523434618758536E-7</v>
      </c>
      <c r="L23" s="13">
        <v>0</v>
      </c>
      <c r="M23" s="13">
        <v>0</v>
      </c>
      <c r="N23" s="8">
        <v>-1.1559453046627165E-6</v>
      </c>
      <c r="O23" s="8">
        <v>0.42808450106507434</v>
      </c>
      <c r="P23" s="18">
        <v>18.144730972023581</v>
      </c>
    </row>
    <row r="24" spans="1:16" ht="16.5" thickBot="1" x14ac:dyDescent="0.3">
      <c r="A24" s="42"/>
      <c r="B24" s="7" t="s">
        <v>8</v>
      </c>
      <c r="C24" t="s">
        <v>6</v>
      </c>
      <c r="D24" s="4">
        <v>51464.7</v>
      </c>
      <c r="E24" t="s">
        <v>7</v>
      </c>
      <c r="F24" s="10" t="str">
        <f>IF(Table336[[#This Row],[% Price Change
Fuel]]&lt;-1,"Market Collapse", "")</f>
        <v/>
      </c>
      <c r="G24" s="17">
        <v>1.6003003787384092E-5</v>
      </c>
      <c r="H24" s="13">
        <v>-3.1559946183029849E-5</v>
      </c>
      <c r="I24" s="13">
        <v>-6.2824291402307702E-16</v>
      </c>
      <c r="J24" s="13">
        <v>0</v>
      </c>
      <c r="K24" s="13">
        <v>6.8506193943002689E-6</v>
      </c>
      <c r="L24" s="13">
        <v>0</v>
      </c>
      <c r="M24" s="13">
        <v>0</v>
      </c>
      <c r="N24" s="8">
        <v>-9.1522379297262631E-6</v>
      </c>
      <c r="O24" s="8">
        <v>0.42809249742592725</v>
      </c>
      <c r="P24" s="18">
        <v>143.66355936042135</v>
      </c>
    </row>
    <row r="25" spans="1:16" ht="16.5" thickBot="1" x14ac:dyDescent="0.3">
      <c r="A25" s="42"/>
      <c r="B25" s="7" t="s">
        <v>8</v>
      </c>
      <c r="C25" t="s">
        <v>9</v>
      </c>
      <c r="D25" s="4">
        <v>1699742.564</v>
      </c>
      <c r="E25" t="s">
        <v>7</v>
      </c>
      <c r="F25" s="10" t="str">
        <f>IF(Table336[[#This Row],[% Price Change
Fuel]]&lt;-1,"Market Collapse", "")</f>
        <v/>
      </c>
      <c r="G25" s="17">
        <v>5.2853677742743961E-4</v>
      </c>
      <c r="H25" s="13">
        <v>-1.0423413299772519E-3</v>
      </c>
      <c r="I25" s="13">
        <v>-6.2824291402307702E-16</v>
      </c>
      <c r="J25" s="13">
        <v>0</v>
      </c>
      <c r="K25" s="13">
        <v>2.2625779173398301E-4</v>
      </c>
      <c r="L25" s="13">
        <v>0</v>
      </c>
      <c r="M25" s="13">
        <v>0</v>
      </c>
      <c r="N25" s="8">
        <v>-3.0211930452988205E-4</v>
      </c>
      <c r="O25" s="8">
        <v>0.42838546448859255</v>
      </c>
      <c r="P25" s="18">
        <v>4744.8263905186868</v>
      </c>
    </row>
    <row r="26" spans="1:16" ht="16.5" thickBot="1" x14ac:dyDescent="0.3">
      <c r="A26" s="42"/>
      <c r="B26" s="7" t="s">
        <v>8</v>
      </c>
      <c r="C26" t="s">
        <v>10</v>
      </c>
      <c r="D26" s="4">
        <v>739173.7622</v>
      </c>
      <c r="E26" t="s">
        <v>7</v>
      </c>
      <c r="F26" s="10" t="str">
        <f>IF(Table336[[#This Row],[% Price Change
Fuel]]&lt;-1,"Market Collapse", "")</f>
        <v/>
      </c>
      <c r="G26" s="17">
        <v>2.298468759367401E-4</v>
      </c>
      <c r="H26" s="13">
        <v>-4.5328709105378411E-4</v>
      </c>
      <c r="I26" s="13">
        <v>-6.2824291402307702E-16</v>
      </c>
      <c r="J26" s="13">
        <v>0</v>
      </c>
      <c r="K26" s="13">
        <v>9.8393619531060803E-5</v>
      </c>
      <c r="L26" s="13">
        <v>0</v>
      </c>
      <c r="M26" s="13">
        <v>0</v>
      </c>
      <c r="N26" s="8">
        <v>-1.3142304922835038E-4</v>
      </c>
      <c r="O26" s="8">
        <v>0.42821476823325866</v>
      </c>
      <c r="P26" s="18">
        <v>2063.4013928589284</v>
      </c>
    </row>
    <row r="27" spans="1:16" ht="15.75" customHeight="1" thickBot="1" x14ac:dyDescent="0.3">
      <c r="A27" s="42"/>
      <c r="B27" s="7" t="s">
        <v>8</v>
      </c>
      <c r="C27" t="s">
        <v>11</v>
      </c>
      <c r="D27" s="4">
        <v>1274806.923</v>
      </c>
      <c r="E27" t="s">
        <v>7</v>
      </c>
      <c r="F27" s="10" t="str">
        <f>IF(Table336[[#This Row],[% Price Change
Fuel]]&lt;-1,"Market Collapse", "")</f>
        <v/>
      </c>
      <c r="G27" s="17">
        <v>3.9640258307057968E-4</v>
      </c>
      <c r="H27" s="13">
        <v>-7.8175599748293888E-4</v>
      </c>
      <c r="I27" s="13">
        <v>-6.2824291402307702E-16</v>
      </c>
      <c r="J27" s="13">
        <v>0</v>
      </c>
      <c r="K27" s="13">
        <v>1.6969334380041311E-4</v>
      </c>
      <c r="L27" s="13">
        <v>0</v>
      </c>
      <c r="M27" s="13">
        <v>0</v>
      </c>
      <c r="N27" s="8">
        <v>-2.266194067519123E-4</v>
      </c>
      <c r="O27" s="8">
        <v>0.4283099645908145</v>
      </c>
      <c r="P27" s="18">
        <v>3558.6197928860311</v>
      </c>
    </row>
    <row r="28" spans="1:16" ht="16.5" thickBot="1" x14ac:dyDescent="0.3">
      <c r="A28" s="42"/>
      <c r="B28" s="7" t="s">
        <v>12</v>
      </c>
      <c r="C28" t="s">
        <v>9</v>
      </c>
      <c r="D28" s="4">
        <v>7175373.0360000003</v>
      </c>
      <c r="E28" t="s">
        <v>7</v>
      </c>
      <c r="F28" s="10" t="str">
        <f>IF(Table336[[#This Row],[% Price Change
Fuel]]&lt;-1,"Market Collapse", "")</f>
        <v/>
      </c>
      <c r="G28" s="17">
        <v>2.2311899587678877E-3</v>
      </c>
      <c r="H28" s="13">
        <v>-4.4001886119892798E-3</v>
      </c>
      <c r="I28" s="13">
        <v>-6.2824291402307702E-16</v>
      </c>
      <c r="J28" s="13">
        <v>0</v>
      </c>
      <c r="K28" s="13">
        <v>9.5513526129091097E-4</v>
      </c>
      <c r="L28" s="13">
        <v>0</v>
      </c>
      <c r="M28" s="13">
        <v>0</v>
      </c>
      <c r="N28" s="8">
        <v>-1.2732139153735615E-3</v>
      </c>
      <c r="O28" s="8">
        <v>0.42935655909967513</v>
      </c>
      <c r="P28" s="18">
        <v>20030.032820307853</v>
      </c>
    </row>
    <row r="29" spans="1:16" ht="16.5" thickBot="1" x14ac:dyDescent="0.3">
      <c r="A29" s="42"/>
      <c r="B29" s="7" t="s">
        <v>12</v>
      </c>
      <c r="C29" t="s">
        <v>10</v>
      </c>
      <c r="D29" s="4">
        <v>3120382.8119999999</v>
      </c>
      <c r="E29" t="s">
        <v>7</v>
      </c>
      <c r="F29" s="10" t="str">
        <f>IF(Table336[[#This Row],[% Price Change
Fuel]]&lt;-1,"Market Collapse", "")</f>
        <v/>
      </c>
      <c r="G29" s="17">
        <v>9.7028638967144908E-4</v>
      </c>
      <c r="H29" s="13">
        <v>-1.9135274006693366E-3</v>
      </c>
      <c r="I29" s="13">
        <v>-6.2824291402307702E-16</v>
      </c>
      <c r="J29" s="13">
        <v>0</v>
      </c>
      <c r="K29" s="13">
        <v>4.1536344347732173E-4</v>
      </c>
      <c r="L29" s="13">
        <v>0</v>
      </c>
      <c r="M29" s="13">
        <v>0</v>
      </c>
      <c r="N29" s="8">
        <v>-5.5438503394099402E-4</v>
      </c>
      <c r="O29" s="8">
        <v>0.42863773021827545</v>
      </c>
      <c r="P29" s="18">
        <v>8710.5394831340927</v>
      </c>
    </row>
    <row r="30" spans="1:16" ht="16.5" customHeight="1" thickBot="1" x14ac:dyDescent="0.3">
      <c r="A30" s="42"/>
      <c r="B30" s="7" t="s">
        <v>12</v>
      </c>
      <c r="C30" t="s">
        <v>11</v>
      </c>
      <c r="D30" s="4">
        <v>5381529.7769999998</v>
      </c>
      <c r="E30" t="s">
        <v>7</v>
      </c>
      <c r="F30" s="10" t="str">
        <f>IF(Table336[[#This Row],[% Price Change
Fuel]]&lt;-1,"Market Collapse", "")</f>
        <v/>
      </c>
      <c r="G30" s="17">
        <v>1.6733924690759156E-3</v>
      </c>
      <c r="H30" s="13">
        <v>-3.3001414589920786E-3</v>
      </c>
      <c r="I30" s="13">
        <v>-6.2824291402307702E-16</v>
      </c>
      <c r="J30" s="13">
        <v>0</v>
      </c>
      <c r="K30" s="13">
        <v>7.1635144596818323E-4</v>
      </c>
      <c r="L30" s="13">
        <v>0</v>
      </c>
      <c r="M30" s="13">
        <v>0</v>
      </c>
      <c r="N30" s="8">
        <v>-9.5544219333674985E-4</v>
      </c>
      <c r="O30" s="8">
        <v>0.42903878737761608</v>
      </c>
      <c r="P30" s="18">
        <v>15022.524615230892</v>
      </c>
    </row>
    <row r="31" spans="1:16" ht="16.5" thickBot="1" x14ac:dyDescent="0.3">
      <c r="A31" s="42"/>
      <c r="B31" s="7" t="s">
        <v>13</v>
      </c>
      <c r="C31" t="s">
        <v>14</v>
      </c>
      <c r="D31" s="4">
        <v>8319618</v>
      </c>
      <c r="E31" t="s">
        <v>7</v>
      </c>
      <c r="F31" s="10" t="str">
        <f>IF(Table336[[#This Row],[% Price Change
Fuel]]&lt;-1,"Market Collapse", "")</f>
        <v/>
      </c>
      <c r="G31" s="17">
        <v>2.5869941603388121E-3</v>
      </c>
      <c r="H31" s="13">
        <v>-5.1018794696854122E-3</v>
      </c>
      <c r="I31" s="13">
        <v>-6.2824291402307702E-16</v>
      </c>
      <c r="J31" s="13">
        <v>0</v>
      </c>
      <c r="K31" s="13">
        <v>1.1074491141299817E-3</v>
      </c>
      <c r="L31" s="13">
        <v>0</v>
      </c>
      <c r="M31" s="13">
        <v>0</v>
      </c>
      <c r="N31" s="8">
        <v>-1.475727348176845E-3</v>
      </c>
      <c r="O31" s="8">
        <v>0.42955907253243558</v>
      </c>
      <c r="P31" s="18">
        <v>23224.189286934641</v>
      </c>
    </row>
    <row r="32" spans="1:16" ht="16.5" thickBot="1" x14ac:dyDescent="0.3">
      <c r="A32" s="43" t="s">
        <v>58</v>
      </c>
      <c r="B32" s="7" t="s">
        <v>15</v>
      </c>
      <c r="C32" t="s">
        <v>9</v>
      </c>
      <c r="D32" s="4">
        <v>38864666122</v>
      </c>
      <c r="E32" t="s">
        <v>7</v>
      </c>
      <c r="F32" s="10" t="str">
        <f>IF(Table336[[#This Row],[% Price Change
Fuel]]&lt;-1,"Market Collapse", "")</f>
        <v>Market Collapse</v>
      </c>
      <c r="G32" s="17">
        <v>12.085009708514463</v>
      </c>
      <c r="H32" s="13">
        <v>-23.833166641065134</v>
      </c>
      <c r="I32" s="13">
        <v>-6.2824291402307702E-16</v>
      </c>
      <c r="J32" s="13">
        <v>0</v>
      </c>
      <c r="K32" s="13">
        <v>5.1733913826055744</v>
      </c>
      <c r="L32" s="13">
        <v>0</v>
      </c>
      <c r="M32" s="13">
        <v>0</v>
      </c>
      <c r="N32" s="8">
        <v>-0.52820888022814938</v>
      </c>
      <c r="O32" s="8">
        <v>0.95629222541244618</v>
      </c>
      <c r="P32" s="18">
        <v>108490601.68276674</v>
      </c>
    </row>
    <row r="33" spans="1:17" ht="16.5" customHeight="1" thickBot="1" x14ac:dyDescent="0.3">
      <c r="A33" s="43"/>
      <c r="B33" s="7" t="s">
        <v>15</v>
      </c>
      <c r="C33" t="s">
        <v>10</v>
      </c>
      <c r="D33" s="4">
        <v>16901230856</v>
      </c>
      <c r="E33" t="s">
        <v>7</v>
      </c>
      <c r="F33" s="10" t="str">
        <f>IF(Table336[[#This Row],[% Price Change
Fuel]]&lt;-1,"Market Collapse", "")</f>
        <v>Market Collapse</v>
      </c>
      <c r="G33" s="17">
        <v>5.2554559027842558</v>
      </c>
      <c r="H33" s="13">
        <v>-10.364423308454532</v>
      </c>
      <c r="I33" s="13">
        <v>-6.2824291402307702E-16</v>
      </c>
      <c r="J33" s="13">
        <v>0</v>
      </c>
      <c r="K33" s="13">
        <v>2.2497731433324417</v>
      </c>
      <c r="L33" s="13">
        <v>0</v>
      </c>
      <c r="M33" s="13">
        <v>0</v>
      </c>
      <c r="N33" s="8">
        <v>-0.48048980060973773</v>
      </c>
      <c r="O33" s="8">
        <v>0.90857314579403425</v>
      </c>
      <c r="P33" s="18">
        <v>47179736.447261758</v>
      </c>
    </row>
    <row r="34" spans="1:17" ht="16.5" thickBot="1" x14ac:dyDescent="0.3">
      <c r="A34" s="43"/>
      <c r="B34" s="7" t="s">
        <v>15</v>
      </c>
      <c r="C34" t="s">
        <v>11</v>
      </c>
      <c r="D34" s="4">
        <v>29148499592</v>
      </c>
      <c r="E34" t="s">
        <v>7</v>
      </c>
      <c r="F34" s="10" t="str">
        <f>IF(Table336[[#This Row],[% Price Change
Fuel]]&lt;-1,"Market Collapse", "")</f>
        <v>Market Collapse</v>
      </c>
      <c r="G34" s="17">
        <v>9.0637572815413225</v>
      </c>
      <c r="H34" s="13">
        <v>-17.874874981105471</v>
      </c>
      <c r="I34" s="13">
        <v>-6.2824291402307702E-16</v>
      </c>
      <c r="J34" s="13">
        <v>0</v>
      </c>
      <c r="K34" s="13">
        <v>3.8800435370207369</v>
      </c>
      <c r="L34" s="13">
        <v>0</v>
      </c>
      <c r="M34" s="13">
        <v>0</v>
      </c>
      <c r="N34" s="8">
        <v>-0.51508731773851668</v>
      </c>
      <c r="O34" s="8">
        <v>0.94317066292281326</v>
      </c>
      <c r="P34" s="18">
        <v>81367951.263470799</v>
      </c>
    </row>
    <row r="35" spans="1:17" ht="16.5" thickBot="1" x14ac:dyDescent="0.3">
      <c r="A35" s="42" t="s">
        <v>16</v>
      </c>
      <c r="B35" s="7" t="s">
        <v>17</v>
      </c>
      <c r="C35" t="s">
        <v>18</v>
      </c>
      <c r="D35" s="4">
        <v>230098748.90000001</v>
      </c>
      <c r="E35" t="s">
        <v>19</v>
      </c>
      <c r="F35" s="10" t="str">
        <f>IF(Table336[[#This Row],[% Price Change
Fuel]]&lt;-1,"Market Collapse", "")</f>
        <v/>
      </c>
      <c r="G35" s="17">
        <v>7.1549453316915118E-2</v>
      </c>
      <c r="H35" s="13">
        <v>-0.14110456549966371</v>
      </c>
      <c r="I35" s="13">
        <v>-6.2824291402307702E-16</v>
      </c>
      <c r="J35" s="13">
        <v>0</v>
      </c>
      <c r="K35" s="13">
        <v>3.0629129322012703E-2</v>
      </c>
      <c r="L35" s="13">
        <v>0</v>
      </c>
      <c r="M35" s="13">
        <v>0</v>
      </c>
      <c r="N35" s="8">
        <v>-3.8187993907547714E-2</v>
      </c>
      <c r="O35" s="8">
        <v>0.46627133909184415</v>
      </c>
      <c r="P35" s="18">
        <v>642319.98381897283</v>
      </c>
    </row>
    <row r="36" spans="1:17" ht="16.5" thickBot="1" x14ac:dyDescent="0.3">
      <c r="A36" s="42"/>
      <c r="B36" s="7" t="s">
        <v>20</v>
      </c>
      <c r="C36" t="s">
        <v>18</v>
      </c>
      <c r="D36" s="4">
        <v>61923061.5</v>
      </c>
      <c r="E36" t="s">
        <v>19</v>
      </c>
      <c r="F36" s="10" t="str">
        <f>IF(Table336[[#This Row],[% Price Change
Fuel]]&lt;-1,"Market Collapse", "")</f>
        <v/>
      </c>
      <c r="G36" s="17">
        <v>1.9255042538107055E-2</v>
      </c>
      <c r="H36" s="13">
        <v>-3.797337764389061E-2</v>
      </c>
      <c r="I36" s="13">
        <v>-6.2824291402307702E-16</v>
      </c>
      <c r="J36" s="13">
        <v>0</v>
      </c>
      <c r="K36" s="13">
        <v>8.2427630213787236E-3</v>
      </c>
      <c r="L36" s="13">
        <v>0</v>
      </c>
      <c r="M36" s="13">
        <v>0</v>
      </c>
      <c r="N36" s="8">
        <v>-1.0804243351404967E-2</v>
      </c>
      <c r="O36" s="8">
        <v>0.43888758853569781</v>
      </c>
      <c r="P36" s="18">
        <v>172858.04486485253</v>
      </c>
    </row>
    <row r="37" spans="1:17" ht="16.5" thickBot="1" x14ac:dyDescent="0.3">
      <c r="A37" s="42"/>
      <c r="B37" s="7" t="s">
        <v>21</v>
      </c>
      <c r="C37" t="s">
        <v>18</v>
      </c>
      <c r="D37" s="4">
        <v>148772706.5</v>
      </c>
      <c r="E37" t="s">
        <v>19</v>
      </c>
      <c r="F37" s="10" t="str">
        <f>IF(Table336[[#This Row],[% Price Change
Fuel]]&lt;-1,"Market Collapse", "")</f>
        <v/>
      </c>
      <c r="G37" s="17">
        <v>4.6261033010566117E-2</v>
      </c>
      <c r="H37" s="13">
        <v>-9.1232604302488973E-2</v>
      </c>
      <c r="I37" s="13">
        <v>-6.2824291402307702E-16</v>
      </c>
      <c r="J37" s="13">
        <v>0</v>
      </c>
      <c r="K37" s="13">
        <v>1.9803577762844367E-2</v>
      </c>
      <c r="L37" s="13">
        <v>0</v>
      </c>
      <c r="M37" s="13">
        <v>0</v>
      </c>
      <c r="N37" s="8">
        <v>-2.5287623655056414E-2</v>
      </c>
      <c r="O37" s="8">
        <v>0.45337096883935413</v>
      </c>
      <c r="P37" s="18">
        <v>415298.57458423666</v>
      </c>
    </row>
    <row r="38" spans="1:17" ht="15.75" x14ac:dyDescent="0.25">
      <c r="A38" s="44"/>
      <c r="B38" s="7" t="s">
        <v>22</v>
      </c>
      <c r="C38" t="s">
        <v>18</v>
      </c>
      <c r="D38" s="4">
        <v>55319876.289999999</v>
      </c>
      <c r="E38" t="s">
        <v>19</v>
      </c>
      <c r="F38" s="10" t="str">
        <f>IF(Table336[[#This Row],[% Price Change
Fuel]]&lt;-1,"Market Collapse", "")</f>
        <v/>
      </c>
      <c r="G38" s="17">
        <v>1.7201774998911672E-2</v>
      </c>
      <c r="H38" s="13">
        <v>-3.3924074531965401E-2</v>
      </c>
      <c r="I38" s="13">
        <v>-6.2824291402307702E-16</v>
      </c>
      <c r="J38" s="13">
        <v>0</v>
      </c>
      <c r="K38" s="13">
        <v>7.3637933846416245E-3</v>
      </c>
      <c r="L38" s="13">
        <v>0</v>
      </c>
      <c r="M38" s="13">
        <v>0</v>
      </c>
      <c r="N38" s="8">
        <v>-9.6716127085804196E-3</v>
      </c>
      <c r="O38" s="8">
        <v>0.43775495789287289</v>
      </c>
      <c r="P38" s="18">
        <v>154425.27268544133</v>
      </c>
    </row>
    <row r="41" spans="1:17" ht="35.1" customHeight="1" x14ac:dyDescent="0.25">
      <c r="A41" s="46" t="s">
        <v>50</v>
      </c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</row>
    <row r="42" spans="1:17" ht="39.950000000000003" customHeight="1" x14ac:dyDescent="0.3">
      <c r="A42" s="38" t="s">
        <v>59</v>
      </c>
      <c r="B42" s="5" t="s">
        <v>0</v>
      </c>
      <c r="C42" s="6" t="s">
        <v>1</v>
      </c>
      <c r="D42" s="6" t="s">
        <v>2</v>
      </c>
      <c r="E42" s="6" t="s">
        <v>3</v>
      </c>
      <c r="F42" s="9" t="s">
        <v>40</v>
      </c>
      <c r="G42" s="9" t="s">
        <v>44</v>
      </c>
      <c r="H42" s="12" t="s">
        <v>42</v>
      </c>
      <c r="I42" s="12" t="s">
        <v>36</v>
      </c>
      <c r="J42" s="12" t="s">
        <v>37</v>
      </c>
      <c r="K42" s="12" t="s">
        <v>43</v>
      </c>
      <c r="L42" s="12" t="s">
        <v>38</v>
      </c>
      <c r="M42" s="12" t="s">
        <v>39</v>
      </c>
      <c r="N42" s="12" t="s">
        <v>47</v>
      </c>
      <c r="O42" s="12" t="s">
        <v>48</v>
      </c>
      <c r="P42" s="12" t="s">
        <v>41</v>
      </c>
    </row>
    <row r="43" spans="1:17" ht="16.5" thickBot="1" x14ac:dyDescent="0.3">
      <c r="A43" s="41" t="s">
        <v>4</v>
      </c>
      <c r="B43" s="7" t="s">
        <v>5</v>
      </c>
      <c r="C43" t="s">
        <v>6</v>
      </c>
      <c r="D43" s="4">
        <v>6500</v>
      </c>
      <c r="E43" t="s">
        <v>7</v>
      </c>
      <c r="F43" s="10" t="str">
        <f>IF(Table336721112[[#This Row],[% Price Change
Fuel]]&lt;-1,"Market Collapse", "")</f>
        <v/>
      </c>
      <c r="G43" s="17">
        <v>2.0211819872261296E-6</v>
      </c>
      <c r="H43" s="13">
        <v>-3.4627132148406224E-6</v>
      </c>
      <c r="I43" s="13">
        <v>-4.7118218551730776E-16</v>
      </c>
      <c r="J43" s="13">
        <v>0</v>
      </c>
      <c r="K43" s="13">
        <v>1.0169951548928326E-6</v>
      </c>
      <c r="L43" s="13">
        <v>0</v>
      </c>
      <c r="M43" s="13">
        <v>0</v>
      </c>
      <c r="N43" s="8">
        <v>-1.0041848026930622E-6</v>
      </c>
      <c r="O43" s="8">
        <v>0.5031695270195804</v>
      </c>
      <c r="P43" s="18">
        <v>19.241845751670741</v>
      </c>
      <c r="Q43" s="30"/>
    </row>
    <row r="44" spans="1:17" ht="16.5" thickBot="1" x14ac:dyDescent="0.3">
      <c r="A44" s="42"/>
      <c r="B44" s="7" t="s">
        <v>8</v>
      </c>
      <c r="C44" t="s">
        <v>6</v>
      </c>
      <c r="D44" s="4">
        <v>51464.7</v>
      </c>
      <c r="E44" t="s">
        <v>7</v>
      </c>
      <c r="F44" s="10" t="str">
        <f>IF(Table336721112[[#This Row],[% Price Change
Fuel]]&lt;-1,"Market Collapse", "")</f>
        <v/>
      </c>
      <c r="G44" s="17">
        <v>1.6003003787384092E-5</v>
      </c>
      <c r="H44" s="13">
        <v>-2.741653796802589E-5</v>
      </c>
      <c r="I44" s="13">
        <v>-4.7118218551730776E-16</v>
      </c>
      <c r="J44" s="13">
        <v>0</v>
      </c>
      <c r="K44" s="13">
        <v>8.052207776595493E-6</v>
      </c>
      <c r="L44" s="13">
        <v>0</v>
      </c>
      <c r="M44" s="13">
        <v>0</v>
      </c>
      <c r="N44" s="8">
        <v>-7.9506687761467529E-6</v>
      </c>
      <c r="O44" s="8">
        <v>0.50317647350589056</v>
      </c>
      <c r="P44" s="18">
        <v>152.35012598971997</v>
      </c>
      <c r="Q44" s="30"/>
    </row>
    <row r="45" spans="1:17" ht="16.5" thickBot="1" x14ac:dyDescent="0.3">
      <c r="A45" s="42"/>
      <c r="B45" s="7" t="s">
        <v>8</v>
      </c>
      <c r="C45" t="s">
        <v>9</v>
      </c>
      <c r="D45" s="4">
        <v>1699742.564</v>
      </c>
      <c r="E45" t="s">
        <v>7</v>
      </c>
      <c r="F45" s="10" t="str">
        <f>IF(Table336721112[[#This Row],[% Price Change
Fuel]]&lt;-1,"Market Collapse", "")</f>
        <v/>
      </c>
      <c r="G45" s="17">
        <v>5.2853677742743961E-4</v>
      </c>
      <c r="H45" s="13">
        <v>-9.0549554436442938E-4</v>
      </c>
      <c r="I45" s="13">
        <v>-4.7118218551730776E-16</v>
      </c>
      <c r="J45" s="13">
        <v>0</v>
      </c>
      <c r="K45" s="13">
        <v>2.6594306956170995E-4</v>
      </c>
      <c r="L45" s="13">
        <v>0</v>
      </c>
      <c r="M45" s="13">
        <v>0</v>
      </c>
      <c r="N45" s="8">
        <v>-2.6245499075073879E-4</v>
      </c>
      <c r="O45" s="8">
        <v>0.50343097782486845</v>
      </c>
      <c r="P45" s="18">
        <v>5031.7206507305837</v>
      </c>
    </row>
    <row r="46" spans="1:17" ht="16.5" thickBot="1" x14ac:dyDescent="0.3">
      <c r="A46" s="42"/>
      <c r="B46" s="7" t="s">
        <v>8</v>
      </c>
      <c r="C46" t="s">
        <v>10</v>
      </c>
      <c r="D46" s="4">
        <v>739173.7622</v>
      </c>
      <c r="E46" t="s">
        <v>7</v>
      </c>
      <c r="F46" s="10" t="str">
        <f>IF(Table336721112[[#This Row],[% Price Change
Fuel]]&lt;-1,"Market Collapse", "")</f>
        <v/>
      </c>
      <c r="G46" s="17">
        <v>2.298468759367401E-4</v>
      </c>
      <c r="H46" s="13">
        <v>-3.9377642377081963E-4</v>
      </c>
      <c r="I46" s="13">
        <v>-4.7118218551730776E-16</v>
      </c>
      <c r="J46" s="13">
        <v>0</v>
      </c>
      <c r="K46" s="13">
        <v>1.1565171304312195E-4</v>
      </c>
      <c r="L46" s="13">
        <v>0</v>
      </c>
      <c r="M46" s="13">
        <v>0</v>
      </c>
      <c r="N46" s="8">
        <v>-1.1416892152363916E-4</v>
      </c>
      <c r="O46" s="8">
        <v>0.50328269175578677</v>
      </c>
      <c r="P46" s="18">
        <v>2188.1642329326714</v>
      </c>
    </row>
    <row r="47" spans="1:17" ht="16.5" thickBot="1" x14ac:dyDescent="0.3">
      <c r="A47" s="42"/>
      <c r="B47" s="7" t="s">
        <v>8</v>
      </c>
      <c r="C47" t="s">
        <v>11</v>
      </c>
      <c r="D47" s="4">
        <v>1274806.923</v>
      </c>
      <c r="E47" t="s">
        <v>7</v>
      </c>
      <c r="F47" s="10" t="str">
        <f>IF(Table336721112[[#This Row],[% Price Change
Fuel]]&lt;-1,"Market Collapse", "")</f>
        <v/>
      </c>
      <c r="G47" s="17">
        <v>3.9640258307057968E-4</v>
      </c>
      <c r="H47" s="13">
        <v>-6.7912165827316339E-4</v>
      </c>
      <c r="I47" s="13">
        <v>-4.7118218551730776E-16</v>
      </c>
      <c r="J47" s="13">
        <v>0</v>
      </c>
      <c r="K47" s="13">
        <v>1.9945730217124541E-4</v>
      </c>
      <c r="L47" s="13">
        <v>0</v>
      </c>
      <c r="M47" s="13">
        <v>0</v>
      </c>
      <c r="N47" s="8">
        <v>-1.9686724221595401E-4</v>
      </c>
      <c r="O47" s="8">
        <v>0.50336539007642722</v>
      </c>
      <c r="P47" s="18">
        <v>3773.7904880434617</v>
      </c>
    </row>
    <row r="48" spans="1:17" ht="16.5" thickBot="1" x14ac:dyDescent="0.3">
      <c r="A48" s="42"/>
      <c r="B48" s="7" t="s">
        <v>12</v>
      </c>
      <c r="C48" t="s">
        <v>9</v>
      </c>
      <c r="D48" s="4">
        <v>7175373.0360000003</v>
      </c>
      <c r="E48" t="s">
        <v>7</v>
      </c>
      <c r="F48" s="10" t="str">
        <f>IF(Table336721112[[#This Row],[% Price Change
Fuel]]&lt;-1,"Market Collapse", "")</f>
        <v/>
      </c>
      <c r="G48" s="17">
        <v>2.2311899587678877E-3</v>
      </c>
      <c r="H48" s="13">
        <v>-3.8225013898341431E-3</v>
      </c>
      <c r="I48" s="13">
        <v>-4.7118218551730776E-16</v>
      </c>
      <c r="J48" s="13">
        <v>0</v>
      </c>
      <c r="K48" s="13">
        <v>1.1226645557159216E-3</v>
      </c>
      <c r="L48" s="13">
        <v>0</v>
      </c>
      <c r="M48" s="13">
        <v>0</v>
      </c>
      <c r="N48" s="8">
        <v>-1.1060575784889522E-3</v>
      </c>
      <c r="O48" s="8">
        <v>0.50427458041280282</v>
      </c>
      <c r="P48" s="18">
        <v>21241.141715573111</v>
      </c>
    </row>
    <row r="49" spans="1:16" ht="16.5" thickBot="1" x14ac:dyDescent="0.3">
      <c r="A49" s="42"/>
      <c r="B49" s="7" t="s">
        <v>12</v>
      </c>
      <c r="C49" t="s">
        <v>10</v>
      </c>
      <c r="D49" s="4">
        <v>3120382.8119999999</v>
      </c>
      <c r="E49" t="s">
        <v>7</v>
      </c>
      <c r="F49" s="10" t="str">
        <f>IF(Table336721112[[#This Row],[% Price Change
Fuel]]&lt;-1,"Market Collapse", "")</f>
        <v/>
      </c>
      <c r="G49" s="17">
        <v>9.7028638967144908E-4</v>
      </c>
      <c r="H49" s="13">
        <v>-1.6623062767385692E-3</v>
      </c>
      <c r="I49" s="13">
        <v>-4.7118218551730776E-16</v>
      </c>
      <c r="J49" s="13">
        <v>0</v>
      </c>
      <c r="K49" s="13">
        <v>4.8821756941712146E-4</v>
      </c>
      <c r="L49" s="13">
        <v>0</v>
      </c>
      <c r="M49" s="13">
        <v>0</v>
      </c>
      <c r="N49" s="8">
        <v>-4.81601528845581E-4</v>
      </c>
      <c r="O49" s="8">
        <v>0.50365012436312007</v>
      </c>
      <c r="P49" s="18">
        <v>9237.2191918099234</v>
      </c>
    </row>
    <row r="50" spans="1:16" ht="16.5" thickBot="1" x14ac:dyDescent="0.3">
      <c r="A50" s="42"/>
      <c r="B50" s="7" t="s">
        <v>12</v>
      </c>
      <c r="C50" t="s">
        <v>11</v>
      </c>
      <c r="D50" s="4">
        <v>5381529.7769999998</v>
      </c>
      <c r="E50" t="s">
        <v>7</v>
      </c>
      <c r="F50" s="10" t="str">
        <f>IF(Table336721112[[#This Row],[% Price Change
Fuel]]&lt;-1,"Market Collapse", "")</f>
        <v/>
      </c>
      <c r="G50" s="17">
        <v>1.6733924690759156E-3</v>
      </c>
      <c r="H50" s="13">
        <v>-2.8668760423756668E-3</v>
      </c>
      <c r="I50" s="13">
        <v>-4.7118218551730776E-16</v>
      </c>
      <c r="J50" s="13">
        <v>0</v>
      </c>
      <c r="K50" s="13">
        <v>8.4199841678688566E-4</v>
      </c>
      <c r="L50" s="13">
        <v>0</v>
      </c>
      <c r="M50" s="13">
        <v>0</v>
      </c>
      <c r="N50" s="8">
        <v>-8.3000512795859422E-4</v>
      </c>
      <c r="O50" s="8">
        <v>0.503998527962217</v>
      </c>
      <c r="P50" s="18">
        <v>15930.856286682818</v>
      </c>
    </row>
    <row r="51" spans="1:16" ht="16.5" thickBot="1" x14ac:dyDescent="0.3">
      <c r="A51" s="42"/>
      <c r="B51" s="7" t="s">
        <v>13</v>
      </c>
      <c r="C51" t="s">
        <v>14</v>
      </c>
      <c r="D51" s="4">
        <v>8319618</v>
      </c>
      <c r="E51" t="s">
        <v>7</v>
      </c>
      <c r="F51" s="10" t="str">
        <f>IF(Table336721112[[#This Row],[% Price Change
Fuel]]&lt;-1,"Market Collapse", "")</f>
        <v/>
      </c>
      <c r="G51" s="17">
        <v>2.5869941603388121E-3</v>
      </c>
      <c r="H51" s="13">
        <v>-4.4320694141385241E-3</v>
      </c>
      <c r="I51" s="13">
        <v>-4.7118218551730776E-16</v>
      </c>
      <c r="J51" s="13">
        <v>0</v>
      </c>
      <c r="K51" s="13">
        <v>1.3016940302386709E-3</v>
      </c>
      <c r="L51" s="13">
        <v>0</v>
      </c>
      <c r="M51" s="13">
        <v>0</v>
      </c>
      <c r="N51" s="8">
        <v>-1.2819836458945622E-3</v>
      </c>
      <c r="O51" s="8">
        <v>0.50445050648020628</v>
      </c>
      <c r="P51" s="18">
        <v>24628.431730420936</v>
      </c>
    </row>
    <row r="52" spans="1:16" ht="16.5" thickBot="1" x14ac:dyDescent="0.3">
      <c r="A52" s="43" t="s">
        <v>58</v>
      </c>
      <c r="B52" s="7" t="s">
        <v>15</v>
      </c>
      <c r="C52" t="s">
        <v>9</v>
      </c>
      <c r="D52" s="4">
        <v>38864666122</v>
      </c>
      <c r="E52" t="s">
        <v>7</v>
      </c>
      <c r="F52" s="10" t="str">
        <f>IF(Table336721112[[#This Row],[% Price Change
Fuel]]&lt;-1,"Market Collapse", "")</f>
        <v>Market Collapse</v>
      </c>
      <c r="G52" s="17">
        <v>12.085009708514463</v>
      </c>
      <c r="H52" s="13">
        <v>-20.704183534632033</v>
      </c>
      <c r="I52" s="13">
        <v>-4.7118218551730776E-16</v>
      </c>
      <c r="J52" s="13">
        <v>0</v>
      </c>
      <c r="K52" s="13">
        <v>6.0807964834711736</v>
      </c>
      <c r="L52" s="13">
        <v>0</v>
      </c>
      <c r="M52" s="13">
        <v>0</v>
      </c>
      <c r="N52" s="8">
        <v>-0.45886196180170397</v>
      </c>
      <c r="O52" s="8">
        <v>0.96203048463598551</v>
      </c>
      <c r="P52" s="18">
        <v>115050447.78634001</v>
      </c>
    </row>
    <row r="53" spans="1:16" ht="16.5" thickBot="1" x14ac:dyDescent="0.3">
      <c r="A53" s="43"/>
      <c r="B53" s="7" t="s">
        <v>15</v>
      </c>
      <c r="C53" t="s">
        <v>10</v>
      </c>
      <c r="D53" s="4">
        <v>16901230856</v>
      </c>
      <c r="E53" t="s">
        <v>7</v>
      </c>
      <c r="F53" s="10" t="str">
        <f>IF(Table336721112[[#This Row],[% Price Change
Fuel]]&lt;-1,"Market Collapse", "")</f>
        <v>Market Collapse</v>
      </c>
      <c r="G53" s="17">
        <v>5.2554559027842558</v>
      </c>
      <c r="H53" s="13">
        <v>-9.003710066757229</v>
      </c>
      <c r="I53" s="13">
        <v>-4.7118218551730776E-16</v>
      </c>
      <c r="J53" s="13">
        <v>0</v>
      </c>
      <c r="K53" s="13">
        <v>2.6443799834246597</v>
      </c>
      <c r="L53" s="13">
        <v>0</v>
      </c>
      <c r="M53" s="13">
        <v>0</v>
      </c>
      <c r="N53" s="8">
        <v>-0.41740777330033235</v>
      </c>
      <c r="O53" s="8">
        <v>0.92057629613461378</v>
      </c>
      <c r="P53" s="18">
        <v>50032442.631030172</v>
      </c>
    </row>
    <row r="54" spans="1:16" ht="16.5" thickBot="1" x14ac:dyDescent="0.3">
      <c r="A54" s="43"/>
      <c r="B54" s="7" t="s">
        <v>15</v>
      </c>
      <c r="C54" t="s">
        <v>11</v>
      </c>
      <c r="D54" s="4">
        <v>29148499592</v>
      </c>
      <c r="E54" t="s">
        <v>7</v>
      </c>
      <c r="F54" s="10" t="str">
        <f>IF(Table336721112[[#This Row],[% Price Change
Fuel]]&lt;-1,"Market Collapse", "")</f>
        <v>Market Collapse</v>
      </c>
      <c r="G54" s="17">
        <v>9.0637572815413225</v>
      </c>
      <c r="H54" s="13">
        <v>-15.528137651240389</v>
      </c>
      <c r="I54" s="13">
        <v>-4.7118218551730776E-16</v>
      </c>
      <c r="J54" s="13">
        <v>0</v>
      </c>
      <c r="K54" s="13">
        <v>4.5605973626816105</v>
      </c>
      <c r="L54" s="13">
        <v>0</v>
      </c>
      <c r="M54" s="13">
        <v>0</v>
      </c>
      <c r="N54" s="8">
        <v>-0.44746308887231301</v>
      </c>
      <c r="O54" s="8">
        <v>0.95063161170659449</v>
      </c>
      <c r="P54" s="18">
        <v>86287835.841235191</v>
      </c>
    </row>
    <row r="55" spans="1:16" ht="16.5" thickBot="1" x14ac:dyDescent="0.3">
      <c r="A55" s="42" t="s">
        <v>16</v>
      </c>
      <c r="B55" s="7" t="s">
        <v>17</v>
      </c>
      <c r="C55" t="s">
        <v>18</v>
      </c>
      <c r="D55" s="4">
        <v>230098748.90000001</v>
      </c>
      <c r="E55" t="s">
        <v>19</v>
      </c>
      <c r="F55" s="10" t="str">
        <f>IF(Table336721112[[#This Row],[% Price Change
Fuel]]&lt;-1,"Market Collapse", "")</f>
        <v/>
      </c>
      <c r="G55" s="17">
        <v>7.1549453316915118E-2</v>
      </c>
      <c r="H55" s="13">
        <v>-0.12257938131669842</v>
      </c>
      <c r="I55" s="13">
        <v>-4.7118218551730776E-16</v>
      </c>
      <c r="J55" s="13">
        <v>0</v>
      </c>
      <c r="K55" s="13">
        <v>3.6001432735072558E-2</v>
      </c>
      <c r="L55" s="13">
        <v>0</v>
      </c>
      <c r="M55" s="13">
        <v>0</v>
      </c>
      <c r="N55" s="8">
        <v>-3.3174409703449412E-2</v>
      </c>
      <c r="O55" s="8">
        <v>0.53634293253773047</v>
      </c>
      <c r="P55" s="18">
        <v>681157.63590816292</v>
      </c>
    </row>
    <row r="56" spans="1:16" ht="16.5" thickBot="1" x14ac:dyDescent="0.3">
      <c r="A56" s="42"/>
      <c r="B56" s="7" t="s">
        <v>20</v>
      </c>
      <c r="C56" t="s">
        <v>18</v>
      </c>
      <c r="D56" s="4">
        <v>61923061.5</v>
      </c>
      <c r="E56" t="s">
        <v>19</v>
      </c>
      <c r="F56" s="10" t="str">
        <f>IF(Table336721112[[#This Row],[% Price Change
Fuel]]&lt;-1,"Market Collapse", "")</f>
        <v/>
      </c>
      <c r="G56" s="17">
        <v>1.9255042538107055E-2</v>
      </c>
      <c r="H56" s="13">
        <v>-3.2987969748608459E-2</v>
      </c>
      <c r="I56" s="13">
        <v>-4.7118218551730776E-16</v>
      </c>
      <c r="J56" s="13">
        <v>0</v>
      </c>
      <c r="K56" s="13">
        <v>9.6885313110106116E-3</v>
      </c>
      <c r="L56" s="13">
        <v>0</v>
      </c>
      <c r="M56" s="13">
        <v>0</v>
      </c>
      <c r="N56" s="8">
        <v>-9.3857874897280945E-3</v>
      </c>
      <c r="O56" s="8">
        <v>0.51255431032401122</v>
      </c>
      <c r="P56" s="18">
        <v>183309.84579958511</v>
      </c>
    </row>
    <row r="57" spans="1:16" ht="16.5" thickBot="1" x14ac:dyDescent="0.3">
      <c r="A57" s="42"/>
      <c r="B57" s="7" t="s">
        <v>21</v>
      </c>
      <c r="C57" t="s">
        <v>18</v>
      </c>
      <c r="D57" s="4">
        <v>148772706.5</v>
      </c>
      <c r="E57" t="s">
        <v>19</v>
      </c>
      <c r="F57" s="10" t="str">
        <f>IF(Table336721112[[#This Row],[% Price Change
Fuel]]&lt;-1,"Market Collapse", "")</f>
        <v/>
      </c>
      <c r="G57" s="17">
        <v>4.6261033010566117E-2</v>
      </c>
      <c r="H57" s="13">
        <v>-7.9254956433971069E-2</v>
      </c>
      <c r="I57" s="13">
        <v>-4.7118218551730776E-16</v>
      </c>
      <c r="J57" s="13">
        <v>0</v>
      </c>
      <c r="K57" s="13">
        <v>2.327709564471447E-2</v>
      </c>
      <c r="L57" s="13">
        <v>0</v>
      </c>
      <c r="M57" s="13">
        <v>0</v>
      </c>
      <c r="N57" s="8">
        <v>-2.1967689363061212E-2</v>
      </c>
      <c r="O57" s="8">
        <v>0.5251362121973423</v>
      </c>
      <c r="P57" s="18">
        <v>440409.45694685157</v>
      </c>
    </row>
    <row r="58" spans="1:16" ht="15.75" x14ac:dyDescent="0.25">
      <c r="A58" s="44"/>
      <c r="B58" s="7" t="s">
        <v>22</v>
      </c>
      <c r="C58" t="s">
        <v>18</v>
      </c>
      <c r="D58" s="4">
        <v>55319876.289999999</v>
      </c>
      <c r="E58" t="s">
        <v>19</v>
      </c>
      <c r="F58" s="10" t="str">
        <f>IF(Table336721112[[#This Row],[% Price Change
Fuel]]&lt;-1,"Market Collapse", "")</f>
        <v/>
      </c>
      <c r="G58" s="17">
        <v>1.7201774998911672E-2</v>
      </c>
      <c r="H58" s="13">
        <v>-2.947028718131579E-2</v>
      </c>
      <c r="I58" s="13">
        <v>-4.7118218551730776E-16</v>
      </c>
      <c r="J58" s="13">
        <v>0</v>
      </c>
      <c r="K58" s="13">
        <v>8.6553917163300458E-3</v>
      </c>
      <c r="L58" s="13">
        <v>0</v>
      </c>
      <c r="M58" s="13">
        <v>0</v>
      </c>
      <c r="N58" s="8">
        <v>-8.4018564385524765E-3</v>
      </c>
      <c r="O58" s="8">
        <v>0.51157037927283389</v>
      </c>
      <c r="P58" s="18">
        <v>163762.5425282307</v>
      </c>
    </row>
    <row r="61" spans="1:16" ht="35.1" customHeight="1" x14ac:dyDescent="0.25">
      <c r="A61" s="46" t="s">
        <v>56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</row>
    <row r="62" spans="1:16" ht="39.950000000000003" customHeight="1" x14ac:dyDescent="0.3">
      <c r="A62" s="38" t="s">
        <v>59</v>
      </c>
      <c r="B62" s="5" t="s">
        <v>0</v>
      </c>
      <c r="C62" s="6" t="s">
        <v>1</v>
      </c>
      <c r="D62" s="6" t="s">
        <v>2</v>
      </c>
      <c r="E62" s="6" t="s">
        <v>3</v>
      </c>
      <c r="F62" s="9" t="s">
        <v>40</v>
      </c>
      <c r="G62" s="9" t="s">
        <v>44</v>
      </c>
      <c r="H62" s="12" t="s">
        <v>42</v>
      </c>
      <c r="I62" s="12" t="s">
        <v>36</v>
      </c>
      <c r="J62" s="12" t="s">
        <v>37</v>
      </c>
      <c r="K62" s="12" t="s">
        <v>43</v>
      </c>
      <c r="L62" s="12" t="s">
        <v>38</v>
      </c>
      <c r="M62" s="12" t="s">
        <v>39</v>
      </c>
      <c r="N62" s="12" t="s">
        <v>47</v>
      </c>
      <c r="O62" s="12" t="s">
        <v>48</v>
      </c>
      <c r="P62" s="12" t="s">
        <v>41</v>
      </c>
    </row>
    <row r="63" spans="1:16" ht="16.5" thickBot="1" x14ac:dyDescent="0.3">
      <c r="A63" s="41" t="s">
        <v>4</v>
      </c>
      <c r="B63" s="7" t="s">
        <v>5</v>
      </c>
      <c r="C63" t="s">
        <v>6</v>
      </c>
      <c r="D63" s="4">
        <v>6500</v>
      </c>
      <c r="E63" t="s">
        <v>7</v>
      </c>
      <c r="F63" s="10" t="str">
        <f>IF(Table3367211[[#This Row],[% Price Change
Fuel]]&lt;-1,"Market Collapse", "")</f>
        <v/>
      </c>
      <c r="G63" s="17">
        <v>2.0211819872261296E-6</v>
      </c>
      <c r="H63" s="13">
        <v>-2.2408117838608937E-6</v>
      </c>
      <c r="I63" s="13">
        <v>0</v>
      </c>
      <c r="J63" s="13">
        <v>0</v>
      </c>
      <c r="K63" s="13">
        <v>1.3713465698963529E-6</v>
      </c>
      <c r="L63" s="13">
        <v>0</v>
      </c>
      <c r="M63" s="13">
        <v>0</v>
      </c>
      <c r="N63" s="8">
        <v>-6.4983410389679131E-7</v>
      </c>
      <c r="O63" s="8">
        <v>0.67848807875602346</v>
      </c>
      <c r="P63" s="18">
        <v>26.158841505540558</v>
      </c>
    </row>
    <row r="64" spans="1:16" ht="16.5" thickBot="1" x14ac:dyDescent="0.3">
      <c r="A64" s="42"/>
      <c r="B64" s="7" t="s">
        <v>8</v>
      </c>
      <c r="C64" t="s">
        <v>6</v>
      </c>
      <c r="D64" s="4">
        <v>51464.7</v>
      </c>
      <c r="E64" t="s">
        <v>7</v>
      </c>
      <c r="F64" s="10" t="str">
        <f>IF(Table3367211[[#This Row],[% Price Change
Fuel]]&lt;-1,"Market Collapse", "")</f>
        <v/>
      </c>
      <c r="G64" s="17">
        <v>1.6003003787384092E-5</v>
      </c>
      <c r="H64" s="13">
        <v>-1.7741954802267799E-5</v>
      </c>
      <c r="I64" s="13">
        <v>0</v>
      </c>
      <c r="J64" s="13">
        <v>0</v>
      </c>
      <c r="K64" s="13">
        <v>1.0857836894663051E-5</v>
      </c>
      <c r="L64" s="13">
        <v>0</v>
      </c>
      <c r="M64" s="13">
        <v>0</v>
      </c>
      <c r="N64" s="8">
        <v>-5.1450845558540998E-6</v>
      </c>
      <c r="O64" s="8">
        <v>0.67849257400599949</v>
      </c>
      <c r="P64" s="18">
        <v>207.11645083572091</v>
      </c>
    </row>
    <row r="65" spans="1:16" ht="16.5" thickBot="1" x14ac:dyDescent="0.3">
      <c r="A65" s="42"/>
      <c r="B65" s="7" t="s">
        <v>8</v>
      </c>
      <c r="C65" t="s">
        <v>9</v>
      </c>
      <c r="D65" s="4">
        <v>1699742.564</v>
      </c>
      <c r="E65" t="s">
        <v>7</v>
      </c>
      <c r="F65" s="10" t="str">
        <f>IF(Table3367211[[#This Row],[% Price Change
Fuel]]&lt;-1,"Market Collapse", "")</f>
        <v/>
      </c>
      <c r="G65" s="17">
        <v>5.2853677742743961E-4</v>
      </c>
      <c r="H65" s="13">
        <v>-5.8596971800419764E-4</v>
      </c>
      <c r="I65" s="13">
        <v>0</v>
      </c>
      <c r="J65" s="13">
        <v>0</v>
      </c>
      <c r="K65" s="13">
        <v>3.5860555920626724E-4</v>
      </c>
      <c r="L65" s="13">
        <v>0</v>
      </c>
      <c r="M65" s="13">
        <v>0</v>
      </c>
      <c r="N65" s="8">
        <v>-1.6984145076815008E-4</v>
      </c>
      <c r="O65" s="8">
        <v>0.67865727037042967</v>
      </c>
      <c r="P65" s="18">
        <v>6840.5071280322172</v>
      </c>
    </row>
    <row r="66" spans="1:16" ht="16.5" thickBot="1" x14ac:dyDescent="0.3">
      <c r="A66" s="42"/>
      <c r="B66" s="7" t="s">
        <v>8</v>
      </c>
      <c r="C66" t="s">
        <v>10</v>
      </c>
      <c r="D66" s="4">
        <v>739173.7622</v>
      </c>
      <c r="E66" t="s">
        <v>7</v>
      </c>
      <c r="F66" s="10" t="str">
        <f>IF(Table3367211[[#This Row],[% Price Change
Fuel]]&lt;-1,"Market Collapse", "")</f>
        <v/>
      </c>
      <c r="G66" s="17">
        <v>2.298468759367401E-4</v>
      </c>
      <c r="H66" s="13">
        <v>-2.5482296564546483E-4</v>
      </c>
      <c r="I66" s="13">
        <v>0</v>
      </c>
      <c r="J66" s="13">
        <v>0</v>
      </c>
      <c r="K66" s="13">
        <v>1.5594821589951969E-4</v>
      </c>
      <c r="L66" s="13">
        <v>0</v>
      </c>
      <c r="M66" s="13">
        <v>0</v>
      </c>
      <c r="N66" s="8">
        <v>-7.3881678564175775E-5</v>
      </c>
      <c r="O66" s="8">
        <v>0.67856131059832225</v>
      </c>
      <c r="P66" s="18">
        <v>2974.7583523959879</v>
      </c>
    </row>
    <row r="67" spans="1:16" ht="16.5" thickBot="1" x14ac:dyDescent="0.3">
      <c r="A67" s="42"/>
      <c r="B67" s="7" t="s">
        <v>8</v>
      </c>
      <c r="C67" t="s">
        <v>11</v>
      </c>
      <c r="D67" s="4">
        <v>1274806.923</v>
      </c>
      <c r="E67" t="s">
        <v>7</v>
      </c>
      <c r="F67" s="10" t="str">
        <f>IF(Table3367211[[#This Row],[% Price Change
Fuel]]&lt;-1,"Market Collapse", "")</f>
        <v/>
      </c>
      <c r="G67" s="17">
        <v>3.9640258307057968E-4</v>
      </c>
      <c r="H67" s="13">
        <v>-4.3947728850304911E-4</v>
      </c>
      <c r="I67" s="13">
        <v>0</v>
      </c>
      <c r="J67" s="13">
        <v>0</v>
      </c>
      <c r="K67" s="13">
        <v>2.6895416940458922E-4</v>
      </c>
      <c r="L67" s="13">
        <v>0</v>
      </c>
      <c r="M67" s="13">
        <v>0</v>
      </c>
      <c r="N67" s="8">
        <v>-1.273979128042332E-4</v>
      </c>
      <c r="O67" s="8">
        <v>0.67861482683237218</v>
      </c>
      <c r="P67" s="18">
        <v>5130.3803460256549</v>
      </c>
    </row>
    <row r="68" spans="1:16" ht="16.5" thickBot="1" x14ac:dyDescent="0.3">
      <c r="A68" s="42"/>
      <c r="B68" s="7" t="s">
        <v>12</v>
      </c>
      <c r="C68" t="s">
        <v>9</v>
      </c>
      <c r="D68" s="4">
        <v>7175373.0360000003</v>
      </c>
      <c r="E68" t="s">
        <v>7</v>
      </c>
      <c r="F68" s="10" t="str">
        <f>IF(Table3367211[[#This Row],[% Price Change
Fuel]]&lt;-1,"Market Collapse", "")</f>
        <v/>
      </c>
      <c r="G68" s="17">
        <v>2.2311899587678877E-3</v>
      </c>
      <c r="H68" s="13">
        <v>-2.4736400696969401E-3</v>
      </c>
      <c r="I68" s="13">
        <v>0</v>
      </c>
      <c r="J68" s="13">
        <v>0</v>
      </c>
      <c r="K68" s="13">
        <v>1.5138343385556808E-3</v>
      </c>
      <c r="L68" s="13">
        <v>0</v>
      </c>
      <c r="M68" s="13">
        <v>0</v>
      </c>
      <c r="N68" s="8">
        <v>-7.1575862675122778E-4</v>
      </c>
      <c r="O68" s="8">
        <v>0.67920318754639541</v>
      </c>
      <c r="P68" s="18">
        <v>28876.837845104885</v>
      </c>
    </row>
    <row r="69" spans="1:16" ht="16.5" thickBot="1" x14ac:dyDescent="0.3">
      <c r="A69" s="42"/>
      <c r="B69" s="7" t="s">
        <v>12</v>
      </c>
      <c r="C69" t="s">
        <v>10</v>
      </c>
      <c r="D69" s="4">
        <v>3120382.8119999999</v>
      </c>
      <c r="E69" t="s">
        <v>7</v>
      </c>
      <c r="F69" s="10" t="str">
        <f>IF(Table3367211[[#This Row],[% Price Change
Fuel]]&lt;-1,"Market Collapse", "")</f>
        <v/>
      </c>
      <c r="G69" s="17">
        <v>9.7028638967144908E-4</v>
      </c>
      <c r="H69" s="13">
        <v>-1.0757216269913987E-3</v>
      </c>
      <c r="I69" s="13">
        <v>0</v>
      </c>
      <c r="J69" s="13">
        <v>0</v>
      </c>
      <c r="K69" s="13">
        <v>6.5832711784384601E-4</v>
      </c>
      <c r="L69" s="13">
        <v>0</v>
      </c>
      <c r="M69" s="13">
        <v>0</v>
      </c>
      <c r="N69" s="8">
        <v>-3.1165687540308916E-4</v>
      </c>
      <c r="O69" s="8">
        <v>0.67879908579505066</v>
      </c>
      <c r="P69" s="18">
        <v>12557.784525584273</v>
      </c>
    </row>
    <row r="70" spans="1:16" ht="16.5" thickBot="1" x14ac:dyDescent="0.3">
      <c r="A70" s="42"/>
      <c r="B70" s="7" t="s">
        <v>12</v>
      </c>
      <c r="C70" t="s">
        <v>11</v>
      </c>
      <c r="D70" s="4">
        <v>5381529.7769999998</v>
      </c>
      <c r="E70" t="s">
        <v>7</v>
      </c>
      <c r="F70" s="10" t="str">
        <f>IF(Table3367211[[#This Row],[% Price Change
Fuel]]&lt;-1,"Market Collapse", "")</f>
        <v/>
      </c>
      <c r="G70" s="17">
        <v>1.6733924690759156E-3</v>
      </c>
      <c r="H70" s="13">
        <v>-1.8552300522726656E-3</v>
      </c>
      <c r="I70" s="13">
        <v>0</v>
      </c>
      <c r="J70" s="13">
        <v>0</v>
      </c>
      <c r="K70" s="13">
        <v>1.1353757539168349E-3</v>
      </c>
      <c r="L70" s="13">
        <v>0</v>
      </c>
      <c r="M70" s="13">
        <v>0</v>
      </c>
      <c r="N70" s="8">
        <v>-5.3711790609999185E-4</v>
      </c>
      <c r="O70" s="8">
        <v>0.67902454682576641</v>
      </c>
      <c r="P70" s="18">
        <v>21657.628383827174</v>
      </c>
    </row>
    <row r="71" spans="1:16" ht="16.5" thickBot="1" x14ac:dyDescent="0.3">
      <c r="A71" s="42"/>
      <c r="B71" s="7" t="s">
        <v>13</v>
      </c>
      <c r="C71" t="s">
        <v>14</v>
      </c>
      <c r="D71" s="4">
        <v>8319618</v>
      </c>
      <c r="E71" t="s">
        <v>7</v>
      </c>
      <c r="F71" s="10" t="str">
        <f>IF(Table3367211[[#This Row],[% Price Change
Fuel]]&lt;-1,"Market Collapse", "")</f>
        <v/>
      </c>
      <c r="G71" s="17">
        <v>2.5869941603388121E-3</v>
      </c>
      <c r="H71" s="13">
        <v>-2.8681073926219965E-3</v>
      </c>
      <c r="I71" s="13">
        <v>0</v>
      </c>
      <c r="J71" s="13">
        <v>0</v>
      </c>
      <c r="K71" s="13">
        <v>1.7552430164784563E-3</v>
      </c>
      <c r="L71" s="13">
        <v>0</v>
      </c>
      <c r="M71" s="13">
        <v>0</v>
      </c>
      <c r="N71" s="8">
        <v>-8.2960496067171021E-4</v>
      </c>
      <c r="O71" s="8">
        <v>0.67931703388033204</v>
      </c>
      <c r="P71" s="18">
        <v>33481.779792334099</v>
      </c>
    </row>
    <row r="72" spans="1:16" ht="16.5" thickBot="1" x14ac:dyDescent="0.3">
      <c r="A72" s="43" t="s">
        <v>58</v>
      </c>
      <c r="B72" s="7" t="s">
        <v>15</v>
      </c>
      <c r="C72" t="s">
        <v>9</v>
      </c>
      <c r="D72" s="4">
        <v>38864666122</v>
      </c>
      <c r="E72" t="s">
        <v>7</v>
      </c>
      <c r="F72" s="10" t="str">
        <f>IF(Table3367211[[#This Row],[% Price Change
Fuel]]&lt;-1,"Market Collapse", "")</f>
        <v>Market Collapse</v>
      </c>
      <c r="G72" s="17">
        <v>12.085009708514463</v>
      </c>
      <c r="H72" s="13">
        <v>-13.39821566522599</v>
      </c>
      <c r="I72" s="13">
        <v>0</v>
      </c>
      <c r="J72" s="13">
        <v>0</v>
      </c>
      <c r="K72" s="13">
        <v>8.1995271655989264</v>
      </c>
      <c r="L72" s="13">
        <v>0</v>
      </c>
      <c r="M72" s="13">
        <v>0</v>
      </c>
      <c r="N72" s="8">
        <v>-0.29694151013027059</v>
      </c>
      <c r="O72" s="8">
        <v>0.97542893904991557</v>
      </c>
      <c r="P72" s="18">
        <v>156408406.34743726</v>
      </c>
    </row>
    <row r="73" spans="1:16" ht="16.5" thickBot="1" x14ac:dyDescent="0.3">
      <c r="A73" s="43"/>
      <c r="B73" s="7" t="s">
        <v>15</v>
      </c>
      <c r="C73" t="s">
        <v>10</v>
      </c>
      <c r="D73" s="4">
        <v>16901230856</v>
      </c>
      <c r="E73" t="s">
        <v>7</v>
      </c>
      <c r="F73" s="10" t="str">
        <f>IF(Table3367211[[#This Row],[% Price Change
Fuel]]&lt;-1,"Market Collapse", "")</f>
        <v>Market Collapse</v>
      </c>
      <c r="G73" s="17">
        <v>5.2554559027842558</v>
      </c>
      <c r="H73" s="13">
        <v>-5.8265349638054982</v>
      </c>
      <c r="I73" s="13">
        <v>0</v>
      </c>
      <c r="J73" s="13">
        <v>0</v>
      </c>
      <c r="K73" s="13">
        <v>3.5657607632806618</v>
      </c>
      <c r="L73" s="13">
        <v>0</v>
      </c>
      <c r="M73" s="13">
        <v>0</v>
      </c>
      <c r="N73" s="8">
        <v>-0.27011542655932141</v>
      </c>
      <c r="O73" s="8">
        <v>0.9486028554789665</v>
      </c>
      <c r="P73" s="18">
        <v>68017941.417505145</v>
      </c>
    </row>
    <row r="74" spans="1:16" ht="16.5" thickBot="1" x14ac:dyDescent="0.3">
      <c r="A74" s="43"/>
      <c r="B74" s="7" t="s">
        <v>15</v>
      </c>
      <c r="C74" t="s">
        <v>11</v>
      </c>
      <c r="D74" s="4">
        <v>29148499592</v>
      </c>
      <c r="E74" t="s">
        <v>7</v>
      </c>
      <c r="F74" s="10" t="str">
        <f>IF(Table3367211[[#This Row],[% Price Change
Fuel]]&lt;-1,"Market Collapse", "")</f>
        <v>Market Collapse</v>
      </c>
      <c r="G74" s="17">
        <v>9.0637572815413225</v>
      </c>
      <c r="H74" s="13">
        <v>-10.048661749091863</v>
      </c>
      <c r="I74" s="13">
        <v>0</v>
      </c>
      <c r="J74" s="13">
        <v>0</v>
      </c>
      <c r="K74" s="13">
        <v>6.1496453743046828</v>
      </c>
      <c r="L74" s="13">
        <v>0</v>
      </c>
      <c r="M74" s="13">
        <v>0</v>
      </c>
      <c r="N74" s="8">
        <v>-0.28956500298170218</v>
      </c>
      <c r="O74" s="8">
        <v>0.96805243190134704</v>
      </c>
      <c r="P74" s="18">
        <v>117306304.76259017</v>
      </c>
    </row>
    <row r="75" spans="1:16" ht="16.5" thickBot="1" x14ac:dyDescent="0.3">
      <c r="A75" s="42" t="s">
        <v>16</v>
      </c>
      <c r="B75" s="7" t="s">
        <v>17</v>
      </c>
      <c r="C75" t="s">
        <v>18</v>
      </c>
      <c r="D75" s="4">
        <v>230098748.90000001</v>
      </c>
      <c r="E75" t="s">
        <v>19</v>
      </c>
      <c r="F75" s="10" t="str">
        <f>IF(Table3367211[[#This Row],[% Price Change
Fuel]]&lt;-1,"Market Collapse", "")</f>
        <v/>
      </c>
      <c r="G75" s="17">
        <v>7.1549453316915118E-2</v>
      </c>
      <c r="H75" s="13">
        <v>-7.9324305845914531E-2</v>
      </c>
      <c r="I75" s="13">
        <v>0</v>
      </c>
      <c r="J75" s="13">
        <v>0</v>
      </c>
      <c r="K75" s="13">
        <v>4.8545404621599932E-2</v>
      </c>
      <c r="L75" s="13">
        <v>0</v>
      </c>
      <c r="M75" s="13">
        <v>0</v>
      </c>
      <c r="N75" s="8">
        <v>-2.1468023360104942E-2</v>
      </c>
      <c r="O75" s="8">
        <v>0.69995545227974998</v>
      </c>
      <c r="P75" s="18">
        <v>926017.95432936284</v>
      </c>
    </row>
    <row r="76" spans="1:16" ht="16.5" thickBot="1" x14ac:dyDescent="0.3">
      <c r="A76" s="42"/>
      <c r="B76" s="7" t="s">
        <v>20</v>
      </c>
      <c r="C76" t="s">
        <v>18</v>
      </c>
      <c r="D76" s="4">
        <v>61923061.5</v>
      </c>
      <c r="E76" t="s">
        <v>19</v>
      </c>
      <c r="F76" s="10" t="str">
        <f>IF(Table3367211[[#This Row],[% Price Change
Fuel]]&lt;-1,"Market Collapse", "")</f>
        <v/>
      </c>
      <c r="G76" s="17">
        <v>1.9255042538107055E-2</v>
      </c>
      <c r="H76" s="13">
        <v>-2.1347373216166886E-2</v>
      </c>
      <c r="I76" s="13">
        <v>0</v>
      </c>
      <c r="J76" s="13">
        <v>0</v>
      </c>
      <c r="K76" s="13">
        <v>1.3064304305418609E-2</v>
      </c>
      <c r="L76" s="13">
        <v>0</v>
      </c>
      <c r="M76" s="13">
        <v>0</v>
      </c>
      <c r="N76" s="8">
        <v>-6.0737872017513142E-3</v>
      </c>
      <c r="O76" s="8">
        <v>0.68456121612139409</v>
      </c>
      <c r="P76" s="18">
        <v>249205.46943504791</v>
      </c>
    </row>
    <row r="77" spans="1:16" ht="16.5" thickBot="1" x14ac:dyDescent="0.3">
      <c r="A77" s="42"/>
      <c r="B77" s="7" t="s">
        <v>21</v>
      </c>
      <c r="C77" t="s">
        <v>18</v>
      </c>
      <c r="D77" s="4">
        <v>148772706.5</v>
      </c>
      <c r="E77" t="s">
        <v>19</v>
      </c>
      <c r="F77" s="10" t="str">
        <f>IF(Table3367211[[#This Row],[% Price Change
Fuel]]&lt;-1,"Market Collapse", "")</f>
        <v/>
      </c>
      <c r="G77" s="17">
        <v>4.6261033010566117E-2</v>
      </c>
      <c r="H77" s="13">
        <v>-5.1287943669173344E-2</v>
      </c>
      <c r="I77" s="13">
        <v>0</v>
      </c>
      <c r="J77" s="13">
        <v>0</v>
      </c>
      <c r="K77" s="13">
        <v>3.1387529346505821E-2</v>
      </c>
      <c r="L77" s="13">
        <v>0</v>
      </c>
      <c r="M77" s="13">
        <v>0</v>
      </c>
      <c r="N77" s="8">
        <v>-1.4215863149621944E-2</v>
      </c>
      <c r="O77" s="8">
        <v>0.69270329206926673</v>
      </c>
      <c r="P77" s="18">
        <v>598726.40764789819</v>
      </c>
    </row>
    <row r="78" spans="1:16" ht="15.75" x14ac:dyDescent="0.25">
      <c r="A78" s="44"/>
      <c r="B78" s="7" t="s">
        <v>22</v>
      </c>
      <c r="C78" t="s">
        <v>18</v>
      </c>
      <c r="D78" s="4">
        <v>55319876.289999999</v>
      </c>
      <c r="E78" t="s">
        <v>19</v>
      </c>
      <c r="F78" s="10" t="str">
        <f>IF(Table3367211[[#This Row],[% Price Change
Fuel]]&lt;-1,"Market Collapse", "")</f>
        <v/>
      </c>
      <c r="G78" s="17">
        <v>1.7201774998911672E-2</v>
      </c>
      <c r="H78" s="13">
        <v>-1.9070989334640787E-2</v>
      </c>
      <c r="I78" s="13">
        <v>0</v>
      </c>
      <c r="J78" s="13">
        <v>0</v>
      </c>
      <c r="K78" s="13">
        <v>1.1671188091865813E-2</v>
      </c>
      <c r="L78" s="13">
        <v>0</v>
      </c>
      <c r="M78" s="13">
        <v>0</v>
      </c>
      <c r="N78" s="8">
        <v>-5.4370598272420086E-3</v>
      </c>
      <c r="O78" s="8">
        <v>0.68392448874688783</v>
      </c>
      <c r="P78" s="18">
        <v>222631.36553637765</v>
      </c>
    </row>
    <row r="81" spans="1:16" ht="35.1" customHeight="1" x14ac:dyDescent="0.25">
      <c r="A81" s="46" t="s">
        <v>51</v>
      </c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</row>
    <row r="82" spans="1:16" ht="39.950000000000003" customHeight="1" x14ac:dyDescent="0.3">
      <c r="A82" s="38" t="s">
        <v>59</v>
      </c>
      <c r="B82" s="5" t="s">
        <v>0</v>
      </c>
      <c r="C82" s="6" t="s">
        <v>1</v>
      </c>
      <c r="D82" s="6" t="s">
        <v>2</v>
      </c>
      <c r="E82" s="6" t="s">
        <v>3</v>
      </c>
      <c r="F82" s="9" t="s">
        <v>40</v>
      </c>
      <c r="G82" s="9" t="s">
        <v>44</v>
      </c>
      <c r="H82" s="12" t="s">
        <v>42</v>
      </c>
      <c r="I82" s="12" t="s">
        <v>36</v>
      </c>
      <c r="J82" s="12" t="s">
        <v>37</v>
      </c>
      <c r="K82" s="12" t="s">
        <v>43</v>
      </c>
      <c r="L82" s="12" t="s">
        <v>38</v>
      </c>
      <c r="M82" s="12" t="s">
        <v>39</v>
      </c>
      <c r="N82" s="12" t="s">
        <v>47</v>
      </c>
      <c r="O82" s="12" t="s">
        <v>48</v>
      </c>
      <c r="P82" s="12" t="s">
        <v>41</v>
      </c>
    </row>
    <row r="83" spans="1:16" ht="16.5" thickBot="1" x14ac:dyDescent="0.3">
      <c r="A83" s="41" t="s">
        <v>4</v>
      </c>
      <c r="B83" s="7" t="s">
        <v>5</v>
      </c>
      <c r="C83" t="s">
        <v>6</v>
      </c>
      <c r="D83" s="4">
        <v>6500</v>
      </c>
      <c r="E83" t="s">
        <v>7</v>
      </c>
      <c r="F83" s="10" t="str">
        <f>IF(Table33672[[#This Row],[% Price Change
Fuel]]&lt;-1,"Market Collapse", "")</f>
        <v/>
      </c>
      <c r="G83" s="17">
        <v>2.0211819872261296E-6</v>
      </c>
      <c r="H83" s="13">
        <v>-1.6482899171569498E-6</v>
      </c>
      <c r="I83" s="13">
        <v>3.1412145701153851E-16</v>
      </c>
      <c r="J83" s="13">
        <v>0</v>
      </c>
      <c r="K83" s="13">
        <v>1.5431779111823288E-6</v>
      </c>
      <c r="L83" s="13">
        <v>0</v>
      </c>
      <c r="M83" s="13">
        <v>0</v>
      </c>
      <c r="N83" s="8">
        <v>-4.780031099125255E-7</v>
      </c>
      <c r="O83" s="8">
        <v>0.76350318133967887</v>
      </c>
      <c r="P83" s="18">
        <v>40.423103278821372</v>
      </c>
    </row>
    <row r="84" spans="1:16" ht="16.5" thickBot="1" x14ac:dyDescent="0.3">
      <c r="A84" s="42"/>
      <c r="B84" s="7" t="s">
        <v>8</v>
      </c>
      <c r="C84" t="s">
        <v>6</v>
      </c>
      <c r="D84" s="4">
        <v>51464.7</v>
      </c>
      <c r="E84" t="s">
        <v>7</v>
      </c>
      <c r="F84" s="10" t="str">
        <f>IF(Table33672[[#This Row],[% Price Change
Fuel]]&lt;-1,"Market Collapse", "")</f>
        <v/>
      </c>
      <c r="G84" s="17">
        <v>1.6003003787384092E-5</v>
      </c>
      <c r="H84" s="13">
        <v>-1.3050576323080315E-5</v>
      </c>
      <c r="I84" s="13">
        <v>3.1412145701153851E-16</v>
      </c>
      <c r="J84" s="13">
        <v>0</v>
      </c>
      <c r="K84" s="13">
        <v>1.2218336653583231E-5</v>
      </c>
      <c r="L84" s="13">
        <v>0</v>
      </c>
      <c r="M84" s="13">
        <v>0</v>
      </c>
      <c r="N84" s="8">
        <v>-3.7846065686683008E-6</v>
      </c>
      <c r="O84" s="8">
        <v>0.76350648797247167</v>
      </c>
      <c r="P84" s="18">
        <v>320.05582820058055</v>
      </c>
    </row>
    <row r="85" spans="1:16" ht="16.5" thickBot="1" x14ac:dyDescent="0.3">
      <c r="A85" s="42"/>
      <c r="B85" s="7" t="s">
        <v>8</v>
      </c>
      <c r="C85" t="s">
        <v>9</v>
      </c>
      <c r="D85" s="4">
        <v>1699742.564</v>
      </c>
      <c r="E85" t="s">
        <v>7</v>
      </c>
      <c r="F85" s="10" t="str">
        <f>IF(Table33672[[#This Row],[% Price Change
Fuel]]&lt;-1,"Market Collapse", "")</f>
        <v/>
      </c>
      <c r="G85" s="17">
        <v>5.2853677742743961E-4</v>
      </c>
      <c r="H85" s="13">
        <v>-4.3102592769766291E-4</v>
      </c>
      <c r="I85" s="13">
        <v>3.1412145701153851E-16</v>
      </c>
      <c r="J85" s="13">
        <v>0</v>
      </c>
      <c r="K85" s="13">
        <v>4.0353925839507895E-4</v>
      </c>
      <c r="L85" s="13">
        <v>0</v>
      </c>
      <c r="M85" s="13">
        <v>0</v>
      </c>
      <c r="N85" s="8">
        <v>-1.249314881462569E-4</v>
      </c>
      <c r="O85" s="8">
        <v>0.76362763485572549</v>
      </c>
      <c r="P85" s="18">
        <v>10570.59526339568</v>
      </c>
    </row>
    <row r="86" spans="1:16" ht="16.5" thickBot="1" x14ac:dyDescent="0.3">
      <c r="A86" s="42"/>
      <c r="B86" s="7" t="s">
        <v>8</v>
      </c>
      <c r="C86" t="s">
        <v>10</v>
      </c>
      <c r="D86" s="4">
        <v>739173.7622</v>
      </c>
      <c r="E86" t="s">
        <v>7</v>
      </c>
      <c r="F86" s="10" t="str">
        <f>IF(Table33672[[#This Row],[% Price Change
Fuel]]&lt;-1,"Market Collapse", "")</f>
        <v/>
      </c>
      <c r="G86" s="17">
        <v>2.298468759367401E-4</v>
      </c>
      <c r="H86" s="13">
        <v>-1.8744194758072943E-4</v>
      </c>
      <c r="I86" s="13">
        <v>3.1412145701153851E-16</v>
      </c>
      <c r="J86" s="13">
        <v>0</v>
      </c>
      <c r="K86" s="13">
        <v>1.754887111382835E-4</v>
      </c>
      <c r="L86" s="13">
        <v>0</v>
      </c>
      <c r="M86" s="13">
        <v>0</v>
      </c>
      <c r="N86" s="8">
        <v>-5.4345673615117783E-5</v>
      </c>
      <c r="O86" s="8">
        <v>0.76355704904131416</v>
      </c>
      <c r="P86" s="18">
        <v>4596.8765123748453</v>
      </c>
    </row>
    <row r="87" spans="1:16" ht="16.5" thickBot="1" x14ac:dyDescent="0.3">
      <c r="A87" s="42"/>
      <c r="B87" s="7" t="s">
        <v>8</v>
      </c>
      <c r="C87" t="s">
        <v>11</v>
      </c>
      <c r="D87" s="4">
        <v>1274806.923</v>
      </c>
      <c r="E87" t="s">
        <v>7</v>
      </c>
      <c r="F87" s="10" t="str">
        <f>IF(Table33672[[#This Row],[% Price Change
Fuel]]&lt;-1,"Market Collapse", "")</f>
        <v/>
      </c>
      <c r="G87" s="17">
        <v>3.9640258307057968E-4</v>
      </c>
      <c r="H87" s="13">
        <v>-3.2326944577316789E-4</v>
      </c>
      <c r="I87" s="13">
        <v>3.1412145701153851E-16</v>
      </c>
      <c r="J87" s="13">
        <v>0</v>
      </c>
      <c r="K87" s="13">
        <v>3.0265444379634632E-4</v>
      </c>
      <c r="L87" s="13">
        <v>0</v>
      </c>
      <c r="M87" s="13">
        <v>0</v>
      </c>
      <c r="N87" s="8">
        <v>-9.371099199490062E-5</v>
      </c>
      <c r="O87" s="8">
        <v>0.76359641435985459</v>
      </c>
      <c r="P87" s="18">
        <v>7927.9464475452678</v>
      </c>
    </row>
    <row r="88" spans="1:16" ht="16.5" thickBot="1" x14ac:dyDescent="0.3">
      <c r="A88" s="42"/>
      <c r="B88" s="7" t="s">
        <v>12</v>
      </c>
      <c r="C88" t="s">
        <v>9</v>
      </c>
      <c r="D88" s="4">
        <v>7175373.0360000003</v>
      </c>
      <c r="E88" t="s">
        <v>7</v>
      </c>
      <c r="F88" s="10" t="str">
        <f>IF(Table33672[[#This Row],[% Price Change
Fuel]]&lt;-1,"Market Collapse", "")</f>
        <v/>
      </c>
      <c r="G88" s="17">
        <v>2.2311899587678877E-3</v>
      </c>
      <c r="H88" s="13">
        <v>-1.8195530811092114E-3</v>
      </c>
      <c r="I88" s="13">
        <v>3.1412145701153851E-16</v>
      </c>
      <c r="J88" s="13">
        <v>0</v>
      </c>
      <c r="K88" s="13">
        <v>1.7035195652461167E-3</v>
      </c>
      <c r="L88" s="13">
        <v>0</v>
      </c>
      <c r="M88" s="13">
        <v>0</v>
      </c>
      <c r="N88" s="8">
        <v>-5.2649568164348317E-4</v>
      </c>
      <c r="O88" s="8">
        <v>0.7640291990493604</v>
      </c>
      <c r="P88" s="18">
        <v>44623.2069690106</v>
      </c>
    </row>
    <row r="89" spans="1:16" ht="16.5" thickBot="1" x14ac:dyDescent="0.3">
      <c r="A89" s="42"/>
      <c r="B89" s="7" t="s">
        <v>12</v>
      </c>
      <c r="C89" t="s">
        <v>10</v>
      </c>
      <c r="D89" s="4">
        <v>3120382.8119999999</v>
      </c>
      <c r="E89" t="s">
        <v>7</v>
      </c>
      <c r="F89" s="10" t="str">
        <f>IF(Table33672[[#This Row],[% Price Change
Fuel]]&lt;-1,"Market Collapse", "")</f>
        <v/>
      </c>
      <c r="G89" s="17">
        <v>9.7028638967144908E-4</v>
      </c>
      <c r="H89" s="13">
        <v>-7.9127623488403588E-4</v>
      </c>
      <c r="I89" s="13">
        <v>3.1412145701153851E-16</v>
      </c>
      <c r="J89" s="13">
        <v>0</v>
      </c>
      <c r="K89" s="13">
        <v>7.4081628155497621E-4</v>
      </c>
      <c r="L89" s="13">
        <v>0</v>
      </c>
      <c r="M89" s="13">
        <v>0</v>
      </c>
      <c r="N89" s="8">
        <v>-2.2924767222019094E-4</v>
      </c>
      <c r="O89" s="8">
        <v>0.76373195103992231</v>
      </c>
      <c r="P89" s="18">
        <v>19405.470258317357</v>
      </c>
    </row>
    <row r="90" spans="1:16" ht="16.5" thickBot="1" x14ac:dyDescent="0.3">
      <c r="A90" s="42"/>
      <c r="B90" s="7" t="s">
        <v>12</v>
      </c>
      <c r="C90" t="s">
        <v>11</v>
      </c>
      <c r="D90" s="4">
        <v>5381529.7769999998</v>
      </c>
      <c r="E90" t="s">
        <v>7</v>
      </c>
      <c r="F90" s="10" t="str">
        <f>IF(Table33672[[#This Row],[% Price Change
Fuel]]&lt;-1,"Market Collapse", "")</f>
        <v/>
      </c>
      <c r="G90" s="17">
        <v>1.6733924690759156E-3</v>
      </c>
      <c r="H90" s="13">
        <v>-1.364664810831968E-3</v>
      </c>
      <c r="I90" s="13">
        <v>3.1412145701153851E-16</v>
      </c>
      <c r="J90" s="13">
        <v>0</v>
      </c>
      <c r="K90" s="13">
        <v>1.2776396739345504E-3</v>
      </c>
      <c r="L90" s="13">
        <v>0</v>
      </c>
      <c r="M90" s="13">
        <v>0</v>
      </c>
      <c r="N90" s="8">
        <v>-3.95091651746722E-4</v>
      </c>
      <c r="O90" s="8">
        <v>0.76389779501941923</v>
      </c>
      <c r="P90" s="18">
        <v>33467.405226761679</v>
      </c>
    </row>
    <row r="91" spans="1:16" ht="16.5" thickBot="1" x14ac:dyDescent="0.3">
      <c r="A91" s="42"/>
      <c r="B91" s="7" t="s">
        <v>13</v>
      </c>
      <c r="C91" t="s">
        <v>14</v>
      </c>
      <c r="D91" s="4">
        <v>8319618</v>
      </c>
      <c r="E91" t="s">
        <v>7</v>
      </c>
      <c r="F91" s="10" t="str">
        <f>IF(Table33672[[#This Row],[% Price Change
Fuel]]&lt;-1,"Market Collapse", "")</f>
        <v/>
      </c>
      <c r="G91" s="17">
        <v>2.5869941603388121E-3</v>
      </c>
      <c r="H91" s="13">
        <v>-2.1097142252538728E-3</v>
      </c>
      <c r="I91" s="13">
        <v>3.1412145701153851E-16</v>
      </c>
      <c r="J91" s="13">
        <v>0</v>
      </c>
      <c r="K91" s="13">
        <v>1.9751770350151928E-3</v>
      </c>
      <c r="L91" s="13">
        <v>0</v>
      </c>
      <c r="M91" s="13">
        <v>0</v>
      </c>
      <c r="N91" s="8">
        <v>-6.102384420376538E-4</v>
      </c>
      <c r="O91" s="8">
        <v>0.76411294180975942</v>
      </c>
      <c r="P91" s="18">
        <v>51739.196562254889</v>
      </c>
    </row>
    <row r="92" spans="1:16" ht="16.5" thickBot="1" x14ac:dyDescent="0.3">
      <c r="A92" s="43" t="s">
        <v>58</v>
      </c>
      <c r="B92" s="7" t="s">
        <v>15</v>
      </c>
      <c r="C92" t="s">
        <v>9</v>
      </c>
      <c r="D92" s="4">
        <v>38864666122</v>
      </c>
      <c r="E92" t="s">
        <v>7</v>
      </c>
      <c r="F92" s="10" t="str">
        <f>IF(Table33672[[#This Row],[% Price Change
Fuel]]&lt;-1,"Market Collapse", "")</f>
        <v>Market Collapse</v>
      </c>
      <c r="G92" s="17">
        <v>12.085009708514463</v>
      </c>
      <c r="H92" s="13">
        <v>-9.8554211235812055</v>
      </c>
      <c r="I92" s="13">
        <v>3.1412145701153851E-16</v>
      </c>
      <c r="J92" s="13">
        <v>0</v>
      </c>
      <c r="K92" s="13">
        <v>9.2269375826759124</v>
      </c>
      <c r="L92" s="13">
        <v>0</v>
      </c>
      <c r="M92" s="13">
        <v>0</v>
      </c>
      <c r="N92" s="8">
        <v>-0.2184233859588802</v>
      </c>
      <c r="O92" s="8">
        <v>0.98192608932659842</v>
      </c>
      <c r="P92" s="18">
        <v>241696986.54585928</v>
      </c>
    </row>
    <row r="93" spans="1:16" ht="16.5" thickBot="1" x14ac:dyDescent="0.3">
      <c r="A93" s="43"/>
      <c r="B93" s="7" t="s">
        <v>15</v>
      </c>
      <c r="C93" t="s">
        <v>10</v>
      </c>
      <c r="D93" s="4">
        <v>16901230856</v>
      </c>
      <c r="E93" t="s">
        <v>7</v>
      </c>
      <c r="F93" s="10" t="str">
        <f>IF(Table33672[[#This Row],[% Price Change
Fuel]]&lt;-1,"Market Collapse", "")</f>
        <v>Market Collapse</v>
      </c>
      <c r="G93" s="17">
        <v>5.2554559027842558</v>
      </c>
      <c r="H93" s="13">
        <v>-4.2858659088918767</v>
      </c>
      <c r="I93" s="13">
        <v>3.1412145701153851E-16</v>
      </c>
      <c r="J93" s="13">
        <v>0</v>
      </c>
      <c r="K93" s="13">
        <v>4.0125547892056126</v>
      </c>
      <c r="L93" s="13">
        <v>0</v>
      </c>
      <c r="M93" s="13">
        <v>0</v>
      </c>
      <c r="N93" s="8">
        <v>-0.19869073220153916</v>
      </c>
      <c r="O93" s="8">
        <v>0.9621934355692574</v>
      </c>
      <c r="P93" s="18">
        <v>105107723.14338046</v>
      </c>
    </row>
    <row r="94" spans="1:16" ht="16.5" thickBot="1" x14ac:dyDescent="0.3">
      <c r="A94" s="43"/>
      <c r="B94" s="7" t="s">
        <v>15</v>
      </c>
      <c r="C94" t="s">
        <v>11</v>
      </c>
      <c r="D94" s="4">
        <v>29148499592</v>
      </c>
      <c r="E94" t="s">
        <v>7</v>
      </c>
      <c r="F94" s="10" t="str">
        <f>IF(Table33672[[#This Row],[% Price Change
Fuel]]&lt;-1,"Market Collapse", "")</f>
        <v>Market Collapse</v>
      </c>
      <c r="G94" s="17">
        <v>9.0637572815413225</v>
      </c>
      <c r="H94" s="13">
        <v>-7.3915658428126951</v>
      </c>
      <c r="I94" s="13">
        <v>3.1412145701153851E-16</v>
      </c>
      <c r="J94" s="13">
        <v>0</v>
      </c>
      <c r="K94" s="13">
        <v>6.9202031871256402</v>
      </c>
      <c r="L94" s="13">
        <v>0</v>
      </c>
      <c r="M94" s="13">
        <v>0</v>
      </c>
      <c r="N94" s="8">
        <v>-0.21299739594746908</v>
      </c>
      <c r="O94" s="8">
        <v>0.97650009931518733</v>
      </c>
      <c r="P94" s="18">
        <v>181272739.91250393</v>
      </c>
    </row>
    <row r="95" spans="1:16" ht="16.5" thickBot="1" x14ac:dyDescent="0.3">
      <c r="A95" s="42" t="s">
        <v>16</v>
      </c>
      <c r="B95" s="7" t="s">
        <v>17</v>
      </c>
      <c r="C95" t="s">
        <v>18</v>
      </c>
      <c r="D95" s="4">
        <v>230098748.90000001</v>
      </c>
      <c r="E95" t="s">
        <v>19</v>
      </c>
      <c r="F95" s="10" t="str">
        <f>IF(Table33672[[#This Row],[% Price Change
Fuel]]&lt;-1,"Market Collapse", "")</f>
        <v/>
      </c>
      <c r="G95" s="17">
        <v>7.1549453316915118E-2</v>
      </c>
      <c r="H95" s="13">
        <v>-5.8349145810234759E-2</v>
      </c>
      <c r="I95" s="13">
        <v>3.1412145701153851E-16</v>
      </c>
      <c r="J95" s="13">
        <v>0</v>
      </c>
      <c r="K95" s="13">
        <v>5.4628201031947099E-2</v>
      </c>
      <c r="L95" s="13">
        <v>0</v>
      </c>
      <c r="M95" s="13">
        <v>0</v>
      </c>
      <c r="N95" s="8">
        <v>-1.5791387166116652E-2</v>
      </c>
      <c r="O95" s="8">
        <v>0.77929409053383514</v>
      </c>
      <c r="P95" s="18">
        <v>1430970.0755571669</v>
      </c>
    </row>
    <row r="96" spans="1:16" ht="16.5" thickBot="1" x14ac:dyDescent="0.3">
      <c r="A96" s="42"/>
      <c r="B96" s="7" t="s">
        <v>20</v>
      </c>
      <c r="C96" t="s">
        <v>18</v>
      </c>
      <c r="D96" s="4">
        <v>61923061.5</v>
      </c>
      <c r="E96" t="s">
        <v>19</v>
      </c>
      <c r="F96" s="10" t="str">
        <f>IF(Table33672[[#This Row],[% Price Change
Fuel]]&lt;-1,"Market Collapse", "")</f>
        <v/>
      </c>
      <c r="G96" s="17">
        <v>1.9255042538107055E-2</v>
      </c>
      <c r="H96" s="13">
        <v>-1.570263967862727E-2</v>
      </c>
      <c r="I96" s="13">
        <v>3.1412145701153851E-16</v>
      </c>
      <c r="J96" s="13">
        <v>0</v>
      </c>
      <c r="K96" s="13">
        <v>1.470127703130508E-2</v>
      </c>
      <c r="L96" s="13">
        <v>0</v>
      </c>
      <c r="M96" s="13">
        <v>0</v>
      </c>
      <c r="N96" s="8">
        <v>-4.4677390022642167E-3</v>
      </c>
      <c r="O96" s="8">
        <v>0.76797044236997891</v>
      </c>
      <c r="P96" s="18">
        <v>385095.7400550461</v>
      </c>
    </row>
    <row r="97" spans="1:16" ht="16.5" thickBot="1" x14ac:dyDescent="0.3">
      <c r="A97" s="42"/>
      <c r="B97" s="7" t="s">
        <v>21</v>
      </c>
      <c r="C97" t="s">
        <v>18</v>
      </c>
      <c r="D97" s="4">
        <v>148772706.5</v>
      </c>
      <c r="E97" t="s">
        <v>19</v>
      </c>
      <c r="F97" s="10" t="str">
        <f>IF(Table33672[[#This Row],[% Price Change
Fuel]]&lt;-1,"Market Collapse", "")</f>
        <v/>
      </c>
      <c r="G97" s="17">
        <v>4.6261033010566117E-2</v>
      </c>
      <c r="H97" s="13">
        <v>-3.7726238780743541E-2</v>
      </c>
      <c r="I97" s="13">
        <v>3.1412145701153851E-16</v>
      </c>
      <c r="J97" s="13">
        <v>0</v>
      </c>
      <c r="K97" s="13">
        <v>3.5320423764150496E-2</v>
      </c>
      <c r="L97" s="13">
        <v>0</v>
      </c>
      <c r="M97" s="13">
        <v>0</v>
      </c>
      <c r="N97" s="8">
        <v>-1.0456863919450901E-2</v>
      </c>
      <c r="O97" s="8">
        <v>0.77395956728716953</v>
      </c>
      <c r="P97" s="18">
        <v>925208.38152696798</v>
      </c>
    </row>
    <row r="98" spans="1:16" ht="15.75" x14ac:dyDescent="0.25">
      <c r="A98" s="44"/>
      <c r="B98" s="7" t="s">
        <v>22</v>
      </c>
      <c r="C98" t="s">
        <v>18</v>
      </c>
      <c r="D98" s="4">
        <v>55319876.289999999</v>
      </c>
      <c r="E98" t="s">
        <v>19</v>
      </c>
      <c r="F98" s="10" t="str">
        <f>IF(Table33672[[#This Row],[% Price Change
Fuel]]&lt;-1,"Market Collapse", "")</f>
        <v/>
      </c>
      <c r="G98" s="17">
        <v>1.7201774998911672E-2</v>
      </c>
      <c r="H98" s="13">
        <v>-1.4028183739721978E-2</v>
      </c>
      <c r="I98" s="13">
        <v>3.1412145701153851E-16</v>
      </c>
      <c r="J98" s="13">
        <v>0</v>
      </c>
      <c r="K98" s="13">
        <v>1.3133601714392228E-2</v>
      </c>
      <c r="L98" s="13">
        <v>0</v>
      </c>
      <c r="M98" s="13">
        <v>0</v>
      </c>
      <c r="N98" s="8">
        <v>-3.9993769028999013E-3</v>
      </c>
      <c r="O98" s="8">
        <v>0.76750208027061539</v>
      </c>
      <c r="P98" s="18">
        <v>344030.93425300403</v>
      </c>
    </row>
    <row r="101" spans="1:16" ht="35.1" customHeight="1" x14ac:dyDescent="0.25">
      <c r="A101" s="46" t="s">
        <v>57</v>
      </c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</row>
    <row r="102" spans="1:16" ht="39.950000000000003" customHeight="1" x14ac:dyDescent="0.3">
      <c r="A102" s="38" t="s">
        <v>59</v>
      </c>
      <c r="B102" s="5" t="s">
        <v>0</v>
      </c>
      <c r="C102" s="6" t="s">
        <v>1</v>
      </c>
      <c r="D102" s="6" t="s">
        <v>2</v>
      </c>
      <c r="E102" s="6" t="s">
        <v>3</v>
      </c>
      <c r="F102" s="9" t="s">
        <v>40</v>
      </c>
      <c r="G102" s="9" t="s">
        <v>44</v>
      </c>
      <c r="H102" s="12" t="s">
        <v>42</v>
      </c>
      <c r="I102" s="12" t="s">
        <v>36</v>
      </c>
      <c r="J102" s="12" t="s">
        <v>37</v>
      </c>
      <c r="K102" s="12" t="s">
        <v>43</v>
      </c>
      <c r="L102" s="12" t="s">
        <v>38</v>
      </c>
      <c r="M102" s="12" t="s">
        <v>39</v>
      </c>
      <c r="N102" s="12" t="s">
        <v>47</v>
      </c>
      <c r="O102" s="12" t="s">
        <v>48</v>
      </c>
      <c r="P102" s="12" t="s">
        <v>41</v>
      </c>
    </row>
    <row r="103" spans="1:16" ht="16.5" thickBot="1" x14ac:dyDescent="0.3">
      <c r="A103" s="41" t="s">
        <v>4</v>
      </c>
      <c r="B103" s="7" t="s">
        <v>5</v>
      </c>
      <c r="C103" t="s">
        <v>6</v>
      </c>
      <c r="D103" s="4">
        <v>6500</v>
      </c>
      <c r="E103" t="s">
        <v>7</v>
      </c>
      <c r="F103" s="10" t="str">
        <f>IF(Table3367[[#This Row],[% Price Change
Fuel]]&lt;-1,"Market Collapse", "")</f>
        <v/>
      </c>
      <c r="G103" s="17">
        <v>2.0211819872261296E-6</v>
      </c>
      <c r="H103" s="13">
        <v>-1.5543091601575497E-6</v>
      </c>
      <c r="I103" s="13">
        <v>4.7118218551730776E-16</v>
      </c>
      <c r="J103" s="13">
        <v>0</v>
      </c>
      <c r="K103" s="13">
        <v>1.5704323307077375E-6</v>
      </c>
      <c r="L103" s="13">
        <v>0</v>
      </c>
      <c r="M103" s="13">
        <v>0</v>
      </c>
      <c r="N103" s="8">
        <v>-4.5074874547314719E-7</v>
      </c>
      <c r="O103" s="8">
        <v>0.77698755068970571</v>
      </c>
      <c r="P103" s="18">
        <v>46.532168491034312</v>
      </c>
    </row>
    <row r="104" spans="1:16" ht="16.5" thickBot="1" x14ac:dyDescent="0.3">
      <c r="A104" s="42"/>
      <c r="B104" s="7" t="s">
        <v>8</v>
      </c>
      <c r="C104" t="s">
        <v>6</v>
      </c>
      <c r="D104" s="4">
        <v>51464.7</v>
      </c>
      <c r="E104" t="s">
        <v>7</v>
      </c>
      <c r="F104" s="10" t="str">
        <f>IF(Table3367[[#This Row],[% Price Change
Fuel]]&lt;-1,"Market Collapse", "")</f>
        <v/>
      </c>
      <c r="G104" s="17">
        <v>1.6003003787384092E-5</v>
      </c>
      <c r="H104" s="13">
        <v>-1.2306469943021647E-5</v>
      </c>
      <c r="I104" s="13">
        <v>4.7118218551730776E-16</v>
      </c>
      <c r="J104" s="13">
        <v>0</v>
      </c>
      <c r="K104" s="13">
        <v>1.2434127503859133E-5</v>
      </c>
      <c r="L104" s="13">
        <v>0</v>
      </c>
      <c r="M104" s="13">
        <v>0</v>
      </c>
      <c r="N104" s="8">
        <v>-3.5688191716389303E-6</v>
      </c>
      <c r="O104" s="8">
        <v>0.7769906688110394</v>
      </c>
      <c r="P104" s="18">
        <v>368.42524483920704</v>
      </c>
    </row>
    <row r="105" spans="1:16" ht="16.5" thickBot="1" x14ac:dyDescent="0.3">
      <c r="A105" s="42"/>
      <c r="B105" s="7" t="s">
        <v>8</v>
      </c>
      <c r="C105" t="s">
        <v>9</v>
      </c>
      <c r="D105" s="4">
        <v>1699742.564</v>
      </c>
      <c r="E105" t="s">
        <v>7</v>
      </c>
      <c r="F105" s="10" t="str">
        <f>IF(Table3367[[#This Row],[% Price Change
Fuel]]&lt;-1,"Market Collapse", "")</f>
        <v/>
      </c>
      <c r="G105" s="17">
        <v>5.2853677742743961E-4</v>
      </c>
      <c r="H105" s="13">
        <v>-4.0645006722312023E-4</v>
      </c>
      <c r="I105" s="13">
        <v>4.7118218551730776E-16</v>
      </c>
      <c r="J105" s="13">
        <v>0</v>
      </c>
      <c r="K105" s="13">
        <v>4.106662579326857E-4</v>
      </c>
      <c r="L105" s="13">
        <v>0</v>
      </c>
      <c r="M105" s="13">
        <v>0</v>
      </c>
      <c r="N105" s="8">
        <v>-1.1780825350013487E-4</v>
      </c>
      <c r="O105" s="8">
        <v>0.77710490824584433</v>
      </c>
      <c r="P105" s="18">
        <v>12168.108826236823</v>
      </c>
    </row>
    <row r="106" spans="1:16" ht="16.5" thickBot="1" x14ac:dyDescent="0.3">
      <c r="A106" s="42"/>
      <c r="B106" s="7" t="s">
        <v>8</v>
      </c>
      <c r="C106" t="s">
        <v>10</v>
      </c>
      <c r="D106" s="4">
        <v>739173.7622</v>
      </c>
      <c r="E106" t="s">
        <v>7</v>
      </c>
      <c r="F106" s="10" t="str">
        <f>IF(Table3367[[#This Row],[% Price Change
Fuel]]&lt;-1,"Market Collapse", "")</f>
        <v/>
      </c>
      <c r="G106" s="17">
        <v>2.298468759367401E-4</v>
      </c>
      <c r="H106" s="13">
        <v>-1.7675454607005104E-4</v>
      </c>
      <c r="I106" s="13">
        <v>4.7118218551730776E-16</v>
      </c>
      <c r="J106" s="13">
        <v>0</v>
      </c>
      <c r="K106" s="13">
        <v>1.7858805757644272E-4</v>
      </c>
      <c r="L106" s="13">
        <v>0</v>
      </c>
      <c r="M106" s="13">
        <v>0</v>
      </c>
      <c r="N106" s="8">
        <v>-5.1247039388355241E-5</v>
      </c>
      <c r="O106" s="8">
        <v>0.77703834703213559</v>
      </c>
      <c r="P106" s="18">
        <v>5291.593545073456</v>
      </c>
    </row>
    <row r="107" spans="1:16" ht="16.5" thickBot="1" x14ac:dyDescent="0.3">
      <c r="A107" s="42"/>
      <c r="B107" s="7" t="s">
        <v>8</v>
      </c>
      <c r="C107" t="s">
        <v>11</v>
      </c>
      <c r="D107" s="4">
        <v>1274806.923</v>
      </c>
      <c r="E107" t="s">
        <v>7</v>
      </c>
      <c r="F107" s="10" t="str">
        <f>IF(Table3367[[#This Row],[% Price Change
Fuel]]&lt;-1,"Market Collapse", "")</f>
        <v/>
      </c>
      <c r="G107" s="17">
        <v>3.9640258307057968E-4</v>
      </c>
      <c r="H107" s="13">
        <v>-3.0483755041730046E-4</v>
      </c>
      <c r="I107" s="13">
        <v>4.7118218551730776E-16</v>
      </c>
      <c r="J107" s="13">
        <v>0</v>
      </c>
      <c r="K107" s="13">
        <v>3.0799969344951427E-4</v>
      </c>
      <c r="L107" s="13">
        <v>0</v>
      </c>
      <c r="M107" s="13">
        <v>0</v>
      </c>
      <c r="N107" s="8">
        <v>-8.8367860372909272E-5</v>
      </c>
      <c r="O107" s="8">
        <v>0.77707546785290416</v>
      </c>
      <c r="P107" s="18">
        <v>9126.0816196776177</v>
      </c>
    </row>
    <row r="108" spans="1:16" ht="16.5" thickBot="1" x14ac:dyDescent="0.3">
      <c r="A108" s="42"/>
      <c r="B108" s="7" t="s">
        <v>12</v>
      </c>
      <c r="C108" t="s">
        <v>9</v>
      </c>
      <c r="D108" s="4">
        <v>7175373.0360000003</v>
      </c>
      <c r="E108" t="s">
        <v>7</v>
      </c>
      <c r="F108" s="10" t="str">
        <f>IF(Table3367[[#This Row],[% Price Change
Fuel]]&lt;-1,"Market Collapse", "")</f>
        <v/>
      </c>
      <c r="G108" s="17">
        <v>2.2311899587678877E-3</v>
      </c>
      <c r="H108" s="13">
        <v>-1.7158073902492289E-3</v>
      </c>
      <c r="I108" s="13">
        <v>4.7118218551730776E-16</v>
      </c>
      <c r="J108" s="13">
        <v>0</v>
      </c>
      <c r="K108" s="13">
        <v>1.7336058155955371E-3</v>
      </c>
      <c r="L108" s="13">
        <v>0</v>
      </c>
      <c r="M108" s="13">
        <v>0</v>
      </c>
      <c r="N108" s="8">
        <v>-4.9647640999154205E-4</v>
      </c>
      <c r="O108" s="8">
        <v>0.7774835764025636</v>
      </c>
      <c r="P108" s="18">
        <v>51367.025701461949</v>
      </c>
    </row>
    <row r="109" spans="1:16" ht="16.5" thickBot="1" x14ac:dyDescent="0.3">
      <c r="A109" s="42"/>
      <c r="B109" s="7" t="s">
        <v>12</v>
      </c>
      <c r="C109" t="s">
        <v>10</v>
      </c>
      <c r="D109" s="4">
        <v>3120382.8119999999</v>
      </c>
      <c r="E109" t="s">
        <v>7</v>
      </c>
      <c r="F109" s="10" t="str">
        <f>IF(Table3367[[#This Row],[% Price Change
Fuel]]&lt;-1,"Market Collapse", "")</f>
        <v/>
      </c>
      <c r="G109" s="17">
        <v>9.7028638967144908E-4</v>
      </c>
      <c r="H109" s="13">
        <v>-7.4615993654608584E-4</v>
      </c>
      <c r="I109" s="13">
        <v>4.7118218551730776E-16</v>
      </c>
      <c r="J109" s="13">
        <v>0</v>
      </c>
      <c r="K109" s="13">
        <v>7.5390000807298711E-4</v>
      </c>
      <c r="L109" s="13">
        <v>0</v>
      </c>
      <c r="M109" s="13">
        <v>0</v>
      </c>
      <c r="N109" s="8">
        <v>-2.1617662835813817E-4</v>
      </c>
      <c r="O109" s="8">
        <v>0.77720327662089717</v>
      </c>
      <c r="P109" s="18">
        <v>22338.181345864577</v>
      </c>
    </row>
    <row r="110" spans="1:16" ht="16.5" thickBot="1" x14ac:dyDescent="0.3">
      <c r="A110" s="42"/>
      <c r="B110" s="7" t="s">
        <v>12</v>
      </c>
      <c r="C110" t="s">
        <v>11</v>
      </c>
      <c r="D110" s="4">
        <v>5381529.7769999998</v>
      </c>
      <c r="E110" t="s">
        <v>7</v>
      </c>
      <c r="F110" s="10" t="str">
        <f>IF(Table3367[[#This Row],[% Price Change
Fuel]]&lt;-1,"Market Collapse", "")</f>
        <v/>
      </c>
      <c r="G110" s="17">
        <v>1.6733924690759156E-3</v>
      </c>
      <c r="H110" s="13">
        <v>-1.2868555426869218E-3</v>
      </c>
      <c r="I110" s="13">
        <v>4.7118218551730776E-16</v>
      </c>
      <c r="J110" s="13">
        <v>0</v>
      </c>
      <c r="K110" s="13">
        <v>1.3002043616966899E-3</v>
      </c>
      <c r="L110" s="13">
        <v>0</v>
      </c>
      <c r="M110" s="13">
        <v>0</v>
      </c>
      <c r="N110" s="8">
        <v>-3.7256466048211565E-4</v>
      </c>
      <c r="O110" s="8">
        <v>0.77735966465305417</v>
      </c>
      <c r="P110" s="18">
        <v>38525.269276097963</v>
      </c>
    </row>
    <row r="111" spans="1:16" ht="16.5" thickBot="1" x14ac:dyDescent="0.3">
      <c r="A111" s="42"/>
      <c r="B111" s="7" t="s">
        <v>13</v>
      </c>
      <c r="C111" t="s">
        <v>14</v>
      </c>
      <c r="D111" s="4">
        <v>8319618</v>
      </c>
      <c r="E111" t="s">
        <v>7</v>
      </c>
      <c r="F111" s="10" t="str">
        <f>IF(Table3367[[#This Row],[% Price Change
Fuel]]&lt;-1,"Market Collapse", "")</f>
        <v/>
      </c>
      <c r="G111" s="17">
        <v>2.5869941603388121E-3</v>
      </c>
      <c r="H111" s="13">
        <v>-1.9894243793084363E-3</v>
      </c>
      <c r="I111" s="13">
        <v>4.7118218551730776E-16</v>
      </c>
      <c r="J111" s="13">
        <v>0</v>
      </c>
      <c r="K111" s="13">
        <v>2.0100610903393485E-3</v>
      </c>
      <c r="L111" s="13">
        <v>0</v>
      </c>
      <c r="M111" s="13">
        <v>0</v>
      </c>
      <c r="N111" s="8">
        <v>-5.7544439870042602E-4</v>
      </c>
      <c r="O111" s="8">
        <v>0.77756254439126316</v>
      </c>
      <c r="P111" s="18">
        <v>59558.441002059895</v>
      </c>
    </row>
    <row r="112" spans="1:16" ht="16.5" thickBot="1" x14ac:dyDescent="0.3">
      <c r="A112" s="43" t="s">
        <v>58</v>
      </c>
      <c r="B112" s="7" t="s">
        <v>15</v>
      </c>
      <c r="C112" t="s">
        <v>9</v>
      </c>
      <c r="D112" s="4">
        <v>38864666122</v>
      </c>
      <c r="E112" t="s">
        <v>7</v>
      </c>
      <c r="F112" s="10" t="str">
        <f>IF(Table3367[[#This Row],[% Price Change
Fuel]]&lt;-1,"Market Collapse", "")</f>
        <v>Market Collapse</v>
      </c>
      <c r="G112" s="17">
        <v>12.085009708514463</v>
      </c>
      <c r="H112" s="13">
        <v>-9.2934933162539402</v>
      </c>
      <c r="I112" s="13">
        <v>4.7118218551730776E-16</v>
      </c>
      <c r="J112" s="13">
        <v>0</v>
      </c>
      <c r="K112" s="13">
        <v>9.3898966468008194</v>
      </c>
      <c r="L112" s="13">
        <v>0</v>
      </c>
      <c r="M112" s="13">
        <v>0</v>
      </c>
      <c r="N112" s="8">
        <v>-0.20596951181166664</v>
      </c>
      <c r="O112" s="8">
        <v>0.98295661180424609</v>
      </c>
      <c r="P112" s="18">
        <v>278224183.40502405</v>
      </c>
    </row>
    <row r="113" spans="1:16" ht="16.5" thickBot="1" x14ac:dyDescent="0.3">
      <c r="A113" s="43"/>
      <c r="B113" s="7" t="s">
        <v>15</v>
      </c>
      <c r="C113" t="s">
        <v>10</v>
      </c>
      <c r="D113" s="4">
        <v>16901230856</v>
      </c>
      <c r="E113" t="s">
        <v>7</v>
      </c>
      <c r="F113" s="10" t="str">
        <f>IF(Table3367[[#This Row],[% Price Change
Fuel]]&lt;-1,"Market Collapse", "")</f>
        <v>Market Collapse</v>
      </c>
      <c r="G113" s="17">
        <v>5.2554559027842558</v>
      </c>
      <c r="H113" s="13">
        <v>-4.0414981439345974</v>
      </c>
      <c r="I113" s="13">
        <v>4.7118218551730776E-16</v>
      </c>
      <c r="J113" s="13">
        <v>0</v>
      </c>
      <c r="K113" s="13">
        <v>4.0834214410432228</v>
      </c>
      <c r="L113" s="13">
        <v>0</v>
      </c>
      <c r="M113" s="13">
        <v>0</v>
      </c>
      <c r="N113" s="8">
        <v>-0.18736195729864702</v>
      </c>
      <c r="O113" s="8">
        <v>0.96434905729122655</v>
      </c>
      <c r="P113" s="18">
        <v>120992449.50900434</v>
      </c>
    </row>
    <row r="114" spans="1:16" ht="16.5" thickBot="1" x14ac:dyDescent="0.3">
      <c r="A114" s="43"/>
      <c r="B114" s="7" t="s">
        <v>15</v>
      </c>
      <c r="C114" t="s">
        <v>11</v>
      </c>
      <c r="D114" s="4">
        <v>29148499592</v>
      </c>
      <c r="E114" t="s">
        <v>7</v>
      </c>
      <c r="F114" s="10" t="str">
        <f>IF(Table3367[[#This Row],[% Price Change
Fuel]]&lt;-1,"Market Collapse", "")</f>
        <v>Market Collapse</v>
      </c>
      <c r="G114" s="17">
        <v>9.0637572815413225</v>
      </c>
      <c r="H114" s="13">
        <v>-6.9701199873100173</v>
      </c>
      <c r="I114" s="13">
        <v>4.7118218551730776E-16</v>
      </c>
      <c r="J114" s="13">
        <v>0</v>
      </c>
      <c r="K114" s="13">
        <v>7.0424224852214179</v>
      </c>
      <c r="L114" s="13">
        <v>0</v>
      </c>
      <c r="M114" s="13">
        <v>0</v>
      </c>
      <c r="N114" s="8">
        <v>-0.20085289616705912</v>
      </c>
      <c r="O114" s="8">
        <v>0.97783999615963857</v>
      </c>
      <c r="P114" s="18">
        <v>208668137.55734742</v>
      </c>
    </row>
    <row r="115" spans="1:16" ht="16.5" thickBot="1" x14ac:dyDescent="0.3">
      <c r="A115" s="42" t="s">
        <v>16</v>
      </c>
      <c r="B115" s="7" t="s">
        <v>17</v>
      </c>
      <c r="C115" t="s">
        <v>18</v>
      </c>
      <c r="D115" s="4">
        <v>230098748.90000001</v>
      </c>
      <c r="E115" t="s">
        <v>19</v>
      </c>
      <c r="F115" s="10" t="str">
        <f>IF(Table3367[[#This Row],[% Price Change
Fuel]]&lt;-1,"Market Collapse", "")</f>
        <v/>
      </c>
      <c r="G115" s="17">
        <v>7.1549453316915118E-2</v>
      </c>
      <c r="H115" s="13">
        <v>-5.5022245097071799E-2</v>
      </c>
      <c r="I115" s="13">
        <v>4.7118218551730776E-16</v>
      </c>
      <c r="J115" s="13">
        <v>0</v>
      </c>
      <c r="K115" s="13">
        <v>5.5593002238764372E-2</v>
      </c>
      <c r="L115" s="13">
        <v>0</v>
      </c>
      <c r="M115" s="13">
        <v>0</v>
      </c>
      <c r="N115" s="8">
        <v>-1.4891007623361258E-2</v>
      </c>
      <c r="O115" s="8">
        <v>0.79187810761594102</v>
      </c>
      <c r="P115" s="18">
        <v>1647229.8080281503</v>
      </c>
    </row>
    <row r="116" spans="1:16" ht="16.5" thickBot="1" x14ac:dyDescent="0.3">
      <c r="A116" s="42"/>
      <c r="B116" s="7" t="s">
        <v>20</v>
      </c>
      <c r="C116" t="s">
        <v>18</v>
      </c>
      <c r="D116" s="4">
        <v>61923061.5</v>
      </c>
      <c r="E116" t="s">
        <v>19</v>
      </c>
      <c r="F116" s="10" t="str">
        <f>IF(Table3367[[#This Row],[% Price Change
Fuel]]&lt;-1,"Market Collapse", "")</f>
        <v/>
      </c>
      <c r="G116" s="17">
        <v>1.9255042538107055E-2</v>
      </c>
      <c r="H116" s="13">
        <v>-1.4807320262722511E-2</v>
      </c>
      <c r="I116" s="13">
        <v>4.7118218551730776E-16</v>
      </c>
      <c r="J116" s="13">
        <v>0</v>
      </c>
      <c r="K116" s="13">
        <v>1.4960919661917415E-2</v>
      </c>
      <c r="L116" s="13">
        <v>0</v>
      </c>
      <c r="M116" s="13">
        <v>0</v>
      </c>
      <c r="N116" s="8">
        <v>-4.2130013558692734E-3</v>
      </c>
      <c r="O116" s="8">
        <v>0.78120010134844142</v>
      </c>
      <c r="P116" s="18">
        <v>443294.51244209259</v>
      </c>
    </row>
    <row r="117" spans="1:16" ht="16.5" thickBot="1" x14ac:dyDescent="0.3">
      <c r="A117" s="42"/>
      <c r="B117" s="7" t="s">
        <v>21</v>
      </c>
      <c r="C117" t="s">
        <v>18</v>
      </c>
      <c r="D117" s="4">
        <v>148772706.5</v>
      </c>
      <c r="E117" t="s">
        <v>19</v>
      </c>
      <c r="F117" s="10" t="str">
        <f>IF(Table3367[[#This Row],[% Price Change
Fuel]]&lt;-1,"Market Collapse", "")</f>
        <v/>
      </c>
      <c r="G117" s="17">
        <v>4.6261033010566117E-2</v>
      </c>
      <c r="H117" s="13">
        <v>-3.5575196996639288E-2</v>
      </c>
      <c r="I117" s="13">
        <v>4.7118218551730776E-16</v>
      </c>
      <c r="J117" s="13">
        <v>0</v>
      </c>
      <c r="K117" s="13">
        <v>3.5944225881540622E-2</v>
      </c>
      <c r="L117" s="13">
        <v>0</v>
      </c>
      <c r="M117" s="13">
        <v>0</v>
      </c>
      <c r="N117" s="8">
        <v>-9.8606435712695686E-3</v>
      </c>
      <c r="O117" s="8">
        <v>0.78684774356384612</v>
      </c>
      <c r="P117" s="18">
        <v>1065033.3299914035</v>
      </c>
    </row>
    <row r="118" spans="1:16" ht="15.75" x14ac:dyDescent="0.25">
      <c r="A118" s="44"/>
      <c r="B118" s="7" t="s">
        <v>22</v>
      </c>
      <c r="C118" t="s">
        <v>18</v>
      </c>
      <c r="D118" s="4">
        <v>55319876.289999999</v>
      </c>
      <c r="E118" t="s">
        <v>19</v>
      </c>
      <c r="F118" s="10" t="str">
        <f>IF(Table3367[[#This Row],[% Price Change
Fuel]]&lt;-1,"Market Collapse", "")</f>
        <v/>
      </c>
      <c r="G118" s="17">
        <v>1.7201774998911672E-2</v>
      </c>
      <c r="H118" s="13">
        <v>-1.3228336992353391E-2</v>
      </c>
      <c r="I118" s="13">
        <v>4.7118218551730776E-16</v>
      </c>
      <c r="J118" s="13">
        <v>0</v>
      </c>
      <c r="K118" s="13">
        <v>1.3365557271129121E-2</v>
      </c>
      <c r="L118" s="13">
        <v>0</v>
      </c>
      <c r="M118" s="13">
        <v>0</v>
      </c>
      <c r="N118" s="8">
        <v>-3.7713439182571651E-3</v>
      </c>
      <c r="O118" s="8">
        <v>0.7807584439108306</v>
      </c>
      <c r="P118" s="18">
        <v>396023.66217523726</v>
      </c>
    </row>
  </sheetData>
  <mergeCells count="24">
    <mergeCell ref="A112:A114"/>
    <mergeCell ref="A115:A118"/>
    <mergeCell ref="A21:P21"/>
    <mergeCell ref="A1:P1"/>
    <mergeCell ref="A41:P41"/>
    <mergeCell ref="A61:P61"/>
    <mergeCell ref="A81:P81"/>
    <mergeCell ref="A101:P101"/>
    <mergeCell ref="A75:A78"/>
    <mergeCell ref="A83:A91"/>
    <mergeCell ref="A92:A94"/>
    <mergeCell ref="A95:A98"/>
    <mergeCell ref="A103:A111"/>
    <mergeCell ref="A43:A51"/>
    <mergeCell ref="A52:A54"/>
    <mergeCell ref="A55:A58"/>
    <mergeCell ref="A63:A71"/>
    <mergeCell ref="A72:A74"/>
    <mergeCell ref="A3:A11"/>
    <mergeCell ref="A12:A14"/>
    <mergeCell ref="A15:A18"/>
    <mergeCell ref="A23:A31"/>
    <mergeCell ref="A32:A34"/>
    <mergeCell ref="A35:A38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2"/>
  <sheetViews>
    <sheetView topLeftCell="A189" zoomScale="85" zoomScaleNormal="85" zoomScalePageLayoutView="150" workbookViewId="0">
      <selection activeCell="J194" sqref="J194"/>
    </sheetView>
  </sheetViews>
  <sheetFormatPr defaultColWidth="8.85546875" defaultRowHeight="15" x14ac:dyDescent="0.25"/>
  <cols>
    <col min="1" max="1" width="12.42578125" customWidth="1"/>
    <col min="2" max="2" width="29.28515625" style="39" customWidth="1"/>
    <col min="3" max="3" width="36.28515625" customWidth="1"/>
    <col min="4" max="4" width="24.42578125" customWidth="1"/>
    <col min="5" max="5" width="11.42578125" customWidth="1"/>
    <col min="6" max="6" width="15.28515625" customWidth="1"/>
    <col min="7" max="7" width="20" customWidth="1"/>
    <col min="8" max="10" width="18.85546875" customWidth="1"/>
    <col min="11" max="13" width="23.140625" customWidth="1"/>
    <col min="14" max="14" width="28.140625" customWidth="1"/>
    <col min="15" max="15" width="24.42578125" customWidth="1"/>
    <col min="16" max="16" width="18.42578125" customWidth="1"/>
  </cols>
  <sheetData>
    <row r="1" spans="1:16" ht="30.75" customHeight="1" x14ac:dyDescent="0.25">
      <c r="A1" s="46" t="s">
        <v>49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46.5" customHeight="1" x14ac:dyDescent="0.3">
      <c r="A2" s="38" t="s">
        <v>59</v>
      </c>
      <c r="B2" s="1" t="s">
        <v>0</v>
      </c>
      <c r="C2" s="1" t="s">
        <v>1</v>
      </c>
      <c r="D2" s="1" t="s">
        <v>2</v>
      </c>
      <c r="E2" s="1" t="s">
        <v>3</v>
      </c>
      <c r="F2" s="9" t="s">
        <v>40</v>
      </c>
      <c r="G2" s="9" t="s">
        <v>44</v>
      </c>
      <c r="H2" s="12" t="s">
        <v>42</v>
      </c>
      <c r="I2" s="12" t="s">
        <v>36</v>
      </c>
      <c r="J2" s="12" t="s">
        <v>37</v>
      </c>
      <c r="K2" s="12" t="s">
        <v>43</v>
      </c>
      <c r="L2" s="12" t="s">
        <v>38</v>
      </c>
      <c r="M2" s="12" t="s">
        <v>39</v>
      </c>
      <c r="N2" s="12" t="s">
        <v>46</v>
      </c>
      <c r="O2" s="12" t="s">
        <v>45</v>
      </c>
      <c r="P2" s="12" t="s">
        <v>41</v>
      </c>
    </row>
    <row r="3" spans="1:16" ht="15.75" x14ac:dyDescent="0.25">
      <c r="A3" s="45" t="s">
        <v>4</v>
      </c>
      <c r="B3" s="3" t="s">
        <v>8</v>
      </c>
      <c r="C3" t="s">
        <v>23</v>
      </c>
      <c r="D3" s="4">
        <v>78.279968349613</v>
      </c>
      <c r="E3" t="s">
        <v>24</v>
      </c>
      <c r="F3" t="str">
        <f>IF(Table368[[#This Row],[% Price Change
Fuel]]&lt;-1, "Market Collapse", "")</f>
        <v/>
      </c>
      <c r="G3" s="15">
        <v>1.5962505704459617E-4</v>
      </c>
      <c r="H3" s="14">
        <v>3.6654746271520141E-17</v>
      </c>
      <c r="I3" s="14">
        <v>-4.7807133890494631E-4</v>
      </c>
      <c r="J3" s="14">
        <v>0</v>
      </c>
      <c r="K3" s="14">
        <v>-8.8963816153869489E-19</v>
      </c>
      <c r="L3" s="14">
        <v>1.2616006332125918E-4</v>
      </c>
      <c r="M3" s="14">
        <v>0</v>
      </c>
      <c r="N3" s="14">
        <v>-3.345965272436078E-5</v>
      </c>
      <c r="O3" s="14">
        <v>0.79038596230532565</v>
      </c>
      <c r="P3" s="31">
        <v>1.6017330669963713E-2</v>
      </c>
    </row>
    <row r="4" spans="1:16" ht="15.75" x14ac:dyDescent="0.25">
      <c r="A4" s="45"/>
      <c r="B4" s="3" t="s">
        <v>8</v>
      </c>
      <c r="C4" t="s">
        <v>25</v>
      </c>
      <c r="D4" s="4">
        <v>71.425238501169304</v>
      </c>
      <c r="E4" t="s">
        <v>24</v>
      </c>
      <c r="F4" t="str">
        <f>IF(Table368[[#This Row],[% Price Change
Fuel]]&lt;-1, "Market Collapse", "")</f>
        <v/>
      </c>
      <c r="G4" s="15">
        <v>1.4564719442977731E-4</v>
      </c>
      <c r="H4" s="14">
        <v>3.6654746271520141E-17</v>
      </c>
      <c r="I4" s="14">
        <v>-4.3620814011258949E-4</v>
      </c>
      <c r="J4" s="14">
        <v>0</v>
      </c>
      <c r="K4" s="14">
        <v>-8.8963816153869489E-19</v>
      </c>
      <c r="L4" s="14">
        <v>1.1511262462189899E-4</v>
      </c>
      <c r="M4" s="14">
        <v>0</v>
      </c>
      <c r="N4" s="14">
        <v>-3.0530123181082773E-5</v>
      </c>
      <c r="O4" s="14">
        <v>0.79038303277580613</v>
      </c>
      <c r="P4" s="31">
        <v>1.4614743559228476E-2</v>
      </c>
    </row>
    <row r="5" spans="1:16" ht="15.75" x14ac:dyDescent="0.25">
      <c r="A5" s="45"/>
      <c r="B5" s="3" t="s">
        <v>8</v>
      </c>
      <c r="C5" t="s">
        <v>26</v>
      </c>
      <c r="D5" s="4">
        <v>54.2622507724803</v>
      </c>
      <c r="E5" t="s">
        <v>24</v>
      </c>
      <c r="F5" t="str">
        <f>IF(Table368[[#This Row],[% Price Change
Fuel]]&lt;-1, "Market Collapse", "")</f>
        <v/>
      </c>
      <c r="G5" s="15">
        <v>1.1064918723831179E-4</v>
      </c>
      <c r="H5" s="14">
        <v>3.6654746271520141E-17</v>
      </c>
      <c r="I5" s="14">
        <v>-3.3139035982933634E-4</v>
      </c>
      <c r="J5" s="14">
        <v>0</v>
      </c>
      <c r="K5" s="14">
        <v>-8.8963816153869489E-19</v>
      </c>
      <c r="L5" s="14">
        <v>8.7451862050313972E-5</v>
      </c>
      <c r="M5" s="14">
        <v>0</v>
      </c>
      <c r="N5" s="14">
        <v>-2.3194758706843399E-5</v>
      </c>
      <c r="O5" s="14">
        <v>0.7903756974112458</v>
      </c>
      <c r="P5" s="31">
        <v>1.1102922393093488E-2</v>
      </c>
    </row>
    <row r="6" spans="1:16" ht="15.75" x14ac:dyDescent="0.25">
      <c r="A6" s="45"/>
      <c r="B6" s="3" t="s">
        <v>8</v>
      </c>
      <c r="C6" t="s">
        <v>27</v>
      </c>
      <c r="D6" s="4">
        <v>45.7854092798406</v>
      </c>
      <c r="E6" t="s">
        <v>24</v>
      </c>
      <c r="F6" t="str">
        <f>IF(Table368[[#This Row],[% Price Change
Fuel]]&lt;-1, "Market Collapse", "")</f>
        <v/>
      </c>
      <c r="G6" s="15">
        <v>9.3363586140756476E-5</v>
      </c>
      <c r="H6" s="14">
        <v>3.6654746271520141E-17</v>
      </c>
      <c r="I6" s="14">
        <v>-2.7962060254008695E-4</v>
      </c>
      <c r="J6" s="14">
        <v>0</v>
      </c>
      <c r="K6" s="14">
        <v>-8.8963816153869489E-19</v>
      </c>
      <c r="L6" s="14">
        <v>7.3790143963014236E-5</v>
      </c>
      <c r="M6" s="14">
        <v>0</v>
      </c>
      <c r="N6" s="14">
        <v>-1.9571614901640022E-5</v>
      </c>
      <c r="O6" s="14">
        <v>0.79037207426743905</v>
      </c>
      <c r="P6" s="31">
        <v>9.3684253552547662E-3</v>
      </c>
    </row>
    <row r="7" spans="1:16" ht="15.75" x14ac:dyDescent="0.25">
      <c r="A7" s="45"/>
      <c r="B7" s="3" t="s">
        <v>8</v>
      </c>
      <c r="C7" t="s">
        <v>28</v>
      </c>
      <c r="D7" s="4">
        <v>94.710389505675494</v>
      </c>
      <c r="E7" t="s">
        <v>24</v>
      </c>
      <c r="F7" t="str">
        <f>IF(Table368[[#This Row],[% Price Change
Fuel]]&lt;-1, "Market Collapse", "")</f>
        <v/>
      </c>
      <c r="G7" s="15">
        <v>1.931292468085671E-4</v>
      </c>
      <c r="H7" s="14">
        <v>3.6654746271520141E-17</v>
      </c>
      <c r="I7" s="14">
        <v>-5.7841518940017793E-4</v>
      </c>
      <c r="J7" s="14">
        <v>0</v>
      </c>
      <c r="K7" s="14">
        <v>-8.8963816153869489E-19</v>
      </c>
      <c r="L7" s="14">
        <v>1.5264018355054415E-4</v>
      </c>
      <c r="M7" s="14">
        <v>0</v>
      </c>
      <c r="N7" s="14">
        <v>-4.0481245145617497E-5</v>
      </c>
      <c r="O7" s="14">
        <v>0.79039298389775914</v>
      </c>
      <c r="P7" s="31">
        <v>1.9379257025477246E-2</v>
      </c>
    </row>
    <row r="8" spans="1:16" ht="15.75" x14ac:dyDescent="0.25">
      <c r="A8" s="45"/>
      <c r="B8" s="3" t="s">
        <v>12</v>
      </c>
      <c r="C8" t="s">
        <v>23</v>
      </c>
      <c r="D8" s="4">
        <v>347.463431650475</v>
      </c>
      <c r="E8" t="s">
        <v>24</v>
      </c>
      <c r="F8" t="str">
        <f>IF(Table368[[#This Row],[% Price Change
Fuel]]&lt;-1, "Market Collapse", "")</f>
        <v/>
      </c>
      <c r="G8" s="15">
        <v>7.085320966202514E-4</v>
      </c>
      <c r="H8" s="14">
        <v>3.6654746271520141E-17</v>
      </c>
      <c r="I8" s="14">
        <v>-2.1220282978112121E-3</v>
      </c>
      <c r="J8" s="14">
        <v>0</v>
      </c>
      <c r="K8" s="14">
        <v>-8.8963816153869489E-19</v>
      </c>
      <c r="L8" s="14">
        <v>5.5999011577349323E-4</v>
      </c>
      <c r="M8" s="14">
        <v>0</v>
      </c>
      <c r="N8" s="14">
        <v>-1.484368086035564E-4</v>
      </c>
      <c r="O8" s="14">
        <v>0.79050093946116129</v>
      </c>
      <c r="P8" s="31">
        <v>7.1096562732509541E-2</v>
      </c>
    </row>
    <row r="9" spans="1:16" ht="15.75" x14ac:dyDescent="0.25">
      <c r="A9" s="45"/>
      <c r="B9" s="3" t="s">
        <v>12</v>
      </c>
      <c r="C9" t="s">
        <v>25</v>
      </c>
      <c r="D9" s="4">
        <v>301.51785396969899</v>
      </c>
      <c r="E9" t="s">
        <v>24</v>
      </c>
      <c r="F9" t="str">
        <f>IF(Table368[[#This Row],[% Price Change
Fuel]]&lt;-1, "Market Collapse", "")</f>
        <v/>
      </c>
      <c r="G9" s="15">
        <v>6.1484190214437253E-4</v>
      </c>
      <c r="H9" s="14">
        <v>3.6654746271520141E-17</v>
      </c>
      <c r="I9" s="14">
        <v>-1.8414295149845985E-3</v>
      </c>
      <c r="J9" s="14">
        <v>0</v>
      </c>
      <c r="K9" s="14">
        <v>-8.8963816153869489E-19</v>
      </c>
      <c r="L9" s="14">
        <v>4.8594183609548315E-4</v>
      </c>
      <c r="M9" s="14">
        <v>0</v>
      </c>
      <c r="N9" s="14">
        <v>-1.2882086158533647E-4</v>
      </c>
      <c r="O9" s="14">
        <v>0.79048132351414224</v>
      </c>
      <c r="P9" s="31">
        <v>6.1695364366551597E-2</v>
      </c>
    </row>
    <row r="10" spans="1:16" ht="15.75" x14ac:dyDescent="0.25">
      <c r="A10" s="45"/>
      <c r="B10" s="3" t="s">
        <v>12</v>
      </c>
      <c r="C10" t="s">
        <v>26</v>
      </c>
      <c r="D10" s="4">
        <v>229.06521214312818</v>
      </c>
      <c r="E10" t="s">
        <v>24</v>
      </c>
      <c r="F10" t="str">
        <f>IF(Table368[[#This Row],[% Price Change
Fuel]]&lt;-1, "Market Collapse", "")</f>
        <v/>
      </c>
      <c r="G10" s="15">
        <v>4.6709967219167391E-4</v>
      </c>
      <c r="H10" s="14">
        <v>3.6654746271520141E-17</v>
      </c>
      <c r="I10" s="14">
        <v>-1.3989468183828546E-3</v>
      </c>
      <c r="J10" s="14">
        <v>0</v>
      </c>
      <c r="K10" s="14">
        <v>-8.8963816153869489E-19</v>
      </c>
      <c r="L10" s="14">
        <v>3.6917339490487522E-4</v>
      </c>
      <c r="M10" s="14">
        <v>0</v>
      </c>
      <c r="N10" s="14">
        <v>-9.7880557310554603E-5</v>
      </c>
      <c r="O10" s="14">
        <v>0.79045038320988525</v>
      </c>
      <c r="P10" s="31">
        <v>4.6870397692239704E-2</v>
      </c>
    </row>
    <row r="11" spans="1:16" ht="15.75" x14ac:dyDescent="0.25">
      <c r="A11" s="45"/>
      <c r="B11" s="3" t="s">
        <v>12</v>
      </c>
      <c r="C11" t="s">
        <v>27</v>
      </c>
      <c r="D11" s="4">
        <v>193.28067562836512</v>
      </c>
      <c r="E11" t="s">
        <v>24</v>
      </c>
      <c r="F11" t="str">
        <f>IF(Table368[[#This Row],[% Price Change
Fuel]]&lt;-1, "Market Collapse", "")</f>
        <v/>
      </c>
      <c r="G11" s="15">
        <v>3.9412942446531626E-4</v>
      </c>
      <c r="H11" s="14">
        <v>3.6654746271520141E-17</v>
      </c>
      <c r="I11" s="14">
        <v>-1.1804035352876567E-3</v>
      </c>
      <c r="J11" s="14">
        <v>0</v>
      </c>
      <c r="K11" s="14">
        <v>-8.8963816153869489E-19</v>
      </c>
      <c r="L11" s="14">
        <v>3.1150117699513149E-4</v>
      </c>
      <c r="M11" s="14">
        <v>0</v>
      </c>
      <c r="N11" s="14">
        <v>-8.2595694076758637E-5</v>
      </c>
      <c r="O11" s="14">
        <v>0.7904350983466657</v>
      </c>
      <c r="P11" s="31">
        <v>3.9548310492757005E-2</v>
      </c>
    </row>
    <row r="12" spans="1:16" ht="16.5" thickBot="1" x14ac:dyDescent="0.3">
      <c r="A12" s="41"/>
      <c r="B12" s="3" t="s">
        <v>12</v>
      </c>
      <c r="C12" t="s">
        <v>28</v>
      </c>
      <c r="D12" s="4">
        <v>399.81488344685596</v>
      </c>
      <c r="E12" t="s">
        <v>24</v>
      </c>
      <c r="F12" t="str">
        <f>IF(Table368[[#This Row],[% Price Change
Fuel]]&lt;-1, "Market Collapse", "")</f>
        <v/>
      </c>
      <c r="G12" s="15">
        <v>8.1528486690807418E-4</v>
      </c>
      <c r="H12" s="14">
        <v>3.6654746271520141E-17</v>
      </c>
      <c r="I12" s="14">
        <v>-2.4417490281789691E-3</v>
      </c>
      <c r="J12" s="14">
        <v>0</v>
      </c>
      <c r="K12" s="14">
        <v>-8.8963816153869489E-19</v>
      </c>
      <c r="L12" s="14">
        <v>6.4436243493554124E-4</v>
      </c>
      <c r="M12" s="14">
        <v>0</v>
      </c>
      <c r="N12" s="14">
        <v>-1.7078319501809586E-4</v>
      </c>
      <c r="O12" s="14">
        <v>0.79052328584758325</v>
      </c>
      <c r="P12" s="31">
        <v>8.1808505163684778E-2</v>
      </c>
    </row>
    <row r="13" spans="1:16" ht="15.75" x14ac:dyDescent="0.25">
      <c r="A13" s="45" t="s">
        <v>16</v>
      </c>
      <c r="B13" s="3" t="s">
        <v>17</v>
      </c>
      <c r="C13" t="s">
        <v>23</v>
      </c>
      <c r="D13" s="4">
        <v>13979.558874595172</v>
      </c>
      <c r="E13" t="s">
        <v>24</v>
      </c>
      <c r="F13" t="str">
        <f>IF(Table368[[#This Row],[% Price Change
Fuel]]&lt;-1, "Market Collapse", "")</f>
        <v/>
      </c>
      <c r="G13" s="15">
        <v>2.8506499553618409E-2</v>
      </c>
      <c r="H13" s="14">
        <v>3.6654746271520141E-17</v>
      </c>
      <c r="I13" s="14">
        <v>-8.5375946993607107E-2</v>
      </c>
      <c r="J13" s="14">
        <v>0</v>
      </c>
      <c r="K13" s="14">
        <v>-8.8963816153869489E-19</v>
      </c>
      <c r="L13" s="14">
        <v>2.2530183264066427E-2</v>
      </c>
      <c r="M13" s="14">
        <v>0</v>
      </c>
      <c r="N13" s="14">
        <v>-5.8106743050688079E-3</v>
      </c>
      <c r="O13" s="14">
        <v>0.7961631769576164</v>
      </c>
      <c r="P13" s="31">
        <v>2.8604408233103182</v>
      </c>
    </row>
    <row r="14" spans="1:16" ht="15.75" x14ac:dyDescent="0.25">
      <c r="A14" s="45"/>
      <c r="B14" s="3" t="s">
        <v>17</v>
      </c>
      <c r="C14" t="s">
        <v>29</v>
      </c>
      <c r="D14" s="4">
        <v>12880.894356686529</v>
      </c>
      <c r="E14" t="s">
        <v>24</v>
      </c>
      <c r="F14" t="str">
        <f>IF(Table368[[#This Row],[% Price Change
Fuel]]&lt;-1, "Market Collapse", "")</f>
        <v/>
      </c>
      <c r="G14" s="15">
        <v>2.6266151351627531E-2</v>
      </c>
      <c r="H14" s="14">
        <v>3.6654746271520141E-17</v>
      </c>
      <c r="I14" s="14">
        <v>-7.8666184225971686E-2</v>
      </c>
      <c r="J14" s="14">
        <v>0</v>
      </c>
      <c r="K14" s="14">
        <v>-8.8963816153869489E-19</v>
      </c>
      <c r="L14" s="14">
        <v>2.0759518455808933E-2</v>
      </c>
      <c r="M14" s="14">
        <v>0</v>
      </c>
      <c r="N14" s="14">
        <v>-5.3656966943376096E-3</v>
      </c>
      <c r="O14" s="14">
        <v>0.79571819934688626</v>
      </c>
      <c r="P14" s="31">
        <v>2.6356365311048267</v>
      </c>
    </row>
    <row r="15" spans="1:16" ht="15.75" x14ac:dyDescent="0.25">
      <c r="A15" s="45"/>
      <c r="B15" s="3" t="s">
        <v>17</v>
      </c>
      <c r="C15" t="s">
        <v>25</v>
      </c>
      <c r="D15" s="4">
        <v>12928.250585906731</v>
      </c>
      <c r="E15" t="s">
        <v>24</v>
      </c>
      <c r="F15" t="str">
        <f>IF(Table368[[#This Row],[% Price Change
Fuel]]&lt;-1, "Market Collapse", "")</f>
        <v/>
      </c>
      <c r="G15" s="15">
        <v>2.6362718084471028E-2</v>
      </c>
      <c r="H15" s="14">
        <v>3.6654746271520141E-17</v>
      </c>
      <c r="I15" s="14">
        <v>-7.8955398138369881E-2</v>
      </c>
      <c r="J15" s="14">
        <v>0</v>
      </c>
      <c r="K15" s="14">
        <v>-8.8963816153869489E-19</v>
      </c>
      <c r="L15" s="14">
        <v>2.0835840214785618E-2</v>
      </c>
      <c r="M15" s="14">
        <v>0</v>
      </c>
      <c r="N15" s="14">
        <v>-5.3849168255067107E-3</v>
      </c>
      <c r="O15" s="14">
        <v>0.79573741947805487</v>
      </c>
      <c r="P15" s="31">
        <v>2.645326371286099</v>
      </c>
    </row>
    <row r="16" spans="1:16" ht="15.75" x14ac:dyDescent="0.25">
      <c r="A16" s="45"/>
      <c r="B16" s="3" t="s">
        <v>17</v>
      </c>
      <c r="C16" t="s">
        <v>30</v>
      </c>
      <c r="D16" s="4">
        <v>20202.167397060159</v>
      </c>
      <c r="E16" t="s">
        <v>24</v>
      </c>
      <c r="F16" t="str">
        <f>IF(Table368[[#This Row],[% Price Change
Fuel]]&lt;-1, "Market Collapse", "")</f>
        <v/>
      </c>
      <c r="G16" s="15">
        <v>4.1195368255359265E-2</v>
      </c>
      <c r="H16" s="14">
        <v>3.6654746271520141E-17</v>
      </c>
      <c r="I16" s="14">
        <v>-0.12337865510061265</v>
      </c>
      <c r="J16" s="14">
        <v>0</v>
      </c>
      <c r="K16" s="14">
        <v>-8.8963816153869489E-19</v>
      </c>
      <c r="L16" s="14">
        <v>3.2558862398316839E-2</v>
      </c>
      <c r="M16" s="14">
        <v>0</v>
      </c>
      <c r="N16" s="14">
        <v>-8.2947985751361045E-3</v>
      </c>
      <c r="O16" s="14">
        <v>0.79864730122768401</v>
      </c>
      <c r="P16" s="31">
        <v>4.1336858237290564</v>
      </c>
    </row>
    <row r="17" spans="1:16" ht="15.75" x14ac:dyDescent="0.25">
      <c r="A17" s="45"/>
      <c r="B17" s="3" t="s">
        <v>17</v>
      </c>
      <c r="C17" t="s">
        <v>27</v>
      </c>
      <c r="D17" s="4">
        <v>8287.3401193964201</v>
      </c>
      <c r="E17" t="s">
        <v>24</v>
      </c>
      <c r="F17" t="str">
        <f>IF(Table368[[#This Row],[% Price Change
Fuel]]&lt;-1, "Market Collapse", "")</f>
        <v/>
      </c>
      <c r="G17" s="15">
        <v>1.6899178259736206E-2</v>
      </c>
      <c r="H17" s="14">
        <v>3.6654746271520141E-17</v>
      </c>
      <c r="I17" s="14">
        <v>-5.0612434705459959E-2</v>
      </c>
      <c r="J17" s="14">
        <v>0</v>
      </c>
      <c r="K17" s="14">
        <v>-8.8963816153869489E-19</v>
      </c>
      <c r="L17" s="14">
        <v>1.3356307830354035E-2</v>
      </c>
      <c r="M17" s="14">
        <v>0</v>
      </c>
      <c r="N17" s="14">
        <v>-3.4839937971483589E-3</v>
      </c>
      <c r="O17" s="14">
        <v>0.79383649644969456</v>
      </c>
      <c r="P17" s="31">
        <v>1.6957220329218277</v>
      </c>
    </row>
    <row r="18" spans="1:16" ht="15.75" x14ac:dyDescent="0.25">
      <c r="A18" s="45"/>
      <c r="B18" s="3" t="s">
        <v>17</v>
      </c>
      <c r="C18" t="s">
        <v>31</v>
      </c>
      <c r="D18" s="4">
        <v>15343.41827613693</v>
      </c>
      <c r="E18" t="s">
        <v>24</v>
      </c>
      <c r="F18" t="str">
        <f>IF(Table368[[#This Row],[% Price Change
Fuel]]&lt;-1, "Market Collapse", "")</f>
        <v/>
      </c>
      <c r="G18" s="15">
        <v>3.1287621459540373E-2</v>
      </c>
      <c r="H18" s="14">
        <v>3.6654746271520141E-17</v>
      </c>
      <c r="I18" s="14">
        <v>-9.3705307670671492E-2</v>
      </c>
      <c r="J18" s="14">
        <v>0</v>
      </c>
      <c r="K18" s="14">
        <v>-8.8963816153869489E-19</v>
      </c>
      <c r="L18" s="14">
        <v>2.4728249922592892E-2</v>
      </c>
      <c r="M18" s="14">
        <v>0</v>
      </c>
      <c r="N18" s="14">
        <v>-6.3603706671702233E-3</v>
      </c>
      <c r="O18" s="14">
        <v>0.79671287331971774</v>
      </c>
      <c r="P18" s="31">
        <v>3.1395082205309439</v>
      </c>
    </row>
    <row r="19" spans="1:16" ht="15.75" x14ac:dyDescent="0.25">
      <c r="A19" s="45"/>
      <c r="B19" s="3" t="s">
        <v>17</v>
      </c>
      <c r="C19" t="s">
        <v>32</v>
      </c>
      <c r="D19" s="4">
        <v>860.28054599366999</v>
      </c>
      <c r="E19" t="s">
        <v>24</v>
      </c>
      <c r="F19" t="str">
        <f>IF(Table368[[#This Row],[% Price Change
Fuel]]&lt;-1, "Market Collapse", "")</f>
        <v/>
      </c>
      <c r="G19" s="15">
        <v>1.7542461261006962E-3</v>
      </c>
      <c r="H19" s="14">
        <v>3.6654746271520141E-17</v>
      </c>
      <c r="I19" s="14">
        <v>-5.2539044295496513E-3</v>
      </c>
      <c r="J19" s="14">
        <v>0</v>
      </c>
      <c r="K19" s="14">
        <v>-8.8963816153869489E-19</v>
      </c>
      <c r="L19" s="14">
        <v>1.3864728160322202E-3</v>
      </c>
      <c r="M19" s="14">
        <v>0</v>
      </c>
      <c r="N19" s="14">
        <v>-3.6712927496008709E-4</v>
      </c>
      <c r="O19" s="14">
        <v>0.7907196319275176</v>
      </c>
      <c r="P19" s="31">
        <v>0.17602712756064218</v>
      </c>
    </row>
    <row r="20" spans="1:16" ht="15.75" x14ac:dyDescent="0.25">
      <c r="A20" s="45"/>
      <c r="B20" s="3" t="s">
        <v>20</v>
      </c>
      <c r="C20" t="s">
        <v>23</v>
      </c>
      <c r="D20">
        <v>3762.1112153559802</v>
      </c>
      <c r="E20" t="s">
        <v>24</v>
      </c>
      <c r="F20" t="str">
        <f>IF(Table368[[#This Row],[% Price Change
Fuel]]&lt;-1, "Market Collapse", "")</f>
        <v/>
      </c>
      <c r="G20" s="15">
        <v>7.671531172282189E-3</v>
      </c>
      <c r="H20" s="14">
        <v>3.6654746271520141E-17</v>
      </c>
      <c r="I20" s="14">
        <v>-2.2975961587027458E-2</v>
      </c>
      <c r="J20" s="14">
        <v>0</v>
      </c>
      <c r="K20" s="14">
        <v>-8.8963816153869489E-19</v>
      </c>
      <c r="L20" s="14">
        <v>6.0632138611902116E-3</v>
      </c>
      <c r="M20" s="14">
        <v>0</v>
      </c>
      <c r="N20" s="14">
        <v>-1.5960729874157154E-3</v>
      </c>
      <c r="O20" s="14">
        <v>0.79194857563996357</v>
      </c>
      <c r="P20" s="31">
        <v>0.76978798821715055</v>
      </c>
    </row>
    <row r="21" spans="1:16" ht="15.75" x14ac:dyDescent="0.25">
      <c r="A21" s="45"/>
      <c r="B21" s="3" t="s">
        <v>20</v>
      </c>
      <c r="C21" t="s">
        <v>29</v>
      </c>
      <c r="D21">
        <v>3466.4439374662097</v>
      </c>
      <c r="E21" t="s">
        <v>24</v>
      </c>
      <c r="F21" t="str">
        <f>IF(Table368[[#This Row],[% Price Change
Fuel]]&lt;-1, "Market Collapse", "")</f>
        <v/>
      </c>
      <c r="G21" s="15">
        <v>7.0686195067002191E-3</v>
      </c>
      <c r="H21" s="14">
        <v>3.6654746271520141E-17</v>
      </c>
      <c r="I21" s="14">
        <v>-2.117026270401505E-2</v>
      </c>
      <c r="J21" s="14">
        <v>0</v>
      </c>
      <c r="K21" s="14">
        <v>-8.8963816153869489E-19</v>
      </c>
      <c r="L21" s="14">
        <v>5.5867011174189993E-3</v>
      </c>
      <c r="M21" s="14">
        <v>0</v>
      </c>
      <c r="N21" s="14">
        <v>-1.4715167969457162E-3</v>
      </c>
      <c r="O21" s="14">
        <v>0.79182401944949399</v>
      </c>
      <c r="P21" s="31">
        <v>0.70928974507659204</v>
      </c>
    </row>
    <row r="22" spans="1:16" ht="15.75" x14ac:dyDescent="0.25">
      <c r="A22" s="45"/>
      <c r="B22" s="3" t="s">
        <v>21</v>
      </c>
      <c r="C22" t="s">
        <v>23</v>
      </c>
      <c r="D22">
        <v>9038.6271912206303</v>
      </c>
      <c r="E22" t="s">
        <v>24</v>
      </c>
      <c r="F22" t="str">
        <f>IF(Table368[[#This Row],[% Price Change
Fuel]]&lt;-1, "Market Collapse", "")</f>
        <v/>
      </c>
      <c r="G22" s="15">
        <v>1.8431169703079928E-2</v>
      </c>
      <c r="H22" s="14">
        <v>3.6654746271520141E-17</v>
      </c>
      <c r="I22" s="14">
        <v>-5.5200694306241298E-2</v>
      </c>
      <c r="J22" s="14">
        <v>0</v>
      </c>
      <c r="K22" s="14">
        <v>-8.8963816153869489E-19</v>
      </c>
      <c r="L22" s="14">
        <v>1.4567121101642965E-2</v>
      </c>
      <c r="M22" s="14">
        <v>0</v>
      </c>
      <c r="N22" s="14">
        <v>-3.7941185584131594E-3</v>
      </c>
      <c r="O22" s="14">
        <v>0.79414662121096047</v>
      </c>
      <c r="P22" s="31">
        <v>1.8494473564137406</v>
      </c>
    </row>
    <row r="23" spans="1:16" ht="15.75" x14ac:dyDescent="0.25">
      <c r="A23" s="45"/>
      <c r="B23" s="3" t="s">
        <v>21</v>
      </c>
      <c r="C23" t="s">
        <v>29</v>
      </c>
      <c r="D23">
        <v>8328.2743775763392</v>
      </c>
      <c r="E23" t="s">
        <v>24</v>
      </c>
      <c r="F23" t="str">
        <f>IF(Table368[[#This Row],[% Price Change
Fuel]]&lt;-1, "Market Collapse", "")</f>
        <v/>
      </c>
      <c r="G23" s="15">
        <v>1.6982649592630534E-2</v>
      </c>
      <c r="H23" s="14">
        <v>3.6654746271520141E-17</v>
      </c>
      <c r="I23" s="14">
        <v>-5.0862428363196044E-2</v>
      </c>
      <c r="J23" s="14">
        <v>0</v>
      </c>
      <c r="K23" s="14">
        <v>-8.8963816153869489E-19</v>
      </c>
      <c r="L23" s="14">
        <v>1.3422279607206695E-2</v>
      </c>
      <c r="M23" s="14">
        <v>0</v>
      </c>
      <c r="N23" s="14">
        <v>-3.5009151698407685E-3</v>
      </c>
      <c r="O23" s="14">
        <v>0.79385341782238728</v>
      </c>
      <c r="P23" s="31">
        <v>1.7040978353502338</v>
      </c>
    </row>
    <row r="24" spans="1:16" ht="15.75" x14ac:dyDescent="0.25">
      <c r="A24" s="45"/>
      <c r="B24" s="3" t="s">
        <v>22</v>
      </c>
      <c r="C24" t="s">
        <v>23</v>
      </c>
      <c r="D24">
        <v>3360.1350171024301</v>
      </c>
      <c r="E24" t="s">
        <v>24</v>
      </c>
      <c r="F24" t="str">
        <f>IF(Table368[[#This Row],[% Price Change
Fuel]]&lt;-1, "Market Collapse", "")</f>
        <v/>
      </c>
      <c r="G24" s="15">
        <v>6.8518390475968824E-3</v>
      </c>
      <c r="H24" s="14">
        <v>3.6654746271520141E-17</v>
      </c>
      <c r="I24" s="14">
        <v>-2.0521012979374587E-2</v>
      </c>
      <c r="J24" s="14">
        <v>0</v>
      </c>
      <c r="K24" s="14">
        <v>-8.8963816153869489E-19</v>
      </c>
      <c r="L24" s="14">
        <v>5.4153681390405571E-3</v>
      </c>
      <c r="M24" s="14">
        <v>0</v>
      </c>
      <c r="N24" s="14">
        <v>-1.4266954211604788E-3</v>
      </c>
      <c r="O24" s="14">
        <v>0.79177919807370989</v>
      </c>
      <c r="P24" s="31">
        <v>0.68753724355501711</v>
      </c>
    </row>
    <row r="25" spans="1:16" ht="15.75" x14ac:dyDescent="0.25">
      <c r="A25" s="45"/>
      <c r="B25" s="3" t="s">
        <v>22</v>
      </c>
      <c r="C25" t="s">
        <v>29</v>
      </c>
      <c r="D25">
        <v>3808.15302114118</v>
      </c>
      <c r="E25" t="s">
        <v>24</v>
      </c>
      <c r="F25" t="str">
        <f>IF(Table368[[#This Row],[% Price Change
Fuel]]&lt;-1, "Market Collapse", "")</f>
        <v/>
      </c>
      <c r="G25" s="15">
        <v>7.7654175908621805E-3</v>
      </c>
      <c r="H25" s="14">
        <v>3.6654746271520141E-17</v>
      </c>
      <c r="I25" s="14">
        <v>-2.3257148054030476E-2</v>
      </c>
      <c r="J25" s="14">
        <v>0</v>
      </c>
      <c r="K25" s="14">
        <v>-8.8963816153869489E-19</v>
      </c>
      <c r="L25" s="14">
        <v>6.1374172270799851E-3</v>
      </c>
      <c r="M25" s="14">
        <v>0</v>
      </c>
      <c r="N25" s="14">
        <v>-1.6154556758595437E-3</v>
      </c>
      <c r="O25" s="14">
        <v>0.7919679583284075</v>
      </c>
      <c r="P25" s="31">
        <v>0.77920887638882697</v>
      </c>
    </row>
    <row r="26" spans="1:16" ht="15.75" x14ac:dyDescent="0.25">
      <c r="A26" s="45"/>
      <c r="B26" s="3" t="s">
        <v>22</v>
      </c>
      <c r="C26" t="s">
        <v>25</v>
      </c>
      <c r="D26">
        <v>3822.1535825767901</v>
      </c>
      <c r="E26" t="s">
        <v>24</v>
      </c>
      <c r="F26" t="str">
        <f>IF(Table368[[#This Row],[% Price Change
Fuel]]&lt;-1, "Market Collapse", "")</f>
        <v/>
      </c>
      <c r="G26" s="15">
        <v>7.7939669179114095E-3</v>
      </c>
      <c r="H26" s="14">
        <v>3.6654746271520141E-17</v>
      </c>
      <c r="I26" s="14">
        <v>-2.3342652267842105E-2</v>
      </c>
      <c r="J26" s="14">
        <v>0</v>
      </c>
      <c r="K26" s="14">
        <v>-8.8963816153869489E-19</v>
      </c>
      <c r="L26" s="14">
        <v>6.1599812591623471E-3</v>
      </c>
      <c r="M26" s="14">
        <v>0</v>
      </c>
      <c r="N26" s="14">
        <v>-1.6213489189125425E-3</v>
      </c>
      <c r="O26" s="14">
        <v>0.7919738515714615</v>
      </c>
      <c r="P26" s="31">
        <v>0.78207361467126391</v>
      </c>
    </row>
    <row r="27" spans="1:16" ht="15.75" x14ac:dyDescent="0.25">
      <c r="A27" s="45"/>
      <c r="B27" s="3" t="s">
        <v>22</v>
      </c>
      <c r="C27" t="s">
        <v>30</v>
      </c>
      <c r="D27">
        <v>5972.6399961013694</v>
      </c>
      <c r="E27" t="s">
        <v>24</v>
      </c>
      <c r="F27" t="str">
        <f>IF(Table368[[#This Row],[% Price Change
Fuel]]&lt;-1, "Market Collapse", "")</f>
        <v/>
      </c>
      <c r="G27" s="15">
        <v>1.2179143913632583E-2</v>
      </c>
      <c r="H27" s="14">
        <v>3.6654746271520141E-17</v>
      </c>
      <c r="I27" s="14">
        <v>-3.6476100590392677E-2</v>
      </c>
      <c r="J27" s="14">
        <v>0</v>
      </c>
      <c r="K27" s="14">
        <v>-8.8963816153869489E-19</v>
      </c>
      <c r="L27" s="14">
        <v>9.6258168723048435E-3</v>
      </c>
      <c r="M27" s="14">
        <v>0</v>
      </c>
      <c r="N27" s="14">
        <v>-2.522603885568052E-3</v>
      </c>
      <c r="O27" s="14">
        <v>0.79287510653811577</v>
      </c>
      <c r="P27" s="31">
        <v>1.2220974510741922</v>
      </c>
    </row>
    <row r="28" spans="1:16" ht="15.75" x14ac:dyDescent="0.25">
      <c r="A28" s="45"/>
      <c r="B28" s="3" t="s">
        <v>22</v>
      </c>
      <c r="C28" t="s">
        <v>27</v>
      </c>
      <c r="D28">
        <v>2450.098450813101</v>
      </c>
      <c r="E28" t="s">
        <v>24</v>
      </c>
      <c r="F28" t="str">
        <f>IF(Table368[[#This Row],[% Price Change
Fuel]]&lt;-1, "Market Collapse", "")</f>
        <v/>
      </c>
      <c r="G28" s="15">
        <v>4.9961326405908437E-3</v>
      </c>
      <c r="H28" s="14">
        <v>3.6654746271520141E-17</v>
      </c>
      <c r="I28" s="14">
        <v>-1.4963238635939829E-2</v>
      </c>
      <c r="J28" s="14">
        <v>0</v>
      </c>
      <c r="K28" s="14">
        <v>-8.8963816153869489E-19</v>
      </c>
      <c r="L28" s="14">
        <v>3.9487059360750363E-3</v>
      </c>
      <c r="M28" s="14">
        <v>0</v>
      </c>
      <c r="N28" s="14">
        <v>-1.0422196369688529E-3</v>
      </c>
      <c r="O28" s="14">
        <v>0.79139472228951713</v>
      </c>
      <c r="P28" s="31">
        <v>0.50132924026460457</v>
      </c>
    </row>
    <row r="29" spans="1:16" ht="16.5" thickBot="1" x14ac:dyDescent="0.3">
      <c r="A29" s="45"/>
      <c r="B29" s="3" t="s">
        <v>22</v>
      </c>
      <c r="C29" s="40" t="s">
        <v>32</v>
      </c>
      <c r="D29">
        <v>4536.1822744070996</v>
      </c>
      <c r="E29" t="s">
        <v>24</v>
      </c>
      <c r="F29" t="str">
        <f>IF(Table368[[#This Row],[% Price Change
Fuel]]&lt;-1, "Market Collapse", "")</f>
        <v/>
      </c>
      <c r="G29" s="15">
        <v>9.2499827169448198E-3</v>
      </c>
      <c r="H29" s="14">
        <v>3.6654746271520141E-17</v>
      </c>
      <c r="I29" s="14">
        <v>-2.7703367530210275E-2</v>
      </c>
      <c r="J29" s="14">
        <v>0</v>
      </c>
      <c r="K29" s="14">
        <v>-8.8963816153869489E-19</v>
      </c>
      <c r="L29" s="14">
        <v>7.3107469898303148E-3</v>
      </c>
      <c r="M29" s="14">
        <v>0</v>
      </c>
      <c r="N29" s="14">
        <v>-1.9214622346529087E-3</v>
      </c>
      <c r="O29" s="14">
        <v>0.79227396488719981</v>
      </c>
      <c r="P29" s="31">
        <v>0.92817527906913522</v>
      </c>
    </row>
    <row r="30" spans="1:16" ht="15.75" x14ac:dyDescent="0.25">
      <c r="A30" s="44" t="s">
        <v>58</v>
      </c>
      <c r="B30" s="3" t="s">
        <v>15</v>
      </c>
      <c r="C30" t="s">
        <v>23</v>
      </c>
      <c r="D30">
        <v>1606695.2125056691</v>
      </c>
      <c r="E30" t="s">
        <v>24</v>
      </c>
      <c r="F30" t="str">
        <f>IF(Table368[[#This Row],[% Price Change
Fuel]]&lt;-1, "Market Collapse", "")</f>
        <v/>
      </c>
      <c r="G30" s="15">
        <v>3.2763019755457292</v>
      </c>
      <c r="H30" s="14">
        <v>3.6654746271520141E-17</v>
      </c>
      <c r="I30" s="14">
        <v>-9.8124072818240915</v>
      </c>
      <c r="J30" s="14">
        <v>0</v>
      </c>
      <c r="K30" s="14">
        <v>-8.8963816153869489E-19</v>
      </c>
      <c r="L30" s="14">
        <v>2.5894334658180824</v>
      </c>
      <c r="M30" s="14">
        <v>0</v>
      </c>
      <c r="N30" s="14">
        <v>-0.16062207806080483</v>
      </c>
      <c r="O30" s="14">
        <v>0.95097458071335239</v>
      </c>
      <c r="P30" s="31">
        <v>328.75547917470044</v>
      </c>
    </row>
    <row r="31" spans="1:16" ht="15.75" x14ac:dyDescent="0.25">
      <c r="A31" s="45"/>
      <c r="B31" s="3" t="s">
        <v>15</v>
      </c>
      <c r="C31" t="s">
        <v>25</v>
      </c>
      <c r="D31">
        <v>1405858.3109424603</v>
      </c>
      <c r="E31" t="s">
        <v>24</v>
      </c>
      <c r="F31" t="str">
        <f>IF(Table368[[#This Row],[% Price Change
Fuel]]&lt;-1, "Market Collapse", "")</f>
        <v/>
      </c>
      <c r="G31" s="15">
        <v>2.866764228602579</v>
      </c>
      <c r="H31" s="14">
        <v>3.6654746271520141E-17</v>
      </c>
      <c r="I31" s="14">
        <v>-8.5858563715960958</v>
      </c>
      <c r="J31" s="14">
        <v>0</v>
      </c>
      <c r="K31" s="14">
        <v>-8.8963816153869489E-19</v>
      </c>
      <c r="L31" s="14">
        <v>2.265754282590819</v>
      </c>
      <c r="M31" s="14">
        <v>0</v>
      </c>
      <c r="N31" s="14">
        <v>-0.1554296849976112</v>
      </c>
      <c r="O31" s="14">
        <v>0.94578218765015853</v>
      </c>
      <c r="P31" s="31">
        <v>287.6610442778636</v>
      </c>
    </row>
    <row r="32" spans="1:16" ht="15.75" x14ac:dyDescent="0.25">
      <c r="A32" s="45"/>
      <c r="B32" s="3" t="s">
        <v>15</v>
      </c>
      <c r="C32" t="s">
        <v>26</v>
      </c>
      <c r="D32">
        <v>1068040.3431848581</v>
      </c>
      <c r="E32" t="s">
        <v>24</v>
      </c>
      <c r="F32" t="str">
        <f>IF(Table368[[#This Row],[% Price Change
Fuel]]&lt;-1, "Market Collapse", "")</f>
        <v/>
      </c>
      <c r="G32" s="15">
        <v>2.1779007363083509</v>
      </c>
      <c r="H32" s="14">
        <v>3.6654746271520141E-17</v>
      </c>
      <c r="I32" s="14">
        <v>-6.522734840545894</v>
      </c>
      <c r="J32" s="14">
        <v>0</v>
      </c>
      <c r="K32" s="14">
        <v>-8.8963816153869489E-19</v>
      </c>
      <c r="L32" s="14">
        <v>1.7213092974700965</v>
      </c>
      <c r="M32" s="14">
        <v>0</v>
      </c>
      <c r="N32" s="14">
        <v>-0.14367706128185215</v>
      </c>
      <c r="O32" s="14">
        <v>0.9340295639343994</v>
      </c>
      <c r="P32" s="31">
        <v>218.53809737446454</v>
      </c>
    </row>
    <row r="33" spans="1:16" ht="15.75" x14ac:dyDescent="0.25">
      <c r="A33" s="45"/>
      <c r="B33" s="3" t="s">
        <v>15</v>
      </c>
      <c r="C33" t="s">
        <v>27</v>
      </c>
      <c r="D33">
        <v>901191.22496311564</v>
      </c>
      <c r="E33" t="s">
        <v>24</v>
      </c>
      <c r="F33" t="str">
        <f>IF(Table368[[#This Row],[% Price Change
Fuel]]&lt;-1, "Market Collapse", "")</f>
        <v/>
      </c>
      <c r="G33" s="15">
        <v>1.8376693773093362</v>
      </c>
      <c r="H33" s="14">
        <v>3.6654746271520141E-17</v>
      </c>
      <c r="I33" s="14">
        <v>-5.5037540843564638</v>
      </c>
      <c r="J33" s="14">
        <v>0</v>
      </c>
      <c r="K33" s="14">
        <v>-8.8963816153869489E-19</v>
      </c>
      <c r="L33" s="14">
        <v>1.4524065914043731</v>
      </c>
      <c r="M33" s="14">
        <v>0</v>
      </c>
      <c r="N33" s="14">
        <v>-0.13576732687239904</v>
      </c>
      <c r="O33" s="14">
        <v>0.92611982952494576</v>
      </c>
      <c r="P33" s="31">
        <v>184.39810530632241</v>
      </c>
    </row>
    <row r="34" spans="1:16" ht="15.75" x14ac:dyDescent="0.25">
      <c r="A34" s="45"/>
      <c r="B34" s="3" t="s">
        <v>15</v>
      </c>
      <c r="C34" t="s">
        <v>28</v>
      </c>
      <c r="D34">
        <v>1864178.4196379881</v>
      </c>
      <c r="E34" t="s">
        <v>24</v>
      </c>
      <c r="F34" t="str">
        <f>IF(Table368[[#This Row],[% Price Change
Fuel]]&lt;-1, "Market Collapse", "")</f>
        <v/>
      </c>
      <c r="G34" s="15">
        <v>3.801350369062682</v>
      </c>
      <c r="H34" s="14">
        <v>3.6654746271520141E-17</v>
      </c>
      <c r="I34" s="14">
        <v>-11.384908448783086</v>
      </c>
      <c r="J34" s="14">
        <v>0</v>
      </c>
      <c r="K34" s="14">
        <v>-8.8963816153869489E-19</v>
      </c>
      <c r="L34" s="14">
        <v>3.0044067776478989</v>
      </c>
      <c r="M34" s="14">
        <v>0</v>
      </c>
      <c r="N34" s="14">
        <v>-0.16598321933551979</v>
      </c>
      <c r="O34" s="14">
        <v>0.95633572198806671</v>
      </c>
      <c r="P34" s="31">
        <v>381.4406521193655</v>
      </c>
    </row>
    <row r="35" spans="1:16" ht="15.75" x14ac:dyDescent="0.25">
      <c r="A35" s="45"/>
      <c r="B35" s="3" t="s">
        <v>15</v>
      </c>
      <c r="C35" t="s">
        <v>33</v>
      </c>
      <c r="D35">
        <v>1789322.1461500002</v>
      </c>
      <c r="E35" t="s">
        <v>24</v>
      </c>
      <c r="F35" t="str">
        <f>IF(Table368[[#This Row],[% Price Change
Fuel]]&lt;-1, "Market Collapse", "")</f>
        <v/>
      </c>
      <c r="G35" s="15">
        <v>3.6487067594958047</v>
      </c>
      <c r="H35" s="14">
        <v>3.6654746271520141E-17</v>
      </c>
      <c r="I35" s="14">
        <v>-10.92774629547198</v>
      </c>
      <c r="J35" s="14">
        <v>0</v>
      </c>
      <c r="K35" s="14">
        <v>-8.8963816153869489E-19</v>
      </c>
      <c r="L35" s="14">
        <v>2.8837645188128014</v>
      </c>
      <c r="M35" s="14">
        <v>0</v>
      </c>
      <c r="N35" s="14">
        <v>-0.16454947155367503</v>
      </c>
      <c r="O35" s="14">
        <v>0.95490197420622158</v>
      </c>
      <c r="P35" s="31">
        <v>366.12386405139227</v>
      </c>
    </row>
    <row r="36" spans="1:16" ht="15.75" x14ac:dyDescent="0.25">
      <c r="A36" s="45"/>
      <c r="B36" s="3" t="s">
        <v>15</v>
      </c>
      <c r="C36" t="s">
        <v>34</v>
      </c>
      <c r="D36">
        <v>1602880.4750000001</v>
      </c>
      <c r="E36" t="s">
        <v>24</v>
      </c>
      <c r="F36" t="str">
        <f>IF(Table368[[#This Row],[% Price Change
Fuel]]&lt;-1, "Market Collapse", "")</f>
        <v/>
      </c>
      <c r="G36" s="15">
        <v>3.268523131164669</v>
      </c>
      <c r="H36" s="14">
        <v>3.6654746271520141E-17</v>
      </c>
      <c r="I36" s="14">
        <v>-9.7891099210132246</v>
      </c>
      <c r="J36" s="14">
        <v>0</v>
      </c>
      <c r="K36" s="14">
        <v>-8.8963816153869489E-19</v>
      </c>
      <c r="L36" s="14">
        <v>2.5832854366936995</v>
      </c>
      <c r="M36" s="14">
        <v>0</v>
      </c>
      <c r="N36" s="14">
        <v>-0.1605327354250424</v>
      </c>
      <c r="O36" s="14">
        <v>0.95088523807758907</v>
      </c>
      <c r="P36" s="31">
        <v>327.97492300770693</v>
      </c>
    </row>
    <row r="37" spans="1:16" ht="15.75" x14ac:dyDescent="0.25">
      <c r="A37" s="45"/>
      <c r="B37" s="3" t="s">
        <v>15</v>
      </c>
      <c r="C37" t="s">
        <v>35</v>
      </c>
      <c r="D37">
        <v>924809.875</v>
      </c>
      <c r="E37" t="s">
        <v>24</v>
      </c>
      <c r="F37" t="str">
        <f>IF(Table368[[#This Row],[% Price Change
Fuel]]&lt;-1, "Market Collapse", "")</f>
        <v/>
      </c>
      <c r="G37" s="15">
        <v>1.8858314861979608</v>
      </c>
      <c r="H37" s="14">
        <v>3.6654746271520141E-17</v>
      </c>
      <c r="I37" s="14">
        <v>-5.6479978785776126</v>
      </c>
      <c r="J37" s="14">
        <v>0</v>
      </c>
      <c r="K37" s="14">
        <v>-8.8963816153869489E-19</v>
      </c>
      <c r="L37" s="14">
        <v>1.4904716346975415</v>
      </c>
      <c r="M37" s="14">
        <v>0</v>
      </c>
      <c r="N37" s="14">
        <v>-0.13700032499864082</v>
      </c>
      <c r="O37" s="14">
        <v>0.92735282765118676</v>
      </c>
      <c r="P37" s="31">
        <v>189.23085799637803</v>
      </c>
    </row>
    <row r="38" spans="1:16" x14ac:dyDescent="0.25">
      <c r="H38" s="16"/>
    </row>
    <row r="40" spans="1:16" ht="33.75" customHeight="1" x14ac:dyDescent="0.25">
      <c r="A40" s="46" t="s">
        <v>55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</row>
    <row r="41" spans="1:16" ht="37.5" x14ac:dyDescent="0.3">
      <c r="A41" s="38" t="s">
        <v>59</v>
      </c>
      <c r="B41" s="1" t="s">
        <v>0</v>
      </c>
      <c r="C41" s="1" t="s">
        <v>1</v>
      </c>
      <c r="D41" s="1" t="s">
        <v>2</v>
      </c>
      <c r="E41" s="1" t="s">
        <v>3</v>
      </c>
      <c r="F41" s="9" t="s">
        <v>40</v>
      </c>
      <c r="G41" s="9" t="s">
        <v>44</v>
      </c>
      <c r="H41" s="12" t="s">
        <v>42</v>
      </c>
      <c r="I41" s="12" t="s">
        <v>36</v>
      </c>
      <c r="J41" s="12" t="s">
        <v>37</v>
      </c>
      <c r="K41" s="12" t="s">
        <v>43</v>
      </c>
      <c r="L41" s="12" t="s">
        <v>38</v>
      </c>
      <c r="M41" s="12" t="s">
        <v>39</v>
      </c>
      <c r="N41" s="12" t="s">
        <v>46</v>
      </c>
      <c r="O41" s="12" t="s">
        <v>45</v>
      </c>
      <c r="P41" s="12" t="s">
        <v>41</v>
      </c>
    </row>
    <row r="42" spans="1:16" ht="15.75" x14ac:dyDescent="0.25">
      <c r="A42" s="45" t="s">
        <v>4</v>
      </c>
      <c r="B42" s="3" t="s">
        <v>8</v>
      </c>
      <c r="C42" t="s">
        <v>23</v>
      </c>
      <c r="D42" s="4">
        <v>78.279968349613</v>
      </c>
      <c r="E42" t="s">
        <v>24</v>
      </c>
      <c r="F42" t="str">
        <f>IF(Table3689[[#This Row],[% Price Change
Fuel]]&lt;-1, "Market Collapse", "")</f>
        <v/>
      </c>
      <c r="G42" s="15">
        <v>1.5962505704459633E-4</v>
      </c>
      <c r="H42" s="14">
        <v>-3.1735711057593174E-16</v>
      </c>
      <c r="I42" s="14">
        <v>-1.5726217359229712E-3</v>
      </c>
      <c r="J42" s="14">
        <v>0</v>
      </c>
      <c r="K42" s="14">
        <v>-1.482730269231158E-16</v>
      </c>
      <c r="L42" s="14">
        <v>4.9541535530014532E-5</v>
      </c>
      <c r="M42" s="14">
        <v>0</v>
      </c>
      <c r="N42" s="14">
        <v>-1.1006595223067693E-4</v>
      </c>
      <c r="O42" s="14">
        <v>0.31047196305824021</v>
      </c>
      <c r="P42" s="31">
        <v>8.550900321700609E-3</v>
      </c>
    </row>
    <row r="43" spans="1:16" ht="15.75" x14ac:dyDescent="0.25">
      <c r="A43" s="45"/>
      <c r="B43" s="3" t="s">
        <v>8</v>
      </c>
      <c r="C43" t="s">
        <v>25</v>
      </c>
      <c r="D43" s="4">
        <v>71.425238501169304</v>
      </c>
      <c r="E43" t="s">
        <v>24</v>
      </c>
      <c r="F43" t="str">
        <f>IF(Table3689[[#This Row],[% Price Change
Fuel]]&lt;-1, "Market Collapse", "")</f>
        <v/>
      </c>
      <c r="G43" s="15">
        <v>1.4564719442977924E-4</v>
      </c>
      <c r="H43" s="14">
        <v>-3.1735711057593174E-16</v>
      </c>
      <c r="I43" s="14">
        <v>-1.4349122122629821E-3</v>
      </c>
      <c r="J43" s="14">
        <v>0</v>
      </c>
      <c r="K43" s="14">
        <v>-1.482730269231158E-16</v>
      </c>
      <c r="L43" s="14">
        <v>4.5203339571415238E-5</v>
      </c>
      <c r="M43" s="14">
        <v>0</v>
      </c>
      <c r="N43" s="14">
        <v>-1.0042922762311138E-4</v>
      </c>
      <c r="O43" s="14">
        <v>0.31046232633385024</v>
      </c>
      <c r="P43" s="31">
        <v>7.8021249593393871E-3</v>
      </c>
    </row>
    <row r="44" spans="1:16" ht="15.75" x14ac:dyDescent="0.25">
      <c r="A44" s="45"/>
      <c r="B44" s="3" t="s">
        <v>8</v>
      </c>
      <c r="C44" t="s">
        <v>26</v>
      </c>
      <c r="D44" s="4">
        <v>54.2622507724803</v>
      </c>
      <c r="E44" t="s">
        <v>24</v>
      </c>
      <c r="F44" t="str">
        <f>IF(Table3689[[#This Row],[% Price Change
Fuel]]&lt;-1, "Market Collapse", "")</f>
        <v/>
      </c>
      <c r="G44" s="15">
        <v>1.1064918723831063E-4</v>
      </c>
      <c r="H44" s="14">
        <v>-3.1735711057593174E-16</v>
      </c>
      <c r="I44" s="14">
        <v>-1.0901127939122054E-3</v>
      </c>
      <c r="J44" s="14">
        <v>0</v>
      </c>
      <c r="K44" s="14">
        <v>-1.482730269231158E-16</v>
      </c>
      <c r="L44" s="14">
        <v>3.4341291664469535E-5</v>
      </c>
      <c r="M44" s="14">
        <v>0</v>
      </c>
      <c r="N44" s="14">
        <v>-7.6299453101414457E-5</v>
      </c>
      <c r="O44" s="14">
        <v>0.31043819655824001</v>
      </c>
      <c r="P44" s="31">
        <v>5.9273286304036155E-3</v>
      </c>
    </row>
    <row r="45" spans="1:16" ht="15.75" x14ac:dyDescent="0.25">
      <c r="A45" s="45"/>
      <c r="B45" s="3" t="s">
        <v>8</v>
      </c>
      <c r="C45" t="s">
        <v>27</v>
      </c>
      <c r="D45" s="4">
        <v>45.7854092798406</v>
      </c>
      <c r="E45" t="s">
        <v>24</v>
      </c>
      <c r="F45" t="str">
        <f>IF(Table3689[[#This Row],[% Price Change
Fuel]]&lt;-1, "Market Collapse", "")</f>
        <v/>
      </c>
      <c r="G45" s="15">
        <v>9.3363586140756002E-5</v>
      </c>
      <c r="H45" s="14">
        <v>-3.1735711057593174E-16</v>
      </c>
      <c r="I45" s="14">
        <v>-9.1981552036506239E-4</v>
      </c>
      <c r="J45" s="14">
        <v>0</v>
      </c>
      <c r="K45" s="14">
        <v>-1.482730269231158E-16</v>
      </c>
      <c r="L45" s="14">
        <v>2.8976499715219757E-5</v>
      </c>
      <c r="M45" s="14">
        <v>0</v>
      </c>
      <c r="N45" s="14">
        <v>-6.438107557749281E-5</v>
      </c>
      <c r="O45" s="14">
        <v>0.31042627818054064</v>
      </c>
      <c r="P45" s="31">
        <v>5.0013621517037967E-3</v>
      </c>
    </row>
    <row r="46" spans="1:16" ht="15.75" x14ac:dyDescent="0.25">
      <c r="A46" s="45"/>
      <c r="B46" s="3" t="s">
        <v>8</v>
      </c>
      <c r="C46" t="s">
        <v>28</v>
      </c>
      <c r="D46" s="4">
        <v>94.710389505675494</v>
      </c>
      <c r="E46" t="s">
        <v>24</v>
      </c>
      <c r="F46" t="str">
        <f>IF(Table3689[[#This Row],[% Price Change
Fuel]]&lt;-1, "Market Collapse", "")</f>
        <v/>
      </c>
      <c r="G46" s="15">
        <v>1.9312924680856913E-4</v>
      </c>
      <c r="H46" s="14">
        <v>-3.1735711057593174E-16</v>
      </c>
      <c r="I46" s="14">
        <v>-1.9027041054632803E-3</v>
      </c>
      <c r="J46" s="14">
        <v>0</v>
      </c>
      <c r="K46" s="14">
        <v>-1.482730269231158E-16</v>
      </c>
      <c r="L46" s="14">
        <v>5.9939959426093087E-5</v>
      </c>
      <c r="M46" s="14">
        <v>0</v>
      </c>
      <c r="N46" s="14">
        <v>-1.3316356960255365E-4</v>
      </c>
      <c r="O46" s="14">
        <v>0.31049506067537153</v>
      </c>
      <c r="P46" s="31">
        <v>1.0345674853554926E-2</v>
      </c>
    </row>
    <row r="47" spans="1:16" ht="15.75" x14ac:dyDescent="0.25">
      <c r="A47" s="45"/>
      <c r="B47" s="3" t="s">
        <v>12</v>
      </c>
      <c r="C47" t="s">
        <v>23</v>
      </c>
      <c r="D47" s="4">
        <v>347.463431650475</v>
      </c>
      <c r="E47" t="s">
        <v>24</v>
      </c>
      <c r="F47" t="str">
        <f>IF(Table3689[[#This Row],[% Price Change
Fuel]]&lt;-1, "Market Collapse", "")</f>
        <v/>
      </c>
      <c r="G47" s="15">
        <v>7.0853209662025205E-4</v>
      </c>
      <c r="H47" s="14">
        <v>-3.1735711057593174E-16</v>
      </c>
      <c r="I47" s="14">
        <v>-6.9804390136109446E-3</v>
      </c>
      <c r="J47" s="14">
        <v>0</v>
      </c>
      <c r="K47" s="14">
        <v>-1.482730269231158E-16</v>
      </c>
      <c r="L47" s="14">
        <v>2.1990136566746223E-4</v>
      </c>
      <c r="M47" s="14">
        <v>0</v>
      </c>
      <c r="N47" s="14">
        <v>-4.8828476552413883E-4</v>
      </c>
      <c r="O47" s="14">
        <v>0.31085018187137675</v>
      </c>
      <c r="P47" s="31">
        <v>3.7955114598566667E-2</v>
      </c>
    </row>
    <row r="48" spans="1:16" ht="15.75" x14ac:dyDescent="0.25">
      <c r="A48" s="45"/>
      <c r="B48" s="3" t="s">
        <v>12</v>
      </c>
      <c r="C48" t="s">
        <v>25</v>
      </c>
      <c r="D48" s="4">
        <v>301.51785396969899</v>
      </c>
      <c r="E48" t="s">
        <v>24</v>
      </c>
      <c r="F48" t="str">
        <f>IF(Table3689[[#This Row],[% Price Change
Fuel]]&lt;-1, "Market Collapse", "")</f>
        <v/>
      </c>
      <c r="G48" s="15">
        <v>6.1484190214437426E-4</v>
      </c>
      <c r="H48" s="14">
        <v>-3.1735711057593174E-16</v>
      </c>
      <c r="I48" s="14">
        <v>-6.0574057567807085E-3</v>
      </c>
      <c r="J48" s="14">
        <v>0</v>
      </c>
      <c r="K48" s="14">
        <v>-1.482730269231158E-16</v>
      </c>
      <c r="L48" s="14">
        <v>1.9082349916981419E-4</v>
      </c>
      <c r="M48" s="14">
        <v>0</v>
      </c>
      <c r="N48" s="14">
        <v>-4.2375785888657214E-4</v>
      </c>
      <c r="O48" s="14">
        <v>0.31078565496489646</v>
      </c>
      <c r="P48" s="31">
        <v>3.2936256476172245E-2</v>
      </c>
    </row>
    <row r="49" spans="1:16" ht="15.75" x14ac:dyDescent="0.25">
      <c r="A49" s="45"/>
      <c r="B49" s="3" t="s">
        <v>12</v>
      </c>
      <c r="C49" t="s">
        <v>26</v>
      </c>
      <c r="D49" s="4">
        <v>229.06521214312818</v>
      </c>
      <c r="E49" t="s">
        <v>24</v>
      </c>
      <c r="F49" t="str">
        <f>IF(Table3689[[#This Row],[% Price Change
Fuel]]&lt;-1, "Market Collapse", "")</f>
        <v/>
      </c>
      <c r="G49" s="15">
        <v>4.6709967219168101E-4</v>
      </c>
      <c r="H49" s="14">
        <v>-3.1735711057593174E-16</v>
      </c>
      <c r="I49" s="14">
        <v>-4.6018533113244397E-3</v>
      </c>
      <c r="J49" s="14">
        <v>0</v>
      </c>
      <c r="K49" s="14">
        <v>-1.482730269231158E-16</v>
      </c>
      <c r="L49" s="14">
        <v>1.4496994039900801E-4</v>
      </c>
      <c r="M49" s="14">
        <v>0</v>
      </c>
      <c r="N49" s="14">
        <v>-3.219793353506604E-4</v>
      </c>
      <c r="O49" s="14">
        <v>0.31068387644140416</v>
      </c>
      <c r="P49" s="31">
        <v>2.5021903272334486E-2</v>
      </c>
    </row>
    <row r="50" spans="1:16" ht="15.75" x14ac:dyDescent="0.25">
      <c r="A50" s="45"/>
      <c r="B50" s="3" t="s">
        <v>12</v>
      </c>
      <c r="C50" t="s">
        <v>27</v>
      </c>
      <c r="D50" s="4">
        <v>193.28067562836512</v>
      </c>
      <c r="E50" t="s">
        <v>24</v>
      </c>
      <c r="F50" t="str">
        <f>IF(Table3689[[#This Row],[% Price Change
Fuel]]&lt;-1, "Market Collapse", "")</f>
        <v/>
      </c>
      <c r="G50" s="15">
        <v>3.9412942446531317E-4</v>
      </c>
      <c r="H50" s="14">
        <v>-3.1735711057593174E-16</v>
      </c>
      <c r="I50" s="14">
        <v>-3.8829524083281116E-3</v>
      </c>
      <c r="J50" s="14">
        <v>0</v>
      </c>
      <c r="K50" s="14">
        <v>-1.482730269231158E-16</v>
      </c>
      <c r="L50" s="14">
        <v>1.2232275588229207E-4</v>
      </c>
      <c r="M50" s="14">
        <v>0</v>
      </c>
      <c r="N50" s="14">
        <v>-2.7169958378238412E-4</v>
      </c>
      <c r="O50" s="14">
        <v>0.31063359668976948</v>
      </c>
      <c r="P50" s="31">
        <v>2.1112984921373427E-2</v>
      </c>
    </row>
    <row r="51" spans="1:16" ht="16.5" thickBot="1" x14ac:dyDescent="0.3">
      <c r="A51" s="41"/>
      <c r="B51" s="3" t="s">
        <v>12</v>
      </c>
      <c r="C51" t="s">
        <v>28</v>
      </c>
      <c r="D51" s="4">
        <v>399.81488344685596</v>
      </c>
      <c r="E51" t="s">
        <v>24</v>
      </c>
      <c r="F51" t="str">
        <f>IF(Table3689[[#This Row],[% Price Change
Fuel]]&lt;-1, "Market Collapse", "")</f>
        <v/>
      </c>
      <c r="G51" s="15">
        <v>8.1528486690808091E-4</v>
      </c>
      <c r="H51" s="14">
        <v>-3.1735711057593174E-16</v>
      </c>
      <c r="I51" s="14">
        <v>-8.0321644133246016E-3</v>
      </c>
      <c r="J51" s="14">
        <v>0</v>
      </c>
      <c r="K51" s="14">
        <v>-1.482730269231158E-16</v>
      </c>
      <c r="L51" s="14">
        <v>2.5303335797534723E-4</v>
      </c>
      <c r="M51" s="14">
        <v>0</v>
      </c>
      <c r="N51" s="14">
        <v>-5.6179348720426564E-4</v>
      </c>
      <c r="O51" s="14">
        <v>0.31092369059316183</v>
      </c>
      <c r="P51" s="31">
        <v>4.3673717396250922E-2</v>
      </c>
    </row>
    <row r="52" spans="1:16" ht="15.75" x14ac:dyDescent="0.25">
      <c r="A52" s="45" t="s">
        <v>16</v>
      </c>
      <c r="B52" s="3" t="s">
        <v>17</v>
      </c>
      <c r="C52" t="s">
        <v>23</v>
      </c>
      <c r="D52" s="4">
        <v>13979.558874595172</v>
      </c>
      <c r="E52" t="s">
        <v>24</v>
      </c>
      <c r="F52" t="str">
        <f>IF(Table3689[[#This Row],[% Price Change
Fuel]]&lt;-1, "Market Collapse", "")</f>
        <v/>
      </c>
      <c r="G52" s="15">
        <v>2.8506499553618933E-2</v>
      </c>
      <c r="H52" s="14">
        <v>-3.1735711057593174E-16</v>
      </c>
      <c r="I52" s="14">
        <v>-0.28084526103296581</v>
      </c>
      <c r="J52" s="14">
        <v>0</v>
      </c>
      <c r="K52" s="14">
        <v>-1.482730269231158E-16</v>
      </c>
      <c r="L52" s="14">
        <v>8.8473312813112572E-3</v>
      </c>
      <c r="M52" s="14">
        <v>0</v>
      </c>
      <c r="N52" s="14">
        <v>-1.9114286862396978E-2</v>
      </c>
      <c r="O52" s="14">
        <v>0.3294761839683541</v>
      </c>
      <c r="P52" s="31">
        <v>1.5270549669141256</v>
      </c>
    </row>
    <row r="53" spans="1:16" ht="15.75" x14ac:dyDescent="0.25">
      <c r="A53" s="45"/>
      <c r="B53" s="3" t="s">
        <v>17</v>
      </c>
      <c r="C53" t="s">
        <v>29</v>
      </c>
      <c r="D53" s="4">
        <v>12880.894356686529</v>
      </c>
      <c r="E53" t="s">
        <v>24</v>
      </c>
      <c r="F53" t="str">
        <f>IF(Table3689[[#This Row],[% Price Change
Fuel]]&lt;-1, "Market Collapse", "")</f>
        <v/>
      </c>
      <c r="G53" s="15">
        <v>2.6266151351627E-2</v>
      </c>
      <c r="H53" s="14">
        <v>-3.1735711057593174E-16</v>
      </c>
      <c r="I53" s="14">
        <v>-0.25877341126376863</v>
      </c>
      <c r="J53" s="14">
        <v>0</v>
      </c>
      <c r="K53" s="14">
        <v>-1.482730269231158E-16</v>
      </c>
      <c r="L53" s="14">
        <v>8.1520125631631239E-3</v>
      </c>
      <c r="M53" s="14">
        <v>0</v>
      </c>
      <c r="N53" s="14">
        <v>-1.7650527365252085E-2</v>
      </c>
      <c r="O53" s="14">
        <v>0.32801242447120976</v>
      </c>
      <c r="P53" s="31">
        <v>1.4070425170153529</v>
      </c>
    </row>
    <row r="54" spans="1:16" ht="15.75" x14ac:dyDescent="0.25">
      <c r="A54" s="45"/>
      <c r="B54" s="3" t="s">
        <v>17</v>
      </c>
      <c r="C54" t="s">
        <v>25</v>
      </c>
      <c r="D54" s="4">
        <v>12928.250585906731</v>
      </c>
      <c r="E54" t="s">
        <v>24</v>
      </c>
      <c r="F54" t="str">
        <f>IF(Table3689[[#This Row],[% Price Change
Fuel]]&lt;-1, "Market Collapse", "")</f>
        <v/>
      </c>
      <c r="G54" s="15">
        <v>2.6362718084471486E-2</v>
      </c>
      <c r="H54" s="14">
        <v>-3.1735711057593174E-16</v>
      </c>
      <c r="I54" s="14">
        <v>-0.25972478409864824</v>
      </c>
      <c r="J54" s="14">
        <v>0</v>
      </c>
      <c r="K54" s="14">
        <v>-1.482730269231158E-16</v>
      </c>
      <c r="L54" s="14">
        <v>8.181983197566094E-3</v>
      </c>
      <c r="M54" s="14">
        <v>0</v>
      </c>
      <c r="N54" s="14">
        <v>-1.7713752230631083E-2</v>
      </c>
      <c r="O54" s="14">
        <v>0.32807564933658834</v>
      </c>
      <c r="P54" s="31">
        <v>1.412215467442004</v>
      </c>
    </row>
    <row r="55" spans="1:16" ht="15.75" x14ac:dyDescent="0.25">
      <c r="A55" s="45"/>
      <c r="B55" s="3" t="s">
        <v>17</v>
      </c>
      <c r="C55" t="s">
        <v>30</v>
      </c>
      <c r="D55" s="4">
        <v>20202.167397060159</v>
      </c>
      <c r="E55" t="s">
        <v>24</v>
      </c>
      <c r="F55" t="str">
        <f>IF(Table3689[[#This Row],[% Price Change
Fuel]]&lt;-1, "Market Collapse", "")</f>
        <v/>
      </c>
      <c r="G55" s="15">
        <v>4.1195368255359736E-2</v>
      </c>
      <c r="H55" s="14">
        <v>-3.1735711057593174E-16</v>
      </c>
      <c r="I55" s="14">
        <v>-0.40585565159496723</v>
      </c>
      <c r="J55" s="14">
        <v>0</v>
      </c>
      <c r="K55" s="14">
        <v>-1.482730269231158E-16</v>
      </c>
      <c r="L55" s="14">
        <v>1.2785472643712008E-2</v>
      </c>
      <c r="M55" s="14">
        <v>0</v>
      </c>
      <c r="N55" s="14">
        <v>-2.7285845171643123E-2</v>
      </c>
      <c r="O55" s="14">
        <v>0.33764774227760208</v>
      </c>
      <c r="P55" s="31">
        <v>2.2067806532990799</v>
      </c>
    </row>
    <row r="56" spans="1:16" ht="15.75" x14ac:dyDescent="0.25">
      <c r="A56" s="45"/>
      <c r="B56" s="3" t="s">
        <v>17</v>
      </c>
      <c r="C56" t="s">
        <v>27</v>
      </c>
      <c r="D56" s="4">
        <v>8287.3401193964201</v>
      </c>
      <c r="E56" t="s">
        <v>24</v>
      </c>
      <c r="F56" t="str">
        <f>IF(Table3689[[#This Row],[% Price Change
Fuel]]&lt;-1, "Market Collapse", "")</f>
        <v/>
      </c>
      <c r="G56" s="15">
        <v>1.6899178259736296E-2</v>
      </c>
      <c r="H56" s="14">
        <v>-3.1735711057593174E-16</v>
      </c>
      <c r="I56" s="14">
        <v>-0.16649024622161088</v>
      </c>
      <c r="J56" s="14">
        <v>0</v>
      </c>
      <c r="K56" s="14">
        <v>-1.482730269231158E-16</v>
      </c>
      <c r="L56" s="14">
        <v>5.2448610242234669E-3</v>
      </c>
      <c r="M56" s="14">
        <v>0</v>
      </c>
      <c r="N56" s="14">
        <v>-1.1460641806651193E-2</v>
      </c>
      <c r="O56" s="14">
        <v>0.3218225389126092</v>
      </c>
      <c r="P56" s="31">
        <v>0.9052663253079597</v>
      </c>
    </row>
    <row r="57" spans="1:16" ht="15.75" x14ac:dyDescent="0.25">
      <c r="A57" s="45"/>
      <c r="B57" s="3" t="s">
        <v>17</v>
      </c>
      <c r="C57" t="s">
        <v>31</v>
      </c>
      <c r="D57" s="4">
        <v>15343.41827613693</v>
      </c>
      <c r="E57" t="s">
        <v>24</v>
      </c>
      <c r="F57" t="str">
        <f>IF(Table3689[[#This Row],[% Price Change
Fuel]]&lt;-1, "Market Collapse", "")</f>
        <v/>
      </c>
      <c r="G57" s="15">
        <v>3.1287621459539949E-2</v>
      </c>
      <c r="H57" s="14">
        <v>-3.1735711057593174E-16</v>
      </c>
      <c r="I57" s="14">
        <v>-0.30824479867748622</v>
      </c>
      <c r="J57" s="14">
        <v>0</v>
      </c>
      <c r="K57" s="14">
        <v>-1.482730269231158E-16</v>
      </c>
      <c r="L57" s="14">
        <v>9.7104855521159307E-3</v>
      </c>
      <c r="M57" s="14">
        <v>0</v>
      </c>
      <c r="N57" s="14">
        <v>-2.0922520021026465E-2</v>
      </c>
      <c r="O57" s="14">
        <v>0.33128441712698642</v>
      </c>
      <c r="P57" s="31">
        <v>1.6760359392022928</v>
      </c>
    </row>
    <row r="58" spans="1:16" ht="15.75" x14ac:dyDescent="0.25">
      <c r="A58" s="45"/>
      <c r="B58" s="3" t="s">
        <v>17</v>
      </c>
      <c r="C58" t="s">
        <v>32</v>
      </c>
      <c r="D58" s="4">
        <v>860.28054599366999</v>
      </c>
      <c r="E58" t="s">
        <v>24</v>
      </c>
      <c r="F58" t="str">
        <f>IF(Table3689[[#This Row],[% Price Change
Fuel]]&lt;-1, "Market Collapse", "")</f>
        <v/>
      </c>
      <c r="G58" s="15">
        <v>1.7542461261007261E-3</v>
      </c>
      <c r="H58" s="14">
        <v>-3.1735711057593174E-16</v>
      </c>
      <c r="I58" s="14">
        <v>-1.7282785291618953E-2</v>
      </c>
      <c r="J58" s="14">
        <v>0</v>
      </c>
      <c r="K58" s="14">
        <v>-1.482730269231158E-16</v>
      </c>
      <c r="L58" s="14">
        <v>5.4445115568730663E-4</v>
      </c>
      <c r="M58" s="14">
        <v>0</v>
      </c>
      <c r="N58" s="14">
        <v>-1.2076764087517425E-3</v>
      </c>
      <c r="O58" s="14">
        <v>0.31156957351468045</v>
      </c>
      <c r="P58" s="31">
        <v>9.3972613333780319E-2</v>
      </c>
    </row>
    <row r="59" spans="1:16" ht="15.75" x14ac:dyDescent="0.25">
      <c r="A59" s="45"/>
      <c r="B59" s="3" t="s">
        <v>20</v>
      </c>
      <c r="C59" t="s">
        <v>23</v>
      </c>
      <c r="D59">
        <v>3762.1112153559802</v>
      </c>
      <c r="E59" t="s">
        <v>24</v>
      </c>
      <c r="F59" t="str">
        <f>IF(Table3689[[#This Row],[% Price Change
Fuel]]&lt;-1, "Market Collapse", "")</f>
        <v/>
      </c>
      <c r="G59" s="15">
        <v>7.6715311722821214E-3</v>
      </c>
      <c r="H59" s="14">
        <v>-3.1735711057593174E-16</v>
      </c>
      <c r="I59" s="14">
        <v>-7.5579717199216676E-2</v>
      </c>
      <c r="J59" s="14">
        <v>0</v>
      </c>
      <c r="K59" s="14">
        <v>-1.482730269231158E-16</v>
      </c>
      <c r="L59" s="14">
        <v>2.3809509683369924E-3</v>
      </c>
      <c r="M59" s="14">
        <v>0</v>
      </c>
      <c r="N59" s="14">
        <v>-5.2503023458351497E-3</v>
      </c>
      <c r="O59" s="14">
        <v>0.31561219945179553</v>
      </c>
      <c r="P59" s="31">
        <v>0.41095364088584574</v>
      </c>
    </row>
    <row r="60" spans="1:16" ht="15.75" x14ac:dyDescent="0.25">
      <c r="A60" s="45"/>
      <c r="B60" s="3" t="s">
        <v>20</v>
      </c>
      <c r="C60" t="s">
        <v>29</v>
      </c>
      <c r="D60">
        <v>3466.4439374662097</v>
      </c>
      <c r="E60" t="s">
        <v>24</v>
      </c>
      <c r="F60" t="str">
        <f>IF(Table3689[[#This Row],[% Price Change
Fuel]]&lt;-1, "Market Collapse", "")</f>
        <v/>
      </c>
      <c r="G60" s="15">
        <v>7.0686195067000742E-3</v>
      </c>
      <c r="H60" s="14">
        <v>-3.1735711057593174E-16</v>
      </c>
      <c r="I60" s="14">
        <v>-6.9639847809720684E-2</v>
      </c>
      <c r="J60" s="14">
        <v>0</v>
      </c>
      <c r="K60" s="14">
        <v>-1.482730269231158E-16</v>
      </c>
      <c r="L60" s="14">
        <v>2.1938301600195986E-3</v>
      </c>
      <c r="M60" s="14">
        <v>0</v>
      </c>
      <c r="N60" s="14">
        <v>-4.8405731767000026E-3</v>
      </c>
      <c r="O60" s="14">
        <v>0.31520247028266152</v>
      </c>
      <c r="P60" s="31">
        <v>0.37865647118925955</v>
      </c>
    </row>
    <row r="61" spans="1:16" ht="15.75" x14ac:dyDescent="0.25">
      <c r="A61" s="45"/>
      <c r="B61" s="3" t="s">
        <v>21</v>
      </c>
      <c r="C61" t="s">
        <v>23</v>
      </c>
      <c r="D61">
        <v>9038.6271912206303</v>
      </c>
      <c r="E61" t="s">
        <v>24</v>
      </c>
      <c r="F61" t="str">
        <f>IF(Table3689[[#This Row],[% Price Change
Fuel]]&lt;-1, "Market Collapse", "")</f>
        <v/>
      </c>
      <c r="G61" s="15">
        <v>1.84311697030798E-2</v>
      </c>
      <c r="H61" s="14">
        <v>-3.1735711057593174E-16</v>
      </c>
      <c r="I61" s="14">
        <v>-0.18158338440214467</v>
      </c>
      <c r="J61" s="14">
        <v>0</v>
      </c>
      <c r="K61" s="14">
        <v>-1.482730269231158E-16</v>
      </c>
      <c r="L61" s="14">
        <v>5.7203327949297564E-3</v>
      </c>
      <c r="M61" s="14">
        <v>0</v>
      </c>
      <c r="N61" s="14">
        <v>-1.2480801144230365E-2</v>
      </c>
      <c r="O61" s="14">
        <v>0.32284269825018996</v>
      </c>
      <c r="P61" s="31">
        <v>0.98733305322829723</v>
      </c>
    </row>
    <row r="62" spans="1:16" ht="15.75" x14ac:dyDescent="0.25">
      <c r="A62" s="45"/>
      <c r="B62" s="3" t="s">
        <v>21</v>
      </c>
      <c r="C62" t="s">
        <v>29</v>
      </c>
      <c r="D62">
        <v>8328.2743775763392</v>
      </c>
      <c r="E62" t="s">
        <v>24</v>
      </c>
      <c r="F62" t="str">
        <f>IF(Table3689[[#This Row],[% Price Change
Fuel]]&lt;-1, "Market Collapse", "")</f>
        <v/>
      </c>
      <c r="G62" s="15">
        <v>1.6982649592630367E-2</v>
      </c>
      <c r="H62" s="14">
        <v>-3.1735711057593174E-16</v>
      </c>
      <c r="I62" s="14">
        <v>-0.16731260353108479</v>
      </c>
      <c r="J62" s="14">
        <v>0</v>
      </c>
      <c r="K62" s="14">
        <v>-1.482730269231158E-16</v>
      </c>
      <c r="L62" s="14">
        <v>5.2707673454545313E-3</v>
      </c>
      <c r="M62" s="14">
        <v>0</v>
      </c>
      <c r="N62" s="14">
        <v>-1.1516304876850439E-2</v>
      </c>
      <c r="O62" s="14">
        <v>0.32187820198280792</v>
      </c>
      <c r="P62" s="31">
        <v>0.90973777271421441</v>
      </c>
    </row>
    <row r="63" spans="1:16" ht="15.75" x14ac:dyDescent="0.25">
      <c r="A63" s="45"/>
      <c r="B63" s="3" t="s">
        <v>22</v>
      </c>
      <c r="C63" t="s">
        <v>23</v>
      </c>
      <c r="D63">
        <v>3360.1350171024301</v>
      </c>
      <c r="E63" t="s">
        <v>24</v>
      </c>
      <c r="F63" t="str">
        <f>IF(Table3689[[#This Row],[% Price Change
Fuel]]&lt;-1, "Market Collapse", "")</f>
        <v/>
      </c>
      <c r="G63" s="15">
        <v>6.8518390475968138E-3</v>
      </c>
      <c r="H63" s="14">
        <v>-3.1735711057593174E-16</v>
      </c>
      <c r="I63" s="14">
        <v>-6.7504132601714048E-2</v>
      </c>
      <c r="J63" s="14">
        <v>0</v>
      </c>
      <c r="K63" s="14">
        <v>-1.482730269231158E-16</v>
      </c>
      <c r="L63" s="14">
        <v>2.1265497654768049E-3</v>
      </c>
      <c r="M63" s="14">
        <v>0</v>
      </c>
      <c r="N63" s="14">
        <v>-4.6931326922834268E-3</v>
      </c>
      <c r="O63" s="14">
        <v>0.31505502979824418</v>
      </c>
      <c r="P63" s="31">
        <v>0.3670438325985409</v>
      </c>
    </row>
    <row r="64" spans="1:16" ht="15.75" x14ac:dyDescent="0.25">
      <c r="A64" s="45"/>
      <c r="B64" s="3" t="s">
        <v>22</v>
      </c>
      <c r="C64" t="s">
        <v>29</v>
      </c>
      <c r="D64">
        <v>3808.15302114118</v>
      </c>
      <c r="E64" t="s">
        <v>24</v>
      </c>
      <c r="F64" t="str">
        <f>IF(Table3689[[#This Row],[% Price Change
Fuel]]&lt;-1, "Market Collapse", "")</f>
        <v/>
      </c>
      <c r="G64" s="15">
        <v>7.7654175908620938E-3</v>
      </c>
      <c r="H64" s="14">
        <v>-3.1735711057593174E-16</v>
      </c>
      <c r="I64" s="14">
        <v>-7.6504683650602714E-2</v>
      </c>
      <c r="J64" s="14">
        <v>0</v>
      </c>
      <c r="K64" s="14">
        <v>-1.482730269231158E-16</v>
      </c>
      <c r="L64" s="14">
        <v>2.4100897353199016E-3</v>
      </c>
      <c r="M64" s="14">
        <v>0</v>
      </c>
      <c r="N64" s="14">
        <v>-5.3140619454322188E-3</v>
      </c>
      <c r="O64" s="14">
        <v>0.31567595905138346</v>
      </c>
      <c r="P64" s="31">
        <v>0.41598301047045738</v>
      </c>
    </row>
    <row r="65" spans="1:16" ht="15.75" x14ac:dyDescent="0.25">
      <c r="A65" s="45"/>
      <c r="B65" s="3" t="s">
        <v>22</v>
      </c>
      <c r="C65" t="s">
        <v>25</v>
      </c>
      <c r="D65">
        <v>3822.1535825767901</v>
      </c>
      <c r="E65" t="s">
        <v>24</v>
      </c>
      <c r="F65" t="str">
        <f>IF(Table3689[[#This Row],[% Price Change
Fuel]]&lt;-1, "Market Collapse", "")</f>
        <v/>
      </c>
      <c r="G65" s="15">
        <v>7.7939669179113132E-3</v>
      </c>
      <c r="H65" s="14">
        <v>-3.1735711057593174E-16</v>
      </c>
      <c r="I65" s="14">
        <v>-7.6785950846961187E-2</v>
      </c>
      <c r="J65" s="14">
        <v>0</v>
      </c>
      <c r="K65" s="14">
        <v>-1.482730269231158E-16</v>
      </c>
      <c r="L65" s="14">
        <v>2.4189503586239552E-3</v>
      </c>
      <c r="M65" s="14">
        <v>0</v>
      </c>
      <c r="N65" s="14">
        <v>-5.3334478432387269E-3</v>
      </c>
      <c r="O65" s="14">
        <v>0.31569534494918988</v>
      </c>
      <c r="P65" s="31">
        <v>0.41751235964887962</v>
      </c>
    </row>
    <row r="66" spans="1:16" ht="15.75" x14ac:dyDescent="0.25">
      <c r="A66" s="45"/>
      <c r="B66" s="3" t="s">
        <v>22</v>
      </c>
      <c r="C66" t="s">
        <v>30</v>
      </c>
      <c r="D66">
        <v>5972.6399961013694</v>
      </c>
      <c r="E66" t="s">
        <v>24</v>
      </c>
      <c r="F66" t="str">
        <f>IF(Table3689[[#This Row],[% Price Change
Fuel]]&lt;-1, "Market Collapse", "")</f>
        <v/>
      </c>
      <c r="G66" s="15">
        <v>1.2179143913632307E-2</v>
      </c>
      <c r="H66" s="14">
        <v>-3.1735711057593174E-16</v>
      </c>
      <c r="I66" s="14">
        <v>-0.11998859576387061</v>
      </c>
      <c r="J66" s="14">
        <v>0</v>
      </c>
      <c r="K66" s="14">
        <v>-1.482730269231158E-16</v>
      </c>
      <c r="L66" s="14">
        <v>3.7799422101614496E-3</v>
      </c>
      <c r="M66" s="14">
        <v>0</v>
      </c>
      <c r="N66" s="14">
        <v>-8.2981374927317917E-3</v>
      </c>
      <c r="O66" s="14">
        <v>0.31866003459869158</v>
      </c>
      <c r="P66" s="31">
        <v>0.65242041279367446</v>
      </c>
    </row>
    <row r="67" spans="1:16" ht="15.75" x14ac:dyDescent="0.25">
      <c r="A67" s="45"/>
      <c r="B67" s="3" t="s">
        <v>22</v>
      </c>
      <c r="C67" t="s">
        <v>27</v>
      </c>
      <c r="D67">
        <v>2450.098450813101</v>
      </c>
      <c r="E67" t="s">
        <v>24</v>
      </c>
      <c r="F67" t="str">
        <f>IF(Table3689[[#This Row],[% Price Change
Fuel]]&lt;-1, "Market Collapse", "")</f>
        <v/>
      </c>
      <c r="G67" s="15">
        <v>4.9961326405908273E-3</v>
      </c>
      <c r="H67" s="14">
        <v>-3.1735711057593174E-16</v>
      </c>
      <c r="I67" s="14">
        <v>-4.9221763372343935E-2</v>
      </c>
      <c r="J67" s="14">
        <v>0</v>
      </c>
      <c r="K67" s="14">
        <v>-1.482730269231158E-16</v>
      </c>
      <c r="L67" s="14">
        <v>1.5506092045267979E-3</v>
      </c>
      <c r="M67" s="14">
        <v>0</v>
      </c>
      <c r="N67" s="14">
        <v>-3.4283947212921362E-3</v>
      </c>
      <c r="O67" s="14">
        <v>0.31379029182725926</v>
      </c>
      <c r="P67" s="31">
        <v>0.26763612802845516</v>
      </c>
    </row>
    <row r="68" spans="1:16" ht="16.5" thickBot="1" x14ac:dyDescent="0.3">
      <c r="A68" s="45"/>
      <c r="B68" s="3" t="s">
        <v>22</v>
      </c>
      <c r="C68" t="s">
        <v>32</v>
      </c>
      <c r="D68">
        <v>4536.1822744070996</v>
      </c>
      <c r="E68" t="s">
        <v>24</v>
      </c>
      <c r="F68" t="str">
        <f>IF(Table3689[[#This Row],[% Price Change
Fuel]]&lt;-1, "Market Collapse", "")</f>
        <v/>
      </c>
      <c r="G68" s="15">
        <v>9.249982716944976E-3</v>
      </c>
      <c r="H68" s="14">
        <v>-3.1735711057593174E-16</v>
      </c>
      <c r="I68" s="14">
        <v>-9.1130579038809487E-2</v>
      </c>
      <c r="J68" s="14">
        <v>0</v>
      </c>
      <c r="K68" s="14">
        <v>-1.482730269231158E-16</v>
      </c>
      <c r="L68" s="14">
        <v>2.8708421842284179E-3</v>
      </c>
      <c r="M68" s="14">
        <v>0</v>
      </c>
      <c r="N68" s="14">
        <v>-6.3206744037227385E-3</v>
      </c>
      <c r="O68" s="14">
        <v>0.31668257150968065</v>
      </c>
      <c r="P68" s="31">
        <v>0.49550917415211349</v>
      </c>
    </row>
    <row r="69" spans="1:16" ht="15.75" x14ac:dyDescent="0.25">
      <c r="A69" s="44" t="s">
        <v>58</v>
      </c>
      <c r="B69" s="3" t="s">
        <v>15</v>
      </c>
      <c r="C69" t="s">
        <v>23</v>
      </c>
      <c r="D69">
        <v>1606695.2125056691</v>
      </c>
      <c r="E69" t="s">
        <v>24</v>
      </c>
      <c r="F69" s="10" t="str">
        <f>IF(Table3689[[#This Row],[% Price Change
Fuel]]&lt;-1, "Market Collapse", "")</f>
        <v/>
      </c>
      <c r="G69" s="15">
        <v>3.2763019755457679</v>
      </c>
      <c r="H69" s="14">
        <v>-3.1735711057593174E-16</v>
      </c>
      <c r="I69" s="14">
        <v>-32.278038270334058</v>
      </c>
      <c r="J69" s="14">
        <v>0</v>
      </c>
      <c r="K69" s="14">
        <v>-1.482730269231158E-16</v>
      </c>
      <c r="L69" s="14">
        <v>1.0168392966223843</v>
      </c>
      <c r="M69" s="14">
        <v>0</v>
      </c>
      <c r="N69" s="14">
        <v>-0.5283683640314053</v>
      </c>
      <c r="O69" s="14">
        <v>0.83873026113736371</v>
      </c>
      <c r="P69" s="31">
        <v>175.50710480805677</v>
      </c>
    </row>
    <row r="70" spans="1:16" ht="15.75" x14ac:dyDescent="0.25">
      <c r="A70" s="45"/>
      <c r="B70" s="3" t="s">
        <v>15</v>
      </c>
      <c r="C70" t="s">
        <v>25</v>
      </c>
      <c r="D70">
        <v>1405858.3109424603</v>
      </c>
      <c r="E70" t="s">
        <v>24</v>
      </c>
      <c r="F70" s="10" t="str">
        <f>IF(Table3689[[#This Row],[% Price Change
Fuel]]&lt;-1, "Market Collapse", "")</f>
        <v/>
      </c>
      <c r="G70" s="15">
        <v>2.8667642286025465</v>
      </c>
      <c r="H70" s="14">
        <v>-3.1735711057593174E-16</v>
      </c>
      <c r="I70" s="14">
        <v>-28.2432834865423</v>
      </c>
      <c r="J70" s="14">
        <v>0</v>
      </c>
      <c r="K70" s="14">
        <v>-1.482730269231158E-16</v>
      </c>
      <c r="L70" s="14">
        <v>0.88973438454458598</v>
      </c>
      <c r="M70" s="14">
        <v>0</v>
      </c>
      <c r="N70" s="14">
        <v>-0.51128792115997768</v>
      </c>
      <c r="O70" s="14">
        <v>0.82164981826593597</v>
      </c>
      <c r="P70" s="31">
        <v>153.56871670704953</v>
      </c>
    </row>
    <row r="71" spans="1:16" ht="15.75" x14ac:dyDescent="0.25">
      <c r="A71" s="45"/>
      <c r="B71" s="3" t="s">
        <v>15</v>
      </c>
      <c r="C71" t="s">
        <v>26</v>
      </c>
      <c r="D71">
        <v>1068040.3431848581</v>
      </c>
      <c r="E71" t="s">
        <v>24</v>
      </c>
      <c r="F71" s="10" t="str">
        <f>IF(Table3689[[#This Row],[% Price Change
Fuel]]&lt;-1, "Market Collapse", "")</f>
        <v/>
      </c>
      <c r="G71" s="15">
        <v>2.1779007363083083</v>
      </c>
      <c r="H71" s="14">
        <v>-3.1735711057593174E-16</v>
      </c>
      <c r="I71" s="14">
        <v>-21.456619029702829</v>
      </c>
      <c r="J71" s="14">
        <v>0</v>
      </c>
      <c r="K71" s="14">
        <v>-1.482730269231158E-16</v>
      </c>
      <c r="L71" s="14">
        <v>0.67593740422911064</v>
      </c>
      <c r="M71" s="14">
        <v>0</v>
      </c>
      <c r="N71" s="14">
        <v>-0.47262751630939637</v>
      </c>
      <c r="O71" s="14">
        <v>0.782989413415355</v>
      </c>
      <c r="P71" s="31">
        <v>116.66722287561201</v>
      </c>
    </row>
    <row r="72" spans="1:16" ht="15.75" x14ac:dyDescent="0.25">
      <c r="A72" s="45"/>
      <c r="B72" s="3" t="s">
        <v>15</v>
      </c>
      <c r="C72" t="s">
        <v>27</v>
      </c>
      <c r="D72">
        <v>901191.22496311564</v>
      </c>
      <c r="E72" t="s">
        <v>24</v>
      </c>
      <c r="F72" s="10" t="str">
        <f>IF(Table3689[[#This Row],[% Price Change
Fuel]]&lt;-1, "Market Collapse", "")</f>
        <v/>
      </c>
      <c r="G72" s="15">
        <v>1.8376693773093249</v>
      </c>
      <c r="H72" s="14">
        <v>-3.1735711057593174E-16</v>
      </c>
      <c r="I72" s="14">
        <v>-18.104668901629676</v>
      </c>
      <c r="J72" s="14">
        <v>0</v>
      </c>
      <c r="K72" s="14">
        <v>-1.482730269231158E-16</v>
      </c>
      <c r="L72" s="14">
        <v>0.5703425541952476</v>
      </c>
      <c r="M72" s="14">
        <v>0</v>
      </c>
      <c r="N72" s="14">
        <v>-0.44660834459712678</v>
      </c>
      <c r="O72" s="14">
        <v>0.75697024170308547</v>
      </c>
      <c r="P72" s="31">
        <v>98.441485068621489</v>
      </c>
    </row>
    <row r="73" spans="1:16" ht="15.75" x14ac:dyDescent="0.25">
      <c r="A73" s="45"/>
      <c r="B73" s="3" t="s">
        <v>15</v>
      </c>
      <c r="C73" t="s">
        <v>28</v>
      </c>
      <c r="D73">
        <v>1864178.4196379881</v>
      </c>
      <c r="E73" t="s">
        <v>24</v>
      </c>
      <c r="F73" s="10" t="str">
        <f>IF(Table3689[[#This Row],[% Price Change
Fuel]]&lt;-1, "Market Collapse", "")</f>
        <v/>
      </c>
      <c r="G73" s="15">
        <v>3.8013503690627184</v>
      </c>
      <c r="H73" s="14">
        <v>-3.1735711057593174E-16</v>
      </c>
      <c r="I73" s="14">
        <v>-37.450800813656826</v>
      </c>
      <c r="J73" s="14">
        <v>0</v>
      </c>
      <c r="K73" s="14">
        <v>-1.482730269231158E-16</v>
      </c>
      <c r="L73" s="14">
        <v>1.1797943121067411</v>
      </c>
      <c r="M73" s="14">
        <v>0</v>
      </c>
      <c r="N73" s="14">
        <v>-0.54600390628600115</v>
      </c>
      <c r="O73" s="14">
        <v>0.85636580339195967</v>
      </c>
      <c r="P73" s="31">
        <v>203.63324339909153</v>
      </c>
    </row>
    <row r="74" spans="1:16" ht="15.75" x14ac:dyDescent="0.25">
      <c r="A74" s="45"/>
      <c r="B74" s="3" t="s">
        <v>15</v>
      </c>
      <c r="C74" t="s">
        <v>33</v>
      </c>
      <c r="D74">
        <v>1789322.1461500002</v>
      </c>
      <c r="E74" t="s">
        <v>24</v>
      </c>
      <c r="F74" s="10" t="str">
        <f>IF(Table3689[[#This Row],[% Price Change
Fuel]]&lt;-1, "Market Collapse", "")</f>
        <v/>
      </c>
      <c r="G74" s="15">
        <v>3.6487067594958393</v>
      </c>
      <c r="H74" s="14">
        <v>-3.1735711057593174E-16</v>
      </c>
      <c r="I74" s="14">
        <v>-35.946960109076805</v>
      </c>
      <c r="J74" s="14">
        <v>0</v>
      </c>
      <c r="K74" s="14">
        <v>-1.482730269231158E-16</v>
      </c>
      <c r="L74" s="14">
        <v>1.1324195518604632</v>
      </c>
      <c r="M74" s="14">
        <v>0</v>
      </c>
      <c r="N74" s="14">
        <v>-0.54128757476375478</v>
      </c>
      <c r="O74" s="14">
        <v>0.85164947186971329</v>
      </c>
      <c r="P74" s="31">
        <v>195.45632985983488</v>
      </c>
    </row>
    <row r="75" spans="1:16" ht="15.75" x14ac:dyDescent="0.25">
      <c r="A75" s="45"/>
      <c r="B75" s="3" t="s">
        <v>15</v>
      </c>
      <c r="C75" t="s">
        <v>34</v>
      </c>
      <c r="D75">
        <v>1602880.4750000001</v>
      </c>
      <c r="E75" t="s">
        <v>24</v>
      </c>
      <c r="F75" s="10" t="str">
        <f>IF(Table3689[[#This Row],[% Price Change
Fuel]]&lt;-1, "Market Collapse", "")</f>
        <v/>
      </c>
      <c r="G75" s="15">
        <v>3.2685231311646232</v>
      </c>
      <c r="H75" s="14">
        <v>-3.1735711057593174E-16</v>
      </c>
      <c r="I75" s="14">
        <v>-32.201401306309478</v>
      </c>
      <c r="J75" s="14">
        <v>0</v>
      </c>
      <c r="K75" s="14">
        <v>-1.482730269231158E-16</v>
      </c>
      <c r="L75" s="14">
        <v>1.0144250397229597</v>
      </c>
      <c r="M75" s="14">
        <v>0</v>
      </c>
      <c r="N75" s="14">
        <v>-0.52807447029733112</v>
      </c>
      <c r="O75" s="14">
        <v>0.83843636740328953</v>
      </c>
      <c r="P75" s="31">
        <v>175.09040254242996</v>
      </c>
    </row>
    <row r="76" spans="1:16" ht="15.75" x14ac:dyDescent="0.25">
      <c r="A76" s="45"/>
      <c r="B76" s="3" t="s">
        <v>15</v>
      </c>
      <c r="C76" t="s">
        <v>35</v>
      </c>
      <c r="D76">
        <v>924809.875</v>
      </c>
      <c r="E76" t="s">
        <v>24</v>
      </c>
      <c r="F76" t="str">
        <f>IF(Table3689[[#This Row],[% Price Change
Fuel]]&lt;-1, "Market Collapse", "")</f>
        <v/>
      </c>
      <c r="G76" s="15">
        <v>1.8858314861979735</v>
      </c>
      <c r="H76" s="14">
        <v>-3.1735711057593174E-16</v>
      </c>
      <c r="I76" s="14">
        <v>-18.57916069313459</v>
      </c>
      <c r="J76" s="14">
        <v>0</v>
      </c>
      <c r="K76" s="14">
        <v>-1.482730269231158E-16</v>
      </c>
      <c r="L76" s="14">
        <v>0.58529023767855226</v>
      </c>
      <c r="M76" s="14">
        <v>0</v>
      </c>
      <c r="N76" s="14">
        <v>-0.45066430757980913</v>
      </c>
      <c r="O76" s="14">
        <v>0.76102620468576765</v>
      </c>
      <c r="P76" s="31">
        <v>101.0214646784341</v>
      </c>
    </row>
    <row r="77" spans="1:16" x14ac:dyDescent="0.25">
      <c r="H77" s="16"/>
    </row>
    <row r="79" spans="1:16" ht="28.5" x14ac:dyDescent="0.25">
      <c r="A79" s="46" t="s">
        <v>50</v>
      </c>
      <c r="B79" s="46" t="s">
        <v>50</v>
      </c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</row>
    <row r="80" spans="1:16" ht="37.5" x14ac:dyDescent="0.3">
      <c r="A80" s="38" t="s">
        <v>59</v>
      </c>
      <c r="B80" s="1" t="s">
        <v>0</v>
      </c>
      <c r="C80" s="1" t="s">
        <v>1</v>
      </c>
      <c r="D80" s="1" t="s">
        <v>2</v>
      </c>
      <c r="E80" s="1" t="s">
        <v>3</v>
      </c>
      <c r="F80" s="9" t="s">
        <v>40</v>
      </c>
      <c r="G80" s="9" t="s">
        <v>44</v>
      </c>
      <c r="H80" s="12" t="s">
        <v>42</v>
      </c>
      <c r="I80" s="12" t="s">
        <v>36</v>
      </c>
      <c r="J80" s="12" t="s">
        <v>37</v>
      </c>
      <c r="K80" s="12" t="s">
        <v>43</v>
      </c>
      <c r="L80" s="12" t="s">
        <v>38</v>
      </c>
      <c r="M80" s="12" t="s">
        <v>39</v>
      </c>
      <c r="N80" s="12" t="s">
        <v>46</v>
      </c>
      <c r="O80" s="12" t="s">
        <v>45</v>
      </c>
      <c r="P80" s="12" t="s">
        <v>41</v>
      </c>
    </row>
    <row r="81" spans="1:16" ht="15.75" x14ac:dyDescent="0.25">
      <c r="A81" s="45" t="s">
        <v>4</v>
      </c>
      <c r="B81" s="3" t="s">
        <v>8</v>
      </c>
      <c r="C81" t="s">
        <v>23</v>
      </c>
      <c r="D81" s="4">
        <v>78.279968349613</v>
      </c>
      <c r="E81" t="s">
        <v>24</v>
      </c>
      <c r="F81" t="str">
        <f>IF(Table36891314[[#This Row],[% Price Change
Fuel]]&lt;-1, "Market Collapse", "")</f>
        <v/>
      </c>
      <c r="G81" s="15">
        <v>1.5962505704459633E-4</v>
      </c>
      <c r="H81" s="14">
        <v>-1.5867855528796587E-16</v>
      </c>
      <c r="I81" s="14">
        <v>-7.0102136260458679E-4</v>
      </c>
      <c r="J81" s="14">
        <v>0</v>
      </c>
      <c r="K81" s="14">
        <v>0</v>
      </c>
      <c r="L81" s="14">
        <v>1.105535616622874E-4</v>
      </c>
      <c r="M81" s="14">
        <v>0</v>
      </c>
      <c r="N81" s="14">
        <v>-4.9063663592207823E-5</v>
      </c>
      <c r="O81" s="14">
        <v>0.69263181795762607</v>
      </c>
      <c r="P81" s="34">
        <v>1.1461302532954607E-2</v>
      </c>
    </row>
    <row r="82" spans="1:16" ht="15.75" x14ac:dyDescent="0.25">
      <c r="A82" s="45"/>
      <c r="B82" s="3" t="s">
        <v>8</v>
      </c>
      <c r="C82" t="s">
        <v>25</v>
      </c>
      <c r="D82" s="4">
        <v>71.425238501169304</v>
      </c>
      <c r="E82" t="s">
        <v>24</v>
      </c>
      <c r="F82" t="str">
        <f>IF(Table36891314[[#This Row],[% Price Change
Fuel]]&lt;-1, "Market Collapse", "")</f>
        <v/>
      </c>
      <c r="G82" s="15">
        <v>1.4564719442977924E-4</v>
      </c>
      <c r="H82" s="14">
        <v>-1.5867855528796587E-16</v>
      </c>
      <c r="I82" s="14">
        <v>-6.396351336630606E-4</v>
      </c>
      <c r="J82" s="14">
        <v>0</v>
      </c>
      <c r="K82" s="14">
        <v>0</v>
      </c>
      <c r="L82" s="14">
        <v>1.0087273507334755E-4</v>
      </c>
      <c r="M82" s="14">
        <v>0</v>
      </c>
      <c r="N82" s="14">
        <v>-4.4767939031700752E-5</v>
      </c>
      <c r="O82" s="14">
        <v>0.69262752223294854</v>
      </c>
      <c r="P82" s="34">
        <v>1.0457672431507612E-2</v>
      </c>
    </row>
    <row r="83" spans="1:16" ht="15.75" x14ac:dyDescent="0.25">
      <c r="A83" s="45"/>
      <c r="B83" s="3" t="s">
        <v>8</v>
      </c>
      <c r="C83" t="s">
        <v>26</v>
      </c>
      <c r="D83" s="4">
        <v>54.2622507724803</v>
      </c>
      <c r="E83" t="s">
        <v>24</v>
      </c>
      <c r="F83" t="str">
        <f>IF(Table36891314[[#This Row],[% Price Change
Fuel]]&lt;-1, "Market Collapse", "")</f>
        <v/>
      </c>
      <c r="G83" s="15">
        <v>1.1064918723831063E-4</v>
      </c>
      <c r="H83" s="14">
        <v>-1.5867855528796587E-16</v>
      </c>
      <c r="I83" s="14">
        <v>-4.8593526257749778E-4</v>
      </c>
      <c r="J83" s="14">
        <v>0</v>
      </c>
      <c r="K83" s="14">
        <v>0</v>
      </c>
      <c r="L83" s="14">
        <v>7.6633718857933692E-5</v>
      </c>
      <c r="M83" s="14">
        <v>0</v>
      </c>
      <c r="N83" s="14">
        <v>-3.4011705012906443E-5</v>
      </c>
      <c r="O83" s="14">
        <v>0.69261676599888844</v>
      </c>
      <c r="P83" s="34">
        <v>7.9447665262822979E-3</v>
      </c>
    </row>
    <row r="84" spans="1:16" ht="15.75" x14ac:dyDescent="0.25">
      <c r="A84" s="45"/>
      <c r="B84" s="3" t="s">
        <v>8</v>
      </c>
      <c r="C84" t="s">
        <v>27</v>
      </c>
      <c r="D84" s="4">
        <v>45.7854092798406</v>
      </c>
      <c r="E84" t="s">
        <v>24</v>
      </c>
      <c r="F84" t="str">
        <f>IF(Table36891314[[#This Row],[% Price Change
Fuel]]&lt;-1, "Market Collapse", "")</f>
        <v/>
      </c>
      <c r="G84" s="15">
        <v>9.3363586140756002E-5</v>
      </c>
      <c r="H84" s="14">
        <v>-1.5867855528796587E-16</v>
      </c>
      <c r="I84" s="14">
        <v>-4.1002252143771154E-4</v>
      </c>
      <c r="J84" s="14">
        <v>0</v>
      </c>
      <c r="K84" s="14">
        <v>0</v>
      </c>
      <c r="L84" s="14">
        <v>6.4662009640139461E-5</v>
      </c>
      <c r="M84" s="14">
        <v>0</v>
      </c>
      <c r="N84" s="14">
        <v>-2.8698897068720009E-5</v>
      </c>
      <c r="O84" s="14">
        <v>0.69261145319061301</v>
      </c>
      <c r="P84" s="34">
        <v>6.7036361717497921E-3</v>
      </c>
    </row>
    <row r="85" spans="1:16" ht="15.75" x14ac:dyDescent="0.25">
      <c r="A85" s="45"/>
      <c r="B85" s="3" t="s">
        <v>8</v>
      </c>
      <c r="C85" t="s">
        <v>28</v>
      </c>
      <c r="D85" s="4">
        <v>94.710389505675494</v>
      </c>
      <c r="E85" t="s">
        <v>24</v>
      </c>
      <c r="F85" t="str">
        <f>IF(Table36891314[[#This Row],[% Price Change
Fuel]]&lt;-1, "Market Collapse", "")</f>
        <v/>
      </c>
      <c r="G85" s="15">
        <v>1.9312924680856913E-4</v>
      </c>
      <c r="H85" s="14">
        <v>-1.5867855528796587E-16</v>
      </c>
      <c r="I85" s="14">
        <v>-8.4816087313096459E-4</v>
      </c>
      <c r="J85" s="14">
        <v>0</v>
      </c>
      <c r="K85" s="14">
        <v>0</v>
      </c>
      <c r="L85" s="14">
        <v>1.33757985689351E-4</v>
      </c>
      <c r="M85" s="14">
        <v>0</v>
      </c>
      <c r="N85" s="14">
        <v>-5.935979700630889E-5</v>
      </c>
      <c r="O85" s="14">
        <v>0.69264211409084675</v>
      </c>
      <c r="P85" s="34">
        <v>1.3866950255908072E-2</v>
      </c>
    </row>
    <row r="86" spans="1:16" ht="15.75" x14ac:dyDescent="0.25">
      <c r="A86" s="45"/>
      <c r="B86" s="3" t="s">
        <v>12</v>
      </c>
      <c r="C86" t="s">
        <v>23</v>
      </c>
      <c r="D86" s="4">
        <v>347.463431650475</v>
      </c>
      <c r="E86" t="s">
        <v>24</v>
      </c>
      <c r="F86" t="str">
        <f>IF(Table36891314[[#This Row],[% Price Change
Fuel]]&lt;-1, "Market Collapse", "")</f>
        <v/>
      </c>
      <c r="G86" s="15">
        <v>7.0853209662025205E-4</v>
      </c>
      <c r="H86" s="14">
        <v>-1.5867855528796587E-16</v>
      </c>
      <c r="I86" s="14">
        <v>-3.1116426519626874E-3</v>
      </c>
      <c r="J86" s="14">
        <v>0</v>
      </c>
      <c r="K86" s="14">
        <v>0</v>
      </c>
      <c r="L86" s="14">
        <v>4.9071711098291285E-4</v>
      </c>
      <c r="M86" s="14">
        <v>0</v>
      </c>
      <c r="N86" s="14">
        <v>-2.1766076599846783E-4</v>
      </c>
      <c r="O86" s="14">
        <v>0.69280041505991752</v>
      </c>
      <c r="P86" s="34">
        <v>5.0873596313952468E-2</v>
      </c>
    </row>
    <row r="87" spans="1:16" ht="15.75" x14ac:dyDescent="0.25">
      <c r="A87" s="45"/>
      <c r="B87" s="3" t="s">
        <v>12</v>
      </c>
      <c r="C87" t="s">
        <v>25</v>
      </c>
      <c r="D87" s="4">
        <v>301.51785396969899</v>
      </c>
      <c r="E87" t="s">
        <v>24</v>
      </c>
      <c r="F87" t="str">
        <f>IF(Table36891314[[#This Row],[% Price Change
Fuel]]&lt;-1, "Market Collapse", "")</f>
        <v/>
      </c>
      <c r="G87" s="15">
        <v>6.1484190214437426E-4</v>
      </c>
      <c r="H87" s="14">
        <v>-1.5867855528796587E-16</v>
      </c>
      <c r="I87" s="14">
        <v>-2.7001857728848277E-3</v>
      </c>
      <c r="J87" s="14">
        <v>0</v>
      </c>
      <c r="K87" s="14">
        <v>0</v>
      </c>
      <c r="L87" s="14">
        <v>4.2582889804242482E-4</v>
      </c>
      <c r="M87" s="14">
        <v>0</v>
      </c>
      <c r="N87" s="14">
        <v>-1.8889686239578345E-4</v>
      </c>
      <c r="O87" s="14">
        <v>0.69277165115622263</v>
      </c>
      <c r="P87" s="34">
        <v>4.4146509206579997E-2</v>
      </c>
    </row>
    <row r="88" spans="1:16" ht="15.75" x14ac:dyDescent="0.25">
      <c r="A88" s="45"/>
      <c r="B88" s="3" t="s">
        <v>12</v>
      </c>
      <c r="C88" t="s">
        <v>26</v>
      </c>
      <c r="D88" s="4">
        <v>229.06521214312818</v>
      </c>
      <c r="E88" t="s">
        <v>24</v>
      </c>
      <c r="F88" t="str">
        <f>IF(Table36891314[[#This Row],[% Price Change
Fuel]]&lt;-1, "Market Collapse", "")</f>
        <v/>
      </c>
      <c r="G88" s="15">
        <v>4.6709967219168101E-4</v>
      </c>
      <c r="H88" s="14">
        <v>-1.5867855528796587E-16</v>
      </c>
      <c r="I88" s="14">
        <v>-2.0513499242198249E-3</v>
      </c>
      <c r="J88" s="14">
        <v>0</v>
      </c>
      <c r="K88" s="14">
        <v>0</v>
      </c>
      <c r="L88" s="14">
        <v>3.2350517749624071E-4</v>
      </c>
      <c r="M88" s="14">
        <v>0</v>
      </c>
      <c r="N88" s="14">
        <v>-1.4352745306914336E-4</v>
      </c>
      <c r="O88" s="14">
        <v>0.6927262817468971</v>
      </c>
      <c r="P88" s="34">
        <v>3.353841029195348E-2</v>
      </c>
    </row>
    <row r="89" spans="1:16" ht="15.75" x14ac:dyDescent="0.25">
      <c r="A89" s="45"/>
      <c r="B89" s="3" t="s">
        <v>12</v>
      </c>
      <c r="C89" t="s">
        <v>27</v>
      </c>
      <c r="D89" s="4">
        <v>193.28067562836512</v>
      </c>
      <c r="E89" t="s">
        <v>24</v>
      </c>
      <c r="F89" t="str">
        <f>IF(Table36891314[[#This Row],[% Price Change
Fuel]]&lt;-1, "Market Collapse", "")</f>
        <v/>
      </c>
      <c r="G89" s="15">
        <v>3.9412942446531317E-4</v>
      </c>
      <c r="H89" s="14">
        <v>-1.5867855528796587E-16</v>
      </c>
      <c r="I89" s="14">
        <v>-1.730888316011979E-3</v>
      </c>
      <c r="J89" s="14">
        <v>0</v>
      </c>
      <c r="K89" s="14">
        <v>0</v>
      </c>
      <c r="L89" s="14">
        <v>2.7296724234439395E-4</v>
      </c>
      <c r="M89" s="14">
        <v>0</v>
      </c>
      <c r="N89" s="14">
        <v>-1.2111444735343603E-4</v>
      </c>
      <c r="O89" s="14">
        <v>0.6927038687412308</v>
      </c>
      <c r="P89" s="34">
        <v>2.8299044364163185E-2</v>
      </c>
    </row>
    <row r="90" spans="1:16" ht="16.5" thickBot="1" x14ac:dyDescent="0.3">
      <c r="A90" s="41"/>
      <c r="B90" s="3" t="s">
        <v>12</v>
      </c>
      <c r="C90" t="s">
        <v>28</v>
      </c>
      <c r="D90" s="4">
        <v>399.81488344685596</v>
      </c>
      <c r="E90" t="s">
        <v>24</v>
      </c>
      <c r="F90" t="str">
        <f>IF(Table36891314[[#This Row],[% Price Change
Fuel]]&lt;-1, "Market Collapse", "")</f>
        <v/>
      </c>
      <c r="G90" s="15">
        <v>8.1528486690808091E-4</v>
      </c>
      <c r="H90" s="14">
        <v>-1.5867855528796587E-16</v>
      </c>
      <c r="I90" s="14">
        <v>-3.5804661178679906E-3</v>
      </c>
      <c r="J90" s="14">
        <v>0</v>
      </c>
      <c r="K90" s="14">
        <v>0</v>
      </c>
      <c r="L90" s="14">
        <v>5.6465223865730368E-4</v>
      </c>
      <c r="M90" s="14">
        <v>0</v>
      </c>
      <c r="N90" s="14">
        <v>-2.5042845771893298E-4</v>
      </c>
      <c r="O90" s="14">
        <v>0.69283318275160943</v>
      </c>
      <c r="P90" s="34">
        <v>5.8538594649152828E-2</v>
      </c>
    </row>
    <row r="91" spans="1:16" ht="15.75" x14ac:dyDescent="0.25">
      <c r="A91" s="45" t="s">
        <v>16</v>
      </c>
      <c r="B91" s="3" t="s">
        <v>17</v>
      </c>
      <c r="C91" t="s">
        <v>23</v>
      </c>
      <c r="D91" s="4">
        <v>13979.558874595172</v>
      </c>
      <c r="E91" t="s">
        <v>24</v>
      </c>
      <c r="F91" t="str">
        <f>IF(Table36891314[[#This Row],[% Price Change
Fuel]]&lt;-1, "Market Collapse", "")</f>
        <v/>
      </c>
      <c r="G91" s="15">
        <v>2.8506499553618933E-2</v>
      </c>
      <c r="H91" s="14">
        <v>-1.5867855528796587E-16</v>
      </c>
      <c r="I91" s="14">
        <v>-0.12519127967852683</v>
      </c>
      <c r="J91" s="14">
        <v>0</v>
      </c>
      <c r="K91" s="14">
        <v>0</v>
      </c>
      <c r="L91" s="14">
        <v>1.974310997612206E-2</v>
      </c>
      <c r="M91" s="14">
        <v>0</v>
      </c>
      <c r="N91" s="14">
        <v>-8.5204999494900915E-3</v>
      </c>
      <c r="O91" s="14">
        <v>0.70110325424335007</v>
      </c>
      <c r="P91" s="34">
        <v>2.0468065702783127</v>
      </c>
    </row>
    <row r="92" spans="1:16" ht="15.75" x14ac:dyDescent="0.25">
      <c r="A92" s="45"/>
      <c r="B92" s="3" t="s">
        <v>17</v>
      </c>
      <c r="C92" t="s">
        <v>29</v>
      </c>
      <c r="D92" s="4">
        <v>12880.894356686529</v>
      </c>
      <c r="E92" t="s">
        <v>24</v>
      </c>
      <c r="F92" t="str">
        <f>IF(Table36891314[[#This Row],[% Price Change
Fuel]]&lt;-1, "Market Collapse", "")</f>
        <v/>
      </c>
      <c r="G92" s="15">
        <v>2.6266151351627E-2</v>
      </c>
      <c r="H92" s="14">
        <v>-1.5867855528796587E-16</v>
      </c>
      <c r="I92" s="14">
        <v>-0.11535239862596869</v>
      </c>
      <c r="J92" s="14">
        <v>0</v>
      </c>
      <c r="K92" s="14">
        <v>0</v>
      </c>
      <c r="L92" s="14">
        <v>1.8191483447809124E-2</v>
      </c>
      <c r="M92" s="14">
        <v>0</v>
      </c>
      <c r="N92" s="14">
        <v>-7.868005675899202E-3</v>
      </c>
      <c r="O92" s="14">
        <v>0.70045075996975736</v>
      </c>
      <c r="P92" s="34">
        <v>1.8859464334199405</v>
      </c>
    </row>
    <row r="93" spans="1:16" ht="15.75" x14ac:dyDescent="0.25">
      <c r="A93" s="45"/>
      <c r="B93" s="3" t="s">
        <v>17</v>
      </c>
      <c r="C93" t="s">
        <v>25</v>
      </c>
      <c r="D93" s="4">
        <v>12928.250585906731</v>
      </c>
      <c r="E93" t="s">
        <v>24</v>
      </c>
      <c r="F93" t="str">
        <f>IF(Table36891314[[#This Row],[% Price Change
Fuel]]&lt;-1, "Market Collapse", "")</f>
        <v/>
      </c>
      <c r="G93" s="15">
        <v>2.6362718084471486E-2</v>
      </c>
      <c r="H93" s="14">
        <v>-1.5867855528796587E-16</v>
      </c>
      <c r="I93" s="14">
        <v>-0.11577648832651022</v>
      </c>
      <c r="J93" s="14">
        <v>0</v>
      </c>
      <c r="K93" s="14">
        <v>0</v>
      </c>
      <c r="L93" s="14">
        <v>1.8258363901615803E-2</v>
      </c>
      <c r="M93" s="14">
        <v>0</v>
      </c>
      <c r="N93" s="14">
        <v>-7.8961891737270584E-3</v>
      </c>
      <c r="O93" s="14">
        <v>0.70047894346758666</v>
      </c>
      <c r="P93" s="34">
        <v>1.8928800600086533</v>
      </c>
    </row>
    <row r="94" spans="1:16" ht="15.75" x14ac:dyDescent="0.25">
      <c r="A94" s="45"/>
      <c r="B94" s="3" t="s">
        <v>17</v>
      </c>
      <c r="C94" t="s">
        <v>30</v>
      </c>
      <c r="D94" s="4">
        <v>20202.167397060159</v>
      </c>
      <c r="E94" t="s">
        <v>24</v>
      </c>
      <c r="F94" t="str">
        <f>IF(Table36891314[[#This Row],[% Price Change
Fuel]]&lt;-1, "Market Collapse", "")</f>
        <v/>
      </c>
      <c r="G94" s="15">
        <v>4.1195368255359736E-2</v>
      </c>
      <c r="H94" s="14">
        <v>-1.5867855528796587E-16</v>
      </c>
      <c r="I94" s="14">
        <v>-0.18091666635589862</v>
      </c>
      <c r="J94" s="14">
        <v>0</v>
      </c>
      <c r="K94" s="14">
        <v>0</v>
      </c>
      <c r="L94" s="14">
        <v>2.8531201610446845E-2</v>
      </c>
      <c r="M94" s="14">
        <v>0</v>
      </c>
      <c r="N94" s="14">
        <v>-1.2163103132251819E-2</v>
      </c>
      <c r="O94" s="14">
        <v>0.70474585742611162</v>
      </c>
      <c r="P94" s="34">
        <v>2.9578851044656269</v>
      </c>
    </row>
    <row r="95" spans="1:16" ht="15.75" x14ac:dyDescent="0.25">
      <c r="A95" s="45"/>
      <c r="B95" s="3" t="s">
        <v>17</v>
      </c>
      <c r="C95" t="s">
        <v>27</v>
      </c>
      <c r="D95" s="4">
        <v>8287.3401193964201</v>
      </c>
      <c r="E95" t="s">
        <v>24</v>
      </c>
      <c r="F95" t="str">
        <f>IF(Table36891314[[#This Row],[% Price Change
Fuel]]&lt;-1, "Market Collapse", "")</f>
        <v/>
      </c>
      <c r="G95" s="15">
        <v>1.6899178259736296E-2</v>
      </c>
      <c r="H95" s="14">
        <v>-1.5867855528796587E-16</v>
      </c>
      <c r="I95" s="14">
        <v>-7.4215697647217402E-2</v>
      </c>
      <c r="J95" s="14">
        <v>0</v>
      </c>
      <c r="K95" s="14">
        <v>0</v>
      </c>
      <c r="L95" s="14">
        <v>1.1704079424431059E-2</v>
      </c>
      <c r="M95" s="14">
        <v>0</v>
      </c>
      <c r="N95" s="14">
        <v>-5.1087649064637704E-3</v>
      </c>
      <c r="O95" s="14">
        <v>0.69769151920032524</v>
      </c>
      <c r="P95" s="34">
        <v>1.2133846538847028</v>
      </c>
    </row>
    <row r="96" spans="1:16" ht="15.75" x14ac:dyDescent="0.25">
      <c r="A96" s="45"/>
      <c r="B96" s="3" t="s">
        <v>17</v>
      </c>
      <c r="C96" t="s">
        <v>31</v>
      </c>
      <c r="D96" s="4">
        <v>15343.41827613693</v>
      </c>
      <c r="E96" t="s">
        <v>24</v>
      </c>
      <c r="F96" t="str">
        <f>IF(Table36891314[[#This Row],[% Price Change
Fuel]]&lt;-1, "Market Collapse", "")</f>
        <v/>
      </c>
      <c r="G96" s="15">
        <v>3.1287621459539949E-2</v>
      </c>
      <c r="H96" s="14">
        <v>-1.5867855528796587E-16</v>
      </c>
      <c r="I96" s="14">
        <v>-0.13740506305411621</v>
      </c>
      <c r="J96" s="14">
        <v>0</v>
      </c>
      <c r="K96" s="14">
        <v>0</v>
      </c>
      <c r="L96" s="14">
        <v>2.1669267045751828E-2</v>
      </c>
      <c r="M96" s="14">
        <v>0</v>
      </c>
      <c r="N96" s="14">
        <v>-9.3265488828185653E-3</v>
      </c>
      <c r="O96" s="14">
        <v>0.70190930317667877</v>
      </c>
      <c r="P96" s="34">
        <v>2.2464950160335517</v>
      </c>
    </row>
    <row r="97" spans="1:16" ht="15.75" x14ac:dyDescent="0.25">
      <c r="A97" s="45"/>
      <c r="B97" s="3" t="s">
        <v>17</v>
      </c>
      <c r="C97" t="s">
        <v>32</v>
      </c>
      <c r="D97" s="4">
        <v>860.28054599366999</v>
      </c>
      <c r="E97" t="s">
        <v>24</v>
      </c>
      <c r="F97" t="str">
        <f>IF(Table36891314[[#This Row],[% Price Change
Fuel]]&lt;-1, "Market Collapse", "")</f>
        <v/>
      </c>
      <c r="G97" s="15">
        <v>1.7542461261007261E-3</v>
      </c>
      <c r="H97" s="14">
        <v>-1.5867855528796587E-16</v>
      </c>
      <c r="I97" s="14">
        <v>-7.7040787482360561E-3</v>
      </c>
      <c r="J97" s="14">
        <v>0</v>
      </c>
      <c r="K97" s="14">
        <v>0</v>
      </c>
      <c r="L97" s="14">
        <v>1.2149606137241758E-3</v>
      </c>
      <c r="M97" s="14">
        <v>0</v>
      </c>
      <c r="N97" s="14">
        <v>-5.3834112953550105E-4</v>
      </c>
      <c r="O97" s="14">
        <v>0.69312109542341938</v>
      </c>
      <c r="P97" s="34">
        <v>0.1259573273819154</v>
      </c>
    </row>
    <row r="98" spans="1:16" ht="15.75" x14ac:dyDescent="0.25">
      <c r="A98" s="45"/>
      <c r="B98" s="3" t="s">
        <v>20</v>
      </c>
      <c r="C98" t="s">
        <v>23</v>
      </c>
      <c r="D98">
        <v>3762.1112153559802</v>
      </c>
      <c r="E98" t="s">
        <v>24</v>
      </c>
      <c r="F98" t="str">
        <f>IF(Table36891314[[#This Row],[% Price Change
Fuel]]&lt;-1, "Market Collapse", "")</f>
        <v/>
      </c>
      <c r="G98" s="15">
        <v>7.6715311722821214E-3</v>
      </c>
      <c r="H98" s="14">
        <v>-1.5867855528796587E-16</v>
      </c>
      <c r="I98" s="14">
        <v>-3.3690871190453803E-2</v>
      </c>
      <c r="J98" s="14">
        <v>0</v>
      </c>
      <c r="K98" s="14">
        <v>0</v>
      </c>
      <c r="L98" s="14">
        <v>5.3131701889503578E-3</v>
      </c>
      <c r="M98" s="14">
        <v>0</v>
      </c>
      <c r="N98" s="14">
        <v>-2.3404064820489153E-3</v>
      </c>
      <c r="O98" s="14">
        <v>0.69492316077590899</v>
      </c>
      <c r="P98" s="34">
        <v>0.55082667649136952</v>
      </c>
    </row>
    <row r="99" spans="1:16" ht="15.75" x14ac:dyDescent="0.25">
      <c r="A99" s="45"/>
      <c r="B99" s="3" t="s">
        <v>20</v>
      </c>
      <c r="C99" t="s">
        <v>29</v>
      </c>
      <c r="D99">
        <v>3466.4439374662097</v>
      </c>
      <c r="E99" t="s">
        <v>24</v>
      </c>
      <c r="F99" t="str">
        <f>IF(Table36891314[[#This Row],[% Price Change
Fuel]]&lt;-1, "Market Collapse", "")</f>
        <v/>
      </c>
      <c r="G99" s="15">
        <v>7.0686195067000742E-3</v>
      </c>
      <c r="H99" s="14">
        <v>-1.5867855528796587E-16</v>
      </c>
      <c r="I99" s="14">
        <v>-3.1043079138491678E-2</v>
      </c>
      <c r="J99" s="14">
        <v>0</v>
      </c>
      <c r="K99" s="14">
        <v>0</v>
      </c>
      <c r="L99" s="14">
        <v>4.8956039670056285E-3</v>
      </c>
      <c r="M99" s="14">
        <v>0</v>
      </c>
      <c r="N99" s="14">
        <v>-2.157763133120787E-3</v>
      </c>
      <c r="O99" s="14">
        <v>0.69474051742698473</v>
      </c>
      <c r="P99" s="34">
        <v>0.50753677496940175</v>
      </c>
    </row>
    <row r="100" spans="1:16" ht="15.75" x14ac:dyDescent="0.25">
      <c r="A100" s="45"/>
      <c r="B100" s="3" t="s">
        <v>21</v>
      </c>
      <c r="C100" t="s">
        <v>23</v>
      </c>
      <c r="D100">
        <v>9038.6271912206303</v>
      </c>
      <c r="E100" t="s">
        <v>24</v>
      </c>
      <c r="F100" t="str">
        <f>IF(Table36891314[[#This Row],[% Price Change
Fuel]]&lt;-1, "Market Collapse", "")</f>
        <v/>
      </c>
      <c r="G100" s="15">
        <v>1.84311697030798E-2</v>
      </c>
      <c r="H100" s="14">
        <v>-1.5867855528796587E-16</v>
      </c>
      <c r="I100" s="14">
        <v>-8.0943706075189664E-2</v>
      </c>
      <c r="J100" s="14">
        <v>0</v>
      </c>
      <c r="K100" s="14">
        <v>0</v>
      </c>
      <c r="L100" s="14">
        <v>1.2765110277816599E-2</v>
      </c>
      <c r="M100" s="14">
        <v>0</v>
      </c>
      <c r="N100" s="14">
        <v>-5.5635172938738181E-3</v>
      </c>
      <c r="O100" s="14">
        <v>0.6981462715877349</v>
      </c>
      <c r="P100" s="34">
        <v>1.3233837839409177</v>
      </c>
    </row>
    <row r="101" spans="1:16" ht="15.75" x14ac:dyDescent="0.25">
      <c r="A101" s="45"/>
      <c r="B101" s="3" t="s">
        <v>21</v>
      </c>
      <c r="C101" t="s">
        <v>29</v>
      </c>
      <c r="D101">
        <v>8328.2743775763392</v>
      </c>
      <c r="E101" t="s">
        <v>24</v>
      </c>
      <c r="F101" t="str">
        <f>IF(Table36891314[[#This Row],[% Price Change
Fuel]]&lt;-1, "Market Collapse", "")</f>
        <v/>
      </c>
      <c r="G101" s="15">
        <v>1.6982649592630367E-2</v>
      </c>
      <c r="H101" s="14">
        <v>-1.5867855528796587E-16</v>
      </c>
      <c r="I101" s="14">
        <v>-7.4582276607985304E-2</v>
      </c>
      <c r="J101" s="14">
        <v>0</v>
      </c>
      <c r="K101" s="14">
        <v>0</v>
      </c>
      <c r="L101" s="14">
        <v>1.1761890230071473E-2</v>
      </c>
      <c r="M101" s="14">
        <v>0</v>
      </c>
      <c r="N101" s="14">
        <v>-5.1335776128041246E-3</v>
      </c>
      <c r="O101" s="14">
        <v>0.69771633190666293</v>
      </c>
      <c r="P101" s="34">
        <v>1.2193780124265574</v>
      </c>
    </row>
    <row r="102" spans="1:16" ht="15.75" x14ac:dyDescent="0.25">
      <c r="A102" s="45"/>
      <c r="B102" s="3" t="s">
        <v>22</v>
      </c>
      <c r="C102" t="s">
        <v>23</v>
      </c>
      <c r="D102">
        <v>3360.1350171024301</v>
      </c>
      <c r="E102" t="s">
        <v>24</v>
      </c>
      <c r="F102" t="str">
        <f>IF(Table36891314[[#This Row],[% Price Change
Fuel]]&lt;-1, "Market Collapse", "")</f>
        <v/>
      </c>
      <c r="G102" s="15">
        <v>6.8518390475968138E-3</v>
      </c>
      <c r="H102" s="14">
        <v>-1.5867855528796587E-16</v>
      </c>
      <c r="I102" s="14">
        <v>-3.0091049829056894E-2</v>
      </c>
      <c r="J102" s="14">
        <v>0</v>
      </c>
      <c r="K102" s="14">
        <v>0</v>
      </c>
      <c r="L102" s="14">
        <v>4.7454655595628448E-3</v>
      </c>
      <c r="M102" s="14">
        <v>0</v>
      </c>
      <c r="N102" s="14">
        <v>-2.0920391723437612E-3</v>
      </c>
      <c r="O102" s="14">
        <v>0.69467479346621341</v>
      </c>
      <c r="P102" s="34">
        <v>0.49197163456464466</v>
      </c>
    </row>
    <row r="103" spans="1:16" ht="15.75" x14ac:dyDescent="0.25">
      <c r="A103" s="45"/>
      <c r="B103" s="3" t="s">
        <v>22</v>
      </c>
      <c r="C103" t="s">
        <v>29</v>
      </c>
      <c r="D103">
        <v>3808.15302114118</v>
      </c>
      <c r="E103" t="s">
        <v>24</v>
      </c>
      <c r="F103" t="str">
        <f>IF(Table36891314[[#This Row],[% Price Change
Fuel]]&lt;-1, "Market Collapse", "")</f>
        <v/>
      </c>
      <c r="G103" s="15">
        <v>7.7654175908620938E-3</v>
      </c>
      <c r="H103" s="14">
        <v>-1.5867855528796587E-16</v>
      </c>
      <c r="I103" s="14">
        <v>-3.4103189822011978E-2</v>
      </c>
      <c r="J103" s="14">
        <v>0</v>
      </c>
      <c r="K103" s="14">
        <v>0</v>
      </c>
      <c r="L103" s="14">
        <v>5.3781943033212598E-3</v>
      </c>
      <c r="M103" s="14">
        <v>0</v>
      </c>
      <c r="N103" s="14">
        <v>-2.3688283462312935E-3</v>
      </c>
      <c r="O103" s="14">
        <v>0.69495158264008916</v>
      </c>
      <c r="P103" s="34">
        <v>0.55756785276407839</v>
      </c>
    </row>
    <row r="104" spans="1:16" ht="15.75" x14ac:dyDescent="0.25">
      <c r="A104" s="45"/>
      <c r="B104" s="3" t="s">
        <v>22</v>
      </c>
      <c r="C104" t="s">
        <v>25</v>
      </c>
      <c r="D104">
        <v>3822.1535825767901</v>
      </c>
      <c r="E104" t="s">
        <v>24</v>
      </c>
      <c r="F104" t="str">
        <f>IF(Table36891314[[#This Row],[% Price Change
Fuel]]&lt;-1, "Market Collapse", "")</f>
        <v/>
      </c>
      <c r="G104" s="15">
        <v>7.7939669179113132E-3</v>
      </c>
      <c r="H104" s="14">
        <v>-1.5867855528796587E-16</v>
      </c>
      <c r="I104" s="14">
        <v>-3.4228569186129446E-2</v>
      </c>
      <c r="J104" s="14">
        <v>0</v>
      </c>
      <c r="K104" s="14">
        <v>0</v>
      </c>
      <c r="L104" s="14">
        <v>5.3979670748822341E-3</v>
      </c>
      <c r="M104" s="14">
        <v>0</v>
      </c>
      <c r="N104" s="14">
        <v>-2.377469921115552E-3</v>
      </c>
      <c r="O104" s="14">
        <v>0.69496022421497727</v>
      </c>
      <c r="P104" s="34">
        <v>0.55961773440849782</v>
      </c>
    </row>
    <row r="105" spans="1:16" ht="15.75" x14ac:dyDescent="0.25">
      <c r="A105" s="45"/>
      <c r="B105" s="3" t="s">
        <v>22</v>
      </c>
      <c r="C105" t="s">
        <v>30</v>
      </c>
      <c r="D105">
        <v>5972.6399961013694</v>
      </c>
      <c r="E105" t="s">
        <v>24</v>
      </c>
      <c r="F105" t="str">
        <f>IF(Table36891314[[#This Row],[% Price Change
Fuel]]&lt;-1, "Market Collapse", "")</f>
        <v/>
      </c>
      <c r="G105" s="15">
        <v>1.2179143913632307E-2</v>
      </c>
      <c r="H105" s="14">
        <v>-1.5867855528796587E-16</v>
      </c>
      <c r="I105" s="14">
        <v>-5.3486841099822331E-2</v>
      </c>
      <c r="J105" s="14">
        <v>0</v>
      </c>
      <c r="K105" s="14">
        <v>0</v>
      </c>
      <c r="L105" s="14">
        <v>8.4350650366447552E-3</v>
      </c>
      <c r="M105" s="14">
        <v>0</v>
      </c>
      <c r="N105" s="14">
        <v>-3.699027884047224E-3</v>
      </c>
      <c r="O105" s="14">
        <v>0.6962817821779046</v>
      </c>
      <c r="P105" s="34">
        <v>0.87447958090745004</v>
      </c>
    </row>
    <row r="106" spans="1:16" ht="15.75" x14ac:dyDescent="0.25">
      <c r="A106" s="45"/>
      <c r="B106" s="3" t="s">
        <v>22</v>
      </c>
      <c r="C106" t="s">
        <v>27</v>
      </c>
      <c r="D106">
        <v>2450.098450813101</v>
      </c>
      <c r="E106" t="s">
        <v>24</v>
      </c>
      <c r="F106" t="str">
        <f>IF(Table36891314[[#This Row],[% Price Change
Fuel]]&lt;-1, "Market Collapse", "")</f>
        <v/>
      </c>
      <c r="G106" s="15">
        <v>4.9961326405908273E-3</v>
      </c>
      <c r="H106" s="14">
        <v>-1.5867855528796587E-16</v>
      </c>
      <c r="I106" s="14">
        <v>-2.1941390507899467E-2</v>
      </c>
      <c r="J106" s="14">
        <v>0</v>
      </c>
      <c r="K106" s="14">
        <v>0</v>
      </c>
      <c r="L106" s="14">
        <v>3.4602353050378039E-3</v>
      </c>
      <c r="M106" s="14">
        <v>0</v>
      </c>
      <c r="N106" s="14">
        <v>-1.5282619362101354E-3</v>
      </c>
      <c r="O106" s="14">
        <v>0.69411101623006388</v>
      </c>
      <c r="P106" s="34">
        <v>0.35872931699342603</v>
      </c>
    </row>
    <row r="107" spans="1:16" ht="16.5" thickBot="1" x14ac:dyDescent="0.3">
      <c r="A107" s="45"/>
      <c r="B107" s="3" t="s">
        <v>22</v>
      </c>
      <c r="C107" t="s">
        <v>32</v>
      </c>
      <c r="D107">
        <v>4536.1822744070996</v>
      </c>
      <c r="E107" t="s">
        <v>24</v>
      </c>
      <c r="F107" t="str">
        <f>IF(Table36891314[[#This Row],[% Price Change
Fuel]]&lt;-1, "Market Collapse", "")</f>
        <v/>
      </c>
      <c r="G107" s="15">
        <v>9.249982716944976E-3</v>
      </c>
      <c r="H107" s="14">
        <v>-1.5867855528796587E-16</v>
      </c>
      <c r="I107" s="14">
        <v>-4.0622917281037743E-2</v>
      </c>
      <c r="J107" s="14">
        <v>0</v>
      </c>
      <c r="K107" s="14">
        <v>0</v>
      </c>
      <c r="L107" s="14">
        <v>6.4063785072724262E-3</v>
      </c>
      <c r="M107" s="14">
        <v>0</v>
      </c>
      <c r="N107" s="14">
        <v>-2.8175419949153678E-3</v>
      </c>
      <c r="O107" s="14">
        <v>0.69540029628877753</v>
      </c>
      <c r="P107" s="34">
        <v>0.66416170685539533</v>
      </c>
    </row>
    <row r="108" spans="1:16" ht="15.75" x14ac:dyDescent="0.25">
      <c r="A108" s="44" t="s">
        <v>58</v>
      </c>
      <c r="B108" s="3" t="s">
        <v>15</v>
      </c>
      <c r="C108" t="s">
        <v>23</v>
      </c>
      <c r="D108">
        <v>1606695.2125056691</v>
      </c>
      <c r="E108" t="s">
        <v>24</v>
      </c>
      <c r="F108" s="10" t="str">
        <f>IF(Table36891314[[#This Row],[% Price Change
Fuel]]&lt;-1, "Market Collapse", "")</f>
        <v/>
      </c>
      <c r="G108" s="15">
        <v>3.2763019755457679</v>
      </c>
      <c r="H108" s="14">
        <v>-1.5867855528796587E-16</v>
      </c>
      <c r="I108" s="14">
        <v>-14.388453277483894</v>
      </c>
      <c r="J108" s="14">
        <v>0</v>
      </c>
      <c r="K108" s="14">
        <v>0</v>
      </c>
      <c r="L108" s="14">
        <v>2.2691102461218957</v>
      </c>
      <c r="M108" s="14">
        <v>0</v>
      </c>
      <c r="N108" s="14">
        <v>-0.23552867294768826</v>
      </c>
      <c r="O108" s="14">
        <v>0.92811142724154605</v>
      </c>
      <c r="P108" s="34">
        <v>235.24306788876262</v>
      </c>
    </row>
    <row r="109" spans="1:16" ht="15.75" x14ac:dyDescent="0.25">
      <c r="A109" s="45"/>
      <c r="B109" s="3" t="s">
        <v>15</v>
      </c>
      <c r="C109" t="s">
        <v>25</v>
      </c>
      <c r="D109">
        <v>1405858.3109424603</v>
      </c>
      <c r="E109" t="s">
        <v>24</v>
      </c>
      <c r="F109" s="10" t="str">
        <f>IF(Table36891314[[#This Row],[% Price Change
Fuel]]&lt;-1, "Market Collapse", "")</f>
        <v/>
      </c>
      <c r="G109" s="15">
        <v>2.8667642286025465</v>
      </c>
      <c r="H109" s="14">
        <v>-1.5867855528796587E-16</v>
      </c>
      <c r="I109" s="14">
        <v>-12.589896617798404</v>
      </c>
      <c r="J109" s="14">
        <v>0</v>
      </c>
      <c r="K109" s="14">
        <v>0</v>
      </c>
      <c r="L109" s="14">
        <v>1.9854714653566585</v>
      </c>
      <c r="M109" s="14">
        <v>0</v>
      </c>
      <c r="N109" s="14">
        <v>-0.22791479157869124</v>
      </c>
      <c r="O109" s="14">
        <v>0.92049754587254906</v>
      </c>
      <c r="P109" s="34">
        <v>205.83768440266726</v>
      </c>
    </row>
    <row r="110" spans="1:16" ht="15.75" x14ac:dyDescent="0.25">
      <c r="A110" s="45"/>
      <c r="B110" s="3" t="s">
        <v>15</v>
      </c>
      <c r="C110" t="s">
        <v>26</v>
      </c>
      <c r="D110">
        <v>1068040.3431848581</v>
      </c>
      <c r="E110" t="s">
        <v>24</v>
      </c>
      <c r="F110" s="10" t="str">
        <f>IF(Table36891314[[#This Row],[% Price Change
Fuel]]&lt;-1, "Market Collapse", "")</f>
        <v/>
      </c>
      <c r="G110" s="15">
        <v>2.1779007363083083</v>
      </c>
      <c r="H110" s="14">
        <v>-1.5867855528796587E-16</v>
      </c>
      <c r="I110" s="14">
        <v>-9.5646320825325617</v>
      </c>
      <c r="J110" s="14">
        <v>0</v>
      </c>
      <c r="K110" s="14">
        <v>0</v>
      </c>
      <c r="L110" s="14">
        <v>1.5083764905310293</v>
      </c>
      <c r="M110" s="14">
        <v>0</v>
      </c>
      <c r="N110" s="14">
        <v>-0.21068129602910424</v>
      </c>
      <c r="O110" s="14">
        <v>0.90326405032296209</v>
      </c>
      <c r="P110" s="34">
        <v>156.37632141067104</v>
      </c>
    </row>
    <row r="111" spans="1:16" ht="15.75" x14ac:dyDescent="0.25">
      <c r="A111" s="45"/>
      <c r="B111" s="3" t="s">
        <v>15</v>
      </c>
      <c r="C111" t="s">
        <v>27</v>
      </c>
      <c r="D111">
        <v>901191.22496311564</v>
      </c>
      <c r="E111" t="s">
        <v>24</v>
      </c>
      <c r="F111" s="10" t="str">
        <f>IF(Table36891314[[#This Row],[% Price Change
Fuel]]&lt;-1, "Market Collapse", "")</f>
        <v/>
      </c>
      <c r="G111" s="15">
        <v>1.8376693773093249</v>
      </c>
      <c r="H111" s="14">
        <v>-1.5867855528796587E-16</v>
      </c>
      <c r="I111" s="14">
        <v>-8.0704465498707734</v>
      </c>
      <c r="J111" s="14">
        <v>0</v>
      </c>
      <c r="K111" s="14">
        <v>0</v>
      </c>
      <c r="L111" s="14">
        <v>1.2727381188183706</v>
      </c>
      <c r="M111" s="14">
        <v>0</v>
      </c>
      <c r="N111" s="14">
        <v>-0.19908283290797646</v>
      </c>
      <c r="O111" s="14">
        <v>0.89166558720183442</v>
      </c>
      <c r="P111" s="34">
        <v>131.94723359145326</v>
      </c>
    </row>
    <row r="112" spans="1:16" ht="15.75" x14ac:dyDescent="0.25">
      <c r="A112" s="45"/>
      <c r="B112" s="3" t="s">
        <v>15</v>
      </c>
      <c r="C112" t="s">
        <v>28</v>
      </c>
      <c r="D112">
        <v>1864178.4196379881</v>
      </c>
      <c r="E112" t="s">
        <v>24</v>
      </c>
      <c r="F112" s="10" t="str">
        <f>IF(Table36891314[[#This Row],[% Price Change
Fuel]]&lt;-1, "Market Collapse", "")</f>
        <v/>
      </c>
      <c r="G112" s="15">
        <v>3.8013503690627184</v>
      </c>
      <c r="H112" s="14">
        <v>-1.5867855528796587E-16</v>
      </c>
      <c r="I112" s="14">
        <v>-16.694295148875547</v>
      </c>
      <c r="J112" s="14">
        <v>0</v>
      </c>
      <c r="K112" s="14">
        <v>0</v>
      </c>
      <c r="L112" s="14">
        <v>2.6327497086414304</v>
      </c>
      <c r="M112" s="14">
        <v>0</v>
      </c>
      <c r="N112" s="14">
        <v>-0.24338999877016124</v>
      </c>
      <c r="O112" s="14">
        <v>0.93597275306401906</v>
      </c>
      <c r="P112" s="34">
        <v>272.9422774863209</v>
      </c>
    </row>
    <row r="113" spans="1:16" ht="15.75" x14ac:dyDescent="0.25">
      <c r="A113" s="45"/>
      <c r="B113" s="3" t="s">
        <v>15</v>
      </c>
      <c r="C113" t="s">
        <v>33</v>
      </c>
      <c r="D113">
        <v>1789322.1461500002</v>
      </c>
      <c r="E113" t="s">
        <v>24</v>
      </c>
      <c r="F113" s="10" t="str">
        <f>IF(Table36891314[[#This Row],[% Price Change
Fuel]]&lt;-1, "Market Collapse", "")</f>
        <v/>
      </c>
      <c r="G113" s="15">
        <v>3.6487067594958393</v>
      </c>
      <c r="H113" s="14">
        <v>-1.5867855528796587E-16</v>
      </c>
      <c r="I113" s="14">
        <v>-16.023934034194205</v>
      </c>
      <c r="J113" s="14">
        <v>0</v>
      </c>
      <c r="K113" s="14">
        <v>0</v>
      </c>
      <c r="L113" s="14">
        <v>2.5270313771022455</v>
      </c>
      <c r="M113" s="14">
        <v>0</v>
      </c>
      <c r="N113" s="14">
        <v>-0.24128761834726747</v>
      </c>
      <c r="O113" s="14">
        <v>0.93387037264112516</v>
      </c>
      <c r="P113" s="34">
        <v>261.98225265462167</v>
      </c>
    </row>
    <row r="114" spans="1:16" ht="15.75" x14ac:dyDescent="0.25">
      <c r="A114" s="45"/>
      <c r="B114" s="3" t="s">
        <v>15</v>
      </c>
      <c r="C114" t="s">
        <v>34</v>
      </c>
      <c r="D114">
        <v>1602880.4750000001</v>
      </c>
      <c r="E114" t="s">
        <v>24</v>
      </c>
      <c r="F114" s="10" t="str">
        <f>IF(Table36891314[[#This Row],[% Price Change
Fuel]]&lt;-1, "Market Collapse", "")</f>
        <v/>
      </c>
      <c r="G114" s="15">
        <v>3.2685231311646232</v>
      </c>
      <c r="H114" s="14">
        <v>-1.5867855528796587E-16</v>
      </c>
      <c r="I114" s="14">
        <v>-14.354291121563492</v>
      </c>
      <c r="J114" s="14">
        <v>0</v>
      </c>
      <c r="K114" s="14">
        <v>0</v>
      </c>
      <c r="L114" s="14">
        <v>2.2637227526551795</v>
      </c>
      <c r="M114" s="14">
        <v>0</v>
      </c>
      <c r="N114" s="14">
        <v>-0.23539766510186266</v>
      </c>
      <c r="O114" s="14">
        <v>0.92798041939572051</v>
      </c>
      <c r="P114" s="34">
        <v>234.68453597366187</v>
      </c>
    </row>
    <row r="115" spans="1:16" ht="15.75" x14ac:dyDescent="0.25">
      <c r="A115" s="45"/>
      <c r="B115" s="3" t="s">
        <v>15</v>
      </c>
      <c r="C115" t="s">
        <v>35</v>
      </c>
      <c r="D115">
        <v>924809.875</v>
      </c>
      <c r="E115" t="s">
        <v>24</v>
      </c>
      <c r="F115" t="str">
        <f>IF(Table36891314[[#This Row],[% Price Change
Fuel]]&lt;-1, "Market Collapse", "")</f>
        <v/>
      </c>
      <c r="G115" s="15">
        <v>1.8858314861979735</v>
      </c>
      <c r="H115" s="14">
        <v>-1.5867855528796587E-16</v>
      </c>
      <c r="I115" s="14">
        <v>-8.2819588764700249</v>
      </c>
      <c r="J115" s="14">
        <v>0</v>
      </c>
      <c r="K115" s="14">
        <v>0</v>
      </c>
      <c r="L115" s="14">
        <v>1.3060943648450718</v>
      </c>
      <c r="M115" s="14">
        <v>0</v>
      </c>
      <c r="N115" s="14">
        <v>-0.20089084346248293</v>
      </c>
      <c r="O115" s="14">
        <v>0.89347359775634083</v>
      </c>
      <c r="P115" s="34">
        <v>135.40534042517118</v>
      </c>
    </row>
    <row r="116" spans="1:16" x14ac:dyDescent="0.25">
      <c r="H116" s="16"/>
    </row>
    <row r="118" spans="1:16" ht="36" customHeight="1" x14ac:dyDescent="0.25">
      <c r="A118" s="46" t="s">
        <v>56</v>
      </c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</row>
    <row r="119" spans="1:16" ht="37.5" x14ac:dyDescent="0.3">
      <c r="A119" s="38" t="s">
        <v>59</v>
      </c>
      <c r="B119" s="1" t="s">
        <v>0</v>
      </c>
      <c r="C119" s="1" t="s">
        <v>1</v>
      </c>
      <c r="D119" s="1" t="s">
        <v>2</v>
      </c>
      <c r="E119" s="1" t="s">
        <v>3</v>
      </c>
      <c r="F119" s="9" t="s">
        <v>40</v>
      </c>
      <c r="G119" s="9" t="s">
        <v>44</v>
      </c>
      <c r="H119" s="12" t="s">
        <v>42</v>
      </c>
      <c r="I119" s="12" t="s">
        <v>36</v>
      </c>
      <c r="J119" s="12" t="s">
        <v>37</v>
      </c>
      <c r="K119" s="12" t="s">
        <v>43</v>
      </c>
      <c r="L119" s="12" t="s">
        <v>38</v>
      </c>
      <c r="M119" s="12" t="s">
        <v>39</v>
      </c>
      <c r="N119" s="12" t="s">
        <v>46</v>
      </c>
      <c r="O119" s="12" t="s">
        <v>45</v>
      </c>
      <c r="P119" s="12" t="s">
        <v>41</v>
      </c>
    </row>
    <row r="120" spans="1:16" ht="15.75" x14ac:dyDescent="0.25">
      <c r="A120" s="45" t="s">
        <v>4</v>
      </c>
      <c r="B120" s="3" t="s">
        <v>8</v>
      </c>
      <c r="C120" t="s">
        <v>23</v>
      </c>
      <c r="D120" s="4">
        <v>78.279968349613</v>
      </c>
      <c r="E120" t="s">
        <v>24</v>
      </c>
      <c r="F120" t="str">
        <f>IF(Table368913[[#This Row],[% Price Change
Fuel]]&lt;-1, "Market Collapse", "")</f>
        <v/>
      </c>
      <c r="G120" s="15">
        <v>1.5962505704459633E-4</v>
      </c>
      <c r="H120" s="14">
        <v>0</v>
      </c>
      <c r="I120" s="14">
        <v>-4.4936112326763705E-4</v>
      </c>
      <c r="J120" s="14">
        <v>0</v>
      </c>
      <c r="K120" s="14">
        <v>0</v>
      </c>
      <c r="L120" s="14">
        <v>1.2816977841589709E-4</v>
      </c>
      <c r="M120" s="14">
        <v>0</v>
      </c>
      <c r="N120" s="14">
        <v>-3.1450258379409982E-5</v>
      </c>
      <c r="O120" s="14">
        <v>0.80297417609928656</v>
      </c>
      <c r="P120" s="34">
        <v>1.5055421891813166E-2</v>
      </c>
    </row>
    <row r="121" spans="1:16" ht="15.75" x14ac:dyDescent="0.25">
      <c r="A121" s="45"/>
      <c r="B121" s="3" t="s">
        <v>8</v>
      </c>
      <c r="C121" t="s">
        <v>25</v>
      </c>
      <c r="D121" s="4">
        <v>71.425238501169304</v>
      </c>
      <c r="E121" t="s">
        <v>24</v>
      </c>
      <c r="F121" t="str">
        <f>IF(Table368913[[#This Row],[% Price Change
Fuel]]&lt;-1, "Market Collapse", "")</f>
        <v/>
      </c>
      <c r="G121" s="15">
        <v>1.4564719442977924E-4</v>
      </c>
      <c r="H121" s="14">
        <v>0</v>
      </c>
      <c r="I121" s="14">
        <v>-4.1001198747548365E-4</v>
      </c>
      <c r="J121" s="14">
        <v>0</v>
      </c>
      <c r="K121" s="14">
        <v>0</v>
      </c>
      <c r="L121" s="14">
        <v>1.1694635530647469E-4</v>
      </c>
      <c r="M121" s="14">
        <v>0</v>
      </c>
      <c r="N121" s="14">
        <v>-2.8696659535343173E-5</v>
      </c>
      <c r="O121" s="14">
        <v>0.80297142250015208</v>
      </c>
      <c r="P121" s="34">
        <v>1.3737066097898874E-2</v>
      </c>
    </row>
    <row r="122" spans="1:16" ht="15.75" x14ac:dyDescent="0.25">
      <c r="A122" s="45"/>
      <c r="B122" s="3" t="s">
        <v>8</v>
      </c>
      <c r="C122" t="s">
        <v>26</v>
      </c>
      <c r="D122" s="4">
        <v>54.2622507724803</v>
      </c>
      <c r="E122" t="s">
        <v>24</v>
      </c>
      <c r="F122" t="str">
        <f>IF(Table368913[[#This Row],[% Price Change
Fuel]]&lt;-1, "Market Collapse", "")</f>
        <v/>
      </c>
      <c r="G122" s="15">
        <v>1.1064918723831063E-4</v>
      </c>
      <c r="H122" s="14">
        <v>0</v>
      </c>
      <c r="I122" s="14">
        <v>-3.1148896035919935E-4</v>
      </c>
      <c r="J122" s="14">
        <v>0</v>
      </c>
      <c r="K122" s="14">
        <v>0</v>
      </c>
      <c r="L122" s="14">
        <v>8.884496001321403E-5</v>
      </c>
      <c r="M122" s="14">
        <v>0</v>
      </c>
      <c r="N122" s="14">
        <v>-2.1801814872046444E-5</v>
      </c>
      <c r="O122" s="14">
        <v>0.80296452765540161</v>
      </c>
      <c r="P122" s="34">
        <v>1.0436144717535003E-2</v>
      </c>
    </row>
    <row r="123" spans="1:16" ht="15.75" x14ac:dyDescent="0.25">
      <c r="A123" s="45"/>
      <c r="B123" s="3" t="s">
        <v>8</v>
      </c>
      <c r="C123" t="s">
        <v>27</v>
      </c>
      <c r="D123" s="4">
        <v>45.7854092798406</v>
      </c>
      <c r="E123" t="s">
        <v>24</v>
      </c>
      <c r="F123" t="str">
        <f>IF(Table368913[[#This Row],[% Price Change
Fuel]]&lt;-1, "Market Collapse", "")</f>
        <v/>
      </c>
      <c r="G123" s="15">
        <v>9.3363586140756002E-5</v>
      </c>
      <c r="H123" s="14">
        <v>0</v>
      </c>
      <c r="I123" s="14">
        <v>-2.6282819700929668E-4</v>
      </c>
      <c r="J123" s="14">
        <v>0</v>
      </c>
      <c r="K123" s="14">
        <v>0</v>
      </c>
      <c r="L123" s="14">
        <v>7.4965612350179459E-5</v>
      </c>
      <c r="M123" s="14">
        <v>0</v>
      </c>
      <c r="N123" s="14">
        <v>-1.8396256250173534E-5</v>
      </c>
      <c r="O123" s="14">
        <v>0.80296112209701187</v>
      </c>
      <c r="P123" s="34">
        <v>8.8058115981756706E-3</v>
      </c>
    </row>
    <row r="124" spans="1:16" ht="15.75" x14ac:dyDescent="0.25">
      <c r="A124" s="45"/>
      <c r="B124" s="3" t="s">
        <v>8</v>
      </c>
      <c r="C124" t="s">
        <v>28</v>
      </c>
      <c r="D124" s="4">
        <v>94.710389505675494</v>
      </c>
      <c r="E124" t="s">
        <v>24</v>
      </c>
      <c r="F124" t="str">
        <f>IF(Table368913[[#This Row],[% Price Change
Fuel]]&lt;-1, "Market Collapse", "")</f>
        <v/>
      </c>
      <c r="G124" s="15">
        <v>1.9312924680856913E-4</v>
      </c>
      <c r="H124" s="14">
        <v>0</v>
      </c>
      <c r="I124" s="14">
        <v>-5.4367889909331859E-4</v>
      </c>
      <c r="J124" s="14">
        <v>0</v>
      </c>
      <c r="K124" s="14">
        <v>0</v>
      </c>
      <c r="L124" s="14">
        <v>1.5507172387202911E-4</v>
      </c>
      <c r="M124" s="14">
        <v>0</v>
      </c>
      <c r="N124" s="14">
        <v>-3.8050174335007046E-5</v>
      </c>
      <c r="O124" s="14">
        <v>0.80298077601512829</v>
      </c>
      <c r="P124" s="34">
        <v>1.8215450281972065E-2</v>
      </c>
    </row>
    <row r="125" spans="1:16" ht="15.75" x14ac:dyDescent="0.25">
      <c r="A125" s="45"/>
      <c r="B125" s="3" t="s">
        <v>12</v>
      </c>
      <c r="C125" t="s">
        <v>23</v>
      </c>
      <c r="D125" s="4">
        <v>347.463431650475</v>
      </c>
      <c r="E125" t="s">
        <v>24</v>
      </c>
      <c r="F125" t="str">
        <f>IF(Table368913[[#This Row],[% Price Change
Fuel]]&lt;-1, "Market Collapse", "")</f>
        <v/>
      </c>
      <c r="G125" s="15">
        <v>7.0853209662025205E-4</v>
      </c>
      <c r="H125" s="14">
        <v>0</v>
      </c>
      <c r="I125" s="14">
        <v>-1.9945914802045285E-3</v>
      </c>
      <c r="J125" s="14">
        <v>0</v>
      </c>
      <c r="K125" s="14">
        <v>0</v>
      </c>
      <c r="L125" s="14">
        <v>5.6891069300597406E-4</v>
      </c>
      <c r="M125" s="14">
        <v>0</v>
      </c>
      <c r="N125" s="14">
        <v>-1.3952254741124852E-4</v>
      </c>
      <c r="O125" s="14">
        <v>0.80308224838820874</v>
      </c>
      <c r="P125" s="34">
        <v>6.682691198997992E-2</v>
      </c>
    </row>
    <row r="126" spans="1:16" ht="15.75" x14ac:dyDescent="0.25">
      <c r="A126" s="45"/>
      <c r="B126" s="3" t="s">
        <v>12</v>
      </c>
      <c r="C126" t="s">
        <v>25</v>
      </c>
      <c r="D126" s="4">
        <v>301.51785396969899</v>
      </c>
      <c r="E126" t="s">
        <v>24</v>
      </c>
      <c r="F126" t="str">
        <f>IF(Table368913[[#This Row],[% Price Change
Fuel]]&lt;-1, "Market Collapse", "")</f>
        <v/>
      </c>
      <c r="G126" s="15">
        <v>6.1484190214437426E-4</v>
      </c>
      <c r="H126" s="14">
        <v>0</v>
      </c>
      <c r="I126" s="14">
        <v>-1.7308438467921604E-3</v>
      </c>
      <c r="J126" s="14">
        <v>0</v>
      </c>
      <c r="K126" s="14">
        <v>0</v>
      </c>
      <c r="L126" s="14">
        <v>4.9368283286893339E-4</v>
      </c>
      <c r="M126" s="14">
        <v>0</v>
      </c>
      <c r="N126" s="14">
        <v>-1.2108462137653186E-4</v>
      </c>
      <c r="O126" s="14">
        <v>0.80306381046212538</v>
      </c>
      <c r="P126" s="34">
        <v>5.7990295539689249E-2</v>
      </c>
    </row>
    <row r="127" spans="1:16" ht="15.75" x14ac:dyDescent="0.25">
      <c r="A127" s="45"/>
      <c r="B127" s="3" t="s">
        <v>12</v>
      </c>
      <c r="C127" t="s">
        <v>26</v>
      </c>
      <c r="D127" s="4">
        <v>229.06521214312818</v>
      </c>
      <c r="E127" t="s">
        <v>24</v>
      </c>
      <c r="F127" t="str">
        <f>IF(Table368913[[#This Row],[% Price Change
Fuel]]&lt;-1, "Market Collapse", "")</f>
        <v/>
      </c>
      <c r="G127" s="15">
        <v>4.6709967219168101E-4</v>
      </c>
      <c r="H127" s="14">
        <v>0</v>
      </c>
      <c r="I127" s="14">
        <v>-1.3149341166108774E-3</v>
      </c>
      <c r="J127" s="14">
        <v>0</v>
      </c>
      <c r="K127" s="14">
        <v>0</v>
      </c>
      <c r="L127" s="14">
        <v>3.7505428402895247E-4</v>
      </c>
      <c r="M127" s="14">
        <v>0</v>
      </c>
      <c r="N127" s="14">
        <v>-9.2002413865353356E-5</v>
      </c>
      <c r="O127" s="14">
        <v>0.80303472825474631</v>
      </c>
      <c r="P127" s="34">
        <v>4.4055631118174642E-2</v>
      </c>
    </row>
    <row r="128" spans="1:16" ht="15.75" x14ac:dyDescent="0.25">
      <c r="A128" s="45"/>
      <c r="B128" s="3" t="s">
        <v>12</v>
      </c>
      <c r="C128" t="s">
        <v>27</v>
      </c>
      <c r="D128" s="4">
        <v>193.28067562836512</v>
      </c>
      <c r="E128" t="s">
        <v>24</v>
      </c>
      <c r="F128" t="str">
        <f>IF(Table368913[[#This Row],[% Price Change
Fuel]]&lt;-1, "Market Collapse", "")</f>
        <v/>
      </c>
      <c r="G128" s="15">
        <v>3.9412942446531317E-4</v>
      </c>
      <c r="H128" s="14">
        <v>0</v>
      </c>
      <c r="I128" s="14">
        <v>-1.1095152864439807E-3</v>
      </c>
      <c r="J128" s="14">
        <v>0</v>
      </c>
      <c r="K128" s="14">
        <v>0</v>
      </c>
      <c r="L128" s="14">
        <v>3.1646335441421771E-4</v>
      </c>
      <c r="M128" s="14">
        <v>0</v>
      </c>
      <c r="N128" s="14">
        <v>-7.7635471627291499E-5</v>
      </c>
      <c r="O128" s="14">
        <v>0.80302036131249532</v>
      </c>
      <c r="P128" s="34">
        <v>3.7173266372873909E-2</v>
      </c>
    </row>
    <row r="129" spans="1:16" ht="16.5" thickBot="1" x14ac:dyDescent="0.3">
      <c r="A129" s="41"/>
      <c r="B129" s="3" t="s">
        <v>12</v>
      </c>
      <c r="C129" t="s">
        <v>28</v>
      </c>
      <c r="D129" s="4">
        <v>399.81488344685596</v>
      </c>
      <c r="E129" t="s">
        <v>24</v>
      </c>
      <c r="F129" t="str">
        <f>IF(Table368913[[#This Row],[% Price Change
Fuel]]&lt;-1, "Market Collapse", "")</f>
        <v/>
      </c>
      <c r="G129" s="15">
        <v>8.1528486690808091E-4</v>
      </c>
      <c r="H129" s="14">
        <v>0</v>
      </c>
      <c r="I129" s="14">
        <v>-2.2951116219453067E-3</v>
      </c>
      <c r="J129" s="14">
        <v>0</v>
      </c>
      <c r="K129" s="14">
        <v>0</v>
      </c>
      <c r="L129" s="14">
        <v>6.5462705337186429E-4</v>
      </c>
      <c r="M129" s="14">
        <v>0</v>
      </c>
      <c r="N129" s="14">
        <v>-1.6052693835262382E-4</v>
      </c>
      <c r="O129" s="14">
        <v>0.80310325277910199</v>
      </c>
      <c r="P129" s="34">
        <v>7.6895556753927841E-2</v>
      </c>
    </row>
    <row r="130" spans="1:16" ht="15.75" x14ac:dyDescent="0.25">
      <c r="A130" s="45" t="s">
        <v>16</v>
      </c>
      <c r="B130" s="3" t="s">
        <v>17</v>
      </c>
      <c r="C130" t="s">
        <v>23</v>
      </c>
      <c r="D130" s="4">
        <v>13979.558874595172</v>
      </c>
      <c r="E130" t="s">
        <v>24</v>
      </c>
      <c r="F130" t="str">
        <f>IF(Table368913[[#This Row],[% Price Change
Fuel]]&lt;-1, "Market Collapse", "")</f>
        <v/>
      </c>
      <c r="G130" s="15">
        <v>2.8506499553618933E-2</v>
      </c>
      <c r="H130" s="14">
        <v>0</v>
      </c>
      <c r="I130" s="14">
        <v>-8.0248758540813231E-2</v>
      </c>
      <c r="J130" s="14">
        <v>0</v>
      </c>
      <c r="K130" s="14">
        <v>0</v>
      </c>
      <c r="L130" s="14">
        <v>2.2889086455761994E-2</v>
      </c>
      <c r="M130" s="14">
        <v>0</v>
      </c>
      <c r="N130" s="14">
        <v>-5.4617186184967356E-3</v>
      </c>
      <c r="O130" s="14">
        <v>0.80840444445928594</v>
      </c>
      <c r="P130" s="34">
        <v>2.6886591953973058</v>
      </c>
    </row>
    <row r="131" spans="1:16" ht="15.75" x14ac:dyDescent="0.25">
      <c r="A131" s="45"/>
      <c r="B131" s="3" t="s">
        <v>17</v>
      </c>
      <c r="C131" t="s">
        <v>29</v>
      </c>
      <c r="D131" s="4">
        <v>12880.894356686529</v>
      </c>
      <c r="E131" t="s">
        <v>24</v>
      </c>
      <c r="F131" t="str">
        <f>IF(Table368913[[#This Row],[% Price Change
Fuel]]&lt;-1, "Market Collapse", "")</f>
        <v/>
      </c>
      <c r="G131" s="15">
        <v>2.6266151351627E-2</v>
      </c>
      <c r="H131" s="14">
        <v>0</v>
      </c>
      <c r="I131" s="14">
        <v>-7.3941945542927212E-2</v>
      </c>
      <c r="J131" s="14">
        <v>0</v>
      </c>
      <c r="K131" s="14">
        <v>0</v>
      </c>
      <c r="L131" s="14">
        <v>2.1090215163622063E-2</v>
      </c>
      <c r="M131" s="14">
        <v>0</v>
      </c>
      <c r="N131" s="14">
        <v>-5.0434638043825256E-3</v>
      </c>
      <c r="O131" s="14">
        <v>0.80798618964517166</v>
      </c>
      <c r="P131" s="34">
        <v>2.4773553563255355</v>
      </c>
    </row>
    <row r="132" spans="1:16" ht="15.75" x14ac:dyDescent="0.25">
      <c r="A132" s="45"/>
      <c r="B132" s="3" t="s">
        <v>17</v>
      </c>
      <c r="C132" t="s">
        <v>25</v>
      </c>
      <c r="D132" s="4">
        <v>12928.250585906731</v>
      </c>
      <c r="E132" t="s">
        <v>24</v>
      </c>
      <c r="F132" t="str">
        <f>IF(Table368913[[#This Row],[% Price Change
Fuel]]&lt;-1, "Market Collapse", "")</f>
        <v/>
      </c>
      <c r="G132" s="15">
        <v>2.6362718084471486E-2</v>
      </c>
      <c r="H132" s="14">
        <v>0</v>
      </c>
      <c r="I132" s="14">
        <v>-7.4213790930767201E-2</v>
      </c>
      <c r="J132" s="14">
        <v>0</v>
      </c>
      <c r="K132" s="14">
        <v>0</v>
      </c>
      <c r="L132" s="14">
        <v>2.1167752719317756E-2</v>
      </c>
      <c r="M132" s="14">
        <v>0</v>
      </c>
      <c r="N132" s="14">
        <v>-5.0615296849920964E-3</v>
      </c>
      <c r="O132" s="14">
        <v>0.80800425552577959</v>
      </c>
      <c r="P132" s="34">
        <v>2.4864632804234779</v>
      </c>
    </row>
    <row r="133" spans="1:16" ht="15.75" x14ac:dyDescent="0.25">
      <c r="A133" s="45"/>
      <c r="B133" s="3" t="s">
        <v>17</v>
      </c>
      <c r="C133" t="s">
        <v>30</v>
      </c>
      <c r="D133" s="4">
        <v>20202.167397060159</v>
      </c>
      <c r="E133" t="s">
        <v>24</v>
      </c>
      <c r="F133" t="str">
        <f>IF(Table368913[[#This Row],[% Price Change
Fuel]]&lt;-1, "Market Collapse", "")</f>
        <v/>
      </c>
      <c r="G133" s="15">
        <v>4.1195368255359736E-2</v>
      </c>
      <c r="H133" s="14">
        <v>0</v>
      </c>
      <c r="I133" s="14">
        <v>-0.11596924251980135</v>
      </c>
      <c r="J133" s="14">
        <v>0</v>
      </c>
      <c r="K133" s="14">
        <v>0</v>
      </c>
      <c r="L133" s="14">
        <v>3.3077521278973607E-2</v>
      </c>
      <c r="M133" s="14">
        <v>0</v>
      </c>
      <c r="N133" s="14">
        <v>-7.7966606689659629E-3</v>
      </c>
      <c r="O133" s="14">
        <v>0.81073938650975463</v>
      </c>
      <c r="P133" s="34">
        <v>3.8854404224278181</v>
      </c>
    </row>
    <row r="134" spans="1:16" ht="15.75" x14ac:dyDescent="0.25">
      <c r="A134" s="45"/>
      <c r="B134" s="3" t="s">
        <v>17</v>
      </c>
      <c r="C134" t="s">
        <v>27</v>
      </c>
      <c r="D134" s="4">
        <v>8287.3401193964201</v>
      </c>
      <c r="E134" t="s">
        <v>24</v>
      </c>
      <c r="F134" t="str">
        <f>IF(Table368913[[#This Row],[% Price Change
Fuel]]&lt;-1, "Market Collapse", "")</f>
        <v/>
      </c>
      <c r="G134" s="15">
        <v>1.6899178259736296E-2</v>
      </c>
      <c r="H134" s="14">
        <v>0</v>
      </c>
      <c r="I134" s="14">
        <v>-4.7572942905632007E-2</v>
      </c>
      <c r="J134" s="14">
        <v>0</v>
      </c>
      <c r="K134" s="14">
        <v>0</v>
      </c>
      <c r="L134" s="14">
        <v>1.3569072256342034E-2</v>
      </c>
      <c r="M134" s="14">
        <v>0</v>
      </c>
      <c r="N134" s="14">
        <v>-3.2747651631434747E-3</v>
      </c>
      <c r="O134" s="14">
        <v>0.80621749100393381</v>
      </c>
      <c r="P134" s="34">
        <v>1.5938867182635128</v>
      </c>
    </row>
    <row r="135" spans="1:16" ht="15.75" x14ac:dyDescent="0.25">
      <c r="A135" s="45"/>
      <c r="B135" s="3" t="s">
        <v>17</v>
      </c>
      <c r="C135" t="s">
        <v>31</v>
      </c>
      <c r="D135" s="4">
        <v>15343.41827613693</v>
      </c>
      <c r="E135" t="s">
        <v>24</v>
      </c>
      <c r="F135" t="str">
        <f>IF(Table368913[[#This Row],[% Price Change
Fuel]]&lt;-1, "Market Collapse", "")</f>
        <v/>
      </c>
      <c r="G135" s="15">
        <v>3.1287621459539949E-2</v>
      </c>
      <c r="H135" s="14">
        <v>0</v>
      </c>
      <c r="I135" s="14">
        <v>-8.8077905710602783E-2</v>
      </c>
      <c r="J135" s="14">
        <v>0</v>
      </c>
      <c r="K135" s="14">
        <v>0</v>
      </c>
      <c r="L135" s="14">
        <v>2.5122168059797716E-2</v>
      </c>
      <c r="M135" s="14">
        <v>0</v>
      </c>
      <c r="N135" s="14">
        <v>-5.9784033779213593E-3</v>
      </c>
      <c r="O135" s="14">
        <v>0.80892112921870973</v>
      </c>
      <c r="P135" s="34">
        <v>2.9509674094174496</v>
      </c>
    </row>
    <row r="136" spans="1:16" ht="15.75" x14ac:dyDescent="0.25">
      <c r="A136" s="45"/>
      <c r="B136" s="3" t="s">
        <v>17</v>
      </c>
      <c r="C136" t="s">
        <v>32</v>
      </c>
      <c r="D136" s="4">
        <v>860.28054599366999</v>
      </c>
      <c r="E136" t="s">
        <v>24</v>
      </c>
      <c r="F136" t="str">
        <f>IF(Table368913[[#This Row],[% Price Change
Fuel]]&lt;-1, "Market Collapse", "")</f>
        <v/>
      </c>
      <c r="G136" s="15">
        <v>1.7542461261007261E-3</v>
      </c>
      <c r="H136" s="14">
        <v>0</v>
      </c>
      <c r="I136" s="14">
        <v>-4.9383851401967596E-3</v>
      </c>
      <c r="J136" s="14">
        <v>0</v>
      </c>
      <c r="K136" s="14">
        <v>0</v>
      </c>
      <c r="L136" s="14">
        <v>1.4085591662869154E-3</v>
      </c>
      <c r="M136" s="14">
        <v>0</v>
      </c>
      <c r="N136" s="14">
        <v>-3.4508160175070993E-4</v>
      </c>
      <c r="O136" s="14">
        <v>0.80328780744253681</v>
      </c>
      <c r="P136" s="34">
        <v>0.16545595045997574</v>
      </c>
    </row>
    <row r="137" spans="1:16" ht="15.75" x14ac:dyDescent="0.25">
      <c r="A137" s="45"/>
      <c r="B137" s="3" t="s">
        <v>20</v>
      </c>
      <c r="C137" t="s">
        <v>23</v>
      </c>
      <c r="D137">
        <v>3762.1112153559802</v>
      </c>
      <c r="E137" t="s">
        <v>24</v>
      </c>
      <c r="F137" t="str">
        <f>IF(Table368913[[#This Row],[% Price Change
Fuel]]&lt;-1, "Market Collapse", "")</f>
        <v/>
      </c>
      <c r="G137" s="15">
        <v>7.6715311722821214E-3</v>
      </c>
      <c r="H137" s="14">
        <v>0</v>
      </c>
      <c r="I137" s="14">
        <v>-2.1596157449104966E-2</v>
      </c>
      <c r="J137" s="14">
        <v>0</v>
      </c>
      <c r="K137" s="14">
        <v>0</v>
      </c>
      <c r="L137" s="14">
        <v>6.1598001508448314E-3</v>
      </c>
      <c r="M137" s="14">
        <v>0</v>
      </c>
      <c r="N137" s="14">
        <v>-1.5002220214345131E-3</v>
      </c>
      <c r="O137" s="14">
        <v>0.80444294786222859</v>
      </c>
      <c r="P137" s="34">
        <v>0.72355894803346277</v>
      </c>
    </row>
    <row r="138" spans="1:16" ht="15.75" x14ac:dyDescent="0.25">
      <c r="A138" s="45"/>
      <c r="B138" s="3" t="s">
        <v>20</v>
      </c>
      <c r="C138" t="s">
        <v>29</v>
      </c>
      <c r="D138">
        <v>3466.4439374662097</v>
      </c>
      <c r="E138" t="s">
        <v>24</v>
      </c>
      <c r="F138" t="str">
        <f>IF(Table368913[[#This Row],[% Price Change
Fuel]]&lt;-1, "Market Collapse", "")</f>
        <v/>
      </c>
      <c r="G138" s="15">
        <v>7.0686195067000742E-3</v>
      </c>
      <c r="H138" s="14">
        <v>0</v>
      </c>
      <c r="I138" s="14">
        <v>-1.989889845798503E-2</v>
      </c>
      <c r="J138" s="14">
        <v>0</v>
      </c>
      <c r="K138" s="14">
        <v>0</v>
      </c>
      <c r="L138" s="14">
        <v>5.6756966146411011E-3</v>
      </c>
      <c r="M138" s="14">
        <v>0</v>
      </c>
      <c r="N138" s="14">
        <v>-1.383145959548652E-3</v>
      </c>
      <c r="O138" s="14">
        <v>0.80432587180033943</v>
      </c>
      <c r="P138" s="34">
        <v>0.66669388150258035</v>
      </c>
    </row>
    <row r="139" spans="1:16" ht="15.75" x14ac:dyDescent="0.25">
      <c r="A139" s="45"/>
      <c r="B139" s="3" t="s">
        <v>21</v>
      </c>
      <c r="C139" t="s">
        <v>23</v>
      </c>
      <c r="D139">
        <v>9038.6271912206303</v>
      </c>
      <c r="E139" t="s">
        <v>24</v>
      </c>
      <c r="F139" t="str">
        <f>IF(Table368913[[#This Row],[% Price Change
Fuel]]&lt;-1, "Market Collapse", "")</f>
        <v/>
      </c>
      <c r="G139" s="15">
        <v>1.84311697030798E-2</v>
      </c>
      <c r="H139" s="14">
        <v>0</v>
      </c>
      <c r="I139" s="14">
        <v>-5.188565801792519E-2</v>
      </c>
      <c r="J139" s="14">
        <v>0</v>
      </c>
      <c r="K139" s="14">
        <v>0</v>
      </c>
      <c r="L139" s="14">
        <v>1.479917364182505E-2</v>
      </c>
      <c r="M139" s="14">
        <v>0</v>
      </c>
      <c r="N139" s="14">
        <v>-3.5662656145075289E-3</v>
      </c>
      <c r="O139" s="14">
        <v>0.80650899145529453</v>
      </c>
      <c r="P139" s="34">
        <v>1.7383801827686418</v>
      </c>
    </row>
    <row r="140" spans="1:16" ht="15.75" x14ac:dyDescent="0.25">
      <c r="A140" s="45"/>
      <c r="B140" s="3" t="s">
        <v>21</v>
      </c>
      <c r="C140" t="s">
        <v>29</v>
      </c>
      <c r="D140">
        <v>8328.2743775763392</v>
      </c>
      <c r="E140" t="s">
        <v>24</v>
      </c>
      <c r="F140" t="str">
        <f>IF(Table368913[[#This Row],[% Price Change
Fuel]]&lt;-1, "Market Collapse", "")</f>
        <v/>
      </c>
      <c r="G140" s="15">
        <v>1.6982649592630367E-2</v>
      </c>
      <c r="H140" s="14">
        <v>0</v>
      </c>
      <c r="I140" s="14">
        <v>-4.7807923381782906E-2</v>
      </c>
      <c r="J140" s="14">
        <v>0</v>
      </c>
      <c r="K140" s="14">
        <v>0</v>
      </c>
      <c r="L140" s="14">
        <v>1.363609495590562E-2</v>
      </c>
      <c r="M140" s="14">
        <v>0</v>
      </c>
      <c r="N140" s="14">
        <v>-3.2906703354922727E-3</v>
      </c>
      <c r="O140" s="14">
        <v>0.80623339617627976</v>
      </c>
      <c r="P140" s="34">
        <v>1.601759518160121</v>
      </c>
    </row>
    <row r="141" spans="1:16" ht="15.75" x14ac:dyDescent="0.25">
      <c r="A141" s="45"/>
      <c r="B141" s="3" t="s">
        <v>22</v>
      </c>
      <c r="C141" t="s">
        <v>23</v>
      </c>
      <c r="D141">
        <v>3360.1350171024301</v>
      </c>
      <c r="E141" t="s">
        <v>24</v>
      </c>
      <c r="F141" t="str">
        <f>IF(Table368913[[#This Row],[% Price Change
Fuel]]&lt;-1, "Market Collapse", "")</f>
        <v/>
      </c>
      <c r="G141" s="15">
        <v>6.8518390475968138E-3</v>
      </c>
      <c r="H141" s="14">
        <v>0</v>
      </c>
      <c r="I141" s="14">
        <v>-1.9288638938529685E-2</v>
      </c>
      <c r="J141" s="14">
        <v>0</v>
      </c>
      <c r="K141" s="14">
        <v>0</v>
      </c>
      <c r="L141" s="14">
        <v>5.5016343218997343E-3</v>
      </c>
      <c r="M141" s="14">
        <v>0</v>
      </c>
      <c r="N141" s="14">
        <v>-1.3410162978638707E-3</v>
      </c>
      <c r="O141" s="14">
        <v>0.80428374213865794</v>
      </c>
      <c r="P141" s="34">
        <v>0.6462477101424513</v>
      </c>
    </row>
    <row r="142" spans="1:16" ht="15.75" x14ac:dyDescent="0.25">
      <c r="A142" s="45"/>
      <c r="B142" s="3" t="s">
        <v>22</v>
      </c>
      <c r="C142" t="s">
        <v>29</v>
      </c>
      <c r="D142">
        <v>3808.15302114118</v>
      </c>
      <c r="E142" t="s">
        <v>24</v>
      </c>
      <c r="F142" t="str">
        <f>IF(Table368913[[#This Row],[% Price Change
Fuel]]&lt;-1, "Market Collapse", "")</f>
        <v/>
      </c>
      <c r="G142" s="15">
        <v>7.7654175908620938E-3</v>
      </c>
      <c r="H142" s="14">
        <v>0</v>
      </c>
      <c r="I142" s="14">
        <v>-2.1860457473761308E-2</v>
      </c>
      <c r="J142" s="14">
        <v>0</v>
      </c>
      <c r="K142" s="14">
        <v>0</v>
      </c>
      <c r="L142" s="14">
        <v>6.2351855676988236E-3</v>
      </c>
      <c r="M142" s="14">
        <v>0</v>
      </c>
      <c r="N142" s="14">
        <v>-1.518440697063628E-3</v>
      </c>
      <c r="O142" s="14">
        <v>0.80446116653785071</v>
      </c>
      <c r="P142" s="34">
        <v>0.73241407183299867</v>
      </c>
    </row>
    <row r="143" spans="1:16" ht="15.75" x14ac:dyDescent="0.25">
      <c r="A143" s="45"/>
      <c r="B143" s="3" t="s">
        <v>22</v>
      </c>
      <c r="C143" t="s">
        <v>25</v>
      </c>
      <c r="D143">
        <v>3822.1535825767901</v>
      </c>
      <c r="E143" t="s">
        <v>24</v>
      </c>
      <c r="F143" t="str">
        <f>IF(Table368913[[#This Row],[% Price Change
Fuel]]&lt;-1, "Market Collapse", "")</f>
        <v/>
      </c>
      <c r="G143" s="15">
        <v>7.7939669179113132E-3</v>
      </c>
      <c r="H143" s="14">
        <v>0</v>
      </c>
      <c r="I143" s="14">
        <v>-2.1940826796152613E-2</v>
      </c>
      <c r="J143" s="14">
        <v>0</v>
      </c>
      <c r="K143" s="14">
        <v>0</v>
      </c>
      <c r="L143" s="14">
        <v>6.2581090421806257E-3</v>
      </c>
      <c r="M143" s="14">
        <v>0</v>
      </c>
      <c r="N143" s="14">
        <v>-1.5239800258258205E-3</v>
      </c>
      <c r="O143" s="14">
        <v>0.80446670586661551</v>
      </c>
      <c r="P143" s="34">
        <v>0.73510677040683148</v>
      </c>
    </row>
    <row r="144" spans="1:16" ht="15.75" x14ac:dyDescent="0.25">
      <c r="A144" s="45"/>
      <c r="B144" s="3" t="s">
        <v>22</v>
      </c>
      <c r="C144" t="s">
        <v>30</v>
      </c>
      <c r="D144">
        <v>5972.6399961013694</v>
      </c>
      <c r="E144" t="s">
        <v>24</v>
      </c>
      <c r="F144" t="str">
        <f>IF(Table368913[[#This Row],[% Price Change
Fuel]]&lt;-1, "Market Collapse", "")</f>
        <v/>
      </c>
      <c r="G144" s="15">
        <v>1.2179143913632307E-2</v>
      </c>
      <c r="H144" s="14">
        <v>0</v>
      </c>
      <c r="I144" s="14">
        <v>-3.4285555731616429E-2</v>
      </c>
      <c r="J144" s="14">
        <v>0</v>
      </c>
      <c r="K144" s="14">
        <v>0</v>
      </c>
      <c r="L144" s="14">
        <v>9.7791550124191762E-3</v>
      </c>
      <c r="M144" s="14">
        <v>0</v>
      </c>
      <c r="N144" s="14">
        <v>-2.3711108015261988E-3</v>
      </c>
      <c r="O144" s="14">
        <v>0.80531383664231293</v>
      </c>
      <c r="P144" s="34">
        <v>1.148705305394045</v>
      </c>
    </row>
    <row r="145" spans="1:16" ht="15.75" x14ac:dyDescent="0.25">
      <c r="A145" s="45"/>
      <c r="B145" s="3" t="s">
        <v>22</v>
      </c>
      <c r="C145" t="s">
        <v>27</v>
      </c>
      <c r="D145">
        <v>2450.098450813101</v>
      </c>
      <c r="E145" t="s">
        <v>24</v>
      </c>
      <c r="F145" t="str">
        <f>IF(Table368913[[#This Row],[% Price Change
Fuel]]&lt;-1, "Market Collapse", "")</f>
        <v/>
      </c>
      <c r="G145" s="15">
        <v>4.9961326405908273E-3</v>
      </c>
      <c r="H145" s="14">
        <v>0</v>
      </c>
      <c r="I145" s="14">
        <v>-1.406463256418152E-2</v>
      </c>
      <c r="J145" s="14">
        <v>0</v>
      </c>
      <c r="K145" s="14">
        <v>0</v>
      </c>
      <c r="L145" s="14">
        <v>4.0116083610980983E-3</v>
      </c>
      <c r="M145" s="14">
        <v>0</v>
      </c>
      <c r="N145" s="14">
        <v>-9.796299184812896E-4</v>
      </c>
      <c r="O145" s="14">
        <v>0.80392235575926552</v>
      </c>
      <c r="P145" s="34">
        <v>0.47122228880761236</v>
      </c>
    </row>
    <row r="146" spans="1:16" ht="16.5" thickBot="1" x14ac:dyDescent="0.3">
      <c r="A146" s="45"/>
      <c r="B146" s="3" t="s">
        <v>22</v>
      </c>
      <c r="C146" t="s">
        <v>32</v>
      </c>
      <c r="D146">
        <v>4536.1822744070996</v>
      </c>
      <c r="E146" t="s">
        <v>24</v>
      </c>
      <c r="F146" t="str">
        <f>IF(Table368913[[#This Row],[% Price Change
Fuel]]&lt;-1, "Market Collapse", "")</f>
        <v/>
      </c>
      <c r="G146" s="15">
        <v>9.249982716944976E-3</v>
      </c>
      <c r="H146" s="14">
        <v>0</v>
      </c>
      <c r="I146" s="14">
        <v>-2.6039662574585964E-2</v>
      </c>
      <c r="J146" s="14">
        <v>0</v>
      </c>
      <c r="K146" s="14">
        <v>0</v>
      </c>
      <c r="L146" s="14">
        <v>7.4272063367240154E-3</v>
      </c>
      <c r="M146" s="14">
        <v>0</v>
      </c>
      <c r="N146" s="14">
        <v>-1.8060702615163987E-3</v>
      </c>
      <c r="O146" s="14">
        <v>0.80474879610230277</v>
      </c>
      <c r="P146" s="34">
        <v>0.87243440894598878</v>
      </c>
    </row>
    <row r="147" spans="1:16" ht="15.75" x14ac:dyDescent="0.25">
      <c r="A147" s="44" t="s">
        <v>58</v>
      </c>
      <c r="B147" s="3" t="s">
        <v>15</v>
      </c>
      <c r="C147" t="s">
        <v>23</v>
      </c>
      <c r="D147">
        <v>1606695.2125056691</v>
      </c>
      <c r="E147" t="s">
        <v>24</v>
      </c>
      <c r="F147" s="10" t="str">
        <f>IF(Table368913[[#This Row],[% Price Change
Fuel]]&lt;-1, "Market Collapse", "")</f>
        <v/>
      </c>
      <c r="G147" s="15">
        <v>3.2763019755457679</v>
      </c>
      <c r="H147" s="14">
        <v>0</v>
      </c>
      <c r="I147" s="14">
        <v>-9.2231305231926797</v>
      </c>
      <c r="J147" s="14">
        <v>0</v>
      </c>
      <c r="K147" s="14">
        <v>0</v>
      </c>
      <c r="L147" s="14">
        <v>2.6306828389222803</v>
      </c>
      <c r="M147" s="14">
        <v>0</v>
      </c>
      <c r="N147" s="14">
        <v>-0.15097603965189799</v>
      </c>
      <c r="O147" s="14">
        <v>0.95391876549268684</v>
      </c>
      <c r="P147" s="34">
        <v>309.01231548547713</v>
      </c>
    </row>
    <row r="148" spans="1:16" ht="15.75" x14ac:dyDescent="0.25">
      <c r="A148" s="45"/>
      <c r="B148" s="3" t="s">
        <v>15</v>
      </c>
      <c r="C148" t="s">
        <v>25</v>
      </c>
      <c r="D148">
        <v>1405858.3109424603</v>
      </c>
      <c r="E148" t="s">
        <v>24</v>
      </c>
      <c r="F148" s="10" t="str">
        <f>IF(Table368913[[#This Row],[% Price Change
Fuel]]&lt;-1, "Market Collapse", "")</f>
        <v/>
      </c>
      <c r="G148" s="15">
        <v>2.8667642286025465</v>
      </c>
      <c r="H148" s="14">
        <v>0</v>
      </c>
      <c r="I148" s="14">
        <v>-8.0702392077935912</v>
      </c>
      <c r="J148" s="14">
        <v>0</v>
      </c>
      <c r="K148" s="14">
        <v>0</v>
      </c>
      <c r="L148" s="14">
        <v>2.3018474840569954</v>
      </c>
      <c r="M148" s="14">
        <v>0</v>
      </c>
      <c r="N148" s="14">
        <v>-0.14609547185909313</v>
      </c>
      <c r="O148" s="14">
        <v>0.94903819769988207</v>
      </c>
      <c r="P148" s="34">
        <v>270.38577604979236</v>
      </c>
    </row>
    <row r="149" spans="1:16" ht="15.75" x14ac:dyDescent="0.25">
      <c r="A149" s="45"/>
      <c r="B149" s="3" t="s">
        <v>15</v>
      </c>
      <c r="C149" t="s">
        <v>26</v>
      </c>
      <c r="D149">
        <v>1068040.3431848581</v>
      </c>
      <c r="E149" t="s">
        <v>24</v>
      </c>
      <c r="F149" s="10" t="str">
        <f>IF(Table368913[[#This Row],[% Price Change
Fuel]]&lt;-1, "Market Collapse", "")</f>
        <v/>
      </c>
      <c r="G149" s="15">
        <v>2.1779007363083083</v>
      </c>
      <c r="H149" s="14">
        <v>0</v>
      </c>
      <c r="I149" s="14">
        <v>-6.1310168926607735</v>
      </c>
      <c r="J149" s="14">
        <v>0</v>
      </c>
      <c r="K149" s="14">
        <v>0</v>
      </c>
      <c r="L149" s="14">
        <v>1.7487295538220544</v>
      </c>
      <c r="M149" s="14">
        <v>0</v>
      </c>
      <c r="N149" s="14">
        <v>-0.13504864314447146</v>
      </c>
      <c r="O149" s="14">
        <v>0.93799136898526037</v>
      </c>
      <c r="P149" s="34">
        <v>205.41395587079455</v>
      </c>
    </row>
    <row r="150" spans="1:16" ht="15.75" x14ac:dyDescent="0.25">
      <c r="A150" s="45"/>
      <c r="B150" s="3" t="s">
        <v>15</v>
      </c>
      <c r="C150" t="s">
        <v>27</v>
      </c>
      <c r="D150">
        <v>901191.22496311564</v>
      </c>
      <c r="E150" t="s">
        <v>24</v>
      </c>
      <c r="F150" s="10" t="str">
        <f>IF(Table368913[[#This Row],[% Price Change
Fuel]]&lt;-1, "Market Collapse", "")</f>
        <v/>
      </c>
      <c r="G150" s="15">
        <v>1.8376693773093249</v>
      </c>
      <c r="H150" s="14">
        <v>0</v>
      </c>
      <c r="I150" s="14">
        <v>-5.1732302614061494</v>
      </c>
      <c r="J150" s="14">
        <v>0</v>
      </c>
      <c r="K150" s="14">
        <v>0</v>
      </c>
      <c r="L150" s="14">
        <v>1.4755432590108946</v>
      </c>
      <c r="M150" s="14">
        <v>0</v>
      </c>
      <c r="N150" s="14">
        <v>-0.12761392190157042</v>
      </c>
      <c r="O150" s="14">
        <v>0.93055664774235947</v>
      </c>
      <c r="P150" s="34">
        <v>173.32421541653346</v>
      </c>
    </row>
    <row r="151" spans="1:16" ht="15.75" x14ac:dyDescent="0.25">
      <c r="A151" s="45"/>
      <c r="B151" s="3" t="s">
        <v>15</v>
      </c>
      <c r="C151" t="s">
        <v>28</v>
      </c>
      <c r="D151">
        <v>1864178.4196379881</v>
      </c>
      <c r="E151" t="s">
        <v>24</v>
      </c>
      <c r="F151" s="10" t="str">
        <f>IF(Table368913[[#This Row],[% Price Change
Fuel]]&lt;-1, "Market Collapse", "")</f>
        <v/>
      </c>
      <c r="G151" s="15">
        <v>3.8013503690627184</v>
      </c>
      <c r="H151" s="14">
        <v>0</v>
      </c>
      <c r="I151" s="14">
        <v>-10.701196312165866</v>
      </c>
      <c r="J151" s="14">
        <v>0</v>
      </c>
      <c r="K151" s="14">
        <v>0</v>
      </c>
      <c r="L151" s="14">
        <v>3.0522666272111083</v>
      </c>
      <c r="M151" s="14">
        <v>0</v>
      </c>
      <c r="N151" s="14">
        <v>-0.15601522160896603</v>
      </c>
      <c r="O151" s="14">
        <v>0.95895794744975471</v>
      </c>
      <c r="P151" s="34">
        <v>358.53351989020121</v>
      </c>
    </row>
    <row r="152" spans="1:16" ht="15.75" x14ac:dyDescent="0.25">
      <c r="A152" s="45"/>
      <c r="B152" s="3" t="s">
        <v>15</v>
      </c>
      <c r="C152" t="s">
        <v>33</v>
      </c>
      <c r="D152">
        <v>1789322.1461500002</v>
      </c>
      <c r="E152" t="s">
        <v>24</v>
      </c>
      <c r="F152" s="10" t="str">
        <f>IF(Table368913[[#This Row],[% Price Change
Fuel]]&lt;-1, "Market Collapse", "")</f>
        <v/>
      </c>
      <c r="G152" s="15">
        <v>3.6487067594958393</v>
      </c>
      <c r="H152" s="14">
        <v>0</v>
      </c>
      <c r="I152" s="14">
        <v>-10.271488689036264</v>
      </c>
      <c r="J152" s="14">
        <v>0</v>
      </c>
      <c r="K152" s="14">
        <v>0</v>
      </c>
      <c r="L152" s="14">
        <v>2.929702551263301</v>
      </c>
      <c r="M152" s="14">
        <v>0</v>
      </c>
      <c r="N152" s="14">
        <v>-0.15466757647464863</v>
      </c>
      <c r="O152" s="14">
        <v>0.95761030231543742</v>
      </c>
      <c r="P152" s="34">
        <v>344.13657003991614</v>
      </c>
    </row>
    <row r="153" spans="1:16" ht="15.75" x14ac:dyDescent="0.25">
      <c r="A153" s="45"/>
      <c r="B153" s="3" t="s">
        <v>15</v>
      </c>
      <c r="C153" t="s">
        <v>34</v>
      </c>
      <c r="D153">
        <v>1602880.4750000001</v>
      </c>
      <c r="E153" t="s">
        <v>24</v>
      </c>
      <c r="F153" s="10" t="str">
        <f>IF(Table368913[[#This Row],[% Price Change
Fuel]]&lt;-1, "Market Collapse", "")</f>
        <v/>
      </c>
      <c r="G153" s="15">
        <v>3.2685231311646232</v>
      </c>
      <c r="H153" s="14">
        <v>0</v>
      </c>
      <c r="I153" s="14">
        <v>-9.2012322679090062</v>
      </c>
      <c r="J153" s="14">
        <v>0</v>
      </c>
      <c r="K153" s="14">
        <v>0</v>
      </c>
      <c r="L153" s="14">
        <v>2.6244368724109925</v>
      </c>
      <c r="M153" s="14">
        <v>0</v>
      </c>
      <c r="N153" s="14">
        <v>-0.15089206242110675</v>
      </c>
      <c r="O153" s="14">
        <v>0.95383478826189561</v>
      </c>
      <c r="P153" s="34">
        <v>308.27863503356502</v>
      </c>
    </row>
    <row r="154" spans="1:16" ht="15.75" x14ac:dyDescent="0.25">
      <c r="A154" s="45"/>
      <c r="B154" s="3" t="s">
        <v>15</v>
      </c>
      <c r="C154" t="s">
        <v>35</v>
      </c>
      <c r="D154">
        <v>924809.875</v>
      </c>
      <c r="E154" t="s">
        <v>24</v>
      </c>
      <c r="F154" t="str">
        <f>IF(Table368913[[#This Row],[% Price Change
Fuel]]&lt;-1, "Market Collapse", "")</f>
        <v/>
      </c>
      <c r="G154" s="15">
        <v>1.8858314861979735</v>
      </c>
      <c r="H154" s="14">
        <v>0</v>
      </c>
      <c r="I154" s="14">
        <v>-5.3088116027683814</v>
      </c>
      <c r="J154" s="14">
        <v>0</v>
      </c>
      <c r="K154" s="14">
        <v>0</v>
      </c>
      <c r="L154" s="14">
        <v>1.5142146740041871</v>
      </c>
      <c r="M154" s="14">
        <v>0</v>
      </c>
      <c r="N154" s="14">
        <v>-0.12877287325026188</v>
      </c>
      <c r="O154" s="14">
        <v>0.93171559909105084</v>
      </c>
      <c r="P154" s="34">
        <v>177.86674076902818</v>
      </c>
    </row>
    <row r="157" spans="1:16" ht="30.75" customHeight="1" x14ac:dyDescent="0.25">
      <c r="A157" s="46" t="s">
        <v>51</v>
      </c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</row>
    <row r="158" spans="1:16" ht="37.5" x14ac:dyDescent="0.3">
      <c r="A158" s="38" t="s">
        <v>59</v>
      </c>
      <c r="B158" s="1" t="s">
        <v>0</v>
      </c>
      <c r="C158" s="1" t="s">
        <v>1</v>
      </c>
      <c r="D158" s="1" t="s">
        <v>2</v>
      </c>
      <c r="E158" s="1" t="s">
        <v>3</v>
      </c>
      <c r="F158" s="9" t="s">
        <v>40</v>
      </c>
      <c r="G158" s="9" t="s">
        <v>44</v>
      </c>
      <c r="H158" s="12" t="s">
        <v>42</v>
      </c>
      <c r="I158" s="12" t="s">
        <v>36</v>
      </c>
      <c r="J158" s="12" t="s">
        <v>37</v>
      </c>
      <c r="K158" s="12" t="s">
        <v>43</v>
      </c>
      <c r="L158" s="12" t="s">
        <v>38</v>
      </c>
      <c r="M158" s="12" t="s">
        <v>39</v>
      </c>
      <c r="N158" s="12" t="s">
        <v>46</v>
      </c>
      <c r="O158" s="12" t="s">
        <v>45</v>
      </c>
      <c r="P158" s="12" t="s">
        <v>41</v>
      </c>
    </row>
    <row r="159" spans="1:16" ht="15.75" x14ac:dyDescent="0.25">
      <c r="A159" s="45" t="s">
        <v>4</v>
      </c>
      <c r="B159" s="3" t="s">
        <v>8</v>
      </c>
      <c r="C159" t="s">
        <v>23</v>
      </c>
      <c r="D159" s="4">
        <v>78.279968349613</v>
      </c>
      <c r="E159" t="s">
        <v>24</v>
      </c>
      <c r="F159" t="str">
        <f>IF(Table36810[[#This Row],[% Price Change
Fuel]]&lt;-1, "Market Collapse", "")</f>
        <v/>
      </c>
      <c r="G159" s="15">
        <v>1.5962505704459633E-4</v>
      </c>
      <c r="H159" s="14">
        <v>3.1735711057593174E-16</v>
      </c>
      <c r="I159" s="14">
        <v>-3.4208697818797595E-4</v>
      </c>
      <c r="J159" s="14">
        <v>0</v>
      </c>
      <c r="K159" s="14">
        <v>0</v>
      </c>
      <c r="L159" s="14">
        <v>1.3567896857144958E-4</v>
      </c>
      <c r="M159" s="14">
        <v>0</v>
      </c>
      <c r="N159" s="14">
        <v>-2.3942266687459607E-5</v>
      </c>
      <c r="O159" s="14">
        <v>0.85000934608423928</v>
      </c>
      <c r="P159" s="34">
        <v>2.348706156965252E-2</v>
      </c>
    </row>
    <row r="160" spans="1:16" ht="15.75" x14ac:dyDescent="0.25">
      <c r="A160" s="45"/>
      <c r="B160" s="3" t="s">
        <v>8</v>
      </c>
      <c r="C160" t="s">
        <v>25</v>
      </c>
      <c r="D160" s="4">
        <v>71.425238501169304</v>
      </c>
      <c r="E160" t="s">
        <v>24</v>
      </c>
      <c r="F160" t="str">
        <f>IF(Table36810[[#This Row],[% Price Change
Fuel]]&lt;-1, "Market Collapse", "")</f>
        <v/>
      </c>
      <c r="G160" s="15">
        <v>1.4564719442977924E-4</v>
      </c>
      <c r="H160" s="14">
        <v>3.1735711057593174E-16</v>
      </c>
      <c r="I160" s="14">
        <v>-3.1213150082145473E-4</v>
      </c>
      <c r="J160" s="14">
        <v>0</v>
      </c>
      <c r="K160" s="14">
        <v>0</v>
      </c>
      <c r="L160" s="14">
        <v>1.237979893723136E-4</v>
      </c>
      <c r="M160" s="14">
        <v>0</v>
      </c>
      <c r="N160" s="14">
        <v>-2.1846023245459933E-5</v>
      </c>
      <c r="O160" s="14">
        <v>0.85000724984103593</v>
      </c>
      <c r="P160" s="34">
        <v>2.1430373691675254E-2</v>
      </c>
    </row>
    <row r="161" spans="1:16" ht="15.75" x14ac:dyDescent="0.25">
      <c r="A161" s="45"/>
      <c r="B161" s="3" t="s">
        <v>8</v>
      </c>
      <c r="C161" t="s">
        <v>26</v>
      </c>
      <c r="D161" s="4">
        <v>54.2622507724803</v>
      </c>
      <c r="E161" t="s">
        <v>24</v>
      </c>
      <c r="F161" t="str">
        <f>IF(Table36810[[#This Row],[% Price Change
Fuel]]&lt;-1, "Market Collapse", "")</f>
        <v/>
      </c>
      <c r="G161" s="15">
        <v>1.1064918723831063E-4</v>
      </c>
      <c r="H161" s="14">
        <v>3.1735711057593174E-16</v>
      </c>
      <c r="I161" s="14">
        <v>-2.3712847344970373E-4</v>
      </c>
      <c r="J161" s="14">
        <v>0</v>
      </c>
      <c r="K161" s="14">
        <v>0</v>
      </c>
      <c r="L161" s="14">
        <v>9.4050194096885221E-5</v>
      </c>
      <c r="M161" s="14">
        <v>0</v>
      </c>
      <c r="N161" s="14">
        <v>-1.6597156679574114E-5</v>
      </c>
      <c r="O161" s="14">
        <v>0.85000200097423217</v>
      </c>
      <c r="P161" s="34">
        <v>1.6280804038011933E-2</v>
      </c>
    </row>
    <row r="162" spans="1:16" ht="15.75" x14ac:dyDescent="0.25">
      <c r="A162" s="45"/>
      <c r="B162" s="3" t="s">
        <v>8</v>
      </c>
      <c r="C162" t="s">
        <v>27</v>
      </c>
      <c r="D162" s="4">
        <v>45.7854092798406</v>
      </c>
      <c r="E162" t="s">
        <v>24</v>
      </c>
      <c r="F162" t="str">
        <f>IF(Table36810[[#This Row],[% Price Change
Fuel]]&lt;-1, "Market Collapse", "")</f>
        <v/>
      </c>
      <c r="G162" s="15">
        <v>9.3363586140756002E-5</v>
      </c>
      <c r="H162" s="14">
        <v>3.1735711057593174E-16</v>
      </c>
      <c r="I162" s="14">
        <v>-2.0008429532941474E-4</v>
      </c>
      <c r="J162" s="14">
        <v>0</v>
      </c>
      <c r="K162" s="14">
        <v>0</v>
      </c>
      <c r="L162" s="14">
        <v>7.9357685467744177E-5</v>
      </c>
      <c r="M162" s="14">
        <v>0</v>
      </c>
      <c r="N162" s="14">
        <v>-1.4004593154024609E-5</v>
      </c>
      <c r="O162" s="14">
        <v>0.84999940841056465</v>
      </c>
      <c r="P162" s="34">
        <v>1.3737419028406962E-2</v>
      </c>
    </row>
    <row r="163" spans="1:16" ht="15.75" x14ac:dyDescent="0.25">
      <c r="A163" s="45"/>
      <c r="B163" s="3" t="s">
        <v>8</v>
      </c>
      <c r="C163" t="s">
        <v>28</v>
      </c>
      <c r="D163" s="4">
        <v>94.710389505675494</v>
      </c>
      <c r="E163" t="s">
        <v>24</v>
      </c>
      <c r="F163" t="str">
        <f>IF(Table36810[[#This Row],[% Price Change
Fuel]]&lt;-1, "Market Collapse", "")</f>
        <v/>
      </c>
      <c r="G163" s="15">
        <v>1.9312924680856913E-4</v>
      </c>
      <c r="H163" s="14">
        <v>3.1735711057593174E-16</v>
      </c>
      <c r="I163" s="14">
        <v>-4.1388865672897931E-4</v>
      </c>
      <c r="J163" s="14">
        <v>0</v>
      </c>
      <c r="K163" s="14">
        <v>0</v>
      </c>
      <c r="L163" s="14">
        <v>1.6415704083754852E-4</v>
      </c>
      <c r="M163" s="14">
        <v>0</v>
      </c>
      <c r="N163" s="14">
        <v>-2.8966611671103237E-5</v>
      </c>
      <c r="O163" s="14">
        <v>0.85001437042927463</v>
      </c>
      <c r="P163" s="34">
        <v>2.8416832511634099E-2</v>
      </c>
    </row>
    <row r="164" spans="1:16" ht="15.75" x14ac:dyDescent="0.25">
      <c r="A164" s="45"/>
      <c r="B164" s="3" t="s">
        <v>12</v>
      </c>
      <c r="C164" t="s">
        <v>23</v>
      </c>
      <c r="D164" s="4">
        <v>347.463431650475</v>
      </c>
      <c r="E164" t="s">
        <v>24</v>
      </c>
      <c r="F164" t="str">
        <f>IF(Table36810[[#This Row],[% Price Change
Fuel]]&lt;-1, "Market Collapse", "")</f>
        <v/>
      </c>
      <c r="G164" s="15">
        <v>7.0853209662025205E-4</v>
      </c>
      <c r="H164" s="14">
        <v>3.1735711057593174E-16</v>
      </c>
      <c r="I164" s="14">
        <v>-1.5184308050985491E-3</v>
      </c>
      <c r="J164" s="14">
        <v>0</v>
      </c>
      <c r="K164" s="14">
        <v>0</v>
      </c>
      <c r="L164" s="14">
        <v>6.0224194026340847E-4</v>
      </c>
      <c r="M164" s="14">
        <v>0</v>
      </c>
      <c r="N164" s="14">
        <v>-1.0621489969128656E-4</v>
      </c>
      <c r="O164" s="14">
        <v>0.850091618717149</v>
      </c>
      <c r="P164" s="34">
        <v>0.1042526611141744</v>
      </c>
    </row>
    <row r="165" spans="1:16" ht="15.75" x14ac:dyDescent="0.25">
      <c r="A165" s="45"/>
      <c r="B165" s="3" t="s">
        <v>12</v>
      </c>
      <c r="C165" t="s">
        <v>25</v>
      </c>
      <c r="D165" s="4">
        <v>301.51785396969899</v>
      </c>
      <c r="E165" t="s">
        <v>24</v>
      </c>
      <c r="F165" t="str">
        <f>IF(Table36810[[#This Row],[% Price Change
Fuel]]&lt;-1, "Market Collapse", "")</f>
        <v/>
      </c>
      <c r="G165" s="15">
        <v>6.1484190214437426E-4</v>
      </c>
      <c r="H165" s="14">
        <v>3.1735711057593174E-16</v>
      </c>
      <c r="I165" s="14">
        <v>-1.317646566661829E-3</v>
      </c>
      <c r="J165" s="14">
        <v>0</v>
      </c>
      <c r="K165" s="14">
        <v>0</v>
      </c>
      <c r="L165" s="14">
        <v>5.2260664247807519E-4</v>
      </c>
      <c r="M165" s="14">
        <v>0</v>
      </c>
      <c r="N165" s="14">
        <v>-9.2178584410141832E-5</v>
      </c>
      <c r="O165" s="14">
        <v>0.8500775824018304</v>
      </c>
      <c r="P165" s="34">
        <v>9.0467185281834561E-2</v>
      </c>
    </row>
    <row r="166" spans="1:16" ht="15.75" x14ac:dyDescent="0.25">
      <c r="A166" s="45"/>
      <c r="B166" s="3" t="s">
        <v>12</v>
      </c>
      <c r="C166" t="s">
        <v>26</v>
      </c>
      <c r="D166" s="4">
        <v>229.06521214312818</v>
      </c>
      <c r="E166" t="s">
        <v>24</v>
      </c>
      <c r="F166" t="str">
        <f>IF(Table36810[[#This Row],[% Price Change
Fuel]]&lt;-1, "Market Collapse", "")</f>
        <v/>
      </c>
      <c r="G166" s="15">
        <v>4.6709967219168101E-4</v>
      </c>
      <c r="H166" s="14">
        <v>3.1735711057593174E-16</v>
      </c>
      <c r="I166" s="14">
        <v>-1.0010252671550277E-3</v>
      </c>
      <c r="J166" s="14">
        <v>0</v>
      </c>
      <c r="K166" s="14">
        <v>0</v>
      </c>
      <c r="L166" s="14">
        <v>3.9702790349080392E-4</v>
      </c>
      <c r="M166" s="14">
        <v>0</v>
      </c>
      <c r="N166" s="14">
        <v>-7.0039053481937193E-5</v>
      </c>
      <c r="O166" s="14">
        <v>0.8500554428708833</v>
      </c>
      <c r="P166" s="34">
        <v>6.8728550285641093E-2</v>
      </c>
    </row>
    <row r="167" spans="1:16" ht="15.75" x14ac:dyDescent="0.25">
      <c r="A167" s="45"/>
      <c r="B167" s="3" t="s">
        <v>12</v>
      </c>
      <c r="C167" t="s">
        <v>27</v>
      </c>
      <c r="D167" s="4">
        <v>193.28067562836512</v>
      </c>
      <c r="E167" t="s">
        <v>24</v>
      </c>
      <c r="F167" t="str">
        <f>IF(Table36810[[#This Row],[% Price Change
Fuel]]&lt;-1, "Market Collapse", "")</f>
        <v/>
      </c>
      <c r="G167" s="15">
        <v>3.9412942446531317E-4</v>
      </c>
      <c r="H167" s="14">
        <v>3.1735711057593174E-16</v>
      </c>
      <c r="I167" s="14">
        <v>-8.4464523506897209E-4</v>
      </c>
      <c r="J167" s="14">
        <v>0</v>
      </c>
      <c r="K167" s="14">
        <v>0</v>
      </c>
      <c r="L167" s="14">
        <v>3.3500425801046365E-4</v>
      </c>
      <c r="M167" s="14">
        <v>0</v>
      </c>
      <c r="N167" s="14">
        <v>-5.9101872667736761E-5</v>
      </c>
      <c r="O167" s="14">
        <v>0.85004450569019041</v>
      </c>
      <c r="P167" s="34">
        <v>5.7991785439093127E-2</v>
      </c>
    </row>
    <row r="168" spans="1:16" ht="16.5" thickBot="1" x14ac:dyDescent="0.3">
      <c r="A168" s="41"/>
      <c r="B168" s="3" t="s">
        <v>12</v>
      </c>
      <c r="C168" t="s">
        <v>28</v>
      </c>
      <c r="D168" s="4">
        <v>399.81488344685596</v>
      </c>
      <c r="E168" t="s">
        <v>24</v>
      </c>
      <c r="F168" t="str">
        <f>IF(Table36810[[#This Row],[% Price Change
Fuel]]&lt;-1, "Market Collapse", "")</f>
        <v/>
      </c>
      <c r="G168" s="15">
        <v>8.1528486690808091E-4</v>
      </c>
      <c r="H168" s="14">
        <v>3.1735711057593174E-16</v>
      </c>
      <c r="I168" s="14">
        <v>-1.7472090011857095E-3</v>
      </c>
      <c r="J168" s="14">
        <v>0</v>
      </c>
      <c r="K168" s="14">
        <v>0</v>
      </c>
      <c r="L168" s="14">
        <v>6.9298023682507165E-4</v>
      </c>
      <c r="M168" s="14">
        <v>0</v>
      </c>
      <c r="N168" s="14">
        <v>-1.2220499819729557E-4</v>
      </c>
      <c r="O168" s="14">
        <v>0.85010760881561476</v>
      </c>
      <c r="P168" s="34">
        <v>0.11996015049526468</v>
      </c>
    </row>
    <row r="169" spans="1:16" ht="15.75" x14ac:dyDescent="0.25">
      <c r="A169" s="45" t="s">
        <v>16</v>
      </c>
      <c r="B169" s="3" t="s">
        <v>17</v>
      </c>
      <c r="C169" t="s">
        <v>23</v>
      </c>
      <c r="D169" s="4">
        <v>13979.558874595172</v>
      </c>
      <c r="E169" t="s">
        <v>24</v>
      </c>
      <c r="F169" t="str">
        <f>IF(Table36810[[#This Row],[% Price Change
Fuel]]&lt;-1, "Market Collapse", "")</f>
        <v/>
      </c>
      <c r="G169" s="15">
        <v>2.8506499553618933E-2</v>
      </c>
      <c r="H169" s="14">
        <v>3.1735711057593174E-16</v>
      </c>
      <c r="I169" s="14">
        <v>-6.1091300273087526E-2</v>
      </c>
      <c r="J169" s="14">
        <v>0</v>
      </c>
      <c r="K169" s="14">
        <v>0</v>
      </c>
      <c r="L169" s="14">
        <v>2.4230108534502796E-2</v>
      </c>
      <c r="M169" s="14">
        <v>0</v>
      </c>
      <c r="N169" s="14">
        <v>-4.1578648467190966E-3</v>
      </c>
      <c r="O169" s="14">
        <v>0.85414326866410184</v>
      </c>
      <c r="P169" s="34">
        <v>4.1944161057649154</v>
      </c>
    </row>
    <row r="170" spans="1:16" ht="15.75" x14ac:dyDescent="0.25">
      <c r="A170" s="45"/>
      <c r="B170" s="3" t="s">
        <v>17</v>
      </c>
      <c r="C170" t="s">
        <v>29</v>
      </c>
      <c r="D170" s="4">
        <v>12880.894356686529</v>
      </c>
      <c r="E170" t="s">
        <v>24</v>
      </c>
      <c r="F170" t="str">
        <f>IF(Table36810[[#This Row],[% Price Change
Fuel]]&lt;-1, "Market Collapse", "")</f>
        <v/>
      </c>
      <c r="G170" s="15">
        <v>2.6266151351627E-2</v>
      </c>
      <c r="H170" s="14">
        <v>3.1735711057593174E-16</v>
      </c>
      <c r="I170" s="14">
        <v>-5.6290086975512126E-2</v>
      </c>
      <c r="J170" s="14">
        <v>0</v>
      </c>
      <c r="K170" s="14">
        <v>0</v>
      </c>
      <c r="L170" s="14">
        <v>2.232584526334112E-2</v>
      </c>
      <c r="M170" s="14">
        <v>0</v>
      </c>
      <c r="N170" s="14">
        <v>-3.8394582955857169E-3</v>
      </c>
      <c r="O170" s="14">
        <v>0.85382486211296849</v>
      </c>
      <c r="P170" s="34">
        <v>3.8647736477956145</v>
      </c>
    </row>
    <row r="171" spans="1:16" ht="15.75" x14ac:dyDescent="0.25">
      <c r="A171" s="45"/>
      <c r="B171" s="3" t="s">
        <v>17</v>
      </c>
      <c r="C171" t="s">
        <v>25</v>
      </c>
      <c r="D171" s="4">
        <v>12928.250585906731</v>
      </c>
      <c r="E171" t="s">
        <v>24</v>
      </c>
      <c r="F171" t="str">
        <f>IF(Table36810[[#This Row],[% Price Change
Fuel]]&lt;-1, "Market Collapse", "")</f>
        <v/>
      </c>
      <c r="G171" s="15">
        <v>2.6362718084471486E-2</v>
      </c>
      <c r="H171" s="14">
        <v>3.1735711057593174E-16</v>
      </c>
      <c r="I171" s="14">
        <v>-5.6497035824545627E-2</v>
      </c>
      <c r="J171" s="14">
        <v>0</v>
      </c>
      <c r="K171" s="14">
        <v>0</v>
      </c>
      <c r="L171" s="14">
        <v>2.2407925576753335E-2</v>
      </c>
      <c r="M171" s="14">
        <v>0</v>
      </c>
      <c r="N171" s="14">
        <v>-3.8532113823260125E-3</v>
      </c>
      <c r="O171" s="14">
        <v>0.85383861519970949</v>
      </c>
      <c r="P171" s="34">
        <v>3.8789823744322054</v>
      </c>
    </row>
    <row r="172" spans="1:16" ht="15.75" x14ac:dyDescent="0.25">
      <c r="A172" s="45"/>
      <c r="B172" s="3" t="s">
        <v>17</v>
      </c>
      <c r="C172" t="s">
        <v>30</v>
      </c>
      <c r="D172" s="4">
        <v>20202.167397060159</v>
      </c>
      <c r="E172" t="s">
        <v>24</v>
      </c>
      <c r="F172" t="str">
        <f>IF(Table36810[[#This Row],[% Price Change
Fuel]]&lt;-1, "Market Collapse", "")</f>
        <v/>
      </c>
      <c r="G172" s="15">
        <v>4.1195368255359736E-2</v>
      </c>
      <c r="H172" s="14">
        <v>3.1735711057593174E-16</v>
      </c>
      <c r="I172" s="14">
        <v>-8.8284379048886308E-2</v>
      </c>
      <c r="J172" s="14">
        <v>0</v>
      </c>
      <c r="K172" s="14">
        <v>0</v>
      </c>
      <c r="L172" s="14">
        <v>3.501546172193766E-2</v>
      </c>
      <c r="M172" s="14">
        <v>0</v>
      </c>
      <c r="N172" s="14">
        <v>-5.9353957209559716E-3</v>
      </c>
      <c r="O172" s="14">
        <v>0.85592079953833777</v>
      </c>
      <c r="P172" s="34">
        <v>6.0614427866946503</v>
      </c>
    </row>
    <row r="173" spans="1:16" ht="15.75" x14ac:dyDescent="0.25">
      <c r="A173" s="45"/>
      <c r="B173" s="3" t="s">
        <v>17</v>
      </c>
      <c r="C173" t="s">
        <v>27</v>
      </c>
      <c r="D173" s="4">
        <v>8287.3401193964201</v>
      </c>
      <c r="E173" t="s">
        <v>24</v>
      </c>
      <c r="F173" t="str">
        <f>IF(Table36810[[#This Row],[% Price Change
Fuel]]&lt;-1, "Market Collapse", "")</f>
        <v/>
      </c>
      <c r="G173" s="15">
        <v>1.6899178259736296E-2</v>
      </c>
      <c r="H173" s="14">
        <v>3.1735711057593174E-16</v>
      </c>
      <c r="I173" s="14">
        <v>-3.621604860646295E-2</v>
      </c>
      <c r="J173" s="14">
        <v>0</v>
      </c>
      <c r="K173" s="14">
        <v>0</v>
      </c>
      <c r="L173" s="14">
        <v>1.4364054857283865E-2</v>
      </c>
      <c r="M173" s="14">
        <v>0</v>
      </c>
      <c r="N173" s="14">
        <v>-2.492993854898031E-3</v>
      </c>
      <c r="O173" s="14">
        <v>0.85247839767228228</v>
      </c>
      <c r="P173" s="34">
        <v>2.4865271631651922</v>
      </c>
    </row>
    <row r="174" spans="1:16" ht="15.75" x14ac:dyDescent="0.25">
      <c r="A174" s="45"/>
      <c r="B174" s="3" t="s">
        <v>17</v>
      </c>
      <c r="C174" t="s">
        <v>31</v>
      </c>
      <c r="D174" s="4">
        <v>15343.41827613693</v>
      </c>
      <c r="E174" t="s">
        <v>24</v>
      </c>
      <c r="F174" t="str">
        <f>IF(Table36810[[#This Row],[% Price Change
Fuel]]&lt;-1, "Market Collapse", "")</f>
        <v/>
      </c>
      <c r="G174" s="15">
        <v>3.1287621459539949E-2</v>
      </c>
      <c r="H174" s="14">
        <v>3.1735711057593174E-16</v>
      </c>
      <c r="I174" s="14">
        <v>-6.7051427125250029E-2</v>
      </c>
      <c r="J174" s="14">
        <v>0</v>
      </c>
      <c r="K174" s="14">
        <v>0</v>
      </c>
      <c r="L174" s="14">
        <v>2.6594021560772407E-2</v>
      </c>
      <c r="M174" s="14">
        <v>0</v>
      </c>
      <c r="N174" s="14">
        <v>-4.5512035644574567E-3</v>
      </c>
      <c r="O174" s="14">
        <v>0.85453660738183901</v>
      </c>
      <c r="P174" s="34">
        <v>4.6036274328992501</v>
      </c>
    </row>
    <row r="175" spans="1:16" ht="15.75" x14ac:dyDescent="0.25">
      <c r="A175" s="45"/>
      <c r="B175" s="3" t="s">
        <v>17</v>
      </c>
      <c r="C175" t="s">
        <v>32</v>
      </c>
      <c r="D175" s="4">
        <v>860.28054599366999</v>
      </c>
      <c r="E175" t="s">
        <v>24</v>
      </c>
      <c r="F175" t="str">
        <f>IF(Table36810[[#This Row],[% Price Change
Fuel]]&lt;-1, "Market Collapse", "")</f>
        <v/>
      </c>
      <c r="G175" s="15">
        <v>1.7542461261007261E-3</v>
      </c>
      <c r="H175" s="14">
        <v>3.1735711057593174E-16</v>
      </c>
      <c r="I175" s="14">
        <v>-3.7594646315986398E-3</v>
      </c>
      <c r="J175" s="14">
        <v>0</v>
      </c>
      <c r="K175" s="14">
        <v>0</v>
      </c>
      <c r="L175" s="14">
        <v>1.4910836018888107E-3</v>
      </c>
      <c r="M175" s="14">
        <v>0</v>
      </c>
      <c r="N175" s="14">
        <v>-2.6270168080600018E-4</v>
      </c>
      <c r="O175" s="14">
        <v>0.8502481054982155</v>
      </c>
      <c r="P175" s="34">
        <v>0.25811791416031349</v>
      </c>
    </row>
    <row r="176" spans="1:16" ht="15.75" x14ac:dyDescent="0.25">
      <c r="A176" s="45"/>
      <c r="B176" s="3" t="s">
        <v>20</v>
      </c>
      <c r="C176" t="s">
        <v>23</v>
      </c>
      <c r="D176">
        <v>3762.1112153559802</v>
      </c>
      <c r="E176" t="s">
        <v>24</v>
      </c>
      <c r="F176" t="str">
        <f>IF(Table36810[[#This Row],[% Price Change
Fuel]]&lt;-1, "Market Collapse", "")</f>
        <v/>
      </c>
      <c r="G176" s="15">
        <v>7.6715311722821214E-3</v>
      </c>
      <c r="H176" s="14">
        <v>3.1735711057593174E-16</v>
      </c>
      <c r="I176" s="14">
        <v>-1.6440595013032352E-2</v>
      </c>
      <c r="J176" s="14">
        <v>0</v>
      </c>
      <c r="K176" s="14">
        <v>0</v>
      </c>
      <c r="L176" s="14">
        <v>6.5206895213698098E-3</v>
      </c>
      <c r="M176" s="14">
        <v>0</v>
      </c>
      <c r="N176" s="14">
        <v>-1.1420801474598305E-3</v>
      </c>
      <c r="O176" s="14">
        <v>0.85112748396483606</v>
      </c>
      <c r="P176" s="34">
        <v>1.1287809590361562</v>
      </c>
    </row>
    <row r="177" spans="1:16" ht="15.75" x14ac:dyDescent="0.25">
      <c r="A177" s="45"/>
      <c r="B177" s="3" t="s">
        <v>20</v>
      </c>
      <c r="C177" t="s">
        <v>29</v>
      </c>
      <c r="D177">
        <v>3466.4439374662097</v>
      </c>
      <c r="E177" t="s">
        <v>24</v>
      </c>
      <c r="F177" t="str">
        <f>IF(Table36810[[#This Row],[% Price Change
Fuel]]&lt;-1, "Market Collapse", "")</f>
        <v/>
      </c>
      <c r="G177" s="15">
        <v>7.0686195067000742E-3</v>
      </c>
      <c r="H177" s="14">
        <v>3.1735711057593174E-16</v>
      </c>
      <c r="I177" s="14">
        <v>-1.5148515726659657E-2</v>
      </c>
      <c r="J177" s="14">
        <v>0</v>
      </c>
      <c r="K177" s="14">
        <v>0</v>
      </c>
      <c r="L177" s="14">
        <v>6.0082234058339012E-3</v>
      </c>
      <c r="M177" s="14">
        <v>0</v>
      </c>
      <c r="N177" s="14">
        <v>-1.052953175510078E-3</v>
      </c>
      <c r="O177" s="14">
        <v>0.85103835699290031</v>
      </c>
      <c r="P177" s="34">
        <v>1.0400691761069809</v>
      </c>
    </row>
    <row r="178" spans="1:16" ht="15.75" x14ac:dyDescent="0.25">
      <c r="A178" s="45"/>
      <c r="B178" s="3" t="s">
        <v>21</v>
      </c>
      <c r="C178" t="s">
        <v>23</v>
      </c>
      <c r="D178">
        <v>9038.6271912206303</v>
      </c>
      <c r="E178" t="s">
        <v>24</v>
      </c>
      <c r="F178" t="str">
        <f>IF(Table36810[[#This Row],[% Price Change
Fuel]]&lt;-1, "Market Collapse", "")</f>
        <v/>
      </c>
      <c r="G178" s="15">
        <v>1.84311697030798E-2</v>
      </c>
      <c r="H178" s="14">
        <v>3.1735711057593174E-16</v>
      </c>
      <c r="I178" s="14">
        <v>-3.9499206859726035E-2</v>
      </c>
      <c r="J178" s="14">
        <v>0</v>
      </c>
      <c r="K178" s="14">
        <v>0</v>
      </c>
      <c r="L178" s="14">
        <v>1.5666225222899021E-2</v>
      </c>
      <c r="M178" s="14">
        <v>0</v>
      </c>
      <c r="N178" s="14">
        <v>-2.7149055944418066E-3</v>
      </c>
      <c r="O178" s="14">
        <v>0.85270030941182462</v>
      </c>
      <c r="P178" s="34">
        <v>2.7119427590635086</v>
      </c>
    </row>
    <row r="179" spans="1:16" ht="15.75" x14ac:dyDescent="0.25">
      <c r="A179" s="45"/>
      <c r="B179" s="3" t="s">
        <v>21</v>
      </c>
      <c r="C179" t="s">
        <v>29</v>
      </c>
      <c r="D179">
        <v>8328.2743775763392</v>
      </c>
      <c r="E179" t="s">
        <v>24</v>
      </c>
      <c r="F179" t="str">
        <f>IF(Table36810[[#This Row],[% Price Change
Fuel]]&lt;-1, "Market Collapse", "")</f>
        <v/>
      </c>
      <c r="G179" s="15">
        <v>1.6982649592630367E-2</v>
      </c>
      <c r="H179" s="14">
        <v>3.1735711057593174E-16</v>
      </c>
      <c r="I179" s="14">
        <v>-3.6394933153562237E-2</v>
      </c>
      <c r="J179" s="14">
        <v>0</v>
      </c>
      <c r="K179" s="14">
        <v>0</v>
      </c>
      <c r="L179" s="14">
        <v>1.4435004271881071E-2</v>
      </c>
      <c r="M179" s="14">
        <v>0</v>
      </c>
      <c r="N179" s="14">
        <v>-2.5051020504330669E-3</v>
      </c>
      <c r="O179" s="14">
        <v>0.85249050586781472</v>
      </c>
      <c r="P179" s="34">
        <v>2.498809046544197</v>
      </c>
    </row>
    <row r="180" spans="1:16" ht="15.75" x14ac:dyDescent="0.25">
      <c r="A180" s="45"/>
      <c r="B180" s="3" t="s">
        <v>22</v>
      </c>
      <c r="C180" t="s">
        <v>23</v>
      </c>
      <c r="D180">
        <v>3360.1350171024301</v>
      </c>
      <c r="E180" t="s">
        <v>24</v>
      </c>
      <c r="F180" t="str">
        <f>IF(Table36810[[#This Row],[% Price Change
Fuel]]&lt;-1, "Market Collapse", "")</f>
        <v/>
      </c>
      <c r="G180" s="15">
        <v>6.8518390475968138E-3</v>
      </c>
      <c r="H180" s="14">
        <v>3.1735711057593174E-16</v>
      </c>
      <c r="I180" s="14">
        <v>-1.4683940969050157E-2</v>
      </c>
      <c r="J180" s="14">
        <v>0</v>
      </c>
      <c r="K180" s="14">
        <v>0</v>
      </c>
      <c r="L180" s="14">
        <v>5.8239631797632804E-3</v>
      </c>
      <c r="M180" s="14">
        <v>0</v>
      </c>
      <c r="N180" s="14">
        <v>-1.0208809558373381E-3</v>
      </c>
      <c r="O180" s="14">
        <v>0.85100628477322471</v>
      </c>
      <c r="P180" s="34">
        <v>1.0081723293065497</v>
      </c>
    </row>
    <row r="181" spans="1:16" ht="15.75" x14ac:dyDescent="0.25">
      <c r="A181" s="45"/>
      <c r="B181" s="3" t="s">
        <v>22</v>
      </c>
      <c r="C181" t="s">
        <v>29</v>
      </c>
      <c r="D181">
        <v>3808.15302114118</v>
      </c>
      <c r="E181" t="s">
        <v>24</v>
      </c>
      <c r="F181" t="str">
        <f>IF(Table36810[[#This Row],[% Price Change
Fuel]]&lt;-1, "Market Collapse", "")</f>
        <v/>
      </c>
      <c r="G181" s="15">
        <v>7.7654175908620938E-3</v>
      </c>
      <c r="H181" s="14">
        <v>3.1735711057593174E-16</v>
      </c>
      <c r="I181" s="14">
        <v>-1.6641799772608074E-2</v>
      </c>
      <c r="J181" s="14">
        <v>0</v>
      </c>
      <c r="K181" s="14">
        <v>0</v>
      </c>
      <c r="L181" s="14">
        <v>6.6004916067795311E-3</v>
      </c>
      <c r="M181" s="14">
        <v>0</v>
      </c>
      <c r="N181" s="14">
        <v>-1.1559495530888745E-3</v>
      </c>
      <c r="O181" s="14">
        <v>0.85114135337047037</v>
      </c>
      <c r="P181" s="34">
        <v>1.1425953070750636</v>
      </c>
    </row>
    <row r="182" spans="1:16" ht="15.75" x14ac:dyDescent="0.25">
      <c r="A182" s="45"/>
      <c r="B182" s="3" t="s">
        <v>22</v>
      </c>
      <c r="C182" t="s">
        <v>25</v>
      </c>
      <c r="D182">
        <v>3822.1535825767901</v>
      </c>
      <c r="E182" t="s">
        <v>24</v>
      </c>
      <c r="F182" t="str">
        <f>IF(Table36810[[#This Row],[% Price Change
Fuel]]&lt;-1, "Market Collapse", "")</f>
        <v/>
      </c>
      <c r="G182" s="15">
        <v>7.7939669179113132E-3</v>
      </c>
      <c r="H182" s="14">
        <v>3.1735711057593174E-16</v>
      </c>
      <c r="I182" s="14">
        <v>-1.6702982855016271E-2</v>
      </c>
      <c r="J182" s="14">
        <v>0</v>
      </c>
      <c r="K182" s="14">
        <v>0</v>
      </c>
      <c r="L182" s="14">
        <v>6.6247581180601178E-3</v>
      </c>
      <c r="M182" s="14">
        <v>0</v>
      </c>
      <c r="N182" s="14">
        <v>-1.1601665005267973E-3</v>
      </c>
      <c r="O182" s="14">
        <v>0.85114557031790583</v>
      </c>
      <c r="P182" s="34">
        <v>1.1467960247730873</v>
      </c>
    </row>
    <row r="183" spans="1:16" ht="15.75" x14ac:dyDescent="0.25">
      <c r="A183" s="45"/>
      <c r="B183" s="3" t="s">
        <v>22</v>
      </c>
      <c r="C183" t="s">
        <v>30</v>
      </c>
      <c r="D183">
        <v>5972.6399961013694</v>
      </c>
      <c r="E183" t="s">
        <v>24</v>
      </c>
      <c r="F183" t="str">
        <f>IF(Table36810[[#This Row],[% Price Change
Fuel]]&lt;-1, "Market Collapse", "")</f>
        <v/>
      </c>
      <c r="G183" s="15">
        <v>1.2179143913632307E-2</v>
      </c>
      <c r="H183" s="14">
        <v>3.1735711057593174E-16</v>
      </c>
      <c r="I183" s="14">
        <v>-2.610070508647911E-2</v>
      </c>
      <c r="J183" s="14">
        <v>0</v>
      </c>
      <c r="K183" s="14">
        <v>0</v>
      </c>
      <c r="L183" s="14">
        <v>1.0352094557578847E-2</v>
      </c>
      <c r="M183" s="14">
        <v>0</v>
      </c>
      <c r="N183" s="14">
        <v>-1.8050652071224492E-3</v>
      </c>
      <c r="O183" s="14">
        <v>0.85179046902450906</v>
      </c>
      <c r="P183" s="34">
        <v>1.7920263163031294</v>
      </c>
    </row>
    <row r="184" spans="1:16" ht="15.75" x14ac:dyDescent="0.25">
      <c r="A184" s="45"/>
      <c r="B184" s="3" t="s">
        <v>22</v>
      </c>
      <c r="C184" t="s">
        <v>27</v>
      </c>
      <c r="D184">
        <v>2450.098450813101</v>
      </c>
      <c r="E184" t="s">
        <v>24</v>
      </c>
      <c r="F184" t="str">
        <f>IF(Table36810[[#This Row],[% Price Change
Fuel]]&lt;-1, "Market Collapse", "")</f>
        <v/>
      </c>
      <c r="G184" s="15">
        <v>4.9961326405908273E-3</v>
      </c>
      <c r="H184" s="14">
        <v>3.1735711057593174E-16</v>
      </c>
      <c r="I184" s="14">
        <v>-1.0707040293614476E-2</v>
      </c>
      <c r="J184" s="14">
        <v>0</v>
      </c>
      <c r="K184" s="14">
        <v>0</v>
      </c>
      <c r="L184" s="14">
        <v>4.2466398200377937E-3</v>
      </c>
      <c r="M184" s="14">
        <v>0</v>
      </c>
      <c r="N184" s="14">
        <v>-7.4576687034979151E-4</v>
      </c>
      <c r="O184" s="14">
        <v>0.85073117068773429</v>
      </c>
      <c r="P184" s="34">
        <v>0.73512565703887067</v>
      </c>
    </row>
    <row r="185" spans="1:16" ht="16.5" thickBot="1" x14ac:dyDescent="0.3">
      <c r="A185" s="45"/>
      <c r="B185" s="3" t="s">
        <v>22</v>
      </c>
      <c r="C185" t="s">
        <v>32</v>
      </c>
      <c r="D185">
        <v>4536.1822744070996</v>
      </c>
      <c r="E185" t="s">
        <v>24</v>
      </c>
      <c r="F185" t="str">
        <f>IF(Table36810[[#This Row],[% Price Change
Fuel]]&lt;-1, "Market Collapse", "")</f>
        <v/>
      </c>
      <c r="G185" s="15">
        <v>9.249982716944976E-3</v>
      </c>
      <c r="H185" s="14">
        <v>3.1735711057593174E-16</v>
      </c>
      <c r="I185" s="14">
        <v>-1.9823320313981409E-2</v>
      </c>
      <c r="J185" s="14">
        <v>0</v>
      </c>
      <c r="K185" s="14">
        <v>0</v>
      </c>
      <c r="L185" s="14">
        <v>7.8623502949663176E-3</v>
      </c>
      <c r="M185" s="14">
        <v>0</v>
      </c>
      <c r="N185" s="14">
        <v>-1.374914486739097E-3</v>
      </c>
      <c r="O185" s="14">
        <v>0.85136031830411962</v>
      </c>
      <c r="P185" s="34">
        <v>1.3610326449595727</v>
      </c>
    </row>
    <row r="186" spans="1:16" ht="15.75" x14ac:dyDescent="0.25">
      <c r="A186" s="44" t="s">
        <v>58</v>
      </c>
      <c r="B186" s="3" t="s">
        <v>15</v>
      </c>
      <c r="C186" t="s">
        <v>23</v>
      </c>
      <c r="D186">
        <v>1606695.2125056691</v>
      </c>
      <c r="E186" t="s">
        <v>24</v>
      </c>
      <c r="F186" t="str">
        <f>IF(Table36810[[#This Row],[% Price Change
Fuel]]&lt;-1, "Market Collapse", "")</f>
        <v/>
      </c>
      <c r="G186" s="15">
        <v>3.2763019755457679</v>
      </c>
      <c r="H186" s="14">
        <v>3.1735711057593174E-16</v>
      </c>
      <c r="I186" s="14">
        <v>-7.0213302547687757</v>
      </c>
      <c r="J186" s="14">
        <v>0</v>
      </c>
      <c r="K186" s="14">
        <v>0</v>
      </c>
      <c r="L186" s="14">
        <v>2.7848088577119539</v>
      </c>
      <c r="M186" s="14">
        <v>0</v>
      </c>
      <c r="N186" s="14">
        <v>-0.11493414652296319</v>
      </c>
      <c r="O186" s="14">
        <v>0.96491955034034449</v>
      </c>
      <c r="P186" s="34">
        <v>482.07159731171191</v>
      </c>
    </row>
    <row r="187" spans="1:16" ht="15.75" x14ac:dyDescent="0.25">
      <c r="A187" s="45"/>
      <c r="B187" s="3" t="s">
        <v>15</v>
      </c>
      <c r="C187" t="s">
        <v>25</v>
      </c>
      <c r="D187">
        <v>1405858.3109424603</v>
      </c>
      <c r="E187" t="s">
        <v>24</v>
      </c>
      <c r="F187" t="str">
        <f>IF(Table36810[[#This Row],[% Price Change
Fuel]]&lt;-1, "Market Collapse", "")</f>
        <v/>
      </c>
      <c r="G187" s="15">
        <v>2.8667642286025465</v>
      </c>
      <c r="H187" s="14">
        <v>3.1735711057593174E-16</v>
      </c>
      <c r="I187" s="14">
        <v>-6.1436639729226776</v>
      </c>
      <c r="J187" s="14">
        <v>0</v>
      </c>
      <c r="K187" s="14">
        <v>0</v>
      </c>
      <c r="L187" s="14">
        <v>2.4367077504979595</v>
      </c>
      <c r="M187" s="14">
        <v>0</v>
      </c>
      <c r="N187" s="14">
        <v>-0.11121869673962778</v>
      </c>
      <c r="O187" s="14">
        <v>0.96120410055700911</v>
      </c>
      <c r="P187" s="34">
        <v>421.81264764774784</v>
      </c>
    </row>
    <row r="188" spans="1:16" ht="15.75" x14ac:dyDescent="0.25">
      <c r="A188" s="45"/>
      <c r="B188" s="3" t="s">
        <v>15</v>
      </c>
      <c r="C188" t="s">
        <v>26</v>
      </c>
      <c r="D188">
        <v>1068040.3431848581</v>
      </c>
      <c r="E188" t="s">
        <v>24</v>
      </c>
      <c r="F188" t="str">
        <f>IF(Table36810[[#This Row],[% Price Change
Fuel]]&lt;-1, "Market Collapse", "")</f>
        <v/>
      </c>
      <c r="G188" s="15">
        <v>2.1779007363083083</v>
      </c>
      <c r="H188" s="14">
        <v>3.1735711057593174E-16</v>
      </c>
      <c r="I188" s="14">
        <v>-4.6673842783302693</v>
      </c>
      <c r="J188" s="14">
        <v>0</v>
      </c>
      <c r="K188" s="14">
        <v>0</v>
      </c>
      <c r="L188" s="14">
        <v>1.8511838368251894</v>
      </c>
      <c r="M188" s="14">
        <v>0</v>
      </c>
      <c r="N188" s="14">
        <v>-0.10280903231189595</v>
      </c>
      <c r="O188" s="14">
        <v>0.95279443612927728</v>
      </c>
      <c r="P188" s="34">
        <v>320.45400411041351</v>
      </c>
    </row>
    <row r="189" spans="1:16" ht="15.75" x14ac:dyDescent="0.25">
      <c r="A189" s="45"/>
      <c r="B189" s="3" t="s">
        <v>15</v>
      </c>
      <c r="C189" t="s">
        <v>27</v>
      </c>
      <c r="D189">
        <v>901191.22496311564</v>
      </c>
      <c r="E189" t="s">
        <v>24</v>
      </c>
      <c r="F189" t="str">
        <f>IF(Table36810[[#This Row],[% Price Change
Fuel]]&lt;-1, "Market Collapse", "")</f>
        <v/>
      </c>
      <c r="G189" s="15">
        <v>1.8376693773093249</v>
      </c>
      <c r="H189" s="14">
        <v>3.1735711057593174E-16</v>
      </c>
      <c r="I189" s="14">
        <v>-3.9382461364888961</v>
      </c>
      <c r="J189" s="14">
        <v>0</v>
      </c>
      <c r="K189" s="14">
        <v>0</v>
      </c>
      <c r="L189" s="14">
        <v>1.5619921477551024</v>
      </c>
      <c r="M189" s="14">
        <v>0</v>
      </c>
      <c r="N189" s="14">
        <v>-9.7149171696534739E-2</v>
      </c>
      <c r="O189" s="14">
        <v>0.94713457551391622</v>
      </c>
      <c r="P189" s="34">
        <v>270.39272285112037</v>
      </c>
    </row>
    <row r="190" spans="1:16" ht="15.75" x14ac:dyDescent="0.25">
      <c r="A190" s="45"/>
      <c r="B190" s="3" t="s">
        <v>15</v>
      </c>
      <c r="C190" t="s">
        <v>28</v>
      </c>
      <c r="D190">
        <v>1864178.4196379881</v>
      </c>
      <c r="E190" t="s">
        <v>24</v>
      </c>
      <c r="F190" t="str">
        <f>IF(Table36810[[#This Row],[% Price Change
Fuel]]&lt;-1, "Market Collapse", "")</f>
        <v/>
      </c>
      <c r="G190" s="15">
        <v>3.8013503690627184</v>
      </c>
      <c r="H190" s="14">
        <v>3.1735711057593174E-16</v>
      </c>
      <c r="I190" s="14">
        <v>-8.1465434366227463</v>
      </c>
      <c r="J190" s="14">
        <v>0</v>
      </c>
      <c r="K190" s="14">
        <v>0</v>
      </c>
      <c r="L190" s="14">
        <v>3.2310923284991269</v>
      </c>
      <c r="M190" s="14">
        <v>0</v>
      </c>
      <c r="N190" s="14">
        <v>-0.11877034515915022</v>
      </c>
      <c r="O190" s="14">
        <v>0.96875574897653149</v>
      </c>
      <c r="P190" s="34">
        <v>559.32666098346078</v>
      </c>
    </row>
    <row r="191" spans="1:16" ht="15.75" x14ac:dyDescent="0.25">
      <c r="A191" s="45"/>
      <c r="B191" s="3" t="s">
        <v>15</v>
      </c>
      <c r="C191" t="s">
        <v>33</v>
      </c>
      <c r="D191">
        <v>1789322.1461500002</v>
      </c>
      <c r="E191" t="s">
        <v>24</v>
      </c>
      <c r="F191" t="str">
        <f>IF(Table36810[[#This Row],[% Price Change
Fuel]]&lt;-1, "Market Collapse", "")</f>
        <v/>
      </c>
      <c r="G191" s="15">
        <v>3.6487067594958393</v>
      </c>
      <c r="H191" s="14">
        <v>3.1735711057593174E-16</v>
      </c>
      <c r="I191" s="14">
        <v>-7.8194181587794231</v>
      </c>
      <c r="J191" s="14">
        <v>0</v>
      </c>
      <c r="K191" s="14">
        <v>0</v>
      </c>
      <c r="L191" s="14">
        <v>3.1013474883812799</v>
      </c>
      <c r="M191" s="14">
        <v>0</v>
      </c>
      <c r="N191" s="14">
        <v>-0.11774441784190362</v>
      </c>
      <c r="O191" s="14">
        <v>0.96772982165928489</v>
      </c>
      <c r="P191" s="34">
        <v>536.86684219002598</v>
      </c>
    </row>
    <row r="192" spans="1:16" ht="15.75" x14ac:dyDescent="0.25">
      <c r="A192" s="45"/>
      <c r="B192" s="3" t="s">
        <v>15</v>
      </c>
      <c r="C192" t="s">
        <v>34</v>
      </c>
      <c r="D192">
        <v>1602880.4750000001</v>
      </c>
      <c r="E192" t="s">
        <v>24</v>
      </c>
      <c r="F192" t="str">
        <f>IF(Table36810[[#This Row],[% Price Change
Fuel]]&lt;-1, "Market Collapse", "")</f>
        <v/>
      </c>
      <c r="G192" s="15">
        <v>3.2685231311646232</v>
      </c>
      <c r="H192" s="14">
        <v>3.1735711057593174E-16</v>
      </c>
      <c r="I192" s="14">
        <v>-7.0046596805029919</v>
      </c>
      <c r="J192" s="14">
        <v>0</v>
      </c>
      <c r="K192" s="14">
        <v>0</v>
      </c>
      <c r="L192" s="14">
        <v>2.778196953529414</v>
      </c>
      <c r="M192" s="14">
        <v>0</v>
      </c>
      <c r="N192" s="14">
        <v>-0.11487021683338722</v>
      </c>
      <c r="O192" s="14">
        <v>0.96485562065076858</v>
      </c>
      <c r="P192" s="34">
        <v>480.92702640095723</v>
      </c>
    </row>
    <row r="193" spans="1:16" ht="15.75" x14ac:dyDescent="0.25">
      <c r="A193" s="45"/>
      <c r="B193" s="3" t="s">
        <v>15</v>
      </c>
      <c r="C193" t="s">
        <v>35</v>
      </c>
      <c r="D193">
        <v>924809.875</v>
      </c>
      <c r="E193" t="s">
        <v>24</v>
      </c>
      <c r="F193" t="str">
        <f>IF(Table36810[[#This Row],[% Price Change
Fuel]]&lt;-1, "Market Collapse", "")</f>
        <v/>
      </c>
      <c r="G193" s="15">
        <v>1.8858314861979735</v>
      </c>
      <c r="H193" s="14">
        <v>3.1735711057593174E-16</v>
      </c>
      <c r="I193" s="14">
        <v>-4.0414606981493808</v>
      </c>
      <c r="J193" s="14">
        <v>0</v>
      </c>
      <c r="K193" s="14">
        <v>0</v>
      </c>
      <c r="L193" s="14">
        <v>1.602929237327517</v>
      </c>
      <c r="M193" s="14">
        <v>0</v>
      </c>
      <c r="N193" s="14">
        <v>-9.8031451324683744E-2</v>
      </c>
      <c r="O193" s="14">
        <v>0.94801685514206513</v>
      </c>
      <c r="P193" s="34">
        <v>277.47924446455738</v>
      </c>
    </row>
    <row r="194" spans="1:16" x14ac:dyDescent="0.25">
      <c r="P194" s="35"/>
    </row>
    <row r="195" spans="1:16" x14ac:dyDescent="0.25">
      <c r="P195" s="35"/>
    </row>
    <row r="196" spans="1:16" ht="34.5" customHeight="1" x14ac:dyDescent="0.25">
      <c r="A196" s="46" t="s">
        <v>57</v>
      </c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</row>
    <row r="197" spans="1:16" ht="37.5" x14ac:dyDescent="0.3">
      <c r="A197" s="38" t="s">
        <v>59</v>
      </c>
      <c r="B197" s="1" t="s">
        <v>0</v>
      </c>
      <c r="C197" s="1" t="s">
        <v>1</v>
      </c>
      <c r="D197" s="1" t="s">
        <v>2</v>
      </c>
      <c r="E197" s="1" t="s">
        <v>3</v>
      </c>
      <c r="F197" s="9" t="s">
        <v>40</v>
      </c>
      <c r="G197" s="9" t="s">
        <v>44</v>
      </c>
      <c r="H197" s="12" t="s">
        <v>42</v>
      </c>
      <c r="I197" s="12" t="s">
        <v>36</v>
      </c>
      <c r="J197" s="12" t="s">
        <v>37</v>
      </c>
      <c r="K197" s="12" t="s">
        <v>43</v>
      </c>
      <c r="L197" s="12" t="s">
        <v>38</v>
      </c>
      <c r="M197" s="12" t="s">
        <v>39</v>
      </c>
      <c r="N197" s="12" t="s">
        <v>46</v>
      </c>
      <c r="O197" s="12" t="s">
        <v>45</v>
      </c>
      <c r="P197" s="36" t="s">
        <v>41</v>
      </c>
    </row>
    <row r="198" spans="1:16" ht="15.75" x14ac:dyDescent="0.25">
      <c r="A198" s="45" t="s">
        <v>4</v>
      </c>
      <c r="B198" s="3" t="s">
        <v>8</v>
      </c>
      <c r="C198" t="s">
        <v>23</v>
      </c>
      <c r="D198" s="4">
        <v>78.279968349613</v>
      </c>
      <c r="E198" t="s">
        <v>24</v>
      </c>
      <c r="F198" t="str">
        <f>IF(Table3681016[[#This Row],[% Price Change
Fuel]]&lt;-1, "Market Collapse", "")</f>
        <v/>
      </c>
      <c r="G198" s="15">
        <v>1.5962505704459633E-4</v>
      </c>
      <c r="H198" s="14">
        <v>3.1735711057593174E-16</v>
      </c>
      <c r="I198" s="14">
        <v>-2.5521982719050359E-4</v>
      </c>
      <c r="J198" s="14">
        <v>0</v>
      </c>
      <c r="K198" s="14">
        <v>0</v>
      </c>
      <c r="L198" s="14">
        <v>1.4175966914127915E-4</v>
      </c>
      <c r="M198" s="14">
        <v>0</v>
      </c>
      <c r="N198" s="14">
        <v>-1.7862536594892881E-5</v>
      </c>
      <c r="O198" s="14">
        <v>0.88809691331917628</v>
      </c>
      <c r="P198" s="34">
        <v>5.268921249441523E-2</v>
      </c>
    </row>
    <row r="199" spans="1:16" ht="15.75" x14ac:dyDescent="0.25">
      <c r="A199" s="45"/>
      <c r="B199" s="3" t="s">
        <v>8</v>
      </c>
      <c r="C199" t="s">
        <v>25</v>
      </c>
      <c r="D199" s="4">
        <v>71.425238501169304</v>
      </c>
      <c r="E199" t="s">
        <v>24</v>
      </c>
      <c r="F199" t="str">
        <f>IF(Table3681016[[#This Row],[% Price Change
Fuel]]&lt;-1, "Market Collapse", "")</f>
        <v/>
      </c>
      <c r="G199" s="15">
        <v>1.4564719442977924E-4</v>
      </c>
      <c r="H199" s="14">
        <v>3.1735711057593174E-16</v>
      </c>
      <c r="I199" s="14">
        <v>-2.3287103216353963E-4</v>
      </c>
      <c r="J199" s="14">
        <v>0</v>
      </c>
      <c r="K199" s="14">
        <v>0</v>
      </c>
      <c r="L199" s="14">
        <v>1.2934622217834399E-4</v>
      </c>
      <c r="M199" s="14">
        <v>0</v>
      </c>
      <c r="N199" s="14">
        <v>-1.6298598406293686E-5</v>
      </c>
      <c r="O199" s="14">
        <v>0.88809534938105716</v>
      </c>
      <c r="P199" s="34">
        <v>4.8075384395193307E-2</v>
      </c>
    </row>
    <row r="200" spans="1:16" ht="15.75" x14ac:dyDescent="0.25">
      <c r="A200" s="45"/>
      <c r="B200" s="3" t="s">
        <v>8</v>
      </c>
      <c r="C200" t="s">
        <v>26</v>
      </c>
      <c r="D200" s="4">
        <v>54.2622507724803</v>
      </c>
      <c r="E200" t="s">
        <v>24</v>
      </c>
      <c r="F200" t="str">
        <f>IF(Table3681016[[#This Row],[% Price Change
Fuel]]&lt;-1, "Market Collapse", "")</f>
        <v/>
      </c>
      <c r="G200" s="15">
        <v>1.1064918723831063E-4</v>
      </c>
      <c r="H200" s="14">
        <v>3.1735711057593174E-16</v>
      </c>
      <c r="I200" s="14">
        <v>-1.7691374379801206E-4</v>
      </c>
      <c r="J200" s="14">
        <v>0</v>
      </c>
      <c r="K200" s="14">
        <v>0</v>
      </c>
      <c r="L200" s="14">
        <v>9.8265225172531508E-5</v>
      </c>
      <c r="M200" s="14">
        <v>0</v>
      </c>
      <c r="N200" s="14">
        <v>-1.2382591942090591E-5</v>
      </c>
      <c r="O200" s="14">
        <v>0.88809143337472884</v>
      </c>
      <c r="P200" s="34">
        <v>3.6523204105181617E-2</v>
      </c>
    </row>
    <row r="201" spans="1:16" ht="15.75" x14ac:dyDescent="0.25">
      <c r="A201" s="45"/>
      <c r="B201" s="3" t="s">
        <v>8</v>
      </c>
      <c r="C201" t="s">
        <v>27</v>
      </c>
      <c r="D201" s="4">
        <v>45.7854092798406</v>
      </c>
      <c r="E201" t="s">
        <v>24</v>
      </c>
      <c r="F201" t="str">
        <f>IF(Table3681016[[#This Row],[% Price Change
Fuel]]&lt;-1, "Market Collapse", "")</f>
        <v/>
      </c>
      <c r="G201" s="15">
        <v>9.3363586140756002E-5</v>
      </c>
      <c r="H201" s="14">
        <v>3.1735711057593174E-16</v>
      </c>
      <c r="I201" s="14">
        <v>-1.4927630261759694E-4</v>
      </c>
      <c r="J201" s="14">
        <v>0</v>
      </c>
      <c r="K201" s="14">
        <v>0</v>
      </c>
      <c r="L201" s="14">
        <v>8.291424495758865E-5</v>
      </c>
      <c r="M201" s="14">
        <v>0</v>
      </c>
      <c r="N201" s="14">
        <v>-1.0448365686329651E-5</v>
      </c>
      <c r="O201" s="14">
        <v>0.88808949914822699</v>
      </c>
      <c r="P201" s="34">
        <v>3.0817554088917558E-2</v>
      </c>
    </row>
    <row r="202" spans="1:16" ht="15.75" x14ac:dyDescent="0.25">
      <c r="A202" s="45"/>
      <c r="B202" s="3" t="s">
        <v>8</v>
      </c>
      <c r="C202" t="s">
        <v>28</v>
      </c>
      <c r="D202" s="4">
        <v>94.710389505675494</v>
      </c>
      <c r="E202" t="s">
        <v>24</v>
      </c>
      <c r="F202" t="str">
        <f>IF(Table3681016[[#This Row],[% Price Change
Fuel]]&lt;-1, "Market Collapse", "")</f>
        <v/>
      </c>
      <c r="G202" s="15">
        <v>1.9312924680856913E-4</v>
      </c>
      <c r="H202" s="14">
        <v>3.1735711057593174E-16</v>
      </c>
      <c r="I202" s="14">
        <v>-3.0878869463547604E-4</v>
      </c>
      <c r="J202" s="14">
        <v>0</v>
      </c>
      <c r="K202" s="14">
        <v>0</v>
      </c>
      <c r="L202" s="14">
        <v>1.715140381841077E-4</v>
      </c>
      <c r="M202" s="14">
        <v>0</v>
      </c>
      <c r="N202" s="14">
        <v>-2.1611034901545409E-5</v>
      </c>
      <c r="O202" s="14">
        <v>0.88810066181759417</v>
      </c>
      <c r="P202" s="34">
        <v>6.3748311902834101E-2</v>
      </c>
    </row>
    <row r="203" spans="1:16" ht="15.75" x14ac:dyDescent="0.25">
      <c r="A203" s="45"/>
      <c r="B203" s="3" t="s">
        <v>12</v>
      </c>
      <c r="C203" t="s">
        <v>23</v>
      </c>
      <c r="D203" s="4">
        <v>347.463431650475</v>
      </c>
      <c r="E203" t="s">
        <v>24</v>
      </c>
      <c r="F203" t="str">
        <f>IF(Table3681016[[#This Row],[% Price Change
Fuel]]&lt;-1, "Market Collapse", "")</f>
        <v/>
      </c>
      <c r="G203" s="15">
        <v>7.0853209662025205E-4</v>
      </c>
      <c r="H203" s="14">
        <v>3.1735711057593174E-16</v>
      </c>
      <c r="I203" s="14">
        <v>-1.1328512114978241E-3</v>
      </c>
      <c r="J203" s="14">
        <v>0</v>
      </c>
      <c r="K203" s="14">
        <v>0</v>
      </c>
      <c r="L203" s="14">
        <v>6.2923251181545294E-4</v>
      </c>
      <c r="M203" s="14">
        <v>0</v>
      </c>
      <c r="N203" s="14">
        <v>-7.9243438285341017E-5</v>
      </c>
      <c r="O203" s="14">
        <v>0.88815829422077319</v>
      </c>
      <c r="P203" s="34">
        <v>0.23387304530463926</v>
      </c>
    </row>
    <row r="204" spans="1:16" ht="15.75" x14ac:dyDescent="0.25">
      <c r="A204" s="45"/>
      <c r="B204" s="3" t="s">
        <v>12</v>
      </c>
      <c r="C204" t="s">
        <v>25</v>
      </c>
      <c r="D204" s="4">
        <v>301.51785396969899</v>
      </c>
      <c r="E204" t="s">
        <v>24</v>
      </c>
      <c r="F204" t="str">
        <f>IF(Table3681016[[#This Row],[% Price Change
Fuel]]&lt;-1, "Market Collapse", "")</f>
        <v/>
      </c>
      <c r="G204" s="15">
        <v>6.1484190214437426E-4</v>
      </c>
      <c r="H204" s="14">
        <v>3.1735711057593174E-16</v>
      </c>
      <c r="I204" s="14">
        <v>-9.830527043818199E-4</v>
      </c>
      <c r="J204" s="14">
        <v>0</v>
      </c>
      <c r="K204" s="14">
        <v>0</v>
      </c>
      <c r="L204" s="14">
        <v>5.4602821283771062E-4</v>
      </c>
      <c r="M204" s="14">
        <v>0</v>
      </c>
      <c r="N204" s="14">
        <v>-6.8771405764748634E-5</v>
      </c>
      <c r="O204" s="14">
        <v>0.88814782218828003</v>
      </c>
      <c r="P204" s="34">
        <v>0.20294768398112245</v>
      </c>
    </row>
    <row r="205" spans="1:16" ht="15.75" x14ac:dyDescent="0.25">
      <c r="A205" s="45"/>
      <c r="B205" s="3" t="s">
        <v>12</v>
      </c>
      <c r="C205" t="s">
        <v>26</v>
      </c>
      <c r="D205" s="4">
        <v>229.06521214312818</v>
      </c>
      <c r="E205" t="s">
        <v>24</v>
      </c>
      <c r="F205" t="str">
        <f>IF(Table3681016[[#This Row],[% Price Change
Fuel]]&lt;-1, "Market Collapse", "")</f>
        <v/>
      </c>
      <c r="G205" s="15">
        <v>4.6709967219168101E-4</v>
      </c>
      <c r="H205" s="14">
        <v>3.1735711057593174E-16</v>
      </c>
      <c r="I205" s="14">
        <v>-7.4683198129859099E-4</v>
      </c>
      <c r="J205" s="14">
        <v>0</v>
      </c>
      <c r="K205" s="14">
        <v>0</v>
      </c>
      <c r="L205" s="14">
        <v>4.1482143350081641E-4</v>
      </c>
      <c r="M205" s="14">
        <v>0</v>
      </c>
      <c r="N205" s="14">
        <v>-5.2253830943542248E-5</v>
      </c>
      <c r="O205" s="14">
        <v>0.8881313046135062</v>
      </c>
      <c r="P205" s="34">
        <v>0.15418076798119301</v>
      </c>
    </row>
    <row r="206" spans="1:16" ht="15.75" x14ac:dyDescent="0.25">
      <c r="A206" s="45"/>
      <c r="B206" s="3" t="s">
        <v>12</v>
      </c>
      <c r="C206" t="s">
        <v>27</v>
      </c>
      <c r="D206" s="4">
        <v>193.28067562836512</v>
      </c>
      <c r="E206" t="s">
        <v>24</v>
      </c>
      <c r="F206" t="str">
        <f>IF(Table3681016[[#This Row],[% Price Change
Fuel]]&lt;-1, "Market Collapse", "")</f>
        <v/>
      </c>
      <c r="G206" s="15">
        <v>3.9412942446531317E-4</v>
      </c>
      <c r="H206" s="14">
        <v>3.1735711057593174E-16</v>
      </c>
      <c r="I206" s="14">
        <v>-6.3016199001022588E-4</v>
      </c>
      <c r="J206" s="14">
        <v>0</v>
      </c>
      <c r="K206" s="14">
        <v>0</v>
      </c>
      <c r="L206" s="14">
        <v>3.5001808516453716E-4</v>
      </c>
      <c r="M206" s="14">
        <v>0</v>
      </c>
      <c r="N206" s="14">
        <v>-4.4093960573419417E-5</v>
      </c>
      <c r="O206" s="14">
        <v>0.88812314474302834</v>
      </c>
      <c r="P206" s="34">
        <v>0.13009466922322474</v>
      </c>
    </row>
    <row r="207" spans="1:16" ht="16.5" thickBot="1" x14ac:dyDescent="0.3">
      <c r="A207" s="41"/>
      <c r="B207" s="3" t="s">
        <v>12</v>
      </c>
      <c r="C207" t="s">
        <v>28</v>
      </c>
      <c r="D207" s="4">
        <v>399.81488344685596</v>
      </c>
      <c r="E207" t="s">
        <v>24</v>
      </c>
      <c r="F207" t="str">
        <f>IF(Table3681016[[#This Row],[% Price Change
Fuel]]&lt;-1, "Market Collapse", "")</f>
        <v/>
      </c>
      <c r="G207" s="15">
        <v>8.1528486690808091E-4</v>
      </c>
      <c r="H207" s="14">
        <v>3.1735711057593174E-16</v>
      </c>
      <c r="I207" s="14">
        <v>-1.3035350883865854E-3</v>
      </c>
      <c r="J207" s="14">
        <v>0</v>
      </c>
      <c r="K207" s="14">
        <v>0</v>
      </c>
      <c r="L207" s="14">
        <v>7.2403741072105414E-4</v>
      </c>
      <c r="M207" s="14">
        <v>0</v>
      </c>
      <c r="N207" s="14">
        <v>-9.1173124118641271E-5</v>
      </c>
      <c r="O207" s="14">
        <v>0.88817022390663292</v>
      </c>
      <c r="P207" s="34">
        <v>0.26911011586359423</v>
      </c>
    </row>
    <row r="208" spans="1:16" ht="15.75" x14ac:dyDescent="0.25">
      <c r="A208" s="45" t="s">
        <v>16</v>
      </c>
      <c r="B208" s="3" t="s">
        <v>17</v>
      </c>
      <c r="C208" t="s">
        <v>23</v>
      </c>
      <c r="D208" s="4">
        <v>13979.558874595172</v>
      </c>
      <c r="E208" t="s">
        <v>24</v>
      </c>
      <c r="F208" t="str">
        <f>IF(Table3681016[[#This Row],[% Price Change
Fuel]]&lt;-1, "Market Collapse", "")</f>
        <v/>
      </c>
      <c r="G208" s="15">
        <v>2.8506499553618933E-2</v>
      </c>
      <c r="H208" s="14">
        <v>3.1735711057593174E-16</v>
      </c>
      <c r="I208" s="14">
        <v>-4.5578206984442357E-2</v>
      </c>
      <c r="J208" s="14">
        <v>0</v>
      </c>
      <c r="K208" s="14">
        <v>0</v>
      </c>
      <c r="L208" s="14">
        <v>2.5316025064707981E-2</v>
      </c>
      <c r="M208" s="14">
        <v>0</v>
      </c>
      <c r="N208" s="14">
        <v>-3.1020460155532412E-3</v>
      </c>
      <c r="O208" s="14">
        <v>0.89118109679799562</v>
      </c>
      <c r="P208" s="34">
        <v>9.4094563864936802</v>
      </c>
    </row>
    <row r="209" spans="1:16" ht="15.75" x14ac:dyDescent="0.25">
      <c r="A209" s="45"/>
      <c r="B209" s="3" t="s">
        <v>17</v>
      </c>
      <c r="C209" t="s">
        <v>29</v>
      </c>
      <c r="D209" s="4">
        <v>12880.894356686529</v>
      </c>
      <c r="E209" t="s">
        <v>24</v>
      </c>
      <c r="F209" t="str">
        <f>IF(Table3681016[[#This Row],[% Price Change
Fuel]]&lt;-1, "Market Collapse", "")</f>
        <v/>
      </c>
      <c r="G209" s="15">
        <v>2.6266151351627E-2</v>
      </c>
      <c r="H209" s="14">
        <v>3.1735711057593174E-16</v>
      </c>
      <c r="I209" s="14">
        <v>-4.1996179879516822E-2</v>
      </c>
      <c r="J209" s="14">
        <v>0</v>
      </c>
      <c r="K209" s="14">
        <v>0</v>
      </c>
      <c r="L209" s="14">
        <v>2.3326418760060762E-2</v>
      </c>
      <c r="M209" s="14">
        <v>0</v>
      </c>
      <c r="N209" s="14">
        <v>-2.8644933750318702E-3</v>
      </c>
      <c r="O209" s="14">
        <v>0.8909435441574719</v>
      </c>
      <c r="P209" s="34">
        <v>8.6699598145784993</v>
      </c>
    </row>
    <row r="210" spans="1:16" ht="15.75" x14ac:dyDescent="0.25">
      <c r="A210" s="45"/>
      <c r="B210" s="3" t="s">
        <v>17</v>
      </c>
      <c r="C210" t="s">
        <v>25</v>
      </c>
      <c r="D210" s="4">
        <v>12928.250585906731</v>
      </c>
      <c r="E210" t="s">
        <v>24</v>
      </c>
      <c r="F210" t="str">
        <f>IF(Table3681016[[#This Row],[% Price Change
Fuel]]&lt;-1, "Market Collapse", "")</f>
        <v/>
      </c>
      <c r="G210" s="15">
        <v>2.6362718084471486E-2</v>
      </c>
      <c r="H210" s="14">
        <v>3.1735711057593174E-16</v>
      </c>
      <c r="I210" s="14">
        <v>-4.2150577599556802E-2</v>
      </c>
      <c r="J210" s="14">
        <v>0</v>
      </c>
      <c r="K210" s="14">
        <v>0</v>
      </c>
      <c r="L210" s="14">
        <v>2.3412177652502548E-2</v>
      </c>
      <c r="M210" s="14">
        <v>0</v>
      </c>
      <c r="N210" s="14">
        <v>-2.8747541000667012E-3</v>
      </c>
      <c r="O210" s="14">
        <v>0.89095380488250842</v>
      </c>
      <c r="P210" s="34">
        <v>8.7018346668162305</v>
      </c>
    </row>
    <row r="211" spans="1:16" ht="15.75" x14ac:dyDescent="0.25">
      <c r="A211" s="45"/>
      <c r="B211" s="3" t="s">
        <v>17</v>
      </c>
      <c r="C211" t="s">
        <v>30</v>
      </c>
      <c r="D211" s="4">
        <v>20202.167397060159</v>
      </c>
      <c r="E211" t="s">
        <v>24</v>
      </c>
      <c r="F211" t="str">
        <f>IF(Table3681016[[#This Row],[% Price Change
Fuel]]&lt;-1, "Market Collapse", "")</f>
        <v/>
      </c>
      <c r="G211" s="15">
        <v>4.1195368255359736E-2</v>
      </c>
      <c r="H211" s="14">
        <v>3.1735711057593174E-16</v>
      </c>
      <c r="I211" s="14">
        <v>-6.5866067407239673E-2</v>
      </c>
      <c r="J211" s="14">
        <v>0</v>
      </c>
      <c r="K211" s="14">
        <v>0</v>
      </c>
      <c r="L211" s="14">
        <v>3.6584743536852878E-2</v>
      </c>
      <c r="M211" s="14">
        <v>0</v>
      </c>
      <c r="N211" s="14">
        <v>-4.4282032547190821E-3</v>
      </c>
      <c r="O211" s="14">
        <v>0.89250725403715858</v>
      </c>
      <c r="P211" s="34">
        <v>13.597811972503061</v>
      </c>
    </row>
    <row r="212" spans="1:16" ht="15.75" x14ac:dyDescent="0.25">
      <c r="A212" s="45"/>
      <c r="B212" s="3" t="s">
        <v>17</v>
      </c>
      <c r="C212" t="s">
        <v>27</v>
      </c>
      <c r="D212" s="4">
        <v>8287.3401193964201</v>
      </c>
      <c r="E212" t="s">
        <v>24</v>
      </c>
      <c r="F212" t="str">
        <f>IF(Table3681016[[#This Row],[% Price Change
Fuel]]&lt;-1, "Market Collapse", "")</f>
        <v/>
      </c>
      <c r="G212" s="15">
        <v>1.6899178259736296E-2</v>
      </c>
      <c r="H212" s="14">
        <v>3.1735711057593174E-16</v>
      </c>
      <c r="I212" s="14">
        <v>-2.7019601026091768E-2</v>
      </c>
      <c r="J212" s="14">
        <v>0</v>
      </c>
      <c r="K212" s="14">
        <v>0</v>
      </c>
      <c r="L212" s="14">
        <v>1.5007806187909837E-2</v>
      </c>
      <c r="M212" s="14">
        <v>0</v>
      </c>
      <c r="N212" s="14">
        <v>-1.8599406040067747E-3</v>
      </c>
      <c r="O212" s="14">
        <v>0.88993899138644872</v>
      </c>
      <c r="P212" s="34">
        <v>5.5780991455467523</v>
      </c>
    </row>
    <row r="213" spans="1:16" ht="15.75" x14ac:dyDescent="0.25">
      <c r="A213" s="45"/>
      <c r="B213" s="3" t="s">
        <v>17</v>
      </c>
      <c r="C213" t="s">
        <v>31</v>
      </c>
      <c r="D213" s="4">
        <v>15343.41827613693</v>
      </c>
      <c r="E213" t="s">
        <v>24</v>
      </c>
      <c r="F213" t="str">
        <f>IF(Table3681016[[#This Row],[% Price Change
Fuel]]&lt;-1, "Market Collapse", "")</f>
        <v/>
      </c>
      <c r="G213" s="15">
        <v>3.1287621459539949E-2</v>
      </c>
      <c r="H213" s="14">
        <v>3.1735711057593174E-16</v>
      </c>
      <c r="I213" s="14">
        <v>-5.0024861321591334E-2</v>
      </c>
      <c r="J213" s="14">
        <v>0</v>
      </c>
      <c r="K213" s="14">
        <v>0</v>
      </c>
      <c r="L213" s="14">
        <v>2.778588116702858E-2</v>
      </c>
      <c r="M213" s="14">
        <v>0</v>
      </c>
      <c r="N213" s="14">
        <v>-3.3955030775560603E-3</v>
      </c>
      <c r="O213" s="14">
        <v>0.89147455385999841</v>
      </c>
      <c r="P213" s="34">
        <v>10.32745213094006</v>
      </c>
    </row>
    <row r="214" spans="1:16" ht="15.75" x14ac:dyDescent="0.25">
      <c r="A214" s="45"/>
      <c r="B214" s="3" t="s">
        <v>17</v>
      </c>
      <c r="C214" t="s">
        <v>32</v>
      </c>
      <c r="D214" s="4">
        <v>860.28054599366999</v>
      </c>
      <c r="E214" t="s">
        <v>24</v>
      </c>
      <c r="F214" t="str">
        <f>IF(Table3681016[[#This Row],[% Price Change
Fuel]]&lt;-1, "Market Collapse", "")</f>
        <v/>
      </c>
      <c r="G214" s="15">
        <v>1.7542461261007261E-3</v>
      </c>
      <c r="H214" s="14">
        <v>3.1735711057593174E-16</v>
      </c>
      <c r="I214" s="14">
        <v>-2.8048127370630485E-3</v>
      </c>
      <c r="J214" s="14">
        <v>0</v>
      </c>
      <c r="K214" s="14">
        <v>0</v>
      </c>
      <c r="L214" s="14">
        <v>1.5579092345062804E-3</v>
      </c>
      <c r="M214" s="14">
        <v>0</v>
      </c>
      <c r="N214" s="14">
        <v>-1.9599307150796919E-4</v>
      </c>
      <c r="O214" s="14">
        <v>0.88827504385395717</v>
      </c>
      <c r="P214" s="34">
        <v>0.57904346984705235</v>
      </c>
    </row>
    <row r="215" spans="1:16" ht="15.75" x14ac:dyDescent="0.25">
      <c r="A215" s="45"/>
      <c r="B215" s="3" t="s">
        <v>20</v>
      </c>
      <c r="C215" t="s">
        <v>23</v>
      </c>
      <c r="D215">
        <v>3762.1112153559802</v>
      </c>
      <c r="E215" t="s">
        <v>24</v>
      </c>
      <c r="F215" t="str">
        <f>IF(Table3681016[[#This Row],[% Price Change
Fuel]]&lt;-1, "Market Collapse", "")</f>
        <v/>
      </c>
      <c r="G215" s="15">
        <v>7.6715311722821214E-3</v>
      </c>
      <c r="H215" s="14">
        <v>3.1735711057593174E-16</v>
      </c>
      <c r="I215" s="14">
        <v>-1.2265786439341566E-2</v>
      </c>
      <c r="J215" s="14">
        <v>0</v>
      </c>
      <c r="K215" s="14">
        <v>0</v>
      </c>
      <c r="L215" s="14">
        <v>6.8129261215281898E-3</v>
      </c>
      <c r="M215" s="14">
        <v>0</v>
      </c>
      <c r="N215" s="14">
        <v>-8.5206838160354552E-4</v>
      </c>
      <c r="O215" s="14">
        <v>0.88893111916404122</v>
      </c>
      <c r="P215" s="34">
        <v>2.5322273556400603</v>
      </c>
    </row>
    <row r="216" spans="1:16" ht="15.75" x14ac:dyDescent="0.25">
      <c r="A216" s="45"/>
      <c r="B216" s="3" t="s">
        <v>20</v>
      </c>
      <c r="C216" t="s">
        <v>29</v>
      </c>
      <c r="D216">
        <v>3466.4439374662097</v>
      </c>
      <c r="E216" t="s">
        <v>24</v>
      </c>
      <c r="F216" t="str">
        <f>IF(Table3681016[[#This Row],[% Price Change
Fuel]]&lt;-1, "Market Collapse", "")</f>
        <v/>
      </c>
      <c r="G216" s="15">
        <v>7.0686195067000742E-3</v>
      </c>
      <c r="H216" s="14">
        <v>3.1735711057593174E-16</v>
      </c>
      <c r="I216" s="14">
        <v>-1.1301808640680321E-2</v>
      </c>
      <c r="J216" s="14">
        <v>0</v>
      </c>
      <c r="K216" s="14">
        <v>0</v>
      </c>
      <c r="L216" s="14">
        <v>6.2774929018524789E-3</v>
      </c>
      <c r="M216" s="14">
        <v>0</v>
      </c>
      <c r="N216" s="14">
        <v>-7.8557368338522528E-4</v>
      </c>
      <c r="O216" s="14">
        <v>0.88886462446583658</v>
      </c>
      <c r="P216" s="34">
        <v>2.3332176171229917</v>
      </c>
    </row>
    <row r="217" spans="1:16" ht="15.75" x14ac:dyDescent="0.25">
      <c r="A217" s="45"/>
      <c r="B217" s="3" t="s">
        <v>21</v>
      </c>
      <c r="C217" t="s">
        <v>23</v>
      </c>
      <c r="D217">
        <v>9038.6271912206303</v>
      </c>
      <c r="E217" t="s">
        <v>24</v>
      </c>
      <c r="F217" t="str">
        <f>IF(Table3681016[[#This Row],[% Price Change
Fuel]]&lt;-1, "Market Collapse", "")</f>
        <v/>
      </c>
      <c r="G217" s="15">
        <v>1.84311697030798E-2</v>
      </c>
      <c r="H217" s="14">
        <v>3.1735711057593174E-16</v>
      </c>
      <c r="I217" s="14">
        <v>-2.9469057262265962E-2</v>
      </c>
      <c r="J217" s="14">
        <v>0</v>
      </c>
      <c r="K217" s="14">
        <v>0</v>
      </c>
      <c r="L217" s="14">
        <v>1.6368335694721205E-2</v>
      </c>
      <c r="M217" s="14">
        <v>0</v>
      </c>
      <c r="N217" s="14">
        <v>-2.0255016438273702E-3</v>
      </c>
      <c r="O217" s="14">
        <v>0.89010455242626774</v>
      </c>
      <c r="P217" s="34">
        <v>6.0837805479058078</v>
      </c>
    </row>
    <row r="218" spans="1:16" ht="15.75" x14ac:dyDescent="0.25">
      <c r="A218" s="45"/>
      <c r="B218" s="3" t="s">
        <v>21</v>
      </c>
      <c r="C218" t="s">
        <v>29</v>
      </c>
      <c r="D218">
        <v>8328.2743775763392</v>
      </c>
      <c r="E218" t="s">
        <v>24</v>
      </c>
      <c r="F218" t="str">
        <f>IF(Table3681016[[#This Row],[% Price Change
Fuel]]&lt;-1, "Market Collapse", "")</f>
        <v/>
      </c>
      <c r="G218" s="15">
        <v>1.6982649592630367E-2</v>
      </c>
      <c r="H218" s="14">
        <v>3.1735711057593174E-16</v>
      </c>
      <c r="I218" s="14">
        <v>-2.7153060894805708E-2</v>
      </c>
      <c r="J218" s="14">
        <v>0</v>
      </c>
      <c r="K218" s="14">
        <v>0</v>
      </c>
      <c r="L218" s="14">
        <v>1.5081935329994085E-2</v>
      </c>
      <c r="M218" s="14">
        <v>0</v>
      </c>
      <c r="N218" s="14">
        <v>-1.8689741298907111E-3</v>
      </c>
      <c r="O218" s="14">
        <v>0.88994802491233438</v>
      </c>
      <c r="P218" s="34">
        <v>5.605651453921622</v>
      </c>
    </row>
    <row r="219" spans="1:16" ht="15.75" x14ac:dyDescent="0.25">
      <c r="A219" s="45"/>
      <c r="B219" s="3" t="s">
        <v>22</v>
      </c>
      <c r="C219" t="s">
        <v>23</v>
      </c>
      <c r="D219">
        <v>3360.1350171024301</v>
      </c>
      <c r="E219" t="s">
        <v>24</v>
      </c>
      <c r="F219" t="str">
        <f>IF(Table3681016[[#This Row],[% Price Change
Fuel]]&lt;-1, "Market Collapse", "")</f>
        <v/>
      </c>
      <c r="G219" s="15">
        <v>6.8518390475968138E-3</v>
      </c>
      <c r="H219" s="14">
        <v>3.1735711057593174E-16</v>
      </c>
      <c r="I219" s="14">
        <v>-1.0955204715613884E-2</v>
      </c>
      <c r="J219" s="14">
        <v>0</v>
      </c>
      <c r="K219" s="14">
        <v>0</v>
      </c>
      <c r="L219" s="14">
        <v>6.0849747175038089E-3</v>
      </c>
      <c r="M219" s="14">
        <v>0</v>
      </c>
      <c r="N219" s="14">
        <v>-7.6164565664234882E-4</v>
      </c>
      <c r="O219" s="14">
        <v>0.88884069643908437</v>
      </c>
      <c r="P219" s="34">
        <v>2.2616624873344535</v>
      </c>
    </row>
    <row r="220" spans="1:16" ht="15.75" x14ac:dyDescent="0.25">
      <c r="A220" s="45"/>
      <c r="B220" s="3" t="s">
        <v>22</v>
      </c>
      <c r="C220" t="s">
        <v>29</v>
      </c>
      <c r="D220">
        <v>3808.15302114118</v>
      </c>
      <c r="E220" t="s">
        <v>24</v>
      </c>
      <c r="F220" t="str">
        <f>IF(Table3681016[[#This Row],[% Price Change
Fuel]]&lt;-1, "Market Collapse", "")</f>
        <v/>
      </c>
      <c r="G220" s="15">
        <v>7.7654175908620938E-3</v>
      </c>
      <c r="H220" s="14">
        <v>3.1735711057593174E-16</v>
      </c>
      <c r="I220" s="14">
        <v>-1.2415898683428819E-2</v>
      </c>
      <c r="J220" s="14">
        <v>0</v>
      </c>
      <c r="K220" s="14">
        <v>0</v>
      </c>
      <c r="L220" s="14">
        <v>6.8963046830220415E-3</v>
      </c>
      <c r="M220" s="14">
        <v>0</v>
      </c>
      <c r="N220" s="14">
        <v>-8.6241588833019093E-4</v>
      </c>
      <c r="O220" s="14">
        <v>0.88894146667076435</v>
      </c>
      <c r="P220" s="34">
        <v>2.5632174868293225</v>
      </c>
    </row>
    <row r="221" spans="1:16" ht="15.75" x14ac:dyDescent="0.25">
      <c r="A221" s="45"/>
      <c r="B221" s="3" t="s">
        <v>22</v>
      </c>
      <c r="C221" t="s">
        <v>25</v>
      </c>
      <c r="D221">
        <v>3822.1535825767901</v>
      </c>
      <c r="E221" t="s">
        <v>24</v>
      </c>
      <c r="F221" t="str">
        <f>IF(Table3681016[[#This Row],[% Price Change
Fuel]]&lt;-1, "Market Collapse", "")</f>
        <v/>
      </c>
      <c r="G221" s="15">
        <v>7.7939669179113132E-3</v>
      </c>
      <c r="H221" s="14">
        <v>3.1735711057593174E-16</v>
      </c>
      <c r="I221" s="14">
        <v>-1.2461545366041216E-2</v>
      </c>
      <c r="J221" s="14">
        <v>0</v>
      </c>
      <c r="K221" s="14">
        <v>0</v>
      </c>
      <c r="L221" s="14">
        <v>6.9216587422883894E-3</v>
      </c>
      <c r="M221" s="14">
        <v>0</v>
      </c>
      <c r="N221" s="14">
        <v>-8.6556201392099939E-4</v>
      </c>
      <c r="O221" s="14">
        <v>0.88894461279636028</v>
      </c>
      <c r="P221" s="34">
        <v>2.5726410797621586</v>
      </c>
    </row>
    <row r="222" spans="1:16" ht="15.75" x14ac:dyDescent="0.25">
      <c r="A222" s="45"/>
      <c r="B222" s="3" t="s">
        <v>22</v>
      </c>
      <c r="C222" t="s">
        <v>30</v>
      </c>
      <c r="D222">
        <v>5972.6399961013694</v>
      </c>
      <c r="E222" t="s">
        <v>24</v>
      </c>
      <c r="F222" t="str">
        <f>IF(Table3681016[[#This Row],[% Price Change
Fuel]]&lt;-1, "Market Collapse", "")</f>
        <v/>
      </c>
      <c r="G222" s="15">
        <v>1.2179143913632307E-2</v>
      </c>
      <c r="H222" s="14">
        <v>3.1735711057593174E-16</v>
      </c>
      <c r="I222" s="14">
        <v>-1.9472876392442724E-2</v>
      </c>
      <c r="J222" s="14">
        <v>0</v>
      </c>
      <c r="K222" s="14">
        <v>0</v>
      </c>
      <c r="L222" s="14">
        <v>1.0816042566161319E-2</v>
      </c>
      <c r="M222" s="14">
        <v>0</v>
      </c>
      <c r="N222" s="14">
        <v>-1.3466996980401364E-3</v>
      </c>
      <c r="O222" s="14">
        <v>0.88942575048047889</v>
      </c>
      <c r="P222" s="34">
        <v>4.0201050733920862</v>
      </c>
    </row>
    <row r="223" spans="1:16" ht="15.75" x14ac:dyDescent="0.25">
      <c r="A223" s="45"/>
      <c r="B223" s="3" t="s">
        <v>22</v>
      </c>
      <c r="C223" t="s">
        <v>27</v>
      </c>
      <c r="D223">
        <v>2450.098450813101</v>
      </c>
      <c r="E223" t="s">
        <v>24</v>
      </c>
      <c r="F223" t="str">
        <f>IF(Table3681016[[#This Row],[% Price Change
Fuel]]&lt;-1, "Market Collapse", "")</f>
        <v/>
      </c>
      <c r="G223" s="15">
        <v>4.9961326405908273E-3</v>
      </c>
      <c r="H223" s="14">
        <v>3.1735711057593174E-16</v>
      </c>
      <c r="I223" s="14">
        <v>-7.9881701078821227E-3</v>
      </c>
      <c r="J223" s="14">
        <v>0</v>
      </c>
      <c r="K223" s="14">
        <v>0</v>
      </c>
      <c r="L223" s="14">
        <v>4.4369607330391036E-3</v>
      </c>
      <c r="M223" s="14">
        <v>0</v>
      </c>
      <c r="N223" s="14">
        <v>-5.5639209882579743E-4</v>
      </c>
      <c r="O223" s="14">
        <v>0.88863544288127616</v>
      </c>
      <c r="P223" s="34">
        <v>1.6491288975818195</v>
      </c>
    </row>
    <row r="224" spans="1:16" ht="16.5" thickBot="1" x14ac:dyDescent="0.3">
      <c r="A224" s="45"/>
      <c r="B224" s="3" t="s">
        <v>22</v>
      </c>
      <c r="C224" t="s">
        <v>32</v>
      </c>
      <c r="D224">
        <v>4536.1822744070996</v>
      </c>
      <c r="E224" t="s">
        <v>24</v>
      </c>
      <c r="F224" t="str">
        <f>IF(Table3681016[[#This Row],[% Price Change
Fuel]]&lt;-1, "Market Collapse", "")</f>
        <v/>
      </c>
      <c r="G224" s="15">
        <v>9.249982716944976E-3</v>
      </c>
      <c r="H224" s="14">
        <v>3.1735711057593174E-16</v>
      </c>
      <c r="I224" s="14">
        <v>-1.4789526370378673E-2</v>
      </c>
      <c r="J224" s="14">
        <v>0</v>
      </c>
      <c r="K224" s="14">
        <v>0</v>
      </c>
      <c r="L224" s="14">
        <v>8.2147158710184943E-3</v>
      </c>
      <c r="M224" s="14">
        <v>0</v>
      </c>
      <c r="N224" s="14">
        <v>-1.0257784133317991E-3</v>
      </c>
      <c r="O224" s="14">
        <v>0.88910482919576883</v>
      </c>
      <c r="P224" s="34">
        <v>3.0532443587892044</v>
      </c>
    </row>
    <row r="225" spans="1:16" ht="15.75" x14ac:dyDescent="0.25">
      <c r="A225" s="44" t="s">
        <v>58</v>
      </c>
      <c r="B225" s="3" t="s">
        <v>15</v>
      </c>
      <c r="C225" t="s">
        <v>23</v>
      </c>
      <c r="D225">
        <v>1606695.2125056691</v>
      </c>
      <c r="E225" t="s">
        <v>24</v>
      </c>
      <c r="F225" t="str">
        <f>IF(Table3681016[[#This Row],[% Price Change
Fuel]]&lt;-1, "Market Collapse", "")</f>
        <v/>
      </c>
      <c r="G225" s="15">
        <v>3.2763019755457679</v>
      </c>
      <c r="H225" s="14">
        <v>3.1735711057593174E-16</v>
      </c>
      <c r="I225" s="14">
        <v>-5.2383832432349822</v>
      </c>
      <c r="J225" s="14">
        <v>0</v>
      </c>
      <c r="K225" s="14">
        <v>0</v>
      </c>
      <c r="L225" s="14">
        <v>2.9096151485193196</v>
      </c>
      <c r="M225" s="14">
        <v>0</v>
      </c>
      <c r="N225" s="14">
        <v>-8.5748581162734608E-2</v>
      </c>
      <c r="O225" s="14">
        <v>0.97382763194517485</v>
      </c>
      <c r="P225" s="34">
        <v>1081.445320562596</v>
      </c>
    </row>
    <row r="226" spans="1:16" ht="15.75" x14ac:dyDescent="0.25">
      <c r="A226" s="45"/>
      <c r="B226" s="3" t="s">
        <v>15</v>
      </c>
      <c r="C226" t="s">
        <v>25</v>
      </c>
      <c r="D226">
        <v>1405858.3109424603</v>
      </c>
      <c r="E226" t="s">
        <v>24</v>
      </c>
      <c r="F226" t="str">
        <f>IF(Table3681016[[#This Row],[% Price Change
Fuel]]&lt;-1, "Market Collapse", "")</f>
        <v/>
      </c>
      <c r="G226" s="15">
        <v>2.8667642286025465</v>
      </c>
      <c r="H226" s="14">
        <v>3.1735711057593174E-16</v>
      </c>
      <c r="I226" s="14">
        <v>-4.5835853378306091</v>
      </c>
      <c r="J226" s="14">
        <v>0</v>
      </c>
      <c r="K226" s="14">
        <v>0</v>
      </c>
      <c r="L226" s="14">
        <v>2.5459132549544043</v>
      </c>
      <c r="M226" s="14">
        <v>0</v>
      </c>
      <c r="N226" s="14">
        <v>-8.2976606454254462E-2</v>
      </c>
      <c r="O226" s="14">
        <v>0.97105565723669485</v>
      </c>
      <c r="P226" s="34">
        <v>946.26465549227146</v>
      </c>
    </row>
    <row r="227" spans="1:16" ht="15.75" x14ac:dyDescent="0.25">
      <c r="A227" s="45"/>
      <c r="B227" s="3" t="s">
        <v>15</v>
      </c>
      <c r="C227" t="s">
        <v>26</v>
      </c>
      <c r="D227">
        <v>1068040.3431848581</v>
      </c>
      <c r="E227" t="s">
        <v>24</v>
      </c>
      <c r="F227" t="str">
        <f>IF(Table3681016[[#This Row],[% Price Change
Fuel]]&lt;-1, "Market Collapse", "")</f>
        <v/>
      </c>
      <c r="G227" s="15">
        <v>2.1779007363083083</v>
      </c>
      <c r="H227" s="14">
        <v>3.1735711057593174E-16</v>
      </c>
      <c r="I227" s="14">
        <v>-3.4821816815606899</v>
      </c>
      <c r="J227" s="14">
        <v>0</v>
      </c>
      <c r="K227" s="14">
        <v>0</v>
      </c>
      <c r="L227" s="14">
        <v>1.9341480185990603</v>
      </c>
      <c r="M227" s="14">
        <v>0</v>
      </c>
      <c r="N227" s="14">
        <v>-7.6702432811796964E-2</v>
      </c>
      <c r="O227" s="14">
        <v>0.96478148359423721</v>
      </c>
      <c r="P227" s="34">
        <v>718.88384450218712</v>
      </c>
    </row>
    <row r="228" spans="1:16" ht="15.75" x14ac:dyDescent="0.25">
      <c r="A228" s="45"/>
      <c r="B228" s="3" t="s">
        <v>15</v>
      </c>
      <c r="C228" t="s">
        <v>27</v>
      </c>
      <c r="D228">
        <v>901191.22496311564</v>
      </c>
      <c r="E228" t="s">
        <v>24</v>
      </c>
      <c r="F228" t="str">
        <f>IF(Table3681016[[#This Row],[% Price Change
Fuel]]&lt;-1, "Market Collapse", "")</f>
        <v/>
      </c>
      <c r="G228" s="15">
        <v>1.8376693773093249</v>
      </c>
      <c r="H228" s="14">
        <v>3.1735711057593174E-16</v>
      </c>
      <c r="I228" s="14">
        <v>-2.9381957293785952</v>
      </c>
      <c r="J228" s="14">
        <v>0</v>
      </c>
      <c r="K228" s="14">
        <v>0</v>
      </c>
      <c r="L228" s="14">
        <v>1.6319956762528232</v>
      </c>
      <c r="M228" s="14">
        <v>0</v>
      </c>
      <c r="N228" s="14">
        <v>-7.2479797224129422E-2</v>
      </c>
      <c r="O228" s="14">
        <v>0.96055884800656977</v>
      </c>
      <c r="P228" s="34">
        <v>606.57990736684053</v>
      </c>
    </row>
    <row r="229" spans="1:16" ht="15.75" x14ac:dyDescent="0.25">
      <c r="A229" s="45"/>
      <c r="B229" s="3" t="s">
        <v>15</v>
      </c>
      <c r="C229" t="s">
        <v>28</v>
      </c>
      <c r="D229">
        <v>1864178.4196379881</v>
      </c>
      <c r="E229" t="s">
        <v>24</v>
      </c>
      <c r="F229" t="str">
        <f>IF(Table3681016[[#This Row],[% Price Change
Fuel]]&lt;-1, "Market Collapse", "")</f>
        <v/>
      </c>
      <c r="G229" s="15">
        <v>3.8013503690627184</v>
      </c>
      <c r="H229" s="14">
        <v>3.1735711057593174E-16</v>
      </c>
      <c r="I229" s="14">
        <v>-6.0778677373431531</v>
      </c>
      <c r="J229" s="14">
        <v>0</v>
      </c>
      <c r="K229" s="14">
        <v>0</v>
      </c>
      <c r="L229" s="14">
        <v>3.3758996274486983</v>
      </c>
      <c r="M229" s="14">
        <v>0</v>
      </c>
      <c r="N229" s="14">
        <v>-8.8610642613251675E-2</v>
      </c>
      <c r="O229" s="14">
        <v>0.97668969339569189</v>
      </c>
      <c r="P229" s="34">
        <v>1254.7538655245507</v>
      </c>
    </row>
    <row r="230" spans="1:16" ht="15.75" x14ac:dyDescent="0.25">
      <c r="A230" s="45"/>
      <c r="B230" s="3" t="s">
        <v>15</v>
      </c>
      <c r="C230" t="s">
        <v>33</v>
      </c>
      <c r="D230">
        <v>1789322.1461500002</v>
      </c>
      <c r="E230" t="s">
        <v>24</v>
      </c>
      <c r="F230" t="str">
        <f>IF(Table3681016[[#This Row],[% Price Change
Fuel]]&lt;-1, "Market Collapse", "")</f>
        <v/>
      </c>
      <c r="G230" s="15">
        <v>3.6487067594958393</v>
      </c>
      <c r="H230" s="14">
        <v>3.1735711057593174E-16</v>
      </c>
      <c r="I230" s="14">
        <v>-5.8338103419900138</v>
      </c>
      <c r="J230" s="14">
        <v>0</v>
      </c>
      <c r="K230" s="14">
        <v>0</v>
      </c>
      <c r="L230" s="14">
        <v>3.2403400355565384</v>
      </c>
      <c r="M230" s="14">
        <v>0</v>
      </c>
      <c r="N230" s="14">
        <v>-8.7845232032572773E-2</v>
      </c>
      <c r="O230" s="14">
        <v>0.97592428281501287</v>
      </c>
      <c r="P230" s="34">
        <v>1204.3690968090887</v>
      </c>
    </row>
    <row r="231" spans="1:16" ht="15.75" x14ac:dyDescent="0.25">
      <c r="A231" s="45"/>
      <c r="B231" s="3" t="s">
        <v>15</v>
      </c>
      <c r="C231" t="s">
        <v>34</v>
      </c>
      <c r="D231">
        <v>1602880.4750000001</v>
      </c>
      <c r="E231" t="s">
        <v>24</v>
      </c>
      <c r="F231" t="str">
        <f>IF(Table3681016[[#This Row],[% Price Change
Fuel]]&lt;-1, "Market Collapse", "")</f>
        <v/>
      </c>
      <c r="G231" s="15">
        <v>3.2685231311646232</v>
      </c>
      <c r="H231" s="14">
        <v>3.1735711057593174E-16</v>
      </c>
      <c r="I231" s="14">
        <v>-5.2259458768499343</v>
      </c>
      <c r="J231" s="14">
        <v>0</v>
      </c>
      <c r="K231" s="14">
        <v>0</v>
      </c>
      <c r="L231" s="14">
        <v>2.9027069197851283</v>
      </c>
      <c r="M231" s="14">
        <v>0</v>
      </c>
      <c r="N231" s="14">
        <v>-8.5700885326978615E-2</v>
      </c>
      <c r="O231" s="14">
        <v>0.97377993610941893</v>
      </c>
      <c r="P231" s="34">
        <v>1078.8776711462228</v>
      </c>
    </row>
    <row r="232" spans="1:16" ht="15.75" x14ac:dyDescent="0.25">
      <c r="A232" s="45"/>
      <c r="B232" s="3" t="s">
        <v>15</v>
      </c>
      <c r="C232" t="s">
        <v>35</v>
      </c>
      <c r="D232">
        <v>924809.875</v>
      </c>
      <c r="E232" t="s">
        <v>24</v>
      </c>
      <c r="F232" t="str">
        <f>IF(Table3681016[[#This Row],[% Price Change
Fuel]]&lt;-1, "Market Collapse", "")</f>
        <v/>
      </c>
      <c r="G232" s="15">
        <v>1.8858314861979735</v>
      </c>
      <c r="H232" s="14">
        <v>3.1735711057593174E-16</v>
      </c>
      <c r="I232" s="14">
        <v>-3.0152007142805535</v>
      </c>
      <c r="J232" s="14">
        <v>0</v>
      </c>
      <c r="K232" s="14">
        <v>0</v>
      </c>
      <c r="L232" s="14">
        <v>1.6747674361983351</v>
      </c>
      <c r="M232" s="14">
        <v>0</v>
      </c>
      <c r="N232" s="14">
        <v>-7.3138036995261668E-2</v>
      </c>
      <c r="O232" s="14">
        <v>0.96121708777770209</v>
      </c>
      <c r="P232" s="34">
        <v>622.47730866709139</v>
      </c>
    </row>
  </sheetData>
  <mergeCells count="24">
    <mergeCell ref="A225:A232"/>
    <mergeCell ref="A42:A51"/>
    <mergeCell ref="A52:A68"/>
    <mergeCell ref="A69:A76"/>
    <mergeCell ref="A81:A90"/>
    <mergeCell ref="A91:A107"/>
    <mergeCell ref="A79:P79"/>
    <mergeCell ref="A118:P118"/>
    <mergeCell ref="A157:P157"/>
    <mergeCell ref="A196:P196"/>
    <mergeCell ref="A108:A115"/>
    <mergeCell ref="A120:A129"/>
    <mergeCell ref="A130:A146"/>
    <mergeCell ref="A1:P1"/>
    <mergeCell ref="A40:P40"/>
    <mergeCell ref="A186:A193"/>
    <mergeCell ref="A198:A207"/>
    <mergeCell ref="A208:A224"/>
    <mergeCell ref="A147:A154"/>
    <mergeCell ref="A159:A168"/>
    <mergeCell ref="A169:A185"/>
    <mergeCell ref="A3:A12"/>
    <mergeCell ref="A13:A29"/>
    <mergeCell ref="A30:A37"/>
  </mergeCells>
  <pageMargins left="0.7" right="0.7" top="0.75" bottom="0.75" header="0.3" footer="0.3"/>
  <pageSetup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opLeftCell="A119" workbookViewId="0">
      <selection activeCell="A129" sqref="A129:J148"/>
    </sheetView>
  </sheetViews>
  <sheetFormatPr defaultColWidth="8.85546875" defaultRowHeight="15" x14ac:dyDescent="0.25"/>
  <cols>
    <col min="1" max="1" width="20.42578125" customWidth="1"/>
    <col min="2" max="7" width="26.42578125" customWidth="1"/>
    <col min="8" max="8" width="27.42578125" customWidth="1"/>
    <col min="9" max="10" width="26.42578125" customWidth="1"/>
  </cols>
  <sheetData>
    <row r="1" spans="1:10" ht="29.25" thickBot="1" x14ac:dyDescent="0.3">
      <c r="A1" s="47" t="s">
        <v>49</v>
      </c>
      <c r="B1" s="47"/>
      <c r="C1" s="47"/>
      <c r="D1" s="47"/>
      <c r="E1" s="47"/>
      <c r="F1" s="47"/>
      <c r="G1" s="47"/>
      <c r="H1" s="47"/>
      <c r="I1" s="47"/>
      <c r="J1" s="47"/>
    </row>
    <row r="2" spans="1:10" ht="45" customHeight="1" thickTop="1" x14ac:dyDescent="0.3">
      <c r="A2" s="19" t="s">
        <v>44</v>
      </c>
      <c r="B2" s="20" t="s">
        <v>42</v>
      </c>
      <c r="C2" s="20" t="s">
        <v>36</v>
      </c>
      <c r="D2" s="20" t="s">
        <v>37</v>
      </c>
      <c r="E2" s="20" t="s">
        <v>43</v>
      </c>
      <c r="F2" s="20" t="s">
        <v>38</v>
      </c>
      <c r="G2" s="20" t="s">
        <v>39</v>
      </c>
      <c r="H2" s="20" t="s">
        <v>53</v>
      </c>
      <c r="I2" s="20" t="s">
        <v>54</v>
      </c>
      <c r="J2" s="20" t="s">
        <v>41</v>
      </c>
    </row>
    <row r="3" spans="1:10" ht="15.75" x14ac:dyDescent="0.25">
      <c r="A3" s="26" t="s">
        <v>52</v>
      </c>
      <c r="B3" s="21"/>
      <c r="C3" s="21"/>
      <c r="D3" s="21"/>
      <c r="E3" s="21"/>
      <c r="F3" s="21"/>
      <c r="G3" s="27"/>
      <c r="H3" s="27"/>
      <c r="I3" s="27"/>
      <c r="J3" s="27"/>
    </row>
    <row r="4" spans="1:10" x14ac:dyDescent="0.25">
      <c r="A4" s="28">
        <v>4.9999999999999906E-2</v>
      </c>
      <c r="B4" s="22">
        <v>-6.0242987817343108E-2</v>
      </c>
      <c r="C4" s="22">
        <v>-9.4236437103461558E-18</v>
      </c>
      <c r="D4" s="22">
        <v>0</v>
      </c>
      <c r="E4" s="22">
        <v>3.252953353297048E-2</v>
      </c>
      <c r="F4" s="22">
        <v>0</v>
      </c>
      <c r="G4" s="22">
        <v>0</v>
      </c>
      <c r="H4" s="22">
        <v>-1.6638539492409087E-2</v>
      </c>
      <c r="I4" s="22">
        <v>0.66722921015181813</v>
      </c>
      <c r="J4" s="23">
        <v>703266.01344193239</v>
      </c>
    </row>
    <row r="5" spans="1:10" x14ac:dyDescent="0.25">
      <c r="A5" s="29">
        <v>0.10000000000000017</v>
      </c>
      <c r="B5" s="24">
        <v>-0.12048597563468644</v>
      </c>
      <c r="C5" s="24">
        <v>-9.4236437103461558E-18</v>
      </c>
      <c r="D5" s="24">
        <v>0</v>
      </c>
      <c r="E5" s="24">
        <v>6.505906706594107E-2</v>
      </c>
      <c r="F5" s="24">
        <v>0</v>
      </c>
      <c r="G5" s="24">
        <v>0</v>
      </c>
      <c r="H5" s="24">
        <v>-3.1764484485508261E-2</v>
      </c>
      <c r="I5" s="24">
        <v>0.68235515514491762</v>
      </c>
      <c r="J5" s="25">
        <v>1406532.0268838659</v>
      </c>
    </row>
    <row r="6" spans="1:10" x14ac:dyDescent="0.25">
      <c r="A6" s="28">
        <v>0.15</v>
      </c>
      <c r="B6" s="22">
        <v>-0.18072896345202932</v>
      </c>
      <c r="C6" s="22">
        <v>-9.4236437103461558E-18</v>
      </c>
      <c r="D6" s="22">
        <v>0</v>
      </c>
      <c r="E6" s="22">
        <v>9.7588600598911376E-2</v>
      </c>
      <c r="F6" s="22">
        <v>0</v>
      </c>
      <c r="G6" s="22">
        <v>0</v>
      </c>
      <c r="H6" s="22">
        <v>-4.5575129913990028E-2</v>
      </c>
      <c r="I6" s="22">
        <v>0.69616580057339972</v>
      </c>
      <c r="J6" s="23">
        <v>2109798.040325792</v>
      </c>
    </row>
    <row r="7" spans="1:10" x14ac:dyDescent="0.25">
      <c r="A7" s="29">
        <v>0.19999999999999962</v>
      </c>
      <c r="B7" s="24">
        <v>-0.24097195126937251</v>
      </c>
      <c r="C7" s="24">
        <v>-9.4236437103461558E-18</v>
      </c>
      <c r="D7" s="24">
        <v>0</v>
      </c>
      <c r="E7" s="24">
        <v>0.130118134131882</v>
      </c>
      <c r="F7" s="24">
        <v>0</v>
      </c>
      <c r="G7" s="24">
        <v>0</v>
      </c>
      <c r="H7" s="24">
        <v>-5.8234888223431716E-2</v>
      </c>
      <c r="I7" s="24">
        <v>0.70882555888284127</v>
      </c>
      <c r="J7" s="25">
        <v>2813064.0537677258</v>
      </c>
    </row>
    <row r="8" spans="1:10" x14ac:dyDescent="0.25">
      <c r="A8" s="28">
        <v>0.25</v>
      </c>
      <c r="B8" s="22">
        <v>-0.30121493908671576</v>
      </c>
      <c r="C8" s="22">
        <v>-9.4236437103461558E-18</v>
      </c>
      <c r="D8" s="22">
        <v>0</v>
      </c>
      <c r="E8" s="22">
        <v>0.16264766766485239</v>
      </c>
      <c r="F8" s="22">
        <v>0</v>
      </c>
      <c r="G8" s="22">
        <v>0</v>
      </c>
      <c r="H8" s="22">
        <v>-6.9881865868118065E-2</v>
      </c>
      <c r="I8" s="22">
        <v>0.72047253652752796</v>
      </c>
      <c r="J8" s="23">
        <v>3516330.0672096596</v>
      </c>
    </row>
    <row r="9" spans="1:10" x14ac:dyDescent="0.25">
      <c r="A9" s="29">
        <v>0.30000000000000049</v>
      </c>
      <c r="B9" s="24">
        <v>-0.36145792690405898</v>
      </c>
      <c r="C9" s="24">
        <v>-9.4236437103461558E-18</v>
      </c>
      <c r="D9" s="24">
        <v>0</v>
      </c>
      <c r="E9" s="24">
        <v>0.19517720119782289</v>
      </c>
      <c r="F9" s="24">
        <v>0</v>
      </c>
      <c r="G9" s="24">
        <v>0</v>
      </c>
      <c r="H9" s="24">
        <v>-8.0632922155520828E-2</v>
      </c>
      <c r="I9" s="24">
        <v>0.73122359281493032</v>
      </c>
      <c r="J9" s="25">
        <v>4219596.0806515887</v>
      </c>
    </row>
    <row r="10" spans="1:10" x14ac:dyDescent="0.25">
      <c r="A10" s="28">
        <v>0.35000000000000064</v>
      </c>
      <c r="B10" s="22">
        <v>-0.42170091472140192</v>
      </c>
      <c r="C10" s="22">
        <v>-9.4236437103461558E-18</v>
      </c>
      <c r="D10" s="22">
        <v>0</v>
      </c>
      <c r="E10" s="22">
        <v>0.22770673473079339</v>
      </c>
      <c r="F10" s="22">
        <v>0</v>
      </c>
      <c r="G10" s="22">
        <v>0</v>
      </c>
      <c r="H10" s="22">
        <v>-9.0587603903116015E-2</v>
      </c>
      <c r="I10" s="22">
        <v>0.74117827456252561</v>
      </c>
      <c r="J10" s="23">
        <v>4922862.0940935221</v>
      </c>
    </row>
    <row r="11" spans="1:10" x14ac:dyDescent="0.25">
      <c r="A11" s="29">
        <v>0.39999999999999925</v>
      </c>
      <c r="B11" s="24">
        <v>-0.48194390253874514</v>
      </c>
      <c r="C11" s="24">
        <v>-9.4236437103461558E-18</v>
      </c>
      <c r="D11" s="24">
        <v>0</v>
      </c>
      <c r="E11" s="24">
        <v>0.260236268263764</v>
      </c>
      <c r="F11" s="24">
        <v>0</v>
      </c>
      <c r="G11" s="24">
        <v>0</v>
      </c>
      <c r="H11" s="24">
        <v>-9.9831236954454367E-2</v>
      </c>
      <c r="I11" s="24">
        <v>0.75042190761386451</v>
      </c>
      <c r="J11" s="25">
        <v>5626128.1075354517</v>
      </c>
    </row>
    <row r="12" spans="1:10" x14ac:dyDescent="0.25">
      <c r="A12" s="28">
        <v>0.4500000000000004</v>
      </c>
      <c r="B12" s="22">
        <v>-0.54218689035608858</v>
      </c>
      <c r="C12" s="22">
        <v>-9.4236437103461558E-18</v>
      </c>
      <c r="D12" s="22">
        <v>0</v>
      </c>
      <c r="E12" s="22">
        <v>0.29276580179673428</v>
      </c>
      <c r="F12" s="22">
        <v>0</v>
      </c>
      <c r="G12" s="22">
        <v>0</v>
      </c>
      <c r="H12" s="22">
        <v>-0.1084373780712177</v>
      </c>
      <c r="I12" s="22">
        <v>0.75902804873062724</v>
      </c>
      <c r="J12" s="23">
        <v>6329394.1209773859</v>
      </c>
    </row>
    <row r="13" spans="1:10" x14ac:dyDescent="0.25">
      <c r="A13" s="29">
        <v>0.5</v>
      </c>
      <c r="B13" s="24">
        <v>-0.60242987817343174</v>
      </c>
      <c r="C13" s="24">
        <v>-9.4236437103461558E-18</v>
      </c>
      <c r="D13" s="24">
        <v>0</v>
      </c>
      <c r="E13" s="24">
        <v>0.32529533532970484</v>
      </c>
      <c r="F13" s="24">
        <v>0</v>
      </c>
      <c r="G13" s="24">
        <v>0</v>
      </c>
      <c r="H13" s="24">
        <v>-0.11646977644686339</v>
      </c>
      <c r="I13" s="24">
        <v>0.76706044710627297</v>
      </c>
      <c r="J13" s="25">
        <v>7032660.1344193164</v>
      </c>
    </row>
    <row r="14" spans="1:10" x14ac:dyDescent="0.25">
      <c r="A14" s="28">
        <v>0.54999999999999905</v>
      </c>
      <c r="B14" s="22">
        <v>-0.66267286599077468</v>
      </c>
      <c r="C14" s="22">
        <v>-9.4236437103461558E-18</v>
      </c>
      <c r="D14" s="22">
        <v>0</v>
      </c>
      <c r="E14" s="22">
        <v>0.35782486886267534</v>
      </c>
      <c r="F14" s="22">
        <v>0</v>
      </c>
      <c r="G14" s="22">
        <v>0</v>
      </c>
      <c r="H14" s="22">
        <v>-0.12398395557246747</v>
      </c>
      <c r="I14" s="22">
        <v>0.77457462623187756</v>
      </c>
      <c r="J14" s="23">
        <v>7735926.1478612451</v>
      </c>
    </row>
    <row r="15" spans="1:10" x14ac:dyDescent="0.25">
      <c r="A15" s="29">
        <v>0.60000000000000098</v>
      </c>
      <c r="B15" s="24">
        <v>-0.72291585380811796</v>
      </c>
      <c r="C15" s="24">
        <v>-9.4236437103461558E-18</v>
      </c>
      <c r="D15" s="24">
        <v>0</v>
      </c>
      <c r="E15" s="24">
        <v>0.39035440239564578</v>
      </c>
      <c r="F15" s="24">
        <v>0</v>
      </c>
      <c r="G15" s="24">
        <v>0</v>
      </c>
      <c r="H15" s="24">
        <v>-0.13102849850272133</v>
      </c>
      <c r="I15" s="24">
        <v>0.7816191691621307</v>
      </c>
      <c r="J15" s="25">
        <v>8439192.1613031775</v>
      </c>
    </row>
    <row r="16" spans="1:10" x14ac:dyDescent="0.25">
      <c r="A16" s="28">
        <v>0.64999999999999913</v>
      </c>
      <c r="B16" s="22">
        <v>-0.78315884162546145</v>
      </c>
      <c r="C16" s="22">
        <v>-9.4236437103461558E-18</v>
      </c>
      <c r="D16" s="22">
        <v>0</v>
      </c>
      <c r="E16" s="22">
        <v>0.42288393592861645</v>
      </c>
      <c r="F16" s="22">
        <v>0</v>
      </c>
      <c r="G16" s="22">
        <v>0</v>
      </c>
      <c r="H16" s="22">
        <v>-0.13764609943720227</v>
      </c>
      <c r="I16" s="22">
        <v>0.78823677009661208</v>
      </c>
      <c r="J16" s="23">
        <v>9142458.1747451127</v>
      </c>
    </row>
    <row r="17" spans="1:10" x14ac:dyDescent="0.25">
      <c r="A17" s="29">
        <v>0.70000000000000129</v>
      </c>
      <c r="B17" s="24">
        <v>-0.84340182944280395</v>
      </c>
      <c r="C17" s="24">
        <v>-9.4236437103461558E-18</v>
      </c>
      <c r="D17" s="24">
        <v>0</v>
      </c>
      <c r="E17" s="24">
        <v>0.45541346946158678</v>
      </c>
      <c r="F17" s="24">
        <v>0</v>
      </c>
      <c r="G17" s="24">
        <v>0</v>
      </c>
      <c r="H17" s="24">
        <v>-0.1438744297284783</v>
      </c>
      <c r="I17" s="24">
        <v>0.79446510038788776</v>
      </c>
      <c r="J17" s="25">
        <v>9845724.1881870441</v>
      </c>
    </row>
    <row r="18" spans="1:10" x14ac:dyDescent="0.25">
      <c r="A18" s="28">
        <v>0.75</v>
      </c>
      <c r="B18" s="22">
        <v>-0.90364481726014745</v>
      </c>
      <c r="C18" s="22">
        <v>-9.4236437103461558E-18</v>
      </c>
      <c r="D18" s="22">
        <v>0</v>
      </c>
      <c r="E18" s="22">
        <v>0.48794300299455728</v>
      </c>
      <c r="F18" s="22">
        <v>0</v>
      </c>
      <c r="G18" s="22">
        <v>0</v>
      </c>
      <c r="H18" s="22">
        <v>-0.14974685543168151</v>
      </c>
      <c r="I18" s="22">
        <v>0.80033752609109099</v>
      </c>
      <c r="J18" s="23">
        <v>10548990.201628976</v>
      </c>
    </row>
    <row r="19" spans="1:10" x14ac:dyDescent="0.25">
      <c r="A19" s="29">
        <v>0.79999999999999849</v>
      </c>
      <c r="B19" s="24">
        <v>-0.96388780507749006</v>
      </c>
      <c r="C19" s="24">
        <v>-9.4236437103461558E-18</v>
      </c>
      <c r="D19" s="24">
        <v>0</v>
      </c>
      <c r="E19" s="24">
        <v>0.52047253652752801</v>
      </c>
      <c r="F19" s="24">
        <v>0</v>
      </c>
      <c r="G19" s="24">
        <v>0</v>
      </c>
      <c r="H19" s="24">
        <v>-0.15529303526248461</v>
      </c>
      <c r="I19" s="24">
        <v>0.80588370592189451</v>
      </c>
      <c r="J19" s="25">
        <v>11252256.215070903</v>
      </c>
    </row>
    <row r="20" spans="1:10" x14ac:dyDescent="0.25">
      <c r="A20" s="28">
        <v>0.84999999999999931</v>
      </c>
      <c r="B20" s="22">
        <v>-1.0241307928948338</v>
      </c>
      <c r="C20" s="22">
        <v>-9.4236437103461558E-18</v>
      </c>
      <c r="D20" s="22">
        <v>0</v>
      </c>
      <c r="E20" s="22">
        <v>0.55300207006049795</v>
      </c>
      <c r="F20" s="22">
        <v>0</v>
      </c>
      <c r="G20" s="22">
        <v>0</v>
      </c>
      <c r="H20" s="22">
        <v>-0.16053942158891987</v>
      </c>
      <c r="I20" s="22">
        <v>0.81113009224832933</v>
      </c>
      <c r="J20" s="23">
        <v>11955522.228512842</v>
      </c>
    </row>
    <row r="21" spans="1:10" x14ac:dyDescent="0.25">
      <c r="A21" s="29">
        <v>0.9000000000000008</v>
      </c>
      <c r="B21" s="24">
        <v>-1.0843737807121772</v>
      </c>
      <c r="C21" s="24">
        <v>-9.4236437103461558E-18</v>
      </c>
      <c r="D21" s="24">
        <v>0</v>
      </c>
      <c r="E21" s="24">
        <v>0.58553160359346856</v>
      </c>
      <c r="F21" s="24">
        <v>0</v>
      </c>
      <c r="G21" s="24">
        <v>0</v>
      </c>
      <c r="H21" s="24">
        <v>-0.16550968231922689</v>
      </c>
      <c r="I21" s="24">
        <v>0.81610035297863659</v>
      </c>
      <c r="J21" s="25">
        <v>12658788.241954768</v>
      </c>
    </row>
    <row r="22" spans="1:10" x14ac:dyDescent="0.25">
      <c r="A22" s="28">
        <v>0.95000000000000173</v>
      </c>
      <c r="B22" s="22">
        <v>-1.1446167685295199</v>
      </c>
      <c r="C22" s="22">
        <v>-9.4236437103461558E-18</v>
      </c>
      <c r="D22" s="22">
        <v>0</v>
      </c>
      <c r="E22" s="22">
        <v>0.6180611371264394</v>
      </c>
      <c r="F22" s="22">
        <v>0</v>
      </c>
      <c r="G22" s="22">
        <v>0</v>
      </c>
      <c r="H22" s="22">
        <v>-0.17022505788387721</v>
      </c>
      <c r="I22" s="22">
        <v>0.82081572854328688</v>
      </c>
      <c r="J22" s="23">
        <v>13362054.255396705</v>
      </c>
    </row>
    <row r="23" spans="1:10" x14ac:dyDescent="0.25">
      <c r="A23" s="29">
        <v>1</v>
      </c>
      <c r="B23" s="24">
        <v>-1.2048597563468635</v>
      </c>
      <c r="C23" s="24">
        <v>-9.4236437103461558E-18</v>
      </c>
      <c r="D23" s="24">
        <v>0</v>
      </c>
      <c r="E23" s="24">
        <v>0.65059067065940968</v>
      </c>
      <c r="F23" s="24">
        <v>0</v>
      </c>
      <c r="G23" s="24">
        <v>0</v>
      </c>
      <c r="H23" s="24">
        <v>-0.17470466467029511</v>
      </c>
      <c r="I23" s="24">
        <v>0.82529533532970456</v>
      </c>
      <c r="J23" s="25">
        <v>14065320.268838635</v>
      </c>
    </row>
    <row r="26" spans="1:10" ht="29.25" thickBot="1" x14ac:dyDescent="0.3">
      <c r="A26" s="47" t="s">
        <v>55</v>
      </c>
      <c r="B26" s="47"/>
      <c r="C26" s="47"/>
      <c r="D26" s="47"/>
      <c r="E26" s="47"/>
      <c r="F26" s="47"/>
      <c r="G26" s="47"/>
      <c r="H26" s="47"/>
      <c r="I26" s="47"/>
      <c r="J26" s="47"/>
    </row>
    <row r="27" spans="1:10" ht="38.25" thickTop="1" x14ac:dyDescent="0.3">
      <c r="A27" s="19" t="s">
        <v>44</v>
      </c>
      <c r="B27" s="20" t="s">
        <v>42</v>
      </c>
      <c r="C27" s="20" t="s">
        <v>36</v>
      </c>
      <c r="D27" s="20" t="s">
        <v>37</v>
      </c>
      <c r="E27" s="20" t="s">
        <v>43</v>
      </c>
      <c r="F27" s="20" t="s">
        <v>38</v>
      </c>
      <c r="G27" s="20" t="s">
        <v>39</v>
      </c>
      <c r="H27" s="20" t="s">
        <v>53</v>
      </c>
      <c r="I27" s="20" t="s">
        <v>54</v>
      </c>
      <c r="J27" s="20" t="s">
        <v>41</v>
      </c>
    </row>
    <row r="28" spans="1:10" ht="15.75" x14ac:dyDescent="0.25">
      <c r="A28" s="26" t="s">
        <v>52</v>
      </c>
      <c r="B28" s="21"/>
      <c r="C28" s="21"/>
      <c r="D28" s="21"/>
      <c r="E28" s="21"/>
      <c r="F28" s="21"/>
      <c r="G28" s="27"/>
      <c r="H28" s="27"/>
      <c r="I28" s="27"/>
      <c r="J28" s="27"/>
    </row>
    <row r="29" spans="1:10" x14ac:dyDescent="0.25">
      <c r="A29" s="28">
        <v>0.05</v>
      </c>
      <c r="B29" s="22">
        <v>-0.10544085549043766</v>
      </c>
      <c r="C29" s="22">
        <v>-6.2824291402307702E-16</v>
      </c>
      <c r="D29" s="22">
        <v>0</v>
      </c>
      <c r="E29" s="22">
        <v>1.9422151907773022E-2</v>
      </c>
      <c r="F29" s="22">
        <v>0</v>
      </c>
      <c r="G29" s="22">
        <v>0</v>
      </c>
      <c r="H29" s="22">
        <v>-2.9121760087835218E-2</v>
      </c>
      <c r="I29" s="22">
        <v>0.41756479824329568</v>
      </c>
      <c r="J29" s="23">
        <v>453675.17051536194</v>
      </c>
    </row>
    <row r="30" spans="1:10" x14ac:dyDescent="0.25">
      <c r="A30" s="29">
        <v>0.10000000000000014</v>
      </c>
      <c r="B30" s="24">
        <v>-0.21088171098087546</v>
      </c>
      <c r="C30" s="24">
        <v>-6.2824291402307702E-16</v>
      </c>
      <c r="D30" s="24">
        <v>0</v>
      </c>
      <c r="E30" s="24">
        <v>3.884430381554619E-2</v>
      </c>
      <c r="F30" s="24">
        <v>0</v>
      </c>
      <c r="G30" s="24">
        <v>0</v>
      </c>
      <c r="H30" s="24">
        <v>-5.5596087440412681E-2</v>
      </c>
      <c r="I30" s="24">
        <v>0.444039125595874</v>
      </c>
      <c r="J30" s="25">
        <v>907350.34103072982</v>
      </c>
    </row>
    <row r="31" spans="1:10" x14ac:dyDescent="0.25">
      <c r="A31" s="28">
        <v>0.14999999999999986</v>
      </c>
      <c r="B31" s="22">
        <v>-0.31632256647131252</v>
      </c>
      <c r="C31" s="22">
        <v>-6.2824291402307702E-16</v>
      </c>
      <c r="D31" s="22">
        <v>0</v>
      </c>
      <c r="E31" s="22">
        <v>5.8266455723319212E-2</v>
      </c>
      <c r="F31" s="22">
        <v>0</v>
      </c>
      <c r="G31" s="22">
        <v>0</v>
      </c>
      <c r="H31" s="22">
        <v>-7.9768299371026655E-2</v>
      </c>
      <c r="I31" s="22">
        <v>0.46821133752648847</v>
      </c>
      <c r="J31" s="23">
        <v>1361025.5115460916</v>
      </c>
    </row>
    <row r="32" spans="1:10" x14ac:dyDescent="0.25">
      <c r="A32" s="29">
        <v>0.2</v>
      </c>
      <c r="B32" s="24">
        <v>-0.42176342196175037</v>
      </c>
      <c r="C32" s="24">
        <v>-6.2824291402307702E-16</v>
      </c>
      <c r="D32" s="24">
        <v>0</v>
      </c>
      <c r="E32" s="24">
        <v>7.768860763109238E-2</v>
      </c>
      <c r="F32" s="24">
        <v>0</v>
      </c>
      <c r="G32" s="24">
        <v>0</v>
      </c>
      <c r="H32" s="24">
        <v>-0.10192616030742302</v>
      </c>
      <c r="I32" s="24">
        <v>0.49036919846288496</v>
      </c>
      <c r="J32" s="25">
        <v>1814700.6820614596</v>
      </c>
    </row>
    <row r="33" spans="1:10" x14ac:dyDescent="0.25">
      <c r="A33" s="28">
        <v>0.25</v>
      </c>
      <c r="B33" s="22">
        <v>-0.52720427745218801</v>
      </c>
      <c r="C33" s="22">
        <v>-6.2824291402307702E-16</v>
      </c>
      <c r="D33" s="22">
        <v>0</v>
      </c>
      <c r="E33" s="22">
        <v>9.7110759538865402E-2</v>
      </c>
      <c r="F33" s="22">
        <v>0</v>
      </c>
      <c r="G33" s="22">
        <v>0</v>
      </c>
      <c r="H33" s="22">
        <v>-0.12231139236890767</v>
      </c>
      <c r="I33" s="22">
        <v>0.51075443052436931</v>
      </c>
      <c r="J33" s="23">
        <v>2268375.8525768216</v>
      </c>
    </row>
    <row r="34" spans="1:10" x14ac:dyDescent="0.25">
      <c r="A34" s="29">
        <v>0.3</v>
      </c>
      <c r="B34" s="24">
        <v>-0.63264513294262559</v>
      </c>
      <c r="C34" s="24">
        <v>-6.2824291402307702E-16</v>
      </c>
      <c r="D34" s="24">
        <v>0</v>
      </c>
      <c r="E34" s="24">
        <v>0.11653291144663858</v>
      </c>
      <c r="F34" s="24">
        <v>0</v>
      </c>
      <c r="G34" s="24">
        <v>0</v>
      </c>
      <c r="H34" s="24">
        <v>-0.14112852965643186</v>
      </c>
      <c r="I34" s="24">
        <v>0.52957156781189385</v>
      </c>
      <c r="J34" s="25">
        <v>2722051.0230921833</v>
      </c>
    </row>
    <row r="35" spans="1:10" x14ac:dyDescent="0.25">
      <c r="A35" s="28">
        <v>0.35</v>
      </c>
      <c r="B35" s="22">
        <v>-0.73808598843306317</v>
      </c>
      <c r="C35" s="22">
        <v>-6.2824291402307702E-16</v>
      </c>
      <c r="D35" s="22">
        <v>0</v>
      </c>
      <c r="E35" s="22">
        <v>0.13595506335441174</v>
      </c>
      <c r="F35" s="22">
        <v>0</v>
      </c>
      <c r="G35" s="22">
        <v>0</v>
      </c>
      <c r="H35" s="22">
        <v>-0.15855180492265797</v>
      </c>
      <c r="I35" s="22">
        <v>0.54699484307812007</v>
      </c>
      <c r="J35" s="23">
        <v>3175726.193607551</v>
      </c>
    </row>
    <row r="36" spans="1:10" x14ac:dyDescent="0.25">
      <c r="A36" s="29">
        <v>0.4</v>
      </c>
      <c r="B36" s="24">
        <v>-0.84352684392350064</v>
      </c>
      <c r="C36" s="24">
        <v>-6.2824291402307702E-16</v>
      </c>
      <c r="D36" s="24">
        <v>0</v>
      </c>
      <c r="E36" s="24">
        <v>0.15537721526218476</v>
      </c>
      <c r="F36" s="24">
        <v>0</v>
      </c>
      <c r="G36" s="24">
        <v>0</v>
      </c>
      <c r="H36" s="24">
        <v>-0.17473056052701089</v>
      </c>
      <c r="I36" s="24">
        <v>0.56317359868247285</v>
      </c>
      <c r="J36" s="25">
        <v>3629401.3641229128</v>
      </c>
    </row>
    <row r="37" spans="1:10" x14ac:dyDescent="0.25">
      <c r="A37" s="28">
        <v>0.45</v>
      </c>
      <c r="B37" s="22">
        <v>-0.94896769941393833</v>
      </c>
      <c r="C37" s="22">
        <v>-6.2824291402307702E-16</v>
      </c>
      <c r="D37" s="22">
        <v>0</v>
      </c>
      <c r="E37" s="22">
        <v>0.17479936716995792</v>
      </c>
      <c r="F37" s="22">
        <v>0</v>
      </c>
      <c r="G37" s="22">
        <v>0</v>
      </c>
      <c r="H37" s="22">
        <v>-0.18979353988278763</v>
      </c>
      <c r="I37" s="22">
        <v>0.57823657803824968</v>
      </c>
      <c r="J37" s="23">
        <v>4083076.534638281</v>
      </c>
    </row>
    <row r="38" spans="1:10" x14ac:dyDescent="0.25">
      <c r="A38" s="29">
        <v>0.5</v>
      </c>
      <c r="B38" s="24">
        <v>-1.054408554904376</v>
      </c>
      <c r="C38" s="24">
        <v>-6.2824291402307702E-16</v>
      </c>
      <c r="D38" s="24">
        <v>0</v>
      </c>
      <c r="E38" s="24">
        <v>0.19422151907773094</v>
      </c>
      <c r="F38" s="24">
        <v>0</v>
      </c>
      <c r="G38" s="24">
        <v>0</v>
      </c>
      <c r="H38" s="24">
        <v>-0.20385232061484604</v>
      </c>
      <c r="I38" s="24">
        <v>0.59229535877030792</v>
      </c>
      <c r="J38" s="25">
        <v>4536751.7051536432</v>
      </c>
    </row>
    <row r="39" spans="1:10" x14ac:dyDescent="0.25">
      <c r="A39" s="28">
        <v>0.55000000000000004</v>
      </c>
      <c r="B39" s="22">
        <v>-1.1598494103948134</v>
      </c>
      <c r="C39" s="22">
        <v>-6.2824291402307702E-16</v>
      </c>
      <c r="D39" s="22">
        <v>0</v>
      </c>
      <c r="E39" s="22">
        <v>0.21364367098550413</v>
      </c>
      <c r="F39" s="22">
        <v>0</v>
      </c>
      <c r="G39" s="22">
        <v>0</v>
      </c>
      <c r="H39" s="22">
        <v>-0.21700408323515863</v>
      </c>
      <c r="I39" s="22">
        <v>0.60544712139062073</v>
      </c>
      <c r="J39" s="23">
        <v>4990426.8756690044</v>
      </c>
    </row>
    <row r="40" spans="1:10" x14ac:dyDescent="0.25">
      <c r="A40" s="29">
        <v>0.6</v>
      </c>
      <c r="B40" s="24">
        <v>-1.265290265885251</v>
      </c>
      <c r="C40" s="24">
        <v>-6.2824291402307702E-16</v>
      </c>
      <c r="D40" s="24">
        <v>0</v>
      </c>
      <c r="E40" s="24">
        <v>0.23306582289327715</v>
      </c>
      <c r="F40" s="24">
        <v>0</v>
      </c>
      <c r="G40" s="24">
        <v>0</v>
      </c>
      <c r="H40" s="24">
        <v>-0.22933386069170178</v>
      </c>
      <c r="I40" s="24">
        <v>0.61777689884716369</v>
      </c>
      <c r="J40" s="25">
        <v>5444102.0461843666</v>
      </c>
    </row>
    <row r="41" spans="1:10" x14ac:dyDescent="0.25">
      <c r="A41" s="28">
        <v>0.65</v>
      </c>
      <c r="B41" s="22">
        <v>-1.3707311213756885</v>
      </c>
      <c r="C41" s="22">
        <v>-6.2824291402307702E-16</v>
      </c>
      <c r="D41" s="22">
        <v>0</v>
      </c>
      <c r="E41" s="22">
        <v>0.25248797480105029</v>
      </c>
      <c r="F41" s="22">
        <v>0</v>
      </c>
      <c r="G41" s="22">
        <v>0</v>
      </c>
      <c r="H41" s="22">
        <v>-0.24091637890845435</v>
      </c>
      <c r="I41" s="22">
        <v>0.6293594170639164</v>
      </c>
      <c r="J41" s="23">
        <v>5897777.2166997278</v>
      </c>
    </row>
    <row r="42" spans="1:10" x14ac:dyDescent="0.25">
      <c r="A42" s="29">
        <v>0.7</v>
      </c>
      <c r="B42" s="24">
        <v>-1.4761719768661263</v>
      </c>
      <c r="C42" s="24">
        <v>-6.2824291402307702E-16</v>
      </c>
      <c r="D42" s="24">
        <v>0</v>
      </c>
      <c r="E42" s="24">
        <v>0.27191012670882347</v>
      </c>
      <c r="F42" s="24">
        <v>0</v>
      </c>
      <c r="G42" s="24">
        <v>0</v>
      </c>
      <c r="H42" s="24">
        <v>-0.25181757252422149</v>
      </c>
      <c r="I42" s="24">
        <v>0.64026061067968354</v>
      </c>
      <c r="J42" s="25">
        <v>6351452.3872151021</v>
      </c>
    </row>
    <row r="43" spans="1:10" x14ac:dyDescent="0.25">
      <c r="A43" s="28">
        <v>0.75</v>
      </c>
      <c r="B43" s="22">
        <v>-1.5816128323565639</v>
      </c>
      <c r="C43" s="22">
        <v>-6.2824291402307702E-16</v>
      </c>
      <c r="D43" s="22">
        <v>0</v>
      </c>
      <c r="E43" s="22">
        <v>0.2913322786165965</v>
      </c>
      <c r="F43" s="22">
        <v>0</v>
      </c>
      <c r="G43" s="22">
        <v>0</v>
      </c>
      <c r="H43" s="22">
        <v>-0.26209584079051629</v>
      </c>
      <c r="I43" s="22">
        <v>0.65053887894597828</v>
      </c>
      <c r="J43" s="23">
        <v>6805127.5577304643</v>
      </c>
    </row>
    <row r="44" spans="1:10" x14ac:dyDescent="0.25">
      <c r="A44" s="29">
        <v>0.8</v>
      </c>
      <c r="B44" s="24">
        <v>-1.6870536878470013</v>
      </c>
      <c r="C44" s="24">
        <v>-6.2824291402307702E-16</v>
      </c>
      <c r="D44" s="24">
        <v>0</v>
      </c>
      <c r="E44" s="24">
        <v>0.31075443052436968</v>
      </c>
      <c r="F44" s="24">
        <v>0</v>
      </c>
      <c r="G44" s="24">
        <v>0</v>
      </c>
      <c r="H44" s="24">
        <v>-0.27180309415312798</v>
      </c>
      <c r="I44" s="24">
        <v>0.66024613230859008</v>
      </c>
      <c r="J44" s="25">
        <v>7258802.7282458255</v>
      </c>
    </row>
    <row r="45" spans="1:10" x14ac:dyDescent="0.25">
      <c r="A45" s="28">
        <v>0.85</v>
      </c>
      <c r="B45" s="22">
        <v>-1.7924945433374389</v>
      </c>
      <c r="C45" s="22">
        <v>-6.2824291402307702E-16</v>
      </c>
      <c r="D45" s="22">
        <v>0</v>
      </c>
      <c r="E45" s="22">
        <v>0.33017658243214271</v>
      </c>
      <c r="F45" s="22">
        <v>0</v>
      </c>
      <c r="G45" s="22">
        <v>0</v>
      </c>
      <c r="H45" s="22">
        <v>-0.2809856311177607</v>
      </c>
      <c r="I45" s="22">
        <v>0.66942866927322275</v>
      </c>
      <c r="J45" s="23">
        <v>7712477.8987611877</v>
      </c>
    </row>
    <row r="46" spans="1:10" x14ac:dyDescent="0.25">
      <c r="A46" s="29">
        <v>0.9</v>
      </c>
      <c r="B46" s="24">
        <v>-1.8979353988278767</v>
      </c>
      <c r="C46" s="24">
        <v>-6.2824291402307702E-16</v>
      </c>
      <c r="D46" s="24">
        <v>0</v>
      </c>
      <c r="E46" s="24">
        <v>0.34959873433991584</v>
      </c>
      <c r="F46" s="24">
        <v>0</v>
      </c>
      <c r="G46" s="24">
        <v>0</v>
      </c>
      <c r="H46" s="24">
        <v>-0.2896848766632022</v>
      </c>
      <c r="I46" s="24">
        <v>0.67812791481866419</v>
      </c>
      <c r="J46" s="25">
        <v>8166153.0692765508</v>
      </c>
    </row>
    <row r="47" spans="1:10" x14ac:dyDescent="0.25">
      <c r="A47" s="28">
        <v>0.95</v>
      </c>
      <c r="B47" s="22">
        <v>-2.0033762543183138</v>
      </c>
      <c r="C47" s="22">
        <v>-6.2824291402307702E-16</v>
      </c>
      <c r="D47" s="22">
        <v>0</v>
      </c>
      <c r="E47" s="22">
        <v>0.36902088624768886</v>
      </c>
      <c r="F47" s="22">
        <v>0</v>
      </c>
      <c r="G47" s="22">
        <v>0</v>
      </c>
      <c r="H47" s="22">
        <v>-0.29793800705246726</v>
      </c>
      <c r="I47" s="22">
        <v>0.68638104520792909</v>
      </c>
      <c r="J47" s="23">
        <v>8619828.2397919111</v>
      </c>
    </row>
    <row r="48" spans="1:10" x14ac:dyDescent="0.25">
      <c r="A48" s="29">
        <v>1</v>
      </c>
      <c r="B48" s="24">
        <v>-2.108817109808752</v>
      </c>
      <c r="C48" s="24">
        <v>-6.2824291402307702E-16</v>
      </c>
      <c r="D48" s="24">
        <v>0</v>
      </c>
      <c r="E48" s="24">
        <v>0.38844303815546222</v>
      </c>
      <c r="F48" s="24">
        <v>0</v>
      </c>
      <c r="G48" s="24">
        <v>0</v>
      </c>
      <c r="H48" s="24">
        <v>-0.30577848092226889</v>
      </c>
      <c r="I48" s="24">
        <v>0.69422151907773111</v>
      </c>
      <c r="J48" s="25">
        <v>9073503.4103072863</v>
      </c>
    </row>
    <row r="51" spans="1:10" ht="29.25" thickBot="1" x14ac:dyDescent="0.3">
      <c r="A51" s="47" t="s">
        <v>50</v>
      </c>
      <c r="B51" s="47"/>
      <c r="C51" s="47"/>
      <c r="D51" s="47"/>
      <c r="E51" s="47"/>
      <c r="F51" s="47"/>
      <c r="G51" s="47"/>
      <c r="H51" s="47"/>
      <c r="I51" s="47"/>
      <c r="J51" s="47"/>
    </row>
    <row r="52" spans="1:10" ht="38.25" thickTop="1" x14ac:dyDescent="0.3">
      <c r="A52" s="19" t="s">
        <v>44</v>
      </c>
      <c r="B52" s="20" t="s">
        <v>42</v>
      </c>
      <c r="C52" s="20" t="s">
        <v>36</v>
      </c>
      <c r="D52" s="20" t="s">
        <v>37</v>
      </c>
      <c r="E52" s="20" t="s">
        <v>43</v>
      </c>
      <c r="F52" s="20" t="s">
        <v>38</v>
      </c>
      <c r="G52" s="20" t="s">
        <v>39</v>
      </c>
      <c r="H52" s="20" t="s">
        <v>53</v>
      </c>
      <c r="I52" s="20" t="s">
        <v>54</v>
      </c>
      <c r="J52" s="20" t="s">
        <v>41</v>
      </c>
    </row>
    <row r="53" spans="1:10" ht="15.75" x14ac:dyDescent="0.25">
      <c r="A53" s="26" t="s">
        <v>52</v>
      </c>
      <c r="B53" s="21"/>
      <c r="C53" s="21"/>
      <c r="D53" s="21"/>
      <c r="E53" s="21"/>
      <c r="F53" s="21"/>
      <c r="G53" s="27"/>
      <c r="H53" s="27"/>
      <c r="I53" s="27"/>
      <c r="J53" s="27"/>
    </row>
    <row r="54" spans="1:10" x14ac:dyDescent="0.25">
      <c r="A54" s="28">
        <v>0.05</v>
      </c>
      <c r="B54" s="22">
        <v>-8.908415524713742E-2</v>
      </c>
      <c r="C54" s="22">
        <v>-3.1412145701153851E-16</v>
      </c>
      <c r="D54" s="22">
        <v>0</v>
      </c>
      <c r="E54" s="22">
        <v>2.4165594978330058E-2</v>
      </c>
      <c r="F54" s="22">
        <v>0</v>
      </c>
      <c r="G54" s="22">
        <v>0</v>
      </c>
      <c r="H54" s="22">
        <v>-2.460419525873328E-2</v>
      </c>
      <c r="I54" s="22">
        <v>0.50791609482533451</v>
      </c>
      <c r="J54" s="23">
        <v>471687.37670812412</v>
      </c>
    </row>
    <row r="55" spans="1:10" x14ac:dyDescent="0.25">
      <c r="A55" s="29">
        <v>0.10000000000000014</v>
      </c>
      <c r="B55" s="24">
        <v>-0.17816831049427517</v>
      </c>
      <c r="C55" s="24">
        <v>-3.1412145701153851E-16</v>
      </c>
      <c r="D55" s="24">
        <v>0</v>
      </c>
      <c r="E55" s="24">
        <v>4.8331189956660345E-2</v>
      </c>
      <c r="F55" s="24">
        <v>0</v>
      </c>
      <c r="G55" s="24">
        <v>0</v>
      </c>
      <c r="H55" s="24">
        <v>-4.697164549394528E-2</v>
      </c>
      <c r="I55" s="24">
        <v>0.53028354506054787</v>
      </c>
      <c r="J55" s="25">
        <v>943374.75341625127</v>
      </c>
    </row>
    <row r="56" spans="1:10" x14ac:dyDescent="0.25">
      <c r="A56" s="28">
        <v>0.14999999999999986</v>
      </c>
      <c r="B56" s="22">
        <v>-0.26725246574141215</v>
      </c>
      <c r="C56" s="22">
        <v>-3.1412145701153851E-16</v>
      </c>
      <c r="D56" s="22">
        <v>0</v>
      </c>
      <c r="E56" s="22">
        <v>7.2496784934990316E-2</v>
      </c>
      <c r="F56" s="22">
        <v>0</v>
      </c>
      <c r="G56" s="22">
        <v>0</v>
      </c>
      <c r="H56" s="22">
        <v>-6.7394100056530043E-2</v>
      </c>
      <c r="I56" s="22">
        <v>0.55070599962313271</v>
      </c>
      <c r="J56" s="23">
        <v>1415062.1301243694</v>
      </c>
    </row>
    <row r="57" spans="1:10" x14ac:dyDescent="0.25">
      <c r="A57" s="29">
        <v>0.2</v>
      </c>
      <c r="B57" s="24">
        <v>-0.3563366209885499</v>
      </c>
      <c r="C57" s="24">
        <v>-3.1412145701153851E-16</v>
      </c>
      <c r="D57" s="24">
        <v>0</v>
      </c>
      <c r="E57" s="24">
        <v>9.6662379913320454E-2</v>
      </c>
      <c r="F57" s="24">
        <v>0</v>
      </c>
      <c r="G57" s="24">
        <v>0</v>
      </c>
      <c r="H57" s="24">
        <v>-8.6114683405566286E-2</v>
      </c>
      <c r="I57" s="24">
        <v>0.56942658297216853</v>
      </c>
      <c r="J57" s="25">
        <v>1886749.5068324965</v>
      </c>
    </row>
    <row r="58" spans="1:10" x14ac:dyDescent="0.25">
      <c r="A58" s="28">
        <v>0.25</v>
      </c>
      <c r="B58" s="22">
        <v>-0.44542077623568732</v>
      </c>
      <c r="C58" s="22">
        <v>-3.1412145701153851E-16</v>
      </c>
      <c r="D58" s="22">
        <v>0</v>
      </c>
      <c r="E58" s="22">
        <v>0.12082797489165066</v>
      </c>
      <c r="F58" s="22">
        <v>0</v>
      </c>
      <c r="G58" s="22">
        <v>0</v>
      </c>
      <c r="H58" s="22">
        <v>-0.10333762008667946</v>
      </c>
      <c r="I58" s="22">
        <v>0.58664951965328216</v>
      </c>
      <c r="J58" s="23">
        <v>2358436.8835406178</v>
      </c>
    </row>
    <row r="59" spans="1:10" x14ac:dyDescent="0.25">
      <c r="A59" s="29">
        <v>0.3</v>
      </c>
      <c r="B59" s="24">
        <v>-0.53450493148282485</v>
      </c>
      <c r="C59" s="24">
        <v>-3.1412145701153851E-16</v>
      </c>
      <c r="D59" s="24">
        <v>0</v>
      </c>
      <c r="E59" s="24">
        <v>0.1449935698699808</v>
      </c>
      <c r="F59" s="24">
        <v>0</v>
      </c>
      <c r="G59" s="24">
        <v>0</v>
      </c>
      <c r="H59" s="24">
        <v>-0.11923571548463016</v>
      </c>
      <c r="I59" s="24">
        <v>0.60254761505123278</v>
      </c>
      <c r="J59" s="25">
        <v>2830124.2602487421</v>
      </c>
    </row>
    <row r="60" spans="1:10" x14ac:dyDescent="0.25">
      <c r="A60" s="28">
        <v>0.35</v>
      </c>
      <c r="B60" s="22">
        <v>-0.62358908672996238</v>
      </c>
      <c r="C60" s="22">
        <v>-3.1412145701153851E-16</v>
      </c>
      <c r="D60" s="22">
        <v>0</v>
      </c>
      <c r="E60" s="22">
        <v>0.16915916484831092</v>
      </c>
      <c r="F60" s="22">
        <v>0</v>
      </c>
      <c r="G60" s="22">
        <v>0</v>
      </c>
      <c r="H60" s="22">
        <v>-0.13395617418643635</v>
      </c>
      <c r="I60" s="22">
        <v>0.61726807375303894</v>
      </c>
      <c r="J60" s="23">
        <v>3301811.6369568659</v>
      </c>
    </row>
    <row r="61" spans="1:10" x14ac:dyDescent="0.25">
      <c r="A61" s="29">
        <v>0.4</v>
      </c>
      <c r="B61" s="24">
        <v>-0.7126732419770998</v>
      </c>
      <c r="C61" s="24">
        <v>-3.1412145701153851E-16</v>
      </c>
      <c r="D61" s="24">
        <v>0</v>
      </c>
      <c r="E61" s="24">
        <v>0.19332475982664105</v>
      </c>
      <c r="F61" s="24">
        <v>0</v>
      </c>
      <c r="G61" s="24">
        <v>0</v>
      </c>
      <c r="H61" s="24">
        <v>-0.14762517155239924</v>
      </c>
      <c r="I61" s="24">
        <v>0.63093707111900188</v>
      </c>
      <c r="J61" s="25">
        <v>3773499.0136649897</v>
      </c>
    </row>
    <row r="62" spans="1:10" x14ac:dyDescent="0.25">
      <c r="A62" s="28">
        <v>0.45</v>
      </c>
      <c r="B62" s="22">
        <v>-0.80175739722423733</v>
      </c>
      <c r="C62" s="22">
        <v>-3.1412145701153851E-16</v>
      </c>
      <c r="D62" s="22">
        <v>0</v>
      </c>
      <c r="E62" s="22">
        <v>0.2174903548049712</v>
      </c>
      <c r="F62" s="22">
        <v>0</v>
      </c>
      <c r="G62" s="22">
        <v>0</v>
      </c>
      <c r="H62" s="22">
        <v>-0.16035147944484746</v>
      </c>
      <c r="I62" s="22">
        <v>0.6436633790114501</v>
      </c>
      <c r="J62" s="23">
        <v>4245186.3903731173</v>
      </c>
    </row>
    <row r="63" spans="1:10" x14ac:dyDescent="0.25">
      <c r="A63" s="29">
        <v>0.5</v>
      </c>
      <c r="B63" s="24">
        <v>-0.89084155247137475</v>
      </c>
      <c r="C63" s="24">
        <v>-3.1412145701153851E-16</v>
      </c>
      <c r="D63" s="24">
        <v>0</v>
      </c>
      <c r="E63" s="24">
        <v>0.24165594978330132</v>
      </c>
      <c r="F63" s="24">
        <v>0</v>
      </c>
      <c r="G63" s="24">
        <v>0</v>
      </c>
      <c r="H63" s="24">
        <v>-0.17222936681113243</v>
      </c>
      <c r="I63" s="24">
        <v>0.65554126637773513</v>
      </c>
      <c r="J63" s="25">
        <v>4716873.7670812355</v>
      </c>
    </row>
    <row r="64" spans="1:10" x14ac:dyDescent="0.25">
      <c r="A64" s="28">
        <v>0.55000000000000004</v>
      </c>
      <c r="B64" s="22">
        <v>-0.97992570771851228</v>
      </c>
      <c r="C64" s="22">
        <v>-3.1412145701153851E-16</v>
      </c>
      <c r="D64" s="22">
        <v>0</v>
      </c>
      <c r="E64" s="22">
        <v>0.26582154476163139</v>
      </c>
      <c r="F64" s="22">
        <v>0</v>
      </c>
      <c r="G64" s="22">
        <v>0</v>
      </c>
      <c r="H64" s="22">
        <v>-0.18334093886346364</v>
      </c>
      <c r="I64" s="22">
        <v>0.66665283843006617</v>
      </c>
      <c r="J64" s="23">
        <v>5188561.1437893603</v>
      </c>
    </row>
    <row r="65" spans="1:10" x14ac:dyDescent="0.25">
      <c r="A65" s="29">
        <v>0.6</v>
      </c>
      <c r="B65" s="24">
        <v>-1.0690098629656497</v>
      </c>
      <c r="C65" s="24">
        <v>-3.1412145701153851E-16</v>
      </c>
      <c r="D65" s="24">
        <v>0</v>
      </c>
      <c r="E65" s="24">
        <v>0.28998713973996149</v>
      </c>
      <c r="F65" s="24">
        <v>0</v>
      </c>
      <c r="G65" s="24">
        <v>0</v>
      </c>
      <c r="H65" s="24">
        <v>-0.19375803766252406</v>
      </c>
      <c r="I65" s="24">
        <v>0.67706993722912667</v>
      </c>
      <c r="J65" s="25">
        <v>5660248.5204974841</v>
      </c>
    </row>
    <row r="66" spans="1:10" x14ac:dyDescent="0.25">
      <c r="A66" s="28">
        <v>0.65</v>
      </c>
      <c r="B66" s="22">
        <v>-1.1580940182127872</v>
      </c>
      <c r="C66" s="22">
        <v>-3.1412145701153851E-16</v>
      </c>
      <c r="D66" s="22">
        <v>0</v>
      </c>
      <c r="E66" s="22">
        <v>0.31415273471829164</v>
      </c>
      <c r="F66" s="22">
        <v>0</v>
      </c>
      <c r="G66" s="22">
        <v>0</v>
      </c>
      <c r="H66" s="22">
        <v>-0.20354379714042931</v>
      </c>
      <c r="I66" s="22">
        <v>0.68685569670703184</v>
      </c>
      <c r="J66" s="23">
        <v>6131935.8972056136</v>
      </c>
    </row>
    <row r="67" spans="1:10" x14ac:dyDescent="0.25">
      <c r="A67" s="29">
        <v>0.7</v>
      </c>
      <c r="B67" s="24">
        <v>-1.2471781734599248</v>
      </c>
      <c r="C67" s="24">
        <v>-3.1412145701153851E-16</v>
      </c>
      <c r="D67" s="24">
        <v>0</v>
      </c>
      <c r="E67" s="24">
        <v>0.33831832969662184</v>
      </c>
      <c r="F67" s="24">
        <v>0</v>
      </c>
      <c r="G67" s="24">
        <v>0</v>
      </c>
      <c r="H67" s="24">
        <v>-0.2127539237078695</v>
      </c>
      <c r="I67" s="24">
        <v>0.69606582327447208</v>
      </c>
      <c r="J67" s="25">
        <v>6603623.2739137318</v>
      </c>
    </row>
    <row r="68" spans="1:10" x14ac:dyDescent="0.25">
      <c r="A68" s="28">
        <v>0.75</v>
      </c>
      <c r="B68" s="22">
        <v>-1.3362623287070621</v>
      </c>
      <c r="C68" s="22">
        <v>-3.1412145701153851E-16</v>
      </c>
      <c r="D68" s="22">
        <v>0</v>
      </c>
      <c r="E68" s="22">
        <v>0.36248392467495189</v>
      </c>
      <c r="F68" s="22">
        <v>0</v>
      </c>
      <c r="G68" s="22">
        <v>0</v>
      </c>
      <c r="H68" s="22">
        <v>-0.22143775732859891</v>
      </c>
      <c r="I68" s="22">
        <v>0.70474965689520142</v>
      </c>
      <c r="J68" s="23">
        <v>7075310.6506218556</v>
      </c>
    </row>
    <row r="69" spans="1:10" x14ac:dyDescent="0.25">
      <c r="A69" s="29">
        <v>0.8</v>
      </c>
      <c r="B69" s="24">
        <v>-1.4253464839541998</v>
      </c>
      <c r="C69" s="24">
        <v>-3.1412145701153851E-16</v>
      </c>
      <c r="D69" s="24">
        <v>0</v>
      </c>
      <c r="E69" s="24">
        <v>0.38664951965328209</v>
      </c>
      <c r="F69" s="24">
        <v>0</v>
      </c>
      <c r="G69" s="24">
        <v>0</v>
      </c>
      <c r="H69" s="24">
        <v>-0.22963915574817662</v>
      </c>
      <c r="I69" s="24">
        <v>0.7129510553147792</v>
      </c>
      <c r="J69" s="25">
        <v>7546998.0273299795</v>
      </c>
    </row>
    <row r="70" spans="1:10" x14ac:dyDescent="0.25">
      <c r="A70" s="28">
        <v>0.85</v>
      </c>
      <c r="B70" s="22">
        <v>-1.5144306392013371</v>
      </c>
      <c r="C70" s="22">
        <v>-3.1412145701153851E-16</v>
      </c>
      <c r="D70" s="22">
        <v>0</v>
      </c>
      <c r="E70" s="22">
        <v>0.41081511463161219</v>
      </c>
      <c r="F70" s="22">
        <v>0</v>
      </c>
      <c r="G70" s="22">
        <v>0</v>
      </c>
      <c r="H70" s="22">
        <v>-0.23739723533426368</v>
      </c>
      <c r="I70" s="22">
        <v>0.72070913490086619</v>
      </c>
      <c r="J70" s="23">
        <v>8018685.4040381107</v>
      </c>
    </row>
    <row r="71" spans="1:10" x14ac:dyDescent="0.25">
      <c r="A71" s="29">
        <v>0.9</v>
      </c>
      <c r="B71" s="24">
        <v>-1.6035147944484749</v>
      </c>
      <c r="C71" s="24">
        <v>-3.1412145701153851E-16</v>
      </c>
      <c r="D71" s="24">
        <v>0</v>
      </c>
      <c r="E71" s="24">
        <v>0.4349807096099424</v>
      </c>
      <c r="F71" s="24">
        <v>0</v>
      </c>
      <c r="G71" s="24">
        <v>0</v>
      </c>
      <c r="H71" s="24">
        <v>-0.24474699494213559</v>
      </c>
      <c r="I71" s="24">
        <v>0.72805889450873829</v>
      </c>
      <c r="J71" s="25">
        <v>8490372.780746229</v>
      </c>
    </row>
    <row r="72" spans="1:10" x14ac:dyDescent="0.25">
      <c r="A72" s="28">
        <v>0.95</v>
      </c>
      <c r="B72" s="22">
        <v>-1.6925989496956122</v>
      </c>
      <c r="C72" s="22">
        <v>-3.1412145701153851E-16</v>
      </c>
      <c r="D72" s="22">
        <v>0</v>
      </c>
      <c r="E72" s="22">
        <v>0.45914630458827244</v>
      </c>
      <c r="F72" s="22">
        <v>0</v>
      </c>
      <c r="G72" s="22">
        <v>0</v>
      </c>
      <c r="H72" s="22">
        <v>-0.25171984380088597</v>
      </c>
      <c r="I72" s="22">
        <v>0.73503174336748844</v>
      </c>
      <c r="J72" s="23">
        <v>8962060.1574543528</v>
      </c>
    </row>
    <row r="73" spans="1:10" x14ac:dyDescent="0.25">
      <c r="A73" s="29">
        <v>1</v>
      </c>
      <c r="B73" s="24">
        <v>-1.7816831049427497</v>
      </c>
      <c r="C73" s="24">
        <v>-3.1412145701153851E-16</v>
      </c>
      <c r="D73" s="24">
        <v>0</v>
      </c>
      <c r="E73" s="24">
        <v>0.48331189956660264</v>
      </c>
      <c r="F73" s="24">
        <v>0</v>
      </c>
      <c r="G73" s="24">
        <v>0</v>
      </c>
      <c r="H73" s="24">
        <v>-0.25834405021669871</v>
      </c>
      <c r="I73" s="24">
        <v>0.74165594978330129</v>
      </c>
      <c r="J73" s="25">
        <v>9433747.5341624767</v>
      </c>
    </row>
    <row r="76" spans="1:10" ht="29.25" thickBot="1" x14ac:dyDescent="0.3">
      <c r="A76" s="47" t="s">
        <v>56</v>
      </c>
      <c r="B76" s="47"/>
      <c r="C76" s="47"/>
      <c r="D76" s="47"/>
      <c r="E76" s="47"/>
      <c r="F76" s="47"/>
      <c r="G76" s="47"/>
      <c r="H76" s="47"/>
      <c r="I76" s="47"/>
      <c r="J76" s="47"/>
    </row>
    <row r="77" spans="1:10" ht="38.25" thickTop="1" x14ac:dyDescent="0.3">
      <c r="A77" s="19" t="s">
        <v>44</v>
      </c>
      <c r="B77" s="20" t="s">
        <v>42</v>
      </c>
      <c r="C77" s="20" t="s">
        <v>36</v>
      </c>
      <c r="D77" s="20" t="s">
        <v>37</v>
      </c>
      <c r="E77" s="20" t="s">
        <v>43</v>
      </c>
      <c r="F77" s="20" t="s">
        <v>38</v>
      </c>
      <c r="G77" s="20" t="s">
        <v>39</v>
      </c>
      <c r="H77" s="20" t="s">
        <v>53</v>
      </c>
      <c r="I77" s="20" t="s">
        <v>54</v>
      </c>
      <c r="J77" s="20" t="s">
        <v>41</v>
      </c>
    </row>
    <row r="78" spans="1:10" ht="15.75" x14ac:dyDescent="0.25">
      <c r="A78" s="26" t="s">
        <v>52</v>
      </c>
      <c r="B78" s="21"/>
      <c r="C78" s="21"/>
      <c r="D78" s="21"/>
      <c r="E78" s="21"/>
      <c r="F78" s="21"/>
      <c r="G78" s="27"/>
      <c r="H78" s="27"/>
      <c r="I78" s="27"/>
      <c r="J78" s="27"/>
    </row>
    <row r="79" spans="1:10" x14ac:dyDescent="0.25">
      <c r="A79" s="28">
        <v>0.05</v>
      </c>
      <c r="B79" s="22">
        <v>-5.6976961948712768E-2</v>
      </c>
      <c r="C79" s="22">
        <v>0</v>
      </c>
      <c r="D79" s="22">
        <v>0</v>
      </c>
      <c r="E79" s="22">
        <v>3.3476681034873251E-2</v>
      </c>
      <c r="F79" s="22">
        <v>0</v>
      </c>
      <c r="G79" s="22">
        <v>0</v>
      </c>
      <c r="H79" s="22">
        <v>-1.5736494252501669E-2</v>
      </c>
      <c r="I79" s="22">
        <v>0.68527011494996659</v>
      </c>
      <c r="J79" s="23">
        <v>665139.00355002622</v>
      </c>
    </row>
    <row r="80" spans="1:10" x14ac:dyDescent="0.25">
      <c r="A80" s="29">
        <v>0.10000000000000014</v>
      </c>
      <c r="B80" s="24">
        <v>-0.1139539238974257</v>
      </c>
      <c r="C80" s="24">
        <v>0</v>
      </c>
      <c r="D80" s="24">
        <v>0</v>
      </c>
      <c r="E80" s="24">
        <v>6.6953362069746725E-2</v>
      </c>
      <c r="F80" s="24">
        <v>0</v>
      </c>
      <c r="G80" s="24">
        <v>0</v>
      </c>
      <c r="H80" s="24">
        <v>-3.0042398118412209E-2</v>
      </c>
      <c r="I80" s="24">
        <v>0.69957601881587839</v>
      </c>
      <c r="J80" s="25">
        <v>1330278.0071000494</v>
      </c>
    </row>
    <row r="81" spans="1:10" x14ac:dyDescent="0.25">
      <c r="A81" s="28">
        <v>0.14999999999999986</v>
      </c>
      <c r="B81" s="22">
        <v>-0.17093088584613814</v>
      </c>
      <c r="C81" s="22">
        <v>0</v>
      </c>
      <c r="D81" s="22">
        <v>0</v>
      </c>
      <c r="E81" s="22">
        <v>0.10043004310461981</v>
      </c>
      <c r="F81" s="22">
        <v>0</v>
      </c>
      <c r="G81" s="22">
        <v>0</v>
      </c>
      <c r="H81" s="22">
        <v>-4.3104310343808738E-2</v>
      </c>
      <c r="I81" s="22">
        <v>0.71263793104127482</v>
      </c>
      <c r="J81" s="23">
        <v>1995417.0106500695</v>
      </c>
    </row>
    <row r="82" spans="1:10" x14ac:dyDescent="0.25">
      <c r="A82" s="29">
        <v>0.2</v>
      </c>
      <c r="B82" s="24">
        <v>-0.22790784779485113</v>
      </c>
      <c r="C82" s="24">
        <v>0</v>
      </c>
      <c r="D82" s="24">
        <v>0</v>
      </c>
      <c r="E82" s="24">
        <v>0.1339067241394932</v>
      </c>
      <c r="F82" s="24">
        <v>0</v>
      </c>
      <c r="G82" s="24">
        <v>0</v>
      </c>
      <c r="H82" s="24">
        <v>-5.5077729883755658E-2</v>
      </c>
      <c r="I82" s="24">
        <v>0.72461135058122172</v>
      </c>
      <c r="J82" s="25">
        <v>2660556.0142000956</v>
      </c>
    </row>
    <row r="83" spans="1:10" x14ac:dyDescent="0.25">
      <c r="A83" s="28">
        <v>0.25</v>
      </c>
      <c r="B83" s="22">
        <v>-0.28488480974356389</v>
      </c>
      <c r="C83" s="22">
        <v>0</v>
      </c>
      <c r="D83" s="22">
        <v>0</v>
      </c>
      <c r="E83" s="22">
        <v>0.16738340517436645</v>
      </c>
      <c r="F83" s="22">
        <v>0</v>
      </c>
      <c r="G83" s="22">
        <v>0</v>
      </c>
      <c r="H83" s="22">
        <v>-6.6093275860506839E-2</v>
      </c>
      <c r="I83" s="22">
        <v>0.73562689655797264</v>
      </c>
      <c r="J83" s="23">
        <v>3325695.0177501217</v>
      </c>
    </row>
    <row r="84" spans="1:10" x14ac:dyDescent="0.25">
      <c r="A84" s="29">
        <v>0.3</v>
      </c>
      <c r="B84" s="24">
        <v>-0.34186177169227672</v>
      </c>
      <c r="C84" s="24">
        <v>0</v>
      </c>
      <c r="D84" s="24">
        <v>0</v>
      </c>
      <c r="E84" s="24">
        <v>0.2008600862092397</v>
      </c>
      <c r="F84" s="24">
        <v>0</v>
      </c>
      <c r="G84" s="24">
        <v>0</v>
      </c>
      <c r="H84" s="24">
        <v>-7.6261472146738701E-2</v>
      </c>
      <c r="I84" s="24">
        <v>0.74579509284420431</v>
      </c>
      <c r="J84" s="25">
        <v>3990834.0213001482</v>
      </c>
    </row>
    <row r="85" spans="1:10" x14ac:dyDescent="0.25">
      <c r="A85" s="28">
        <v>0.35</v>
      </c>
      <c r="B85" s="22">
        <v>-0.39883873364098954</v>
      </c>
      <c r="C85" s="22">
        <v>0</v>
      </c>
      <c r="D85" s="22">
        <v>0</v>
      </c>
      <c r="E85" s="22">
        <v>0.23433676724411301</v>
      </c>
      <c r="F85" s="22">
        <v>0</v>
      </c>
      <c r="G85" s="22">
        <v>0</v>
      </c>
      <c r="H85" s="22">
        <v>-8.5676468708064432E-2</v>
      </c>
      <c r="I85" s="22">
        <v>0.75521008940553014</v>
      </c>
      <c r="J85" s="23">
        <v>4655973.0248501711</v>
      </c>
    </row>
    <row r="86" spans="1:10" x14ac:dyDescent="0.25">
      <c r="A86" s="29">
        <v>0.4</v>
      </c>
      <c r="B86" s="24">
        <v>-0.45581569558970236</v>
      </c>
      <c r="C86" s="24">
        <v>0</v>
      </c>
      <c r="D86" s="24">
        <v>0</v>
      </c>
      <c r="E86" s="24">
        <v>0.26781344827898634</v>
      </c>
      <c r="F86" s="24">
        <v>0</v>
      </c>
      <c r="G86" s="24">
        <v>0</v>
      </c>
      <c r="H86" s="24">
        <v>-9.4418965515009751E-2</v>
      </c>
      <c r="I86" s="24">
        <v>0.76395258621247575</v>
      </c>
      <c r="J86" s="25">
        <v>5321112.0284001939</v>
      </c>
    </row>
    <row r="87" spans="1:10" x14ac:dyDescent="0.25">
      <c r="A87" s="28">
        <v>0.45</v>
      </c>
      <c r="B87" s="22">
        <v>-0.51279265753841519</v>
      </c>
      <c r="C87" s="22">
        <v>0</v>
      </c>
      <c r="D87" s="22">
        <v>0</v>
      </c>
      <c r="E87" s="22">
        <v>0.30129012931385957</v>
      </c>
      <c r="F87" s="22">
        <v>0</v>
      </c>
      <c r="G87" s="22">
        <v>0</v>
      </c>
      <c r="H87" s="22">
        <v>-0.10255853150768304</v>
      </c>
      <c r="I87" s="22">
        <v>0.77209215220514882</v>
      </c>
      <c r="J87" s="23">
        <v>5986251.0319502205</v>
      </c>
    </row>
    <row r="88" spans="1:10" x14ac:dyDescent="0.25">
      <c r="A88" s="29">
        <v>0.5</v>
      </c>
      <c r="B88" s="24">
        <v>-0.56976961948712801</v>
      </c>
      <c r="C88" s="24">
        <v>0</v>
      </c>
      <c r="D88" s="24">
        <v>0</v>
      </c>
      <c r="E88" s="24">
        <v>0.3347668103487329</v>
      </c>
      <c r="F88" s="24">
        <v>0</v>
      </c>
      <c r="G88" s="24">
        <v>0</v>
      </c>
      <c r="H88" s="24">
        <v>-0.1101554597675114</v>
      </c>
      <c r="I88" s="24">
        <v>0.7796890804649772</v>
      </c>
      <c r="J88" s="25">
        <v>6651390.0355002433</v>
      </c>
    </row>
    <row r="89" spans="1:10" x14ac:dyDescent="0.25">
      <c r="A89" s="28">
        <v>0.55000000000000004</v>
      </c>
      <c r="B89" s="22">
        <v>-0.62674658143584083</v>
      </c>
      <c r="C89" s="22">
        <v>0</v>
      </c>
      <c r="D89" s="22">
        <v>0</v>
      </c>
      <c r="E89" s="22">
        <v>0.36824349138360629</v>
      </c>
      <c r="F89" s="22">
        <v>0</v>
      </c>
      <c r="G89" s="22">
        <v>0</v>
      </c>
      <c r="H89" s="22">
        <v>-0.1172622636234798</v>
      </c>
      <c r="I89" s="22">
        <v>0.78679588432094583</v>
      </c>
      <c r="J89" s="23">
        <v>7316529.0390502643</v>
      </c>
    </row>
    <row r="90" spans="1:10" x14ac:dyDescent="0.25">
      <c r="A90" s="29">
        <v>0.6</v>
      </c>
      <c r="B90" s="24">
        <v>-0.68372354338455366</v>
      </c>
      <c r="C90" s="24">
        <v>0</v>
      </c>
      <c r="D90" s="24">
        <v>0</v>
      </c>
      <c r="E90" s="24">
        <v>0.4017201724184794</v>
      </c>
      <c r="F90" s="24">
        <v>0</v>
      </c>
      <c r="G90" s="24">
        <v>0</v>
      </c>
      <c r="H90" s="24">
        <v>-0.12392489223845038</v>
      </c>
      <c r="I90" s="24">
        <v>0.79345851293591607</v>
      </c>
      <c r="J90" s="25">
        <v>7981668.0426002964</v>
      </c>
    </row>
    <row r="91" spans="1:10" x14ac:dyDescent="0.25">
      <c r="A91" s="28">
        <v>0.65</v>
      </c>
      <c r="B91" s="22">
        <v>-0.74070050533326637</v>
      </c>
      <c r="C91" s="22">
        <v>0</v>
      </c>
      <c r="D91" s="22">
        <v>0</v>
      </c>
      <c r="E91" s="22">
        <v>0.43519685345335279</v>
      </c>
      <c r="F91" s="22">
        <v>0</v>
      </c>
      <c r="G91" s="22">
        <v>0</v>
      </c>
      <c r="H91" s="22">
        <v>-0.13018372517978619</v>
      </c>
      <c r="I91" s="22">
        <v>0.79971734587725207</v>
      </c>
      <c r="J91" s="23">
        <v>8646807.0461503156</v>
      </c>
    </row>
    <row r="92" spans="1:10" x14ac:dyDescent="0.25">
      <c r="A92" s="29">
        <v>0.7</v>
      </c>
      <c r="B92" s="24">
        <v>-0.79767746728197919</v>
      </c>
      <c r="C92" s="24">
        <v>0</v>
      </c>
      <c r="D92" s="24">
        <v>0</v>
      </c>
      <c r="E92" s="24">
        <v>0.46867353448822602</v>
      </c>
      <c r="F92" s="24">
        <v>0</v>
      </c>
      <c r="G92" s="24">
        <v>0</v>
      </c>
      <c r="H92" s="24">
        <v>-0.1360743914775141</v>
      </c>
      <c r="I92" s="24">
        <v>0.80560801217497979</v>
      </c>
      <c r="J92" s="25">
        <v>9311946.0497003421</v>
      </c>
    </row>
    <row r="93" spans="1:10" x14ac:dyDescent="0.25">
      <c r="A93" s="28">
        <v>0.75</v>
      </c>
      <c r="B93" s="22">
        <v>-0.85465442923069201</v>
      </c>
      <c r="C93" s="22">
        <v>0</v>
      </c>
      <c r="D93" s="22">
        <v>0</v>
      </c>
      <c r="E93" s="22">
        <v>0.50215021552309924</v>
      </c>
      <c r="F93" s="22">
        <v>0</v>
      </c>
      <c r="G93" s="22">
        <v>0</v>
      </c>
      <c r="H93" s="22">
        <v>-0.1416284482725147</v>
      </c>
      <c r="I93" s="22">
        <v>0.81116206896998033</v>
      </c>
      <c r="J93" s="23">
        <v>9977085.0532503687</v>
      </c>
    </row>
    <row r="94" spans="1:10" x14ac:dyDescent="0.25">
      <c r="A94" s="29">
        <v>0.8</v>
      </c>
      <c r="B94" s="24">
        <v>-0.91163139117940495</v>
      </c>
      <c r="C94" s="24">
        <v>0</v>
      </c>
      <c r="D94" s="24">
        <v>0</v>
      </c>
      <c r="E94" s="24">
        <v>0.53562689655797269</v>
      </c>
      <c r="F94" s="24">
        <v>0</v>
      </c>
      <c r="G94" s="24">
        <v>0</v>
      </c>
      <c r="H94" s="24">
        <v>-0.14687394635668183</v>
      </c>
      <c r="I94" s="24">
        <v>0.81640756705414774</v>
      </c>
      <c r="J94" s="25">
        <v>10642224.056800388</v>
      </c>
    </row>
    <row r="95" spans="1:10" x14ac:dyDescent="0.25">
      <c r="A95" s="28">
        <v>0.85</v>
      </c>
      <c r="B95" s="22">
        <v>-0.96860835312811766</v>
      </c>
      <c r="C95" s="22">
        <v>0</v>
      </c>
      <c r="D95" s="22">
        <v>0</v>
      </c>
      <c r="E95" s="22">
        <v>0.56910357759284591</v>
      </c>
      <c r="F95" s="22">
        <v>0</v>
      </c>
      <c r="G95" s="22">
        <v>0</v>
      </c>
      <c r="H95" s="22">
        <v>-0.15183590400386707</v>
      </c>
      <c r="I95" s="22">
        <v>0.82136952470133284</v>
      </c>
      <c r="J95" s="23">
        <v>11307363.060350414</v>
      </c>
    </row>
    <row r="96" spans="1:10" x14ac:dyDescent="0.25">
      <c r="A96" s="29">
        <v>0.9</v>
      </c>
      <c r="B96" s="24">
        <v>-1.0255853150768304</v>
      </c>
      <c r="C96" s="24">
        <v>0</v>
      </c>
      <c r="D96" s="24">
        <v>0</v>
      </c>
      <c r="E96" s="24">
        <v>0.60258025862771913</v>
      </c>
      <c r="F96" s="24">
        <v>0</v>
      </c>
      <c r="G96" s="24">
        <v>0</v>
      </c>
      <c r="H96" s="24">
        <v>-0.15653670598541097</v>
      </c>
      <c r="I96" s="24">
        <v>0.82607032668287661</v>
      </c>
      <c r="J96" s="25">
        <v>11972502.063900441</v>
      </c>
    </row>
    <row r="97" spans="1:10" x14ac:dyDescent="0.25">
      <c r="A97" s="28">
        <v>0.95</v>
      </c>
      <c r="B97" s="22">
        <v>-1.0825622770255432</v>
      </c>
      <c r="C97" s="22">
        <v>0</v>
      </c>
      <c r="D97" s="22">
        <v>0</v>
      </c>
      <c r="E97" s="22">
        <v>0.63605693966259236</v>
      </c>
      <c r="F97" s="22">
        <v>0</v>
      </c>
      <c r="G97" s="22">
        <v>0</v>
      </c>
      <c r="H97" s="22">
        <v>-0.16099644119867054</v>
      </c>
      <c r="I97" s="22">
        <v>0.83053006189613621</v>
      </c>
      <c r="J97" s="23">
        <v>12637641.067450467</v>
      </c>
    </row>
    <row r="98" spans="1:10" x14ac:dyDescent="0.25">
      <c r="A98" s="29">
        <v>1</v>
      </c>
      <c r="B98" s="24">
        <v>-1.139539238974256</v>
      </c>
      <c r="C98" s="24">
        <v>0</v>
      </c>
      <c r="D98" s="24">
        <v>0</v>
      </c>
      <c r="E98" s="24">
        <v>0.6695336206974658</v>
      </c>
      <c r="F98" s="24">
        <v>0</v>
      </c>
      <c r="G98" s="24">
        <v>0</v>
      </c>
      <c r="H98" s="24">
        <v>-0.1652331896512671</v>
      </c>
      <c r="I98" s="24">
        <v>0.8347668103487329</v>
      </c>
      <c r="J98" s="25">
        <v>13302780.071000487</v>
      </c>
    </row>
    <row r="101" spans="1:10" ht="29.25" thickBot="1" x14ac:dyDescent="0.3">
      <c r="A101" s="47" t="s">
        <v>51</v>
      </c>
      <c r="B101" s="47"/>
      <c r="C101" s="47"/>
      <c r="D101" s="47"/>
      <c r="E101" s="47"/>
      <c r="F101" s="47"/>
      <c r="G101" s="47"/>
      <c r="H101" s="47"/>
      <c r="I101" s="47"/>
      <c r="J101" s="47"/>
    </row>
    <row r="102" spans="1:10" ht="38.25" thickTop="1" x14ac:dyDescent="0.3">
      <c r="A102" s="19" t="s">
        <v>44</v>
      </c>
      <c r="B102" s="20" t="s">
        <v>42</v>
      </c>
      <c r="C102" s="20" t="s">
        <v>36</v>
      </c>
      <c r="D102" s="20" t="s">
        <v>37</v>
      </c>
      <c r="E102" s="20" t="s">
        <v>43</v>
      </c>
      <c r="F102" s="20" t="s">
        <v>38</v>
      </c>
      <c r="G102" s="20" t="s">
        <v>39</v>
      </c>
      <c r="H102" s="20" t="s">
        <v>53</v>
      </c>
      <c r="I102" s="20" t="s">
        <v>54</v>
      </c>
      <c r="J102" s="20" t="s">
        <v>41</v>
      </c>
    </row>
    <row r="103" spans="1:10" ht="15.75" x14ac:dyDescent="0.25">
      <c r="A103" s="26" t="s">
        <v>52</v>
      </c>
      <c r="B103" s="21"/>
      <c r="C103" s="21"/>
      <c r="D103" s="21"/>
      <c r="E103" s="21"/>
      <c r="F103" s="21"/>
      <c r="G103" s="27"/>
      <c r="H103" s="27"/>
      <c r="I103" s="27"/>
      <c r="J103" s="27"/>
    </row>
    <row r="104" spans="1:10" x14ac:dyDescent="0.25">
      <c r="A104" s="28">
        <v>0.05</v>
      </c>
      <c r="B104" s="22">
        <v>-4.0405559696463728E-2</v>
      </c>
      <c r="C104" s="22">
        <v>3.1412145701153851E-16</v>
      </c>
      <c r="D104" s="22">
        <v>0</v>
      </c>
      <c r="E104" s="22">
        <v>3.8282387688025499E-2</v>
      </c>
      <c r="F104" s="22">
        <v>0</v>
      </c>
      <c r="G104" s="22">
        <v>0</v>
      </c>
      <c r="H104" s="22">
        <v>-1.1159630773309046E-2</v>
      </c>
      <c r="I104" s="22">
        <v>0.77680738453381903</v>
      </c>
      <c r="J104" s="23">
        <v>1039952.7146869139</v>
      </c>
    </row>
    <row r="105" spans="1:10" x14ac:dyDescent="0.25">
      <c r="A105" s="29">
        <v>0.10000000000000014</v>
      </c>
      <c r="B105" s="24">
        <v>-8.0811119392927538E-2</v>
      </c>
      <c r="C105" s="24">
        <v>3.1412145701153851E-16</v>
      </c>
      <c r="D105" s="24">
        <v>0</v>
      </c>
      <c r="E105" s="24">
        <v>7.6564775376051081E-2</v>
      </c>
      <c r="F105" s="24">
        <v>0</v>
      </c>
      <c r="G105" s="24">
        <v>0</v>
      </c>
      <c r="H105" s="24">
        <v>-2.1304749658135513E-2</v>
      </c>
      <c r="I105" s="24">
        <v>0.78695250341864509</v>
      </c>
      <c r="J105" s="25">
        <v>2079905.429373825</v>
      </c>
    </row>
    <row r="106" spans="1:10" x14ac:dyDescent="0.25">
      <c r="A106" s="28">
        <v>0.14999999999999986</v>
      </c>
      <c r="B106" s="22">
        <v>-0.12121667908939102</v>
      </c>
      <c r="C106" s="22">
        <v>3.1412145701153851E-16</v>
      </c>
      <c r="D106" s="22">
        <v>0</v>
      </c>
      <c r="E106" s="22">
        <v>0.11484716306407644</v>
      </c>
      <c r="F106" s="22">
        <v>0</v>
      </c>
      <c r="G106" s="22">
        <v>0</v>
      </c>
      <c r="H106" s="22">
        <v>-3.0567684292107322E-2</v>
      </c>
      <c r="I106" s="22">
        <v>0.79621543805261763</v>
      </c>
      <c r="J106" s="23">
        <v>3119858.14406073</v>
      </c>
    </row>
    <row r="107" spans="1:10" x14ac:dyDescent="0.25">
      <c r="A107" s="29">
        <v>0.2</v>
      </c>
      <c r="B107" s="24">
        <v>-0.16162223878585497</v>
      </c>
      <c r="C107" s="24">
        <v>3.1412145701153851E-16</v>
      </c>
      <c r="D107" s="24">
        <v>0</v>
      </c>
      <c r="E107" s="24">
        <v>0.15312955075210199</v>
      </c>
      <c r="F107" s="24">
        <v>0</v>
      </c>
      <c r="G107" s="24">
        <v>0</v>
      </c>
      <c r="H107" s="24">
        <v>-3.9058707706581652E-2</v>
      </c>
      <c r="I107" s="24">
        <v>0.80470646146709179</v>
      </c>
      <c r="J107" s="25">
        <v>4159810.8587476471</v>
      </c>
    </row>
    <row r="108" spans="1:10" x14ac:dyDescent="0.25">
      <c r="A108" s="28">
        <v>0.25</v>
      </c>
      <c r="B108" s="22">
        <v>-0.20202779848231878</v>
      </c>
      <c r="C108" s="22">
        <v>3.1412145701153851E-16</v>
      </c>
      <c r="D108" s="22">
        <v>0</v>
      </c>
      <c r="E108" s="22">
        <v>0.1914119384401276</v>
      </c>
      <c r="F108" s="22">
        <v>0</v>
      </c>
      <c r="G108" s="22">
        <v>0</v>
      </c>
      <c r="H108" s="22">
        <v>-4.6870449247897926E-2</v>
      </c>
      <c r="I108" s="22">
        <v>0.81251820300840827</v>
      </c>
      <c r="J108" s="23">
        <v>5199763.573434555</v>
      </c>
    </row>
    <row r="109" spans="1:10" x14ac:dyDescent="0.25">
      <c r="A109" s="29">
        <v>0.3</v>
      </c>
      <c r="B109" s="24">
        <v>-0.24243335817878242</v>
      </c>
      <c r="C109" s="24">
        <v>3.1412145701153851E-16</v>
      </c>
      <c r="D109" s="24">
        <v>0</v>
      </c>
      <c r="E109" s="24">
        <v>0.2296943261281531</v>
      </c>
      <c r="F109" s="24">
        <v>0</v>
      </c>
      <c r="G109" s="24">
        <v>0</v>
      </c>
      <c r="H109" s="24">
        <v>-5.4081287593728392E-2</v>
      </c>
      <c r="I109" s="24">
        <v>0.81972904135423863</v>
      </c>
      <c r="J109" s="25">
        <v>6239716.2881214656</v>
      </c>
    </row>
    <row r="110" spans="1:10" x14ac:dyDescent="0.25">
      <c r="A110" s="28">
        <v>0.35</v>
      </c>
      <c r="B110" s="22">
        <v>-0.28283891787524623</v>
      </c>
      <c r="C110" s="22">
        <v>3.1412145701153851E-16</v>
      </c>
      <c r="D110" s="22">
        <v>0</v>
      </c>
      <c r="E110" s="22">
        <v>0.2679767138161786</v>
      </c>
      <c r="F110" s="22">
        <v>0</v>
      </c>
      <c r="G110" s="22">
        <v>0</v>
      </c>
      <c r="H110" s="22">
        <v>-6.0757989765793635E-2</v>
      </c>
      <c r="I110" s="22">
        <v>0.82640574352630392</v>
      </c>
      <c r="J110" s="23">
        <v>7279669.0028083771</v>
      </c>
    </row>
    <row r="111" spans="1:10" x14ac:dyDescent="0.25">
      <c r="A111" s="29">
        <v>0.4</v>
      </c>
      <c r="B111" s="24">
        <v>-0.32324447757171004</v>
      </c>
      <c r="C111" s="24">
        <v>3.1412145701153851E-16</v>
      </c>
      <c r="D111" s="24">
        <v>0</v>
      </c>
      <c r="E111" s="24">
        <v>0.3062591015042041</v>
      </c>
      <c r="F111" s="24">
        <v>0</v>
      </c>
      <c r="G111" s="24">
        <v>0</v>
      </c>
      <c r="H111" s="24">
        <v>-6.6957784639854218E-2</v>
      </c>
      <c r="I111" s="24">
        <v>0.83260553840036444</v>
      </c>
      <c r="J111" s="25">
        <v>8319621.7174952887</v>
      </c>
    </row>
    <row r="112" spans="1:10" x14ac:dyDescent="0.25">
      <c r="A112" s="28">
        <v>0.45</v>
      </c>
      <c r="B112" s="22">
        <v>-0.36365003726817374</v>
      </c>
      <c r="C112" s="22">
        <v>3.1412145701153851E-16</v>
      </c>
      <c r="D112" s="22">
        <v>0</v>
      </c>
      <c r="E112" s="22">
        <v>0.34454148919222954</v>
      </c>
      <c r="F112" s="22">
        <v>0</v>
      </c>
      <c r="G112" s="22">
        <v>0</v>
      </c>
      <c r="H112" s="22">
        <v>-7.273000745363481E-2</v>
      </c>
      <c r="I112" s="22">
        <v>0.83837776121414487</v>
      </c>
      <c r="J112" s="23">
        <v>9359574.4321821984</v>
      </c>
    </row>
    <row r="113" spans="1:10" x14ac:dyDescent="0.25">
      <c r="A113" s="29">
        <v>0.5</v>
      </c>
      <c r="B113" s="24">
        <v>-0.4040555969646375</v>
      </c>
      <c r="C113" s="24">
        <v>3.1412145701153851E-16</v>
      </c>
      <c r="D113" s="24">
        <v>0</v>
      </c>
      <c r="E113" s="24">
        <v>0.38282387688025521</v>
      </c>
      <c r="F113" s="24">
        <v>0</v>
      </c>
      <c r="G113" s="24">
        <v>0</v>
      </c>
      <c r="H113" s="24">
        <v>-7.8117415413163221E-2</v>
      </c>
      <c r="I113" s="24">
        <v>0.84376516917367361</v>
      </c>
      <c r="J113" s="25">
        <v>10399527.14686911</v>
      </c>
    </row>
    <row r="114" spans="1:10" x14ac:dyDescent="0.25">
      <c r="A114" s="28">
        <v>0.55000000000000004</v>
      </c>
      <c r="B114" s="22">
        <v>-0.44446115666110125</v>
      </c>
      <c r="C114" s="22">
        <v>3.1412145701153851E-16</v>
      </c>
      <c r="D114" s="22">
        <v>0</v>
      </c>
      <c r="E114" s="22">
        <v>0.42110626456828071</v>
      </c>
      <c r="F114" s="22">
        <v>0</v>
      </c>
      <c r="G114" s="22">
        <v>0</v>
      </c>
      <c r="H114" s="22">
        <v>-8.3157248665625363E-2</v>
      </c>
      <c r="I114" s="22">
        <v>0.84880500242613577</v>
      </c>
      <c r="J114" s="23">
        <v>11439479.861556023</v>
      </c>
    </row>
    <row r="115" spans="1:10" x14ac:dyDescent="0.25">
      <c r="A115" s="29">
        <v>0.6</v>
      </c>
      <c r="B115" s="24">
        <v>-0.48486671635756506</v>
      </c>
      <c r="C115" s="24">
        <v>3.1412145701153851E-16</v>
      </c>
      <c r="D115" s="24">
        <v>0</v>
      </c>
      <c r="E115" s="24">
        <v>0.45938865225630621</v>
      </c>
      <c r="F115" s="24">
        <v>0</v>
      </c>
      <c r="G115" s="24">
        <v>0</v>
      </c>
      <c r="H115" s="24">
        <v>-8.7882092339808635E-2</v>
      </c>
      <c r="I115" s="24">
        <v>0.8535298461003189</v>
      </c>
      <c r="J115" s="25">
        <v>12479432.576242935</v>
      </c>
    </row>
    <row r="116" spans="1:10" x14ac:dyDescent="0.25">
      <c r="A116" s="28">
        <v>0.65</v>
      </c>
      <c r="B116" s="22">
        <v>-0.52527227605402871</v>
      </c>
      <c r="C116" s="22">
        <v>3.1412145701153851E-16</v>
      </c>
      <c r="D116" s="22">
        <v>0</v>
      </c>
      <c r="E116" s="22">
        <v>0.49767103994433154</v>
      </c>
      <c r="F116" s="22">
        <v>0</v>
      </c>
      <c r="G116" s="22">
        <v>0</v>
      </c>
      <c r="H116" s="22">
        <v>-9.2320581851920269E-2</v>
      </c>
      <c r="I116" s="22">
        <v>0.85796833561243036</v>
      </c>
      <c r="J116" s="23">
        <v>13519385.290929846</v>
      </c>
    </row>
    <row r="117" spans="1:10" x14ac:dyDescent="0.25">
      <c r="A117" s="29">
        <v>0.7</v>
      </c>
      <c r="B117" s="24">
        <v>-0.56567783575049257</v>
      </c>
      <c r="C117" s="24">
        <v>3.1412145701153851E-16</v>
      </c>
      <c r="D117" s="24">
        <v>0</v>
      </c>
      <c r="E117" s="24">
        <v>0.5359534276323572</v>
      </c>
      <c r="F117" s="24">
        <v>0</v>
      </c>
      <c r="G117" s="24">
        <v>0</v>
      </c>
      <c r="H117" s="24">
        <v>-9.6497983745672228E-2</v>
      </c>
      <c r="I117" s="24">
        <v>0.86214573750618251</v>
      </c>
      <c r="J117" s="25">
        <v>14559338.005616754</v>
      </c>
    </row>
    <row r="118" spans="1:10" x14ac:dyDescent="0.25">
      <c r="A118" s="28">
        <v>0.75</v>
      </c>
      <c r="B118" s="22">
        <v>-0.60608339544695633</v>
      </c>
      <c r="C118" s="22">
        <v>3.1412145701153851E-16</v>
      </c>
      <c r="D118" s="22">
        <v>0</v>
      </c>
      <c r="E118" s="22">
        <v>0.5742358153203827</v>
      </c>
      <c r="F118" s="22">
        <v>0</v>
      </c>
      <c r="G118" s="22">
        <v>0</v>
      </c>
      <c r="H118" s="22">
        <v>-0.10043667695978131</v>
      </c>
      <c r="I118" s="22">
        <v>0.86608443072029151</v>
      </c>
      <c r="J118" s="23">
        <v>15599290.720303668</v>
      </c>
    </row>
    <row r="119" spans="1:10" x14ac:dyDescent="0.25">
      <c r="A119" s="29">
        <v>0.8</v>
      </c>
      <c r="B119" s="24">
        <v>-0.64648895514342009</v>
      </c>
      <c r="C119" s="24">
        <v>3.1412145701153851E-16</v>
      </c>
      <c r="D119" s="24">
        <v>0</v>
      </c>
      <c r="E119" s="24">
        <v>0.6125182030084082</v>
      </c>
      <c r="F119" s="24">
        <v>0</v>
      </c>
      <c r="G119" s="24">
        <v>0</v>
      </c>
      <c r="H119" s="24">
        <v>-0.10415655388421766</v>
      </c>
      <c r="I119" s="24">
        <v>0.86980430764472794</v>
      </c>
      <c r="J119" s="25">
        <v>16639243.434990577</v>
      </c>
    </row>
    <row r="120" spans="1:10" x14ac:dyDescent="0.25">
      <c r="A120" s="28">
        <v>0.85</v>
      </c>
      <c r="B120" s="22">
        <v>-0.68689451483988384</v>
      </c>
      <c r="C120" s="22">
        <v>3.1412145701153851E-16</v>
      </c>
      <c r="D120" s="22">
        <v>0</v>
      </c>
      <c r="E120" s="22">
        <v>0.65080059069643359</v>
      </c>
      <c r="F120" s="22">
        <v>0</v>
      </c>
      <c r="G120" s="22">
        <v>0</v>
      </c>
      <c r="H120" s="22">
        <v>-0.10767535638030618</v>
      </c>
      <c r="I120" s="22">
        <v>0.87332311014081621</v>
      </c>
      <c r="J120" s="23">
        <v>17679196.149677489</v>
      </c>
    </row>
    <row r="121" spans="1:10" x14ac:dyDescent="0.25">
      <c r="A121" s="29">
        <v>0.9</v>
      </c>
      <c r="B121" s="24">
        <v>-0.7273000745363476</v>
      </c>
      <c r="C121" s="24">
        <v>3.1412145701153851E-16</v>
      </c>
      <c r="D121" s="24">
        <v>0</v>
      </c>
      <c r="E121" s="24">
        <v>0.6890829783844592</v>
      </c>
      <c r="F121" s="24">
        <v>0</v>
      </c>
      <c r="G121" s="24">
        <v>0</v>
      </c>
      <c r="H121" s="24">
        <v>-0.11100895874502147</v>
      </c>
      <c r="I121" s="24">
        <v>0.87665671250553168</v>
      </c>
      <c r="J121" s="25">
        <v>18719148.864364397</v>
      </c>
    </row>
    <row r="122" spans="1:10" x14ac:dyDescent="0.25">
      <c r="A122" s="28">
        <v>0.95</v>
      </c>
      <c r="B122" s="22">
        <v>-0.76770563423281135</v>
      </c>
      <c r="C122" s="22">
        <v>3.1412145701153851E-16</v>
      </c>
      <c r="D122" s="22">
        <v>0</v>
      </c>
      <c r="E122" s="22">
        <v>0.72736536607248481</v>
      </c>
      <c r="F122" s="22">
        <v>0</v>
      </c>
      <c r="G122" s="22">
        <v>0</v>
      </c>
      <c r="H122" s="22">
        <v>-0.11417160714231553</v>
      </c>
      <c r="I122" s="22">
        <v>0.87981936090282575</v>
      </c>
      <c r="J122" s="23">
        <v>19759101.579051312</v>
      </c>
    </row>
    <row r="123" spans="1:10" x14ac:dyDescent="0.25">
      <c r="A123" s="29">
        <v>1</v>
      </c>
      <c r="B123" s="24">
        <v>-0.80811119392927511</v>
      </c>
      <c r="C123" s="24">
        <v>3.1412145701153851E-16</v>
      </c>
      <c r="D123" s="24">
        <v>0</v>
      </c>
      <c r="E123" s="24">
        <v>0.7656477537605102</v>
      </c>
      <c r="F123" s="24">
        <v>0</v>
      </c>
      <c r="G123" s="24">
        <v>0</v>
      </c>
      <c r="H123" s="24">
        <v>-0.1171761231197449</v>
      </c>
      <c r="I123" s="24">
        <v>0.8828238768802551</v>
      </c>
      <c r="J123" s="25">
        <v>20799054.29373822</v>
      </c>
    </row>
    <row r="126" spans="1:10" ht="29.25" thickBot="1" x14ac:dyDescent="0.3">
      <c r="A126" s="47" t="s">
        <v>57</v>
      </c>
      <c r="B126" s="47"/>
      <c r="C126" s="47"/>
      <c r="D126" s="47"/>
      <c r="E126" s="47"/>
      <c r="F126" s="47"/>
      <c r="G126" s="47"/>
      <c r="H126" s="47"/>
      <c r="I126" s="47"/>
      <c r="J126" s="47"/>
    </row>
    <row r="127" spans="1:10" ht="38.25" thickTop="1" x14ac:dyDescent="0.3">
      <c r="A127" s="19" t="s">
        <v>44</v>
      </c>
      <c r="B127" s="20" t="s">
        <v>42</v>
      </c>
      <c r="C127" s="20" t="s">
        <v>36</v>
      </c>
      <c r="D127" s="20" t="s">
        <v>37</v>
      </c>
      <c r="E127" s="20" t="s">
        <v>43</v>
      </c>
      <c r="F127" s="20" t="s">
        <v>38</v>
      </c>
      <c r="G127" s="20" t="s">
        <v>39</v>
      </c>
      <c r="H127" s="20" t="s">
        <v>53</v>
      </c>
      <c r="I127" s="20" t="s">
        <v>54</v>
      </c>
      <c r="J127" s="20" t="s">
        <v>41</v>
      </c>
    </row>
    <row r="128" spans="1:10" ht="15.75" x14ac:dyDescent="0.25">
      <c r="A128" s="26" t="s">
        <v>52</v>
      </c>
      <c r="B128" s="21"/>
      <c r="C128" s="21"/>
      <c r="D128" s="21"/>
      <c r="E128" s="21"/>
      <c r="F128" s="21"/>
      <c r="G128" s="27"/>
      <c r="H128" s="27"/>
      <c r="I128" s="27"/>
      <c r="J128" s="27"/>
    </row>
    <row r="129" spans="1:10" x14ac:dyDescent="0.25">
      <c r="A129" s="28">
        <v>0.05</v>
      </c>
      <c r="B129" s="22">
        <v>-3.8862602838754715E-2</v>
      </c>
      <c r="C129" s="22">
        <v>4.7118218551730776E-16</v>
      </c>
      <c r="D129" s="22">
        <v>0</v>
      </c>
      <c r="E129" s="22">
        <v>3.8729845176761174E-2</v>
      </c>
      <c r="F129" s="22">
        <v>0</v>
      </c>
      <c r="G129" s="22">
        <v>0</v>
      </c>
      <c r="H129" s="22">
        <v>-1.0733480784036976E-2</v>
      </c>
      <c r="I129" s="22">
        <v>0.7853303843192605</v>
      </c>
      <c r="J129" s="23">
        <v>1230897.9481479072</v>
      </c>
    </row>
    <row r="130" spans="1:10" x14ac:dyDescent="0.25">
      <c r="A130" s="29">
        <v>0.10000000000000014</v>
      </c>
      <c r="B130" s="24">
        <v>-7.7725205677509582E-2</v>
      </c>
      <c r="C130" s="24">
        <v>4.7118218551730776E-16</v>
      </c>
      <c r="D130" s="24">
        <v>0</v>
      </c>
      <c r="E130" s="24">
        <v>7.7459690353522348E-2</v>
      </c>
      <c r="F130" s="24">
        <v>0</v>
      </c>
      <c r="G130" s="24">
        <v>0</v>
      </c>
      <c r="H130" s="24">
        <v>-2.0491190587707087E-2</v>
      </c>
      <c r="I130" s="24">
        <v>0.79508809412292947</v>
      </c>
      <c r="J130" s="25">
        <v>2461795.8962958143</v>
      </c>
    </row>
    <row r="131" spans="1:10" x14ac:dyDescent="0.25">
      <c r="A131" s="28">
        <v>0.14999999999999986</v>
      </c>
      <c r="B131" s="22">
        <v>-0.11658780851626414</v>
      </c>
      <c r="C131" s="22">
        <v>4.7118218551730776E-16</v>
      </c>
      <c r="D131" s="22">
        <v>0</v>
      </c>
      <c r="E131" s="22">
        <v>0.11618953553028323</v>
      </c>
      <c r="F131" s="22">
        <v>0</v>
      </c>
      <c r="G131" s="22">
        <v>0</v>
      </c>
      <c r="H131" s="22">
        <v>-2.940040388671011E-2</v>
      </c>
      <c r="I131" s="22">
        <v>0.80399730742193243</v>
      </c>
      <c r="J131" s="23">
        <v>3692693.8444437091</v>
      </c>
    </row>
    <row r="132" spans="1:10" x14ac:dyDescent="0.25">
      <c r="A132" s="29">
        <v>0.2</v>
      </c>
      <c r="B132" s="24">
        <v>-0.155450411355019</v>
      </c>
      <c r="C132" s="24">
        <v>4.7118218551730776E-16</v>
      </c>
      <c r="D132" s="24">
        <v>0</v>
      </c>
      <c r="E132" s="24">
        <v>0.15491938070704442</v>
      </c>
      <c r="F132" s="24">
        <v>0</v>
      </c>
      <c r="G132" s="24">
        <v>0</v>
      </c>
      <c r="H132" s="24">
        <v>-3.7567182744129665E-2</v>
      </c>
      <c r="I132" s="24">
        <v>0.81216408627935166</v>
      </c>
      <c r="J132" s="25">
        <v>4923591.7925916165</v>
      </c>
    </row>
    <row r="133" spans="1:10" x14ac:dyDescent="0.25">
      <c r="A133" s="28">
        <v>0.25</v>
      </c>
      <c r="B133" s="22">
        <v>-0.19431301419377373</v>
      </c>
      <c r="C133" s="22">
        <v>4.7118218551730776E-16</v>
      </c>
      <c r="D133" s="22">
        <v>0</v>
      </c>
      <c r="E133" s="22">
        <v>0.19364922588380559</v>
      </c>
      <c r="F133" s="22">
        <v>0</v>
      </c>
      <c r="G133" s="22">
        <v>0</v>
      </c>
      <c r="H133" s="22">
        <v>-4.5080619292955537E-2</v>
      </c>
      <c r="I133" s="22">
        <v>0.81967752282817785</v>
      </c>
      <c r="J133" s="23">
        <v>6154489.7407395244</v>
      </c>
    </row>
    <row r="134" spans="1:10" x14ac:dyDescent="0.25">
      <c r="A134" s="29">
        <v>0.3</v>
      </c>
      <c r="B134" s="24">
        <v>-0.23317561703252843</v>
      </c>
      <c r="C134" s="24">
        <v>4.7118218551730776E-16</v>
      </c>
      <c r="D134" s="24">
        <v>0</v>
      </c>
      <c r="E134" s="24">
        <v>0.23237907106056677</v>
      </c>
      <c r="F134" s="24">
        <v>0</v>
      </c>
      <c r="G134" s="24">
        <v>0</v>
      </c>
      <c r="H134" s="24">
        <v>-5.2016099184179418E-2</v>
      </c>
      <c r="I134" s="24">
        <v>0.82661300271940186</v>
      </c>
      <c r="J134" s="25">
        <v>7385387.6888874248</v>
      </c>
    </row>
    <row r="135" spans="1:10" x14ac:dyDescent="0.25">
      <c r="A135" s="28">
        <v>0.35</v>
      </c>
      <c r="B135" s="22">
        <v>-0.27203821987128329</v>
      </c>
      <c r="C135" s="22">
        <v>4.7118218551730776E-16</v>
      </c>
      <c r="D135" s="22">
        <v>0</v>
      </c>
      <c r="E135" s="22">
        <v>0.2711089162373278</v>
      </c>
      <c r="F135" s="22">
        <v>0</v>
      </c>
      <c r="G135" s="22">
        <v>0</v>
      </c>
      <c r="H135" s="22">
        <v>-5.8437839824201643E-2</v>
      </c>
      <c r="I135" s="22">
        <v>0.83303474335942385</v>
      </c>
      <c r="J135" s="23">
        <v>8616285.6370353252</v>
      </c>
    </row>
    <row r="136" spans="1:10" x14ac:dyDescent="0.25">
      <c r="A136" s="29">
        <v>0.4</v>
      </c>
      <c r="B136" s="24">
        <v>-0.31090082271003799</v>
      </c>
      <c r="C136" s="24">
        <v>4.7118218551730776E-16</v>
      </c>
      <c r="D136" s="24">
        <v>0</v>
      </c>
      <c r="E136" s="24">
        <v>0.30983876141408895</v>
      </c>
      <c r="F136" s="24">
        <v>0</v>
      </c>
      <c r="G136" s="24">
        <v>0</v>
      </c>
      <c r="H136" s="24">
        <v>-6.4400884704222172E-2</v>
      </c>
      <c r="I136" s="24">
        <v>0.8389977882394446</v>
      </c>
      <c r="J136" s="25">
        <v>9847183.585183233</v>
      </c>
    </row>
    <row r="137" spans="1:10" x14ac:dyDescent="0.25">
      <c r="A137" s="28">
        <v>0.45</v>
      </c>
      <c r="B137" s="22">
        <v>-0.34976342554879275</v>
      </c>
      <c r="C137" s="22">
        <v>4.7118218551730776E-16</v>
      </c>
      <c r="D137" s="22">
        <v>0</v>
      </c>
      <c r="E137" s="22">
        <v>0.34856860659084998</v>
      </c>
      <c r="F137" s="22">
        <v>0</v>
      </c>
      <c r="G137" s="22">
        <v>0</v>
      </c>
      <c r="H137" s="22">
        <v>-6.9952685109758633E-2</v>
      </c>
      <c r="I137" s="22">
        <v>0.84454958864498075</v>
      </c>
      <c r="J137" s="23">
        <v>11078081.533331133</v>
      </c>
    </row>
    <row r="138" spans="1:10" x14ac:dyDescent="0.25">
      <c r="A138" s="29">
        <v>0.5</v>
      </c>
      <c r="B138" s="24">
        <v>-0.38862602838754751</v>
      </c>
      <c r="C138" s="24">
        <v>4.7118218551730776E-16</v>
      </c>
      <c r="D138" s="24">
        <v>0</v>
      </c>
      <c r="E138" s="24">
        <v>0.38729845176761118</v>
      </c>
      <c r="F138" s="24">
        <v>0</v>
      </c>
      <c r="G138" s="24">
        <v>0</v>
      </c>
      <c r="H138" s="24">
        <v>-7.5134365488259233E-2</v>
      </c>
      <c r="I138" s="24">
        <v>0.84973126902348151</v>
      </c>
      <c r="J138" s="25">
        <v>12308979.481479043</v>
      </c>
    </row>
    <row r="139" spans="1:10" x14ac:dyDescent="0.25">
      <c r="A139" s="28">
        <v>0.55000000000000004</v>
      </c>
      <c r="B139" s="22">
        <v>-0.42748863122630221</v>
      </c>
      <c r="C139" s="22">
        <v>4.7118218551730776E-16</v>
      </c>
      <c r="D139" s="22">
        <v>0</v>
      </c>
      <c r="E139" s="22">
        <v>0.42602829694437233</v>
      </c>
      <c r="F139" s="22">
        <v>0</v>
      </c>
      <c r="G139" s="22">
        <v>0</v>
      </c>
      <c r="H139" s="22">
        <v>-7.9981743906856556E-2</v>
      </c>
      <c r="I139" s="22">
        <v>0.85457864744207901</v>
      </c>
      <c r="J139" s="23">
        <v>13539877.429626944</v>
      </c>
    </row>
    <row r="140" spans="1:10" x14ac:dyDescent="0.25">
      <c r="A140" s="29">
        <v>0.6</v>
      </c>
      <c r="B140" s="24">
        <v>-0.46635123406505702</v>
      </c>
      <c r="C140" s="24">
        <v>4.7118218551730776E-16</v>
      </c>
      <c r="D140" s="24">
        <v>0</v>
      </c>
      <c r="E140" s="24">
        <v>0.46475814212113353</v>
      </c>
      <c r="F140" s="24">
        <v>0</v>
      </c>
      <c r="G140" s="24">
        <v>0</v>
      </c>
      <c r="H140" s="24">
        <v>-8.4526161174291556E-2</v>
      </c>
      <c r="I140" s="24">
        <v>0.85912306470951405</v>
      </c>
      <c r="J140" s="25">
        <v>14770775.37777485</v>
      </c>
    </row>
    <row r="141" spans="1:10" x14ac:dyDescent="0.25">
      <c r="A141" s="28">
        <v>0.65</v>
      </c>
      <c r="B141" s="22">
        <v>-0.50521383690381183</v>
      </c>
      <c r="C141" s="22">
        <v>4.7118218551730776E-16</v>
      </c>
      <c r="D141" s="22">
        <v>0</v>
      </c>
      <c r="E141" s="22">
        <v>0.50348798729789468</v>
      </c>
      <c r="F141" s="22">
        <v>0</v>
      </c>
      <c r="G141" s="22">
        <v>0</v>
      </c>
      <c r="H141" s="22">
        <v>-8.879515921339716E-2</v>
      </c>
      <c r="I141" s="22">
        <v>0.86339206274861968</v>
      </c>
      <c r="J141" s="23">
        <v>16001673.325922752</v>
      </c>
    </row>
    <row r="142" spans="1:10" x14ac:dyDescent="0.25">
      <c r="A142" s="29">
        <v>0.7</v>
      </c>
      <c r="B142" s="24">
        <v>-0.54407643974256648</v>
      </c>
      <c r="C142" s="24">
        <v>4.7118218551730776E-16</v>
      </c>
      <c r="D142" s="24">
        <v>0</v>
      </c>
      <c r="E142" s="24">
        <v>0.5422178324746556</v>
      </c>
      <c r="F142" s="24">
        <v>0</v>
      </c>
      <c r="G142" s="24">
        <v>0</v>
      </c>
      <c r="H142" s="24">
        <v>-9.2813039720790844E-2</v>
      </c>
      <c r="I142" s="24">
        <v>0.86740994325601317</v>
      </c>
      <c r="J142" s="25">
        <v>17232571.27407065</v>
      </c>
    </row>
    <row r="143" spans="1:10" x14ac:dyDescent="0.25">
      <c r="A143" s="28">
        <v>0.75</v>
      </c>
      <c r="B143" s="22">
        <v>-0.58293904258132134</v>
      </c>
      <c r="C143" s="22">
        <v>4.7118218551730776E-16</v>
      </c>
      <c r="D143" s="22">
        <v>0</v>
      </c>
      <c r="E143" s="22">
        <v>0.58094767765141675</v>
      </c>
      <c r="F143" s="22">
        <v>0</v>
      </c>
      <c r="G143" s="22">
        <v>0</v>
      </c>
      <c r="H143" s="22">
        <v>-9.6601327056333286E-2</v>
      </c>
      <c r="I143" s="22">
        <v>0.87119823059155566</v>
      </c>
      <c r="J143" s="23">
        <v>18463469.222218558</v>
      </c>
    </row>
    <row r="144" spans="1:10" x14ac:dyDescent="0.25">
      <c r="A144" s="29">
        <v>0.8</v>
      </c>
      <c r="B144" s="24">
        <v>-0.62180164542007599</v>
      </c>
      <c r="C144" s="24">
        <v>4.7118218551730776E-16</v>
      </c>
      <c r="D144" s="24">
        <v>0</v>
      </c>
      <c r="E144" s="24">
        <v>0.6196775228281779</v>
      </c>
      <c r="F144" s="24">
        <v>0</v>
      </c>
      <c r="G144" s="24">
        <v>0</v>
      </c>
      <c r="H144" s="24">
        <v>-0.1001791539843456</v>
      </c>
      <c r="I144" s="24">
        <v>0.874776057519568</v>
      </c>
      <c r="J144" s="25">
        <v>19694367.170366459</v>
      </c>
    </row>
    <row r="145" spans="1:10" x14ac:dyDescent="0.25">
      <c r="A145" s="28">
        <v>0.85</v>
      </c>
      <c r="B145" s="22">
        <v>-0.66066424825883086</v>
      </c>
      <c r="C145" s="22">
        <v>4.7118218551730776E-16</v>
      </c>
      <c r="D145" s="22">
        <v>0</v>
      </c>
      <c r="E145" s="22">
        <v>0.65840736800493904</v>
      </c>
      <c r="F145" s="22">
        <v>0</v>
      </c>
      <c r="G145" s="22">
        <v>0</v>
      </c>
      <c r="H145" s="22">
        <v>-0.10356358486219509</v>
      </c>
      <c r="I145" s="22">
        <v>0.87816048839741756</v>
      </c>
      <c r="J145" s="23">
        <v>20925265.118514366</v>
      </c>
    </row>
    <row r="146" spans="1:10" x14ac:dyDescent="0.25">
      <c r="A146" s="29">
        <v>0.9</v>
      </c>
      <c r="B146" s="24">
        <v>-0.69952685109758561</v>
      </c>
      <c r="C146" s="24">
        <v>4.7118218551730776E-16</v>
      </c>
      <c r="D146" s="24">
        <v>0</v>
      </c>
      <c r="E146" s="24">
        <v>0.6971372131817003</v>
      </c>
      <c r="F146" s="24">
        <v>0</v>
      </c>
      <c r="G146" s="24">
        <v>0</v>
      </c>
      <c r="H146" s="24">
        <v>-0.10676988779910512</v>
      </c>
      <c r="I146" s="24">
        <v>0.8813667913343276</v>
      </c>
      <c r="J146" s="25">
        <v>22156163.066662267</v>
      </c>
    </row>
    <row r="147" spans="1:10" x14ac:dyDescent="0.25">
      <c r="A147" s="28">
        <v>0.95</v>
      </c>
      <c r="B147" s="22">
        <v>-0.73838945393634037</v>
      </c>
      <c r="C147" s="22">
        <v>4.7118218551730776E-16</v>
      </c>
      <c r="D147" s="22">
        <v>0</v>
      </c>
      <c r="E147" s="22">
        <v>0.73586705835846145</v>
      </c>
      <c r="F147" s="22">
        <v>0</v>
      </c>
      <c r="G147" s="22">
        <v>0</v>
      </c>
      <c r="H147" s="22">
        <v>-0.10981176494437875</v>
      </c>
      <c r="I147" s="22">
        <v>0.88440866847960131</v>
      </c>
      <c r="J147" s="23">
        <v>23387061.014810175</v>
      </c>
    </row>
    <row r="148" spans="1:10" x14ac:dyDescent="0.25">
      <c r="A148" s="29">
        <v>1</v>
      </c>
      <c r="B148" s="24">
        <v>-0.77725205677509501</v>
      </c>
      <c r="C148" s="24">
        <v>4.7118218551730776E-16</v>
      </c>
      <c r="D148" s="24">
        <v>0</v>
      </c>
      <c r="E148" s="24">
        <v>0.77459690353522237</v>
      </c>
      <c r="F148" s="24">
        <v>0</v>
      </c>
      <c r="G148" s="24">
        <v>0</v>
      </c>
      <c r="H148" s="24">
        <v>-0.11270154823238884</v>
      </c>
      <c r="I148" s="24">
        <v>0.88729845176761113</v>
      </c>
      <c r="J148" s="25">
        <v>24617958.962958071</v>
      </c>
    </row>
  </sheetData>
  <mergeCells count="6">
    <mergeCell ref="A1:J1"/>
    <mergeCell ref="A101:J101"/>
    <mergeCell ref="A126:J126"/>
    <mergeCell ref="A76:J76"/>
    <mergeCell ref="A51:J51"/>
    <mergeCell ref="A26:J2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opLeftCell="A116" workbookViewId="0">
      <selection activeCell="A129" sqref="A129:J148"/>
    </sheetView>
  </sheetViews>
  <sheetFormatPr defaultColWidth="8.85546875" defaultRowHeight="15" x14ac:dyDescent="0.25"/>
  <cols>
    <col min="1" max="1" width="20.42578125" customWidth="1"/>
    <col min="2" max="7" width="26.42578125" customWidth="1"/>
    <col min="8" max="8" width="27.42578125" customWidth="1"/>
    <col min="9" max="10" width="26.42578125" customWidth="1"/>
  </cols>
  <sheetData>
    <row r="1" spans="1:10" ht="29.25" thickBot="1" x14ac:dyDescent="0.3">
      <c r="A1" s="47" t="s">
        <v>49</v>
      </c>
      <c r="B1" s="47"/>
      <c r="C1" s="47"/>
      <c r="D1" s="47"/>
      <c r="E1" s="47"/>
      <c r="F1" s="47"/>
      <c r="G1" s="47"/>
      <c r="H1" s="47"/>
      <c r="I1" s="47"/>
      <c r="J1" s="47"/>
    </row>
    <row r="2" spans="1:10" ht="45" customHeight="1" thickTop="1" x14ac:dyDescent="0.3">
      <c r="A2" s="19" t="s">
        <v>44</v>
      </c>
      <c r="B2" s="20" t="s">
        <v>42</v>
      </c>
      <c r="C2" s="20" t="s">
        <v>36</v>
      </c>
      <c r="D2" s="20" t="s">
        <v>37</v>
      </c>
      <c r="E2" s="20" t="s">
        <v>43</v>
      </c>
      <c r="F2" s="20" t="s">
        <v>38</v>
      </c>
      <c r="G2" s="20" t="s">
        <v>39</v>
      </c>
      <c r="H2" s="20" t="s">
        <v>46</v>
      </c>
      <c r="I2" s="20" t="s">
        <v>45</v>
      </c>
      <c r="J2" s="20" t="s">
        <v>41</v>
      </c>
    </row>
    <row r="3" spans="1:10" ht="15.75" x14ac:dyDescent="0.25">
      <c r="A3" s="26" t="s">
        <v>52</v>
      </c>
      <c r="B3" s="21"/>
      <c r="C3" s="21"/>
      <c r="D3" s="21"/>
      <c r="E3" s="21"/>
      <c r="F3" s="21"/>
      <c r="G3" s="27"/>
      <c r="H3" s="27"/>
      <c r="I3" s="27"/>
      <c r="J3" s="27"/>
    </row>
    <row r="4" spans="1:10" x14ac:dyDescent="0.25">
      <c r="A4" s="28">
        <v>4.9999999999999913E-2</v>
      </c>
      <c r="B4" s="22">
        <v>3.4909282163352484E-17</v>
      </c>
      <c r="C4" s="22">
        <v>-0.15057921494402016</v>
      </c>
      <c r="D4" s="22">
        <v>0</v>
      </c>
      <c r="E4" s="22">
        <v>0</v>
      </c>
      <c r="F4" s="22">
        <v>3.9459454953918609E-2</v>
      </c>
      <c r="G4" s="22">
        <v>0</v>
      </c>
      <c r="H4" s="22">
        <v>-1.0038614329601332E-2</v>
      </c>
      <c r="I4" s="22">
        <v>0.79922771340797349</v>
      </c>
      <c r="J4" s="32">
        <v>5.0450150040519937</v>
      </c>
    </row>
    <row r="5" spans="1:10" x14ac:dyDescent="0.25">
      <c r="A5" s="29">
        <v>9.9999999999999825E-2</v>
      </c>
      <c r="B5" s="24">
        <v>3.4909282163352484E-17</v>
      </c>
      <c r="C5" s="24">
        <v>-0.30115842988804026</v>
      </c>
      <c r="D5" s="24">
        <v>0</v>
      </c>
      <c r="E5" s="24">
        <v>0</v>
      </c>
      <c r="F5" s="24">
        <v>7.8918909907837204E-2</v>
      </c>
      <c r="G5" s="24">
        <v>0</v>
      </c>
      <c r="H5" s="24">
        <v>-1.9164627356511654E-2</v>
      </c>
      <c r="I5" s="24">
        <v>0.80835372643488346</v>
      </c>
      <c r="J5" s="33">
        <v>10.090030008103998</v>
      </c>
    </row>
    <row r="6" spans="1:10" x14ac:dyDescent="0.25">
      <c r="A6" s="28">
        <v>0.15000000000000024</v>
      </c>
      <c r="B6" s="22">
        <v>3.4909282163352484E-17</v>
      </c>
      <c r="C6" s="22">
        <v>-0.45173764483205969</v>
      </c>
      <c r="D6" s="22">
        <v>0</v>
      </c>
      <c r="E6" s="22">
        <v>0</v>
      </c>
      <c r="F6" s="22">
        <v>0.11837836486175563</v>
      </c>
      <c r="G6" s="22">
        <v>0</v>
      </c>
      <c r="H6" s="22">
        <v>-2.7497074033255912E-2</v>
      </c>
      <c r="I6" s="22">
        <v>0.81668617311162695</v>
      </c>
      <c r="J6" s="32">
        <v>15.135045012156024</v>
      </c>
    </row>
    <row r="7" spans="1:10" x14ac:dyDescent="0.25">
      <c r="A7" s="29">
        <v>0.19999999999999957</v>
      </c>
      <c r="B7" s="24">
        <v>3.4909282163352484E-17</v>
      </c>
      <c r="C7" s="24">
        <v>-0.60231685977607929</v>
      </c>
      <c r="D7" s="24">
        <v>0</v>
      </c>
      <c r="E7" s="24">
        <v>0</v>
      </c>
      <c r="F7" s="24">
        <v>0.15783781981567416</v>
      </c>
      <c r="G7" s="24">
        <v>0</v>
      </c>
      <c r="H7" s="24">
        <v>-3.5135150153604716E-2</v>
      </c>
      <c r="I7" s="24">
        <v>0.82432424923197634</v>
      </c>
      <c r="J7" s="33">
        <v>20.180060016208007</v>
      </c>
    </row>
    <row r="8" spans="1:10" x14ac:dyDescent="0.25">
      <c r="A8" s="28">
        <v>0.25</v>
      </c>
      <c r="B8" s="22">
        <v>3.4909282163352484E-17</v>
      </c>
      <c r="C8" s="22">
        <v>-0.75289607472010078</v>
      </c>
      <c r="D8" s="22">
        <v>0</v>
      </c>
      <c r="E8" s="22">
        <v>0</v>
      </c>
      <c r="F8" s="22">
        <v>0.19729727476959308</v>
      </c>
      <c r="G8" s="22">
        <v>0</v>
      </c>
      <c r="H8" s="22">
        <v>-4.2162180184325521E-2</v>
      </c>
      <c r="I8" s="22">
        <v>0.83135127926269803</v>
      </c>
      <c r="J8" s="32">
        <v>25.225075020259936</v>
      </c>
    </row>
    <row r="9" spans="1:10" x14ac:dyDescent="0.25">
      <c r="A9" s="29">
        <v>0.30000000000000054</v>
      </c>
      <c r="B9" s="24">
        <v>3.4909282163352484E-17</v>
      </c>
      <c r="C9" s="24">
        <v>-0.90347528966412061</v>
      </c>
      <c r="D9" s="24">
        <v>0</v>
      </c>
      <c r="E9" s="24">
        <v>0</v>
      </c>
      <c r="F9" s="24">
        <v>0.23675672972351161</v>
      </c>
      <c r="G9" s="24">
        <v>0</v>
      </c>
      <c r="H9" s="24">
        <v>-4.8648669443452724E-2</v>
      </c>
      <c r="I9" s="24">
        <v>0.83783776852182401</v>
      </c>
      <c r="J9" s="33">
        <v>30.270090024312022</v>
      </c>
    </row>
    <row r="10" spans="1:10" x14ac:dyDescent="0.25">
      <c r="A10" s="28">
        <v>0.35000000000000064</v>
      </c>
      <c r="B10" s="22">
        <v>3.4909282163352484E-17</v>
      </c>
      <c r="C10" s="22">
        <v>-1.0540545046081402</v>
      </c>
      <c r="D10" s="22">
        <v>0</v>
      </c>
      <c r="E10" s="22">
        <v>0</v>
      </c>
      <c r="F10" s="22">
        <v>0.27621618467742992</v>
      </c>
      <c r="G10" s="22">
        <v>0</v>
      </c>
      <c r="H10" s="22">
        <v>-5.4654678016718444E-2</v>
      </c>
      <c r="I10" s="22">
        <v>0.84384377709508995</v>
      </c>
      <c r="J10" s="32">
        <v>35.315105028364016</v>
      </c>
    </row>
    <row r="11" spans="1:10" x14ac:dyDescent="0.25">
      <c r="A11" s="29">
        <v>0.39999999999999925</v>
      </c>
      <c r="B11" s="24">
        <v>3.4909282163352484E-17</v>
      </c>
      <c r="C11" s="24">
        <v>-1.2046337195521601</v>
      </c>
      <c r="D11" s="24">
        <v>0</v>
      </c>
      <c r="E11" s="24">
        <v>0</v>
      </c>
      <c r="F11" s="24">
        <v>0.31567563963134859</v>
      </c>
      <c r="G11" s="24">
        <v>0</v>
      </c>
      <c r="H11" s="24">
        <v>-6.0231685977608057E-2</v>
      </c>
      <c r="I11" s="24">
        <v>0.84942078505598018</v>
      </c>
      <c r="J11" s="33">
        <v>40.360120032416006</v>
      </c>
    </row>
    <row r="12" spans="1:10" x14ac:dyDescent="0.25">
      <c r="A12" s="28">
        <v>0.4500000000000004</v>
      </c>
      <c r="B12" s="22">
        <v>3.4909282163352484E-17</v>
      </c>
      <c r="C12" s="22">
        <v>-1.3552129344961792</v>
      </c>
      <c r="D12" s="22">
        <v>0</v>
      </c>
      <c r="E12" s="22">
        <v>0</v>
      </c>
      <c r="F12" s="22">
        <v>0.35513509458526721</v>
      </c>
      <c r="G12" s="22">
        <v>0</v>
      </c>
      <c r="H12" s="22">
        <v>-6.5424072699815636E-2</v>
      </c>
      <c r="I12" s="22">
        <v>0.8546131717781873</v>
      </c>
      <c r="J12" s="32">
        <v>45.405135036467982</v>
      </c>
    </row>
    <row r="13" spans="1:10" x14ac:dyDescent="0.25">
      <c r="A13" s="29">
        <v>0.5</v>
      </c>
      <c r="B13" s="24">
        <v>3.4909282163352484E-17</v>
      </c>
      <c r="C13" s="24">
        <v>-1.5057921494402016</v>
      </c>
      <c r="D13" s="24">
        <v>0</v>
      </c>
      <c r="E13" s="24">
        <v>0</v>
      </c>
      <c r="F13" s="24">
        <v>0.3945945495391861</v>
      </c>
      <c r="G13" s="24">
        <v>0</v>
      </c>
      <c r="H13" s="24">
        <v>-7.0270300307209266E-2</v>
      </c>
      <c r="I13" s="24">
        <v>0.85945939938558158</v>
      </c>
      <c r="J13" s="33">
        <v>50.450150040519908</v>
      </c>
    </row>
    <row r="14" spans="1:10" x14ac:dyDescent="0.25">
      <c r="A14" s="28">
        <v>0.54999999999999916</v>
      </c>
      <c r="B14" s="22">
        <v>3.4909282163352484E-17</v>
      </c>
      <c r="C14" s="22">
        <v>-1.6563713643842197</v>
      </c>
      <c r="D14" s="22">
        <v>0</v>
      </c>
      <c r="E14" s="22">
        <v>0</v>
      </c>
      <c r="F14" s="22">
        <v>0.43405400449310483</v>
      </c>
      <c r="G14" s="22">
        <v>0</v>
      </c>
      <c r="H14" s="22">
        <v>-7.4803868068964843E-2</v>
      </c>
      <c r="I14" s="22">
        <v>0.86399296714733642</v>
      </c>
      <c r="J14" s="32">
        <v>55.495165044571962</v>
      </c>
    </row>
    <row r="15" spans="1:10" x14ac:dyDescent="0.25">
      <c r="A15" s="29">
        <v>0.60000000000000098</v>
      </c>
      <c r="B15" s="24">
        <v>3.4909282163352484E-17</v>
      </c>
      <c r="C15" s="24">
        <v>-1.8069505793282403</v>
      </c>
      <c r="D15" s="24">
        <v>0</v>
      </c>
      <c r="E15" s="24">
        <v>0</v>
      </c>
      <c r="F15" s="24">
        <v>0.47351345944702317</v>
      </c>
      <c r="G15" s="24">
        <v>0</v>
      </c>
      <c r="H15" s="24">
        <v>-7.9054087845610577E-2</v>
      </c>
      <c r="I15" s="24">
        <v>0.86824318692398239</v>
      </c>
      <c r="J15" s="33">
        <v>60.540180048623967</v>
      </c>
    </row>
    <row r="16" spans="1:10" x14ac:dyDescent="0.25">
      <c r="A16" s="28">
        <v>0.64999999999999913</v>
      </c>
      <c r="B16" s="22">
        <v>3.4909282163352484E-17</v>
      </c>
      <c r="C16" s="22">
        <v>-1.9575297942722603</v>
      </c>
      <c r="D16" s="22">
        <v>0</v>
      </c>
      <c r="E16" s="22">
        <v>0</v>
      </c>
      <c r="F16" s="22">
        <v>0.51297291440094173</v>
      </c>
      <c r="G16" s="22">
        <v>0</v>
      </c>
      <c r="H16" s="22">
        <v>-8.3046718544883796E-2</v>
      </c>
      <c r="I16" s="22">
        <v>0.87223581762325519</v>
      </c>
      <c r="J16" s="32">
        <v>65.585195052675957</v>
      </c>
    </row>
    <row r="17" spans="1:10" x14ac:dyDescent="0.25">
      <c r="A17" s="29">
        <v>0.70000000000000129</v>
      </c>
      <c r="B17" s="24">
        <v>3.4909282163352484E-17</v>
      </c>
      <c r="C17" s="24">
        <v>-2.10810900921628</v>
      </c>
      <c r="D17" s="24">
        <v>0</v>
      </c>
      <c r="E17" s="24">
        <v>0</v>
      </c>
      <c r="F17" s="24">
        <v>0.55243236935485984</v>
      </c>
      <c r="G17" s="24">
        <v>0</v>
      </c>
      <c r="H17" s="24">
        <v>-8.6804488614788053E-2</v>
      </c>
      <c r="I17" s="24">
        <v>0.87599358769315983</v>
      </c>
      <c r="J17" s="33">
        <v>70.630210056727989</v>
      </c>
    </row>
    <row r="18" spans="1:10" x14ac:dyDescent="0.25">
      <c r="A18" s="28">
        <v>0.75</v>
      </c>
      <c r="B18" s="22">
        <v>3.4909282163352484E-17</v>
      </c>
      <c r="C18" s="22">
        <v>-2.2586882241603017</v>
      </c>
      <c r="D18" s="22">
        <v>0</v>
      </c>
      <c r="E18" s="22">
        <v>0</v>
      </c>
      <c r="F18" s="22">
        <v>0.59189182430877918</v>
      </c>
      <c r="G18" s="22">
        <v>0</v>
      </c>
      <c r="H18" s="22">
        <v>-9.0347528966411919E-2</v>
      </c>
      <c r="I18" s="22">
        <v>0.87953662804478394</v>
      </c>
      <c r="J18" s="32">
        <v>75.67522506077988</v>
      </c>
    </row>
    <row r="19" spans="1:10" x14ac:dyDescent="0.25">
      <c r="A19" s="29">
        <v>0.7999999999999986</v>
      </c>
      <c r="B19" s="24">
        <v>3.4909282163352484E-17</v>
      </c>
      <c r="C19" s="24">
        <v>-2.4092674391043207</v>
      </c>
      <c r="D19" s="24">
        <v>0</v>
      </c>
      <c r="E19" s="24">
        <v>0</v>
      </c>
      <c r="F19" s="24">
        <v>0.63135127926269741</v>
      </c>
      <c r="G19" s="24">
        <v>0</v>
      </c>
      <c r="H19" s="24">
        <v>-9.3693733742945873E-2</v>
      </c>
      <c r="I19" s="24">
        <v>0.88288283282131763</v>
      </c>
      <c r="J19" s="33">
        <v>80.720240064831955</v>
      </c>
    </row>
    <row r="20" spans="1:10" x14ac:dyDescent="0.25">
      <c r="A20" s="28">
        <v>0.84999999999999931</v>
      </c>
      <c r="B20" s="22">
        <v>3.4909282163352484E-17</v>
      </c>
      <c r="C20" s="22">
        <v>-2.5598466540483402</v>
      </c>
      <c r="D20" s="22">
        <v>0</v>
      </c>
      <c r="E20" s="22">
        <v>0</v>
      </c>
      <c r="F20" s="22">
        <v>0.67081073421661586</v>
      </c>
      <c r="G20" s="22">
        <v>0</v>
      </c>
      <c r="H20" s="22">
        <v>-9.6859062585612943E-2</v>
      </c>
      <c r="I20" s="22">
        <v>0.88604816166398448</v>
      </c>
      <c r="J20" s="32">
        <v>85.765255068883931</v>
      </c>
    </row>
    <row r="21" spans="1:10" x14ac:dyDescent="0.25">
      <c r="A21" s="29">
        <v>0.9000000000000008</v>
      </c>
      <c r="B21" s="24">
        <v>3.4909282163352484E-17</v>
      </c>
      <c r="C21" s="24">
        <v>-2.7104258689923593</v>
      </c>
      <c r="D21" s="24">
        <v>0</v>
      </c>
      <c r="E21" s="24">
        <v>0</v>
      </c>
      <c r="F21" s="24">
        <v>0.71027018917053464</v>
      </c>
      <c r="G21" s="24">
        <v>0</v>
      </c>
      <c r="H21" s="24">
        <v>-9.9857795173402833E-2</v>
      </c>
      <c r="I21" s="24">
        <v>0.88904689425177441</v>
      </c>
      <c r="J21" s="33">
        <v>90.810270072935964</v>
      </c>
    </row>
    <row r="22" spans="1:10" x14ac:dyDescent="0.25">
      <c r="A22" s="28">
        <v>0.95000000000000173</v>
      </c>
      <c r="B22" s="22">
        <v>3.4909282163352484E-17</v>
      </c>
      <c r="C22" s="22">
        <v>-2.861005083936381</v>
      </c>
      <c r="D22" s="22">
        <v>0</v>
      </c>
      <c r="E22" s="22">
        <v>0</v>
      </c>
      <c r="F22" s="22">
        <v>0.74972964412445353</v>
      </c>
      <c r="G22" s="22">
        <v>0</v>
      </c>
      <c r="H22" s="22">
        <v>-0.10270274660284447</v>
      </c>
      <c r="I22" s="22">
        <v>0.89189184568121604</v>
      </c>
      <c r="J22" s="32">
        <v>95.855285076987954</v>
      </c>
    </row>
    <row r="23" spans="1:10" x14ac:dyDescent="0.25">
      <c r="A23" s="29">
        <v>1</v>
      </c>
      <c r="B23" s="24">
        <v>3.4909282163352484E-17</v>
      </c>
      <c r="C23" s="24">
        <v>-3.0115842988804018</v>
      </c>
      <c r="D23" s="24">
        <v>0</v>
      </c>
      <c r="E23" s="24">
        <v>0</v>
      </c>
      <c r="F23" s="24">
        <v>0.7891890990783722</v>
      </c>
      <c r="G23" s="24">
        <v>0</v>
      </c>
      <c r="H23" s="24">
        <v>-0.10540545046081398</v>
      </c>
      <c r="I23" s="24">
        <v>0.89459454953918605</v>
      </c>
      <c r="J23" s="33">
        <v>100.90030008103986</v>
      </c>
    </row>
    <row r="26" spans="1:10" ht="29.25" thickBot="1" x14ac:dyDescent="0.3">
      <c r="A26" s="47" t="s">
        <v>55</v>
      </c>
      <c r="B26" s="47"/>
      <c r="C26" s="47"/>
      <c r="D26" s="47"/>
      <c r="E26" s="47"/>
      <c r="F26" s="47"/>
      <c r="G26" s="47"/>
      <c r="H26" s="47"/>
      <c r="I26" s="47"/>
      <c r="J26" s="47"/>
    </row>
    <row r="27" spans="1:10" ht="57" thickTop="1" x14ac:dyDescent="0.3">
      <c r="A27" s="19" t="s">
        <v>44</v>
      </c>
      <c r="B27" s="20" t="s">
        <v>42</v>
      </c>
      <c r="C27" s="20" t="s">
        <v>36</v>
      </c>
      <c r="D27" s="20" t="s">
        <v>37</v>
      </c>
      <c r="E27" s="20" t="s">
        <v>43</v>
      </c>
      <c r="F27" s="20" t="s">
        <v>38</v>
      </c>
      <c r="G27" s="20" t="s">
        <v>39</v>
      </c>
      <c r="H27" s="20" t="s">
        <v>46</v>
      </c>
      <c r="I27" s="20" t="s">
        <v>45</v>
      </c>
      <c r="J27" s="20" t="s">
        <v>41</v>
      </c>
    </row>
    <row r="28" spans="1:10" ht="15.75" x14ac:dyDescent="0.25">
      <c r="A28" s="26" t="s">
        <v>52</v>
      </c>
      <c r="B28" s="21"/>
      <c r="C28" s="21"/>
      <c r="D28" s="21"/>
      <c r="E28" s="21"/>
      <c r="F28" s="21"/>
      <c r="G28" s="27"/>
      <c r="H28" s="27"/>
      <c r="I28" s="27"/>
      <c r="J28" s="27"/>
    </row>
    <row r="29" spans="1:10" x14ac:dyDescent="0.25">
      <c r="A29" s="28">
        <v>5.0000000000000024E-2</v>
      </c>
      <c r="B29" s="22">
        <v>-1.5867855528796587E-16</v>
      </c>
      <c r="C29" s="22">
        <v>-0.27050539342257257</v>
      </c>
      <c r="D29" s="22">
        <v>0</v>
      </c>
      <c r="E29" s="22">
        <v>0</v>
      </c>
      <c r="F29" s="22">
        <v>3.1064622460419966E-2</v>
      </c>
      <c r="G29" s="22">
        <v>0</v>
      </c>
      <c r="H29" s="22">
        <v>-1.8033692894838152E-2</v>
      </c>
      <c r="I29" s="22">
        <v>0.63932614210323713</v>
      </c>
      <c r="J29" s="32">
        <v>2.8644731588677956</v>
      </c>
    </row>
    <row r="30" spans="1:10" x14ac:dyDescent="0.25">
      <c r="A30" s="29">
        <v>0.10000000000000005</v>
      </c>
      <c r="B30" s="24">
        <v>-1.5867855528796587E-16</v>
      </c>
      <c r="C30" s="24">
        <v>-0.54101078684514481</v>
      </c>
      <c r="D30" s="24">
        <v>0</v>
      </c>
      <c r="E30" s="24">
        <v>0</v>
      </c>
      <c r="F30" s="24">
        <v>6.2129244920839932E-2</v>
      </c>
      <c r="G30" s="24">
        <v>0</v>
      </c>
      <c r="H30" s="24">
        <v>-3.4427959162872834E-2</v>
      </c>
      <c r="I30" s="24">
        <v>0.65572040837127177</v>
      </c>
      <c r="J30" s="33">
        <v>5.728946317735705</v>
      </c>
    </row>
    <row r="31" spans="1:10" x14ac:dyDescent="0.25">
      <c r="A31" s="28">
        <v>0.14999999999999994</v>
      </c>
      <c r="B31" s="22">
        <v>-1.5867855528796587E-16</v>
      </c>
      <c r="C31" s="22">
        <v>-0.81151618026771577</v>
      </c>
      <c r="D31" s="22">
        <v>0</v>
      </c>
      <c r="E31" s="22">
        <v>0</v>
      </c>
      <c r="F31" s="22">
        <v>9.3193867381259662E-2</v>
      </c>
      <c r="G31" s="22">
        <v>0</v>
      </c>
      <c r="H31" s="22">
        <v>-4.9396637059774172E-2</v>
      </c>
      <c r="I31" s="22">
        <v>0.67068908626817203</v>
      </c>
      <c r="J31" s="32">
        <v>8.5934194766035574</v>
      </c>
    </row>
    <row r="32" spans="1:10" x14ac:dyDescent="0.25">
      <c r="A32" s="29">
        <v>0.19999999999999984</v>
      </c>
      <c r="B32" s="24">
        <v>-1.5867855528796587E-16</v>
      </c>
      <c r="C32" s="24">
        <v>-1.0820215736902874</v>
      </c>
      <c r="D32" s="24">
        <v>0</v>
      </c>
      <c r="E32" s="24">
        <v>0</v>
      </c>
      <c r="F32" s="24">
        <v>0.12425848984167963</v>
      </c>
      <c r="G32" s="24">
        <v>0</v>
      </c>
      <c r="H32" s="24">
        <v>-6.3117925131933539E-2</v>
      </c>
      <c r="I32" s="24">
        <v>0.68441037434033203</v>
      </c>
      <c r="J32" s="33">
        <v>11.457892635471296</v>
      </c>
    </row>
    <row r="33" spans="1:10" x14ac:dyDescent="0.25">
      <c r="A33" s="28">
        <v>0.25</v>
      </c>
      <c r="B33" s="22">
        <v>-1.5867855528796587E-16</v>
      </c>
      <c r="C33" s="22">
        <v>-1.3525269671128615</v>
      </c>
      <c r="D33" s="22">
        <v>0</v>
      </c>
      <c r="E33" s="22">
        <v>0</v>
      </c>
      <c r="F33" s="22">
        <v>0.15532311230209983</v>
      </c>
      <c r="G33" s="22">
        <v>0</v>
      </c>
      <c r="H33" s="22">
        <v>-7.5741510158320147E-2</v>
      </c>
      <c r="I33" s="22">
        <v>0.69703395936671941</v>
      </c>
      <c r="J33" s="32">
        <v>14.322365794339037</v>
      </c>
    </row>
    <row r="34" spans="1:10" x14ac:dyDescent="0.25">
      <c r="A34" s="29">
        <v>0.30000000000000016</v>
      </c>
      <c r="B34" s="24">
        <v>-1.5867855528796587E-16</v>
      </c>
      <c r="C34" s="24">
        <v>-1.6230323605354331</v>
      </c>
      <c r="D34" s="24">
        <v>0</v>
      </c>
      <c r="E34" s="24">
        <v>0</v>
      </c>
      <c r="F34" s="24">
        <v>0.1863877347625198</v>
      </c>
      <c r="G34" s="24">
        <v>0</v>
      </c>
      <c r="H34" s="24">
        <v>-8.739405018267718E-2</v>
      </c>
      <c r="I34" s="24">
        <v>0.7086864993910762</v>
      </c>
      <c r="J34" s="33">
        <v>17.186838953207001</v>
      </c>
    </row>
    <row r="35" spans="1:10" x14ac:dyDescent="0.25">
      <c r="A35" s="28">
        <v>0.35000000000000003</v>
      </c>
      <c r="B35" s="22">
        <v>-1.5867855528796587E-16</v>
      </c>
      <c r="C35" s="22">
        <v>-1.8935377539580047</v>
      </c>
      <c r="D35" s="22">
        <v>0</v>
      </c>
      <c r="E35" s="22">
        <v>0</v>
      </c>
      <c r="F35" s="22">
        <v>0.21745235722293951</v>
      </c>
      <c r="G35" s="22">
        <v>0</v>
      </c>
      <c r="H35" s="22">
        <v>-9.8183439094118904E-2</v>
      </c>
      <c r="I35" s="22">
        <v>0.71947588830251741</v>
      </c>
      <c r="J35" s="32">
        <v>20.051312112074854</v>
      </c>
    </row>
    <row r="36" spans="1:10" x14ac:dyDescent="0.25">
      <c r="A36" s="29">
        <v>0.39999999999999997</v>
      </c>
      <c r="B36" s="24">
        <v>-1.5867855528796587E-16</v>
      </c>
      <c r="C36" s="24">
        <v>-2.1640431473805766</v>
      </c>
      <c r="D36" s="24">
        <v>0</v>
      </c>
      <c r="E36" s="24">
        <v>0</v>
      </c>
      <c r="F36" s="24">
        <v>0.24851697968335948</v>
      </c>
      <c r="G36" s="24">
        <v>0</v>
      </c>
      <c r="H36" s="24">
        <v>-0.10820215736902891</v>
      </c>
      <c r="I36" s="24">
        <v>0.72949460657742782</v>
      </c>
      <c r="J36" s="33">
        <v>22.91578527094271</v>
      </c>
    </row>
    <row r="37" spans="1:10" x14ac:dyDescent="0.25">
      <c r="A37" s="28">
        <v>0.44999999999999984</v>
      </c>
      <c r="B37" s="22">
        <v>-1.5867855528796587E-16</v>
      </c>
      <c r="C37" s="22">
        <v>-2.434548540803148</v>
      </c>
      <c r="D37" s="22">
        <v>0</v>
      </c>
      <c r="E37" s="22">
        <v>0</v>
      </c>
      <c r="F37" s="22">
        <v>0.27958160214377947</v>
      </c>
      <c r="G37" s="22">
        <v>0</v>
      </c>
      <c r="H37" s="22">
        <v>-0.11752992955601409</v>
      </c>
      <c r="I37" s="22">
        <v>0.73882237876441303</v>
      </c>
      <c r="J37" s="32">
        <v>25.780258429810448</v>
      </c>
    </row>
    <row r="38" spans="1:10" x14ac:dyDescent="0.25">
      <c r="A38" s="29">
        <v>0.5</v>
      </c>
      <c r="B38" s="24">
        <v>-1.5867855528796587E-16</v>
      </c>
      <c r="C38" s="24">
        <v>-2.705053934225722</v>
      </c>
      <c r="D38" s="24">
        <v>0</v>
      </c>
      <c r="E38" s="24">
        <v>0</v>
      </c>
      <c r="F38" s="24">
        <v>0.31064622460419966</v>
      </c>
      <c r="G38" s="24">
        <v>0</v>
      </c>
      <c r="H38" s="24">
        <v>-0.12623585026386691</v>
      </c>
      <c r="I38" s="24">
        <v>0.74752829947226618</v>
      </c>
      <c r="J38" s="33">
        <v>28.644731588678187</v>
      </c>
    </row>
    <row r="39" spans="1:10" x14ac:dyDescent="0.25">
      <c r="A39" s="28">
        <v>0.55000000000000016</v>
      </c>
      <c r="B39" s="22">
        <v>-1.5867855528796587E-16</v>
      </c>
      <c r="C39" s="22">
        <v>-2.9755593276482939</v>
      </c>
      <c r="D39" s="22">
        <v>0</v>
      </c>
      <c r="E39" s="22">
        <v>0</v>
      </c>
      <c r="F39" s="22">
        <v>0.34171084706461963</v>
      </c>
      <c r="G39" s="22">
        <v>0</v>
      </c>
      <c r="H39" s="22">
        <v>-0.13438009866798742</v>
      </c>
      <c r="I39" s="22">
        <v>0.7556725478763866</v>
      </c>
      <c r="J39" s="32">
        <v>31.50920474754615</v>
      </c>
    </row>
    <row r="40" spans="1:10" x14ac:dyDescent="0.25">
      <c r="A40" s="29">
        <v>0.60000000000000009</v>
      </c>
      <c r="B40" s="24">
        <v>-1.5867855528796587E-16</v>
      </c>
      <c r="C40" s="24">
        <v>-3.2460647210708649</v>
      </c>
      <c r="D40" s="24">
        <v>0</v>
      </c>
      <c r="E40" s="24">
        <v>0</v>
      </c>
      <c r="F40" s="24">
        <v>0.37277546952503932</v>
      </c>
      <c r="G40" s="24">
        <v>0</v>
      </c>
      <c r="H40" s="24">
        <v>-0.14201533154685045</v>
      </c>
      <c r="I40" s="24">
        <v>0.7633077807552493</v>
      </c>
      <c r="J40" s="33">
        <v>34.373677906414002</v>
      </c>
    </row>
    <row r="41" spans="1:10" x14ac:dyDescent="0.25">
      <c r="A41" s="28">
        <v>0.64999999999999991</v>
      </c>
      <c r="B41" s="22">
        <v>-1.5867855528796587E-16</v>
      </c>
      <c r="C41" s="22">
        <v>-3.5165701144934367</v>
      </c>
      <c r="D41" s="22">
        <v>0</v>
      </c>
      <c r="E41" s="22">
        <v>0</v>
      </c>
      <c r="F41" s="22">
        <v>0.40384009198545928</v>
      </c>
      <c r="G41" s="22">
        <v>0</v>
      </c>
      <c r="H41" s="22">
        <v>-0.14918782303911554</v>
      </c>
      <c r="I41" s="22">
        <v>0.77048027224751459</v>
      </c>
      <c r="J41" s="32">
        <v>37.238151065281862</v>
      </c>
    </row>
    <row r="42" spans="1:10" x14ac:dyDescent="0.25">
      <c r="A42" s="29">
        <v>0.69999999999999984</v>
      </c>
      <c r="B42" s="24">
        <v>-1.5867855528796587E-16</v>
      </c>
      <c r="C42" s="24">
        <v>-3.7870755079160081</v>
      </c>
      <c r="D42" s="24">
        <v>0</v>
      </c>
      <c r="E42" s="24">
        <v>0</v>
      </c>
      <c r="F42" s="24">
        <v>0.43490471444587925</v>
      </c>
      <c r="G42" s="24">
        <v>0</v>
      </c>
      <c r="H42" s="24">
        <v>-0.15593840326712977</v>
      </c>
      <c r="I42" s="24">
        <v>0.77723085247552892</v>
      </c>
      <c r="J42" s="33">
        <v>40.102624224149601</v>
      </c>
    </row>
    <row r="43" spans="1:10" x14ac:dyDescent="0.25">
      <c r="A43" s="28">
        <v>0.75</v>
      </c>
      <c r="B43" s="22">
        <v>-1.5867855528796587E-16</v>
      </c>
      <c r="C43" s="22">
        <v>-4.0575809013385822</v>
      </c>
      <c r="D43" s="22">
        <v>0</v>
      </c>
      <c r="E43" s="22">
        <v>0</v>
      </c>
      <c r="F43" s="22">
        <v>0.46596933690629949</v>
      </c>
      <c r="G43" s="22">
        <v>0</v>
      </c>
      <c r="H43" s="22">
        <v>-0.16230323605354316</v>
      </c>
      <c r="I43" s="22">
        <v>0.78359568526194245</v>
      </c>
      <c r="J43" s="32">
        <v>42.967097383017339</v>
      </c>
    </row>
    <row r="44" spans="1:10" x14ac:dyDescent="0.25">
      <c r="A44" s="29">
        <v>0.80000000000000016</v>
      </c>
      <c r="B44" s="24">
        <v>-1.5867855528796587E-16</v>
      </c>
      <c r="C44" s="24">
        <v>-4.328086294761154</v>
      </c>
      <c r="D44" s="24">
        <v>0</v>
      </c>
      <c r="E44" s="24">
        <v>0</v>
      </c>
      <c r="F44" s="24">
        <v>0.49703395936671918</v>
      </c>
      <c r="G44" s="24">
        <v>0</v>
      </c>
      <c r="H44" s="24">
        <v>-0.1683144670184894</v>
      </c>
      <c r="I44" s="24">
        <v>0.78960691622688828</v>
      </c>
      <c r="J44" s="33">
        <v>45.831570541885299</v>
      </c>
    </row>
    <row r="45" spans="1:10" x14ac:dyDescent="0.25">
      <c r="A45" s="28">
        <v>0.85000000000000009</v>
      </c>
      <c r="B45" s="22">
        <v>-1.5867855528796587E-16</v>
      </c>
      <c r="C45" s="22">
        <v>-4.5985916881837259</v>
      </c>
      <c r="D45" s="22">
        <v>0</v>
      </c>
      <c r="E45" s="22">
        <v>0</v>
      </c>
      <c r="F45" s="22">
        <v>0.5280985818271392</v>
      </c>
      <c r="G45" s="22">
        <v>0</v>
      </c>
      <c r="H45" s="22">
        <v>-0.1740007665799248</v>
      </c>
      <c r="I45" s="22">
        <v>0.79529321578832379</v>
      </c>
      <c r="J45" s="32">
        <v>48.696043700753151</v>
      </c>
    </row>
    <row r="46" spans="1:10" x14ac:dyDescent="0.25">
      <c r="A46" s="29">
        <v>0.89999999999999991</v>
      </c>
      <c r="B46" s="24">
        <v>-1.5867855528796587E-16</v>
      </c>
      <c r="C46" s="24">
        <v>-4.8690970816062977</v>
      </c>
      <c r="D46" s="24">
        <v>0</v>
      </c>
      <c r="E46" s="24">
        <v>0</v>
      </c>
      <c r="F46" s="24">
        <v>0.55916320428755917</v>
      </c>
      <c r="G46" s="24">
        <v>0</v>
      </c>
      <c r="H46" s="24">
        <v>-0.17938778721707413</v>
      </c>
      <c r="I46" s="24">
        <v>0.80068023642547315</v>
      </c>
      <c r="J46" s="33">
        <v>51.560516859621011</v>
      </c>
    </row>
    <row r="47" spans="1:10" x14ac:dyDescent="0.25">
      <c r="A47" s="28">
        <v>0.94999999999999984</v>
      </c>
      <c r="B47" s="22">
        <v>-1.5867855528796587E-16</v>
      </c>
      <c r="C47" s="22">
        <v>-5.1396024750288687</v>
      </c>
      <c r="D47" s="22">
        <v>0</v>
      </c>
      <c r="E47" s="22">
        <v>0</v>
      </c>
      <c r="F47" s="22">
        <v>0.59022782674797891</v>
      </c>
      <c r="G47" s="22">
        <v>0</v>
      </c>
      <c r="H47" s="22">
        <v>-0.1844985503856518</v>
      </c>
      <c r="I47" s="22">
        <v>0.80579099959405076</v>
      </c>
      <c r="J47" s="32">
        <v>54.424990018488749</v>
      </c>
    </row>
    <row r="48" spans="1:10" x14ac:dyDescent="0.25">
      <c r="A48" s="29">
        <v>1</v>
      </c>
      <c r="B48" s="24">
        <v>-1.5867855528796587E-16</v>
      </c>
      <c r="C48" s="24">
        <v>-5.4101078684514432</v>
      </c>
      <c r="D48" s="24">
        <v>0</v>
      </c>
      <c r="E48" s="24">
        <v>0</v>
      </c>
      <c r="F48" s="24">
        <v>0.6212924492083991</v>
      </c>
      <c r="G48" s="24">
        <v>0</v>
      </c>
      <c r="H48" s="24">
        <v>-0.18935377539580048</v>
      </c>
      <c r="I48" s="24">
        <v>0.81064622460419955</v>
      </c>
      <c r="J48" s="33">
        <v>57.289463177356595</v>
      </c>
    </row>
    <row r="51" spans="1:10" ht="29.25" thickBot="1" x14ac:dyDescent="0.3">
      <c r="A51" s="47" t="s">
        <v>50</v>
      </c>
      <c r="B51" s="47"/>
      <c r="C51" s="47"/>
      <c r="D51" s="47"/>
      <c r="E51" s="47"/>
      <c r="F51" s="47"/>
      <c r="G51" s="47"/>
      <c r="H51" s="47"/>
      <c r="I51" s="47"/>
      <c r="J51" s="47"/>
    </row>
    <row r="52" spans="1:10" ht="57" thickTop="1" x14ac:dyDescent="0.3">
      <c r="A52" s="19" t="s">
        <v>44</v>
      </c>
      <c r="B52" s="20" t="s">
        <v>42</v>
      </c>
      <c r="C52" s="20" t="s">
        <v>36</v>
      </c>
      <c r="D52" s="20" t="s">
        <v>37</v>
      </c>
      <c r="E52" s="20" t="s">
        <v>43</v>
      </c>
      <c r="F52" s="20" t="s">
        <v>38</v>
      </c>
      <c r="G52" s="20" t="s">
        <v>39</v>
      </c>
      <c r="H52" s="20" t="s">
        <v>46</v>
      </c>
      <c r="I52" s="20" t="s">
        <v>45</v>
      </c>
      <c r="J52" s="20" t="s">
        <v>41</v>
      </c>
    </row>
    <row r="53" spans="1:10" ht="15.75" x14ac:dyDescent="0.25">
      <c r="A53" s="26" t="s">
        <v>52</v>
      </c>
      <c r="B53" s="21"/>
      <c r="C53" s="21"/>
      <c r="D53" s="21"/>
      <c r="E53" s="21"/>
      <c r="F53" s="21"/>
      <c r="G53" s="27"/>
      <c r="H53" s="27"/>
      <c r="I53" s="27"/>
      <c r="J53" s="27"/>
    </row>
    <row r="54" spans="1:10" x14ac:dyDescent="0.25">
      <c r="A54" s="28">
        <v>5.0000000000000024E-2</v>
      </c>
      <c r="B54" s="22">
        <v>-1.5867855528796587E-16</v>
      </c>
      <c r="C54" s="22">
        <v>-0.20927227065781392</v>
      </c>
      <c r="D54" s="22">
        <v>0</v>
      </c>
      <c r="E54" s="22">
        <v>0</v>
      </c>
      <c r="F54" s="22">
        <v>3.5350941053953033E-2</v>
      </c>
      <c r="G54" s="22">
        <v>0</v>
      </c>
      <c r="H54" s="22">
        <v>-1.3951484710520939E-2</v>
      </c>
      <c r="I54" s="22">
        <v>0.72097030578958132</v>
      </c>
      <c r="J54" s="32">
        <v>3.6109520247841367</v>
      </c>
    </row>
    <row r="55" spans="1:10" x14ac:dyDescent="0.25">
      <c r="A55" s="29">
        <v>0.10000000000000005</v>
      </c>
      <c r="B55" s="24">
        <v>-1.5867855528796587E-16</v>
      </c>
      <c r="C55" s="24">
        <v>-0.41854454131562768</v>
      </c>
      <c r="D55" s="24">
        <v>0</v>
      </c>
      <c r="E55" s="24">
        <v>0</v>
      </c>
      <c r="F55" s="24">
        <v>7.0701882107906067E-2</v>
      </c>
      <c r="G55" s="24">
        <v>0</v>
      </c>
      <c r="H55" s="24">
        <v>-2.6634652629176338E-2</v>
      </c>
      <c r="I55" s="24">
        <v>0.73365347370823675</v>
      </c>
      <c r="J55" s="33">
        <v>7.2219040495682734</v>
      </c>
    </row>
    <row r="56" spans="1:10" x14ac:dyDescent="0.25">
      <c r="A56" s="28">
        <v>0.14999999999999994</v>
      </c>
      <c r="B56" s="22">
        <v>-1.5867855528796587E-16</v>
      </c>
      <c r="C56" s="22">
        <v>-0.62781681197344053</v>
      </c>
      <c r="D56" s="22">
        <v>0</v>
      </c>
      <c r="E56" s="22">
        <v>0</v>
      </c>
      <c r="F56" s="22">
        <v>0.10605282316185904</v>
      </c>
      <c r="G56" s="22">
        <v>0</v>
      </c>
      <c r="H56" s="22">
        <v>-3.821493638099209E-2</v>
      </c>
      <c r="I56" s="22">
        <v>0.74523375746005271</v>
      </c>
      <c r="J56" s="32">
        <v>10.832856074352438</v>
      </c>
    </row>
    <row r="57" spans="1:10" x14ac:dyDescent="0.25">
      <c r="A57" s="29">
        <v>0.19999999999999984</v>
      </c>
      <c r="B57" s="24">
        <v>-1.5867855528796587E-16</v>
      </c>
      <c r="C57" s="24">
        <v>-0.83708908263125381</v>
      </c>
      <c r="D57" s="24">
        <v>0</v>
      </c>
      <c r="E57" s="24">
        <v>0</v>
      </c>
      <c r="F57" s="24">
        <v>0.14140376421581202</v>
      </c>
      <c r="G57" s="24">
        <v>0</v>
      </c>
      <c r="H57" s="24">
        <v>-4.8830196486823192E-2</v>
      </c>
      <c r="I57" s="24">
        <v>0.75584901756588385</v>
      </c>
      <c r="J57" s="33">
        <v>14.443808099136547</v>
      </c>
    </row>
    <row r="58" spans="1:10" x14ac:dyDescent="0.25">
      <c r="A58" s="28">
        <v>0.25</v>
      </c>
      <c r="B58" s="22">
        <v>-1.5867855528796587E-16</v>
      </c>
      <c r="C58" s="22">
        <v>-1.0463613532890692</v>
      </c>
      <c r="D58" s="22">
        <v>0</v>
      </c>
      <c r="E58" s="22">
        <v>0</v>
      </c>
      <c r="F58" s="22">
        <v>0.17675470526976539</v>
      </c>
      <c r="G58" s="22">
        <v>0</v>
      </c>
      <c r="H58" s="22">
        <v>-5.8596235784187711E-2</v>
      </c>
      <c r="I58" s="22">
        <v>0.76561505686324915</v>
      </c>
      <c r="J58" s="32">
        <v>18.054760123920602</v>
      </c>
    </row>
    <row r="59" spans="1:10" x14ac:dyDescent="0.25">
      <c r="A59" s="29">
        <v>0.30000000000000016</v>
      </c>
      <c r="B59" s="24">
        <v>-1.5867855528796587E-16</v>
      </c>
      <c r="C59" s="24">
        <v>-1.2556336239468824</v>
      </c>
      <c r="D59" s="24">
        <v>0</v>
      </c>
      <c r="E59" s="24">
        <v>0</v>
      </c>
      <c r="F59" s="24">
        <v>0.21210564632371837</v>
      </c>
      <c r="G59" s="24">
        <v>0</v>
      </c>
      <c r="H59" s="24">
        <v>-6.7611041289447532E-2</v>
      </c>
      <c r="I59" s="24">
        <v>0.77462986236850839</v>
      </c>
      <c r="J59" s="33">
        <v>21.665712148704877</v>
      </c>
    </row>
    <row r="60" spans="1:10" x14ac:dyDescent="0.25">
      <c r="A60" s="28">
        <v>0.35000000000000003</v>
      </c>
      <c r="B60" s="22">
        <v>-1.5867855528796587E-16</v>
      </c>
      <c r="C60" s="22">
        <v>-1.4649058946046956</v>
      </c>
      <c r="D60" s="22">
        <v>0</v>
      </c>
      <c r="E60" s="22">
        <v>0</v>
      </c>
      <c r="F60" s="22">
        <v>0.24745658737767123</v>
      </c>
      <c r="G60" s="22">
        <v>0</v>
      </c>
      <c r="H60" s="22">
        <v>-7.595808342394729E-2</v>
      </c>
      <c r="I60" s="22">
        <v>0.78297690450300772</v>
      </c>
      <c r="J60" s="32">
        <v>25.276664173488985</v>
      </c>
    </row>
    <row r="61" spans="1:10" x14ac:dyDescent="0.25">
      <c r="A61" s="29">
        <v>0.39999999999999997</v>
      </c>
      <c r="B61" s="24">
        <v>-1.5867855528796587E-16</v>
      </c>
      <c r="C61" s="24">
        <v>-1.674178165262509</v>
      </c>
      <c r="D61" s="24">
        <v>0</v>
      </c>
      <c r="E61" s="24">
        <v>0</v>
      </c>
      <c r="F61" s="24">
        <v>0.28280752843162416</v>
      </c>
      <c r="G61" s="24">
        <v>0</v>
      </c>
      <c r="H61" s="24">
        <v>-8.3708908263125548E-2</v>
      </c>
      <c r="I61" s="24">
        <v>0.79072772934218605</v>
      </c>
      <c r="J61" s="33">
        <v>28.88761619827315</v>
      </c>
    </row>
    <row r="62" spans="1:10" x14ac:dyDescent="0.25">
      <c r="A62" s="28">
        <v>0.44999999999999984</v>
      </c>
      <c r="B62" s="22">
        <v>-1.5867855528796587E-16</v>
      </c>
      <c r="C62" s="22">
        <v>-1.8834504359203224</v>
      </c>
      <c r="D62" s="22">
        <v>0</v>
      </c>
      <c r="E62" s="22">
        <v>0</v>
      </c>
      <c r="F62" s="22">
        <v>0.31815846948557713</v>
      </c>
      <c r="G62" s="22">
        <v>0</v>
      </c>
      <c r="H62" s="22">
        <v>-9.0925193458222558E-2</v>
      </c>
      <c r="I62" s="22">
        <v>0.79794401453728314</v>
      </c>
      <c r="J62" s="32">
        <v>32.498568223057262</v>
      </c>
    </row>
    <row r="63" spans="1:10" x14ac:dyDescent="0.25">
      <c r="A63" s="29">
        <v>0.5</v>
      </c>
      <c r="B63" s="24">
        <v>-1.5867855528796587E-16</v>
      </c>
      <c r="C63" s="24">
        <v>-2.0927227065781375</v>
      </c>
      <c r="D63" s="24">
        <v>0</v>
      </c>
      <c r="E63" s="24">
        <v>0</v>
      </c>
      <c r="F63" s="24">
        <v>0.3535094105395305</v>
      </c>
      <c r="G63" s="24">
        <v>0</v>
      </c>
      <c r="H63" s="24">
        <v>-9.7660392973646343E-2</v>
      </c>
      <c r="I63" s="24">
        <v>0.80467921405270726</v>
      </c>
      <c r="J63" s="33">
        <v>36.109520247841317</v>
      </c>
    </row>
    <row r="64" spans="1:10" x14ac:dyDescent="0.25">
      <c r="A64" s="28">
        <v>0.55000000000000016</v>
      </c>
      <c r="B64" s="22">
        <v>-1.5867855528796587E-16</v>
      </c>
      <c r="C64" s="22">
        <v>-2.3019949772359509</v>
      </c>
      <c r="D64" s="22">
        <v>0</v>
      </c>
      <c r="E64" s="22">
        <v>0</v>
      </c>
      <c r="F64" s="22">
        <v>0.38886035159348348</v>
      </c>
      <c r="G64" s="22">
        <v>0</v>
      </c>
      <c r="H64" s="22">
        <v>-0.10396106348807527</v>
      </c>
      <c r="I64" s="22">
        <v>0.81097988456713588</v>
      </c>
      <c r="J64" s="32">
        <v>39.720472272625585</v>
      </c>
    </row>
    <row r="65" spans="1:10" x14ac:dyDescent="0.25">
      <c r="A65" s="29">
        <v>0.60000000000000009</v>
      </c>
      <c r="B65" s="24">
        <v>-1.5867855528796587E-16</v>
      </c>
      <c r="C65" s="24">
        <v>-2.5112672478937643</v>
      </c>
      <c r="D65" s="24">
        <v>0</v>
      </c>
      <c r="E65" s="24">
        <v>0</v>
      </c>
      <c r="F65" s="24">
        <v>0.42421129264743646</v>
      </c>
      <c r="G65" s="24">
        <v>0</v>
      </c>
      <c r="H65" s="24">
        <v>-0.10986794209535225</v>
      </c>
      <c r="I65" s="24">
        <v>0.816886763174413</v>
      </c>
      <c r="J65" s="33">
        <v>43.331424297409697</v>
      </c>
    </row>
    <row r="66" spans="1:10" x14ac:dyDescent="0.25">
      <c r="A66" s="28">
        <v>0.64999999999999991</v>
      </c>
      <c r="B66" s="22">
        <v>-1.5867855528796587E-16</v>
      </c>
      <c r="C66" s="22">
        <v>-2.7205395185515773</v>
      </c>
      <c r="D66" s="22">
        <v>0</v>
      </c>
      <c r="E66" s="22">
        <v>0</v>
      </c>
      <c r="F66" s="22">
        <v>0.45956223370138943</v>
      </c>
      <c r="G66" s="22">
        <v>0</v>
      </c>
      <c r="H66" s="22">
        <v>-0.11541682805976396</v>
      </c>
      <c r="I66" s="22">
        <v>0.82243564913882472</v>
      </c>
      <c r="J66" s="32">
        <v>46.942376322193866</v>
      </c>
    </row>
    <row r="67" spans="1:10" x14ac:dyDescent="0.25">
      <c r="A67" s="29">
        <v>0.69999999999999984</v>
      </c>
      <c r="B67" s="24">
        <v>-1.5867855528796587E-16</v>
      </c>
      <c r="C67" s="24">
        <v>-2.9298117892093911</v>
      </c>
      <c r="D67" s="24">
        <v>0</v>
      </c>
      <c r="E67" s="24">
        <v>0</v>
      </c>
      <c r="F67" s="24">
        <v>0.49491317475534247</v>
      </c>
      <c r="G67" s="24">
        <v>0</v>
      </c>
      <c r="H67" s="24">
        <v>-0.12063930896744557</v>
      </c>
      <c r="I67" s="24">
        <v>0.82765813004650624</v>
      </c>
      <c r="J67" s="33">
        <v>50.553328346977914</v>
      </c>
    </row>
    <row r="68" spans="1:10" x14ac:dyDescent="0.25">
      <c r="A68" s="28">
        <v>0.75</v>
      </c>
      <c r="B68" s="22">
        <v>-1.5867855528796587E-16</v>
      </c>
      <c r="C68" s="22">
        <v>-3.1390840598672058</v>
      </c>
      <c r="D68" s="22">
        <v>0</v>
      </c>
      <c r="E68" s="22">
        <v>0</v>
      </c>
      <c r="F68" s="22">
        <v>0.53026411580929578</v>
      </c>
      <c r="G68" s="22">
        <v>0</v>
      </c>
      <c r="H68" s="22">
        <v>-0.12556336239468815</v>
      </c>
      <c r="I68" s="22">
        <v>0.83258218347374913</v>
      </c>
      <c r="J68" s="32">
        <v>54.164280371762018</v>
      </c>
    </row>
    <row r="69" spans="1:10" x14ac:dyDescent="0.25">
      <c r="A69" s="29">
        <v>0.80000000000000016</v>
      </c>
      <c r="B69" s="24">
        <v>-1.5867855528796587E-16</v>
      </c>
      <c r="C69" s="24">
        <v>-3.3483563305250192</v>
      </c>
      <c r="D69" s="24">
        <v>0</v>
      </c>
      <c r="E69" s="24">
        <v>0</v>
      </c>
      <c r="F69" s="24">
        <v>0.56561505686324876</v>
      </c>
      <c r="G69" s="24">
        <v>0</v>
      </c>
      <c r="H69" s="24">
        <v>-0.13021385729819523</v>
      </c>
      <c r="I69" s="24">
        <v>0.8372326783772559</v>
      </c>
      <c r="J69" s="33">
        <v>57.775232396546187</v>
      </c>
    </row>
    <row r="70" spans="1:10" x14ac:dyDescent="0.25">
      <c r="A70" s="28">
        <v>0.85000000000000009</v>
      </c>
      <c r="B70" s="22">
        <v>-1.5867855528796587E-16</v>
      </c>
      <c r="C70" s="22">
        <v>-3.5576286011828326</v>
      </c>
      <c r="D70" s="22">
        <v>0</v>
      </c>
      <c r="E70" s="22">
        <v>0</v>
      </c>
      <c r="F70" s="22">
        <v>0.60096599791720151</v>
      </c>
      <c r="G70" s="22">
        <v>0</v>
      </c>
      <c r="H70" s="22">
        <v>-0.13461297409880998</v>
      </c>
      <c r="I70" s="22">
        <v>0.84163179517787057</v>
      </c>
      <c r="J70" s="32">
        <v>61.386184421330356</v>
      </c>
    </row>
    <row r="71" spans="1:10" x14ac:dyDescent="0.25">
      <c r="A71" s="29">
        <v>0.89999999999999991</v>
      </c>
      <c r="B71" s="24">
        <v>-1.5867855528796587E-16</v>
      </c>
      <c r="C71" s="24">
        <v>-3.766900871840646</v>
      </c>
      <c r="D71" s="24">
        <v>0</v>
      </c>
      <c r="E71" s="24">
        <v>0</v>
      </c>
      <c r="F71" s="24">
        <v>0.63631693897115471</v>
      </c>
      <c r="G71" s="24">
        <v>0</v>
      </c>
      <c r="H71" s="24">
        <v>-0.13878055843623435</v>
      </c>
      <c r="I71" s="24">
        <v>0.84579937951529516</v>
      </c>
      <c r="J71" s="33">
        <v>64.997136446114467</v>
      </c>
    </row>
    <row r="72" spans="1:10" x14ac:dyDescent="0.25">
      <c r="A72" s="28">
        <v>0.94999999999999984</v>
      </c>
      <c r="B72" s="22">
        <v>-1.5867855528796587E-16</v>
      </c>
      <c r="C72" s="22">
        <v>-3.976173142498459</v>
      </c>
      <c r="D72" s="22">
        <v>0</v>
      </c>
      <c r="E72" s="22">
        <v>0</v>
      </c>
      <c r="F72" s="22">
        <v>0.67166788002510769</v>
      </c>
      <c r="G72" s="22">
        <v>0</v>
      </c>
      <c r="H72" s="22">
        <v>-0.14273442049994473</v>
      </c>
      <c r="I72" s="22">
        <v>0.84975324157900545</v>
      </c>
      <c r="J72" s="32">
        <v>68.608088470898622</v>
      </c>
    </row>
    <row r="73" spans="1:10" x14ac:dyDescent="0.25">
      <c r="A73" s="29">
        <v>1</v>
      </c>
      <c r="B73" s="24">
        <v>-1.5867855528796587E-16</v>
      </c>
      <c r="C73" s="24">
        <v>-4.1854454131562751</v>
      </c>
      <c r="D73" s="24">
        <v>0</v>
      </c>
      <c r="E73" s="24">
        <v>0</v>
      </c>
      <c r="F73" s="24">
        <v>0.70701882107906089</v>
      </c>
      <c r="G73" s="24">
        <v>0</v>
      </c>
      <c r="H73" s="24">
        <v>-0.14649058946046956</v>
      </c>
      <c r="I73" s="24">
        <v>0.85350941053953044</v>
      </c>
      <c r="J73" s="33">
        <v>72.219040495682691</v>
      </c>
    </row>
    <row r="76" spans="1:10" ht="29.25" thickBot="1" x14ac:dyDescent="0.3">
      <c r="A76" s="47" t="s">
        <v>56</v>
      </c>
      <c r="B76" s="47"/>
      <c r="C76" s="47"/>
      <c r="D76" s="47"/>
      <c r="E76" s="47"/>
      <c r="F76" s="47"/>
      <c r="G76" s="47"/>
      <c r="H76" s="47"/>
      <c r="I76" s="47"/>
      <c r="J76" s="47"/>
    </row>
    <row r="77" spans="1:10" ht="57" thickTop="1" x14ac:dyDescent="0.3">
      <c r="A77" s="19" t="s">
        <v>44</v>
      </c>
      <c r="B77" s="20" t="s">
        <v>42</v>
      </c>
      <c r="C77" s="20" t="s">
        <v>36</v>
      </c>
      <c r="D77" s="20" t="s">
        <v>37</v>
      </c>
      <c r="E77" s="20" t="s">
        <v>43</v>
      </c>
      <c r="F77" s="20" t="s">
        <v>38</v>
      </c>
      <c r="G77" s="20" t="s">
        <v>39</v>
      </c>
      <c r="H77" s="20" t="s">
        <v>46</v>
      </c>
      <c r="I77" s="20" t="s">
        <v>45</v>
      </c>
      <c r="J77" s="20" t="s">
        <v>41</v>
      </c>
    </row>
    <row r="78" spans="1:10" ht="15.75" x14ac:dyDescent="0.25">
      <c r="A78" s="26" t="s">
        <v>52</v>
      </c>
      <c r="B78" s="21"/>
      <c r="C78" s="21"/>
      <c r="D78" s="21"/>
      <c r="E78" s="21"/>
      <c r="F78" s="21"/>
      <c r="G78" s="27"/>
      <c r="H78" s="27"/>
      <c r="I78" s="27"/>
      <c r="J78" s="27"/>
    </row>
    <row r="79" spans="1:10" x14ac:dyDescent="0.25">
      <c r="A79" s="28">
        <v>5.0000000000000024E-2</v>
      </c>
      <c r="B79" s="22">
        <v>0</v>
      </c>
      <c r="C79" s="22">
        <v>-0.14541033709938692</v>
      </c>
      <c r="D79" s="22">
        <v>0</v>
      </c>
      <c r="E79" s="22">
        <v>0</v>
      </c>
      <c r="F79" s="22">
        <v>3.9821276403042956E-2</v>
      </c>
      <c r="G79" s="22">
        <v>0</v>
      </c>
      <c r="H79" s="22">
        <v>-9.694022473292447E-3</v>
      </c>
      <c r="I79" s="22">
        <v>0.80611955053415119</v>
      </c>
      <c r="J79" s="32">
        <v>4.8718366122667698</v>
      </c>
    </row>
    <row r="80" spans="1:10" x14ac:dyDescent="0.25">
      <c r="A80" s="29">
        <v>0.10000000000000005</v>
      </c>
      <c r="B80" s="24">
        <v>0</v>
      </c>
      <c r="C80" s="24">
        <v>-0.29082067419877405</v>
      </c>
      <c r="D80" s="24">
        <v>0</v>
      </c>
      <c r="E80" s="24">
        <v>0</v>
      </c>
      <c r="F80" s="24">
        <v>7.9642552806085787E-2</v>
      </c>
      <c r="G80" s="24">
        <v>0</v>
      </c>
      <c r="H80" s="24">
        <v>-1.8506770176285686E-2</v>
      </c>
      <c r="I80" s="24">
        <v>0.81493229823714319</v>
      </c>
      <c r="J80" s="33">
        <v>9.7436732245335964</v>
      </c>
    </row>
    <row r="81" spans="1:10" x14ac:dyDescent="0.25">
      <c r="A81" s="28">
        <v>0.14999999999999994</v>
      </c>
      <c r="B81" s="22">
        <v>0</v>
      </c>
      <c r="C81" s="22">
        <v>-0.43623101129816055</v>
      </c>
      <c r="D81" s="22">
        <v>0</v>
      </c>
      <c r="E81" s="22">
        <v>0</v>
      </c>
      <c r="F81" s="22">
        <v>0.11946382920912857</v>
      </c>
      <c r="G81" s="22">
        <v>0</v>
      </c>
      <c r="H81" s="22">
        <v>-2.6553191992062075E-2</v>
      </c>
      <c r="I81" s="22">
        <v>0.82297872005291939</v>
      </c>
      <c r="J81" s="32">
        <v>14.615509836800396</v>
      </c>
    </row>
    <row r="82" spans="1:10" x14ac:dyDescent="0.25">
      <c r="A82" s="29">
        <v>0.19999999999999984</v>
      </c>
      <c r="B82" s="24">
        <v>0</v>
      </c>
      <c r="C82" s="24">
        <v>-0.58164134839754733</v>
      </c>
      <c r="D82" s="24">
        <v>0</v>
      </c>
      <c r="E82" s="24">
        <v>0</v>
      </c>
      <c r="F82" s="24">
        <v>0.15928510561217146</v>
      </c>
      <c r="G82" s="24">
        <v>0</v>
      </c>
      <c r="H82" s="24">
        <v>-3.392907865652367E-2</v>
      </c>
      <c r="I82" s="24">
        <v>0.83035460671738148</v>
      </c>
      <c r="J82" s="33">
        <v>19.48734644906714</v>
      </c>
    </row>
    <row r="83" spans="1:10" x14ac:dyDescent="0.25">
      <c r="A83" s="28">
        <v>0.25</v>
      </c>
      <c r="B83" s="22">
        <v>0</v>
      </c>
      <c r="C83" s="22">
        <v>-0.72705168549693544</v>
      </c>
      <c r="D83" s="22">
        <v>0</v>
      </c>
      <c r="E83" s="22">
        <v>0</v>
      </c>
      <c r="F83" s="22">
        <v>0.19910638201521458</v>
      </c>
      <c r="G83" s="22">
        <v>0</v>
      </c>
      <c r="H83" s="22">
        <v>-4.0714894387828326E-2</v>
      </c>
      <c r="I83" s="22">
        <v>0.83714042244868669</v>
      </c>
      <c r="J83" s="32">
        <v>24.359183061333876</v>
      </c>
    </row>
    <row r="84" spans="1:10" x14ac:dyDescent="0.25">
      <c r="A84" s="29">
        <v>0.30000000000000016</v>
      </c>
      <c r="B84" s="24">
        <v>0</v>
      </c>
      <c r="C84" s="24">
        <v>-0.87246202259632222</v>
      </c>
      <c r="D84" s="24">
        <v>0</v>
      </c>
      <c r="E84" s="24">
        <v>0</v>
      </c>
      <c r="F84" s="24">
        <v>0.23892765841825747</v>
      </c>
      <c r="G84" s="24">
        <v>0</v>
      </c>
      <c r="H84" s="24">
        <v>-4.6978724293648189E-2</v>
      </c>
      <c r="I84" s="24">
        <v>0.84340425235450611</v>
      </c>
      <c r="J84" s="33">
        <v>29.231019673600734</v>
      </c>
    </row>
    <row r="85" spans="1:10" x14ac:dyDescent="0.25">
      <c r="A85" s="28">
        <v>0.35000000000000003</v>
      </c>
      <c r="B85" s="22">
        <v>0</v>
      </c>
      <c r="C85" s="22">
        <v>-1.0178723596957091</v>
      </c>
      <c r="D85" s="22">
        <v>0</v>
      </c>
      <c r="E85" s="22">
        <v>0</v>
      </c>
      <c r="F85" s="22">
        <v>0.27874893482130025</v>
      </c>
      <c r="G85" s="22">
        <v>0</v>
      </c>
      <c r="H85" s="22">
        <v>-5.2778566799036877E-2</v>
      </c>
      <c r="I85" s="22">
        <v>0.84920409485989468</v>
      </c>
      <c r="J85" s="32">
        <v>34.102856285867531</v>
      </c>
    </row>
    <row r="86" spans="1:10" x14ac:dyDescent="0.25">
      <c r="A86" s="29">
        <v>0.39999999999999997</v>
      </c>
      <c r="B86" s="24">
        <v>0</v>
      </c>
      <c r="C86" s="24">
        <v>-1.1632826967950958</v>
      </c>
      <c r="D86" s="24">
        <v>0</v>
      </c>
      <c r="E86" s="24">
        <v>0</v>
      </c>
      <c r="F86" s="24">
        <v>0.31857021122434315</v>
      </c>
      <c r="G86" s="24">
        <v>0</v>
      </c>
      <c r="H86" s="24">
        <v>-5.8164134839754855E-2</v>
      </c>
      <c r="I86" s="24">
        <v>0.85458966290061289</v>
      </c>
      <c r="J86" s="33">
        <v>38.974692898134272</v>
      </c>
    </row>
    <row r="87" spans="1:10" x14ac:dyDescent="0.25">
      <c r="A87" s="28">
        <v>0.44999999999999984</v>
      </c>
      <c r="B87" s="22">
        <v>0</v>
      </c>
      <c r="C87" s="22">
        <v>-1.3086930338944827</v>
      </c>
      <c r="D87" s="22">
        <v>0</v>
      </c>
      <c r="E87" s="22">
        <v>0</v>
      </c>
      <c r="F87" s="22">
        <v>0.35839148762738604</v>
      </c>
      <c r="G87" s="22">
        <v>0</v>
      </c>
      <c r="H87" s="22">
        <v>-6.3178284394906081E-2</v>
      </c>
      <c r="I87" s="22">
        <v>0.85960381245576423</v>
      </c>
      <c r="J87" s="32">
        <v>43.846529510401012</v>
      </c>
    </row>
    <row r="88" spans="1:10" x14ac:dyDescent="0.25">
      <c r="A88" s="29">
        <v>0.5</v>
      </c>
      <c r="B88" s="24">
        <v>0</v>
      </c>
      <c r="C88" s="24">
        <v>-1.4541033709938707</v>
      </c>
      <c r="D88" s="24">
        <v>0</v>
      </c>
      <c r="E88" s="24">
        <v>0</v>
      </c>
      <c r="F88" s="24">
        <v>0.39821276403042916</v>
      </c>
      <c r="G88" s="24">
        <v>0</v>
      </c>
      <c r="H88" s="24">
        <v>-6.7858157313047202E-2</v>
      </c>
      <c r="I88" s="24">
        <v>0.86428368537390554</v>
      </c>
      <c r="J88" s="33">
        <v>48.718366122667753</v>
      </c>
    </row>
    <row r="89" spans="1:10" x14ac:dyDescent="0.25">
      <c r="A89" s="28">
        <v>0.55000000000000016</v>
      </c>
      <c r="B89" s="22">
        <v>0</v>
      </c>
      <c r="C89" s="22">
        <v>-1.5995137080932575</v>
      </c>
      <c r="D89" s="22">
        <v>0</v>
      </c>
      <c r="E89" s="22">
        <v>0</v>
      </c>
      <c r="F89" s="22">
        <v>0.43803404043347205</v>
      </c>
      <c r="G89" s="22">
        <v>0</v>
      </c>
      <c r="H89" s="22">
        <v>-7.2236102946147129E-2</v>
      </c>
      <c r="I89" s="22">
        <v>0.86866163100700522</v>
      </c>
      <c r="J89" s="32">
        <v>53.590202734934607</v>
      </c>
    </row>
    <row r="90" spans="1:10" x14ac:dyDescent="0.25">
      <c r="A90" s="29">
        <v>0.60000000000000009</v>
      </c>
      <c r="B90" s="24">
        <v>0</v>
      </c>
      <c r="C90" s="24">
        <v>-1.7449240451926444</v>
      </c>
      <c r="D90" s="24">
        <v>0</v>
      </c>
      <c r="E90" s="24">
        <v>0</v>
      </c>
      <c r="F90" s="24">
        <v>0.47785531683651483</v>
      </c>
      <c r="G90" s="24">
        <v>0</v>
      </c>
      <c r="H90" s="24">
        <v>-7.6340426977178244E-2</v>
      </c>
      <c r="I90" s="24">
        <v>0.87276595503803633</v>
      </c>
      <c r="J90" s="33">
        <v>58.462039347201411</v>
      </c>
    </row>
    <row r="91" spans="1:10" x14ac:dyDescent="0.25">
      <c r="A91" s="28">
        <v>0.64999999999999991</v>
      </c>
      <c r="B91" s="22">
        <v>0</v>
      </c>
      <c r="C91" s="22">
        <v>-1.8903343822920311</v>
      </c>
      <c r="D91" s="22">
        <v>0</v>
      </c>
      <c r="E91" s="22">
        <v>0</v>
      </c>
      <c r="F91" s="22">
        <v>0.51767659323955773</v>
      </c>
      <c r="G91" s="22">
        <v>0</v>
      </c>
      <c r="H91" s="22">
        <v>-8.0196004097237761E-2</v>
      </c>
      <c r="I91" s="22">
        <v>0.87662153215809568</v>
      </c>
      <c r="J91" s="32">
        <v>63.333875959468202</v>
      </c>
    </row>
    <row r="92" spans="1:10" x14ac:dyDescent="0.25">
      <c r="A92" s="29">
        <v>0.69999999999999984</v>
      </c>
      <c r="B92" s="24">
        <v>0</v>
      </c>
      <c r="C92" s="24">
        <v>-2.0357447193914178</v>
      </c>
      <c r="D92" s="24">
        <v>0</v>
      </c>
      <c r="E92" s="24">
        <v>0</v>
      </c>
      <c r="F92" s="24">
        <v>0.55749786964260051</v>
      </c>
      <c r="G92" s="24">
        <v>0</v>
      </c>
      <c r="H92" s="24">
        <v>-8.3824782563176076E-2</v>
      </c>
      <c r="I92" s="24">
        <v>0.88025031062403425</v>
      </c>
      <c r="J92" s="33">
        <v>68.205712571734949</v>
      </c>
    </row>
    <row r="93" spans="1:10" x14ac:dyDescent="0.25">
      <c r="A93" s="28">
        <v>0.75</v>
      </c>
      <c r="B93" s="22">
        <v>0</v>
      </c>
      <c r="C93" s="22">
        <v>-2.1811550564908062</v>
      </c>
      <c r="D93" s="22">
        <v>0</v>
      </c>
      <c r="E93" s="22">
        <v>0</v>
      </c>
      <c r="F93" s="22">
        <v>0.59731914604564373</v>
      </c>
      <c r="G93" s="22">
        <v>0</v>
      </c>
      <c r="H93" s="22">
        <v>-8.72462022596322E-2</v>
      </c>
      <c r="I93" s="22">
        <v>0.8836717303204904</v>
      </c>
      <c r="J93" s="32">
        <v>73.077549184001697</v>
      </c>
    </row>
    <row r="94" spans="1:10" x14ac:dyDescent="0.25">
      <c r="A94" s="29">
        <v>0.80000000000000016</v>
      </c>
      <c r="B94" s="24">
        <v>0</v>
      </c>
      <c r="C94" s="24">
        <v>-2.3265653935901929</v>
      </c>
      <c r="D94" s="24">
        <v>0</v>
      </c>
      <c r="E94" s="24">
        <v>0</v>
      </c>
      <c r="F94" s="24">
        <v>0.63714042244868652</v>
      </c>
      <c r="G94" s="24">
        <v>0</v>
      </c>
      <c r="H94" s="24">
        <v>-9.0477543084063097E-2</v>
      </c>
      <c r="I94" s="24">
        <v>0.88690307114492106</v>
      </c>
      <c r="J94" s="33">
        <v>77.949385796268544</v>
      </c>
    </row>
    <row r="95" spans="1:10" x14ac:dyDescent="0.25">
      <c r="A95" s="28">
        <v>0.85000000000000009</v>
      </c>
      <c r="B95" s="22">
        <v>0</v>
      </c>
      <c r="C95" s="22">
        <v>-2.4719757306895795</v>
      </c>
      <c r="D95" s="22">
        <v>0</v>
      </c>
      <c r="E95" s="22">
        <v>0</v>
      </c>
      <c r="F95" s="22">
        <v>0.6769616988517293</v>
      </c>
      <c r="G95" s="22">
        <v>0</v>
      </c>
      <c r="H95" s="22">
        <v>-9.3534216836903078E-2</v>
      </c>
      <c r="I95" s="22">
        <v>0.88995974489776097</v>
      </c>
      <c r="J95" s="32">
        <v>82.821222408535334</v>
      </c>
    </row>
    <row r="96" spans="1:10" x14ac:dyDescent="0.25">
      <c r="A96" s="29">
        <v>0.89999999999999991</v>
      </c>
      <c r="B96" s="24">
        <v>0</v>
      </c>
      <c r="C96" s="24">
        <v>-2.6173860677889662</v>
      </c>
      <c r="D96" s="24">
        <v>0</v>
      </c>
      <c r="E96" s="24">
        <v>0</v>
      </c>
      <c r="F96" s="24">
        <v>0.7167829752547723</v>
      </c>
      <c r="G96" s="24">
        <v>0</v>
      </c>
      <c r="H96" s="24">
        <v>-9.6430013023804051E-2</v>
      </c>
      <c r="I96" s="24">
        <v>0.89285554108466214</v>
      </c>
      <c r="J96" s="33">
        <v>87.693059020802096</v>
      </c>
    </row>
    <row r="97" spans="1:10" x14ac:dyDescent="0.25">
      <c r="A97" s="28">
        <v>0.94999999999999984</v>
      </c>
      <c r="B97" s="22">
        <v>0</v>
      </c>
      <c r="C97" s="22">
        <v>-2.7627964048883529</v>
      </c>
      <c r="D97" s="22">
        <v>0</v>
      </c>
      <c r="E97" s="22">
        <v>0</v>
      </c>
      <c r="F97" s="22">
        <v>0.75660425165781509</v>
      </c>
      <c r="G97" s="22">
        <v>0</v>
      </c>
      <c r="H97" s="22">
        <v>-9.9177306842146082E-2</v>
      </c>
      <c r="I97" s="22">
        <v>0.89560283490300419</v>
      </c>
      <c r="J97" s="32">
        <v>92.564895633068886</v>
      </c>
    </row>
    <row r="98" spans="1:10" x14ac:dyDescent="0.25">
      <c r="A98" s="29">
        <v>1</v>
      </c>
      <c r="B98" s="24">
        <v>0</v>
      </c>
      <c r="C98" s="24">
        <v>-2.9082067419877413</v>
      </c>
      <c r="D98" s="24">
        <v>0</v>
      </c>
      <c r="E98" s="24">
        <v>0</v>
      </c>
      <c r="F98" s="24">
        <v>0.79642552806085831</v>
      </c>
      <c r="G98" s="24">
        <v>0</v>
      </c>
      <c r="H98" s="24">
        <v>-0.10178723596957087</v>
      </c>
      <c r="I98" s="24">
        <v>0.89821276403042916</v>
      </c>
      <c r="J98" s="33">
        <v>97.436732245335577</v>
      </c>
    </row>
    <row r="101" spans="1:10" ht="29.25" thickBot="1" x14ac:dyDescent="0.3">
      <c r="A101" s="47" t="s">
        <v>51</v>
      </c>
      <c r="B101" s="47"/>
      <c r="C101" s="47"/>
      <c r="D101" s="47"/>
      <c r="E101" s="47"/>
      <c r="F101" s="47"/>
      <c r="G101" s="47"/>
      <c r="H101" s="47"/>
      <c r="I101" s="47"/>
      <c r="J101" s="47"/>
    </row>
    <row r="102" spans="1:10" ht="57" thickTop="1" x14ac:dyDescent="0.3">
      <c r="A102" s="19" t="s">
        <v>44</v>
      </c>
      <c r="B102" s="20" t="s">
        <v>42</v>
      </c>
      <c r="C102" s="20" t="s">
        <v>36</v>
      </c>
      <c r="D102" s="20" t="s">
        <v>37</v>
      </c>
      <c r="E102" s="20" t="s">
        <v>43</v>
      </c>
      <c r="F102" s="20" t="s">
        <v>38</v>
      </c>
      <c r="G102" s="20" t="s">
        <v>39</v>
      </c>
      <c r="H102" s="20" t="s">
        <v>46</v>
      </c>
      <c r="I102" s="20" t="s">
        <v>45</v>
      </c>
      <c r="J102" s="20" t="s">
        <v>41</v>
      </c>
    </row>
    <row r="103" spans="1:10" ht="15.75" x14ac:dyDescent="0.25">
      <c r="A103" s="26" t="s">
        <v>52</v>
      </c>
      <c r="B103" s="21"/>
      <c r="C103" s="21"/>
      <c r="D103" s="21"/>
      <c r="E103" s="21"/>
      <c r="F103" s="21"/>
      <c r="G103" s="27"/>
      <c r="H103" s="27"/>
      <c r="I103" s="27"/>
      <c r="J103" s="27"/>
    </row>
    <row r="104" spans="1:10" x14ac:dyDescent="0.25">
      <c r="A104" s="28">
        <v>5.0000000000000024E-2</v>
      </c>
      <c r="B104" s="22">
        <v>1.5867855528796587E-16</v>
      </c>
      <c r="C104" s="22">
        <v>-0.10777655183499039</v>
      </c>
      <c r="D104" s="22">
        <v>0</v>
      </c>
      <c r="E104" s="22">
        <v>0</v>
      </c>
      <c r="F104" s="22">
        <v>4.2455641371550681E-2</v>
      </c>
      <c r="G104" s="22">
        <v>0</v>
      </c>
      <c r="H104" s="22">
        <v>-7.185103455666037E-3</v>
      </c>
      <c r="I104" s="22">
        <v>0.85629793088667927</v>
      </c>
      <c r="J104" s="32">
        <v>7.0114706454885152</v>
      </c>
    </row>
    <row r="105" spans="1:10" x14ac:dyDescent="0.25">
      <c r="A105" s="29">
        <v>0.10000000000000005</v>
      </c>
      <c r="B105" s="24">
        <v>1.5867855528796587E-16</v>
      </c>
      <c r="C105" s="24">
        <v>-0.21555310366998101</v>
      </c>
      <c r="D105" s="24">
        <v>0</v>
      </c>
      <c r="E105" s="24">
        <v>0</v>
      </c>
      <c r="F105" s="24">
        <v>8.4911282743101363E-2</v>
      </c>
      <c r="G105" s="24">
        <v>0</v>
      </c>
      <c r="H105" s="24">
        <v>-1.3717015688089706E-2</v>
      </c>
      <c r="I105" s="24">
        <v>0.86282984311910305</v>
      </c>
      <c r="J105" s="33">
        <v>14.02294129097703</v>
      </c>
    </row>
    <row r="106" spans="1:10" x14ac:dyDescent="0.25">
      <c r="A106" s="28">
        <v>0.14999999999999994</v>
      </c>
      <c r="B106" s="22">
        <v>1.5867855528796587E-16</v>
      </c>
      <c r="C106" s="22">
        <v>-0.32332965550497117</v>
      </c>
      <c r="D106" s="22">
        <v>0</v>
      </c>
      <c r="E106" s="22">
        <v>0</v>
      </c>
      <c r="F106" s="22">
        <v>0.12736692411465189</v>
      </c>
      <c r="G106" s="22">
        <v>0</v>
      </c>
      <c r="H106" s="22">
        <v>-1.9680935552476589E-2</v>
      </c>
      <c r="I106" s="22">
        <v>0.86879376298348943</v>
      </c>
      <c r="J106" s="32">
        <v>21.034411936465517</v>
      </c>
    </row>
    <row r="107" spans="1:10" x14ac:dyDescent="0.25">
      <c r="A107" s="29">
        <v>0.19999999999999984</v>
      </c>
      <c r="B107" s="24">
        <v>1.5867855528796587E-16</v>
      </c>
      <c r="C107" s="24">
        <v>-0.43110620733996152</v>
      </c>
      <c r="D107" s="24">
        <v>0</v>
      </c>
      <c r="E107" s="24">
        <v>0</v>
      </c>
      <c r="F107" s="24">
        <v>0.1698225654862025</v>
      </c>
      <c r="G107" s="24">
        <v>0</v>
      </c>
      <c r="H107" s="24">
        <v>-2.5147862094831133E-2</v>
      </c>
      <c r="I107" s="24">
        <v>0.87426068952584424</v>
      </c>
      <c r="J107" s="33">
        <v>28.045882581954004</v>
      </c>
    </row>
    <row r="108" spans="1:10" x14ac:dyDescent="0.25">
      <c r="A108" s="28">
        <v>0.25</v>
      </c>
      <c r="B108" s="22">
        <v>1.5867855528796587E-16</v>
      </c>
      <c r="C108" s="22">
        <v>-0.53888275917495287</v>
      </c>
      <c r="D108" s="22">
        <v>0</v>
      </c>
      <c r="E108" s="22">
        <v>0</v>
      </c>
      <c r="F108" s="22">
        <v>0.21227820685775348</v>
      </c>
      <c r="G108" s="22">
        <v>0</v>
      </c>
      <c r="H108" s="22">
        <v>-3.0177434513797213E-2</v>
      </c>
      <c r="I108" s="22">
        <v>0.87929026194481108</v>
      </c>
      <c r="J108" s="32">
        <v>35.057353227442434</v>
      </c>
    </row>
    <row r="109" spans="1:10" x14ac:dyDescent="0.25">
      <c r="A109" s="29">
        <v>0.30000000000000016</v>
      </c>
      <c r="B109" s="24">
        <v>1.5867855528796587E-16</v>
      </c>
      <c r="C109" s="24">
        <v>-0.64665931100994323</v>
      </c>
      <c r="D109" s="24">
        <v>0</v>
      </c>
      <c r="E109" s="24">
        <v>0</v>
      </c>
      <c r="F109" s="24">
        <v>0.25473384822930401</v>
      </c>
      <c r="G109" s="24">
        <v>0</v>
      </c>
      <c r="H109" s="24">
        <v>-3.4820116746689347E-2</v>
      </c>
      <c r="I109" s="24">
        <v>0.8839329441777023</v>
      </c>
      <c r="J109" s="33">
        <v>42.068823872931034</v>
      </c>
    </row>
    <row r="110" spans="1:10" x14ac:dyDescent="0.25">
      <c r="A110" s="28">
        <v>0.35000000000000003</v>
      </c>
      <c r="B110" s="22">
        <v>1.5867855528796587E-16</v>
      </c>
      <c r="C110" s="22">
        <v>-0.75443586284493358</v>
      </c>
      <c r="D110" s="22">
        <v>0</v>
      </c>
      <c r="E110" s="22">
        <v>0</v>
      </c>
      <c r="F110" s="22">
        <v>0.29718948960085462</v>
      </c>
      <c r="G110" s="22">
        <v>0</v>
      </c>
      <c r="H110" s="22">
        <v>-3.9118896591959579E-2</v>
      </c>
      <c r="I110" s="22">
        <v>0.88823172402297268</v>
      </c>
      <c r="J110" s="32">
        <v>49.080294518419578</v>
      </c>
    </row>
    <row r="111" spans="1:10" x14ac:dyDescent="0.25">
      <c r="A111" s="29">
        <v>0.39999999999999997</v>
      </c>
      <c r="B111" s="24">
        <v>1.5867855528796587E-16</v>
      </c>
      <c r="C111" s="24">
        <v>-0.86221241467992393</v>
      </c>
      <c r="D111" s="24">
        <v>0</v>
      </c>
      <c r="E111" s="24">
        <v>0</v>
      </c>
      <c r="F111" s="24">
        <v>0.33964513097240512</v>
      </c>
      <c r="G111" s="24">
        <v>0</v>
      </c>
      <c r="H111" s="24">
        <v>-4.311062073399631E-2</v>
      </c>
      <c r="I111" s="24">
        <v>0.89222344816500909</v>
      </c>
      <c r="J111" s="33">
        <v>56.091765163908065</v>
      </c>
    </row>
    <row r="112" spans="1:10" x14ac:dyDescent="0.25">
      <c r="A112" s="28">
        <v>0.44999999999999984</v>
      </c>
      <c r="B112" s="22">
        <v>1.5867855528796587E-16</v>
      </c>
      <c r="C112" s="22">
        <v>-0.96998896651491429</v>
      </c>
      <c r="D112" s="22">
        <v>0</v>
      </c>
      <c r="E112" s="22">
        <v>0</v>
      </c>
      <c r="F112" s="22">
        <v>0.38210077234395579</v>
      </c>
      <c r="G112" s="22">
        <v>0</v>
      </c>
      <c r="H112" s="22">
        <v>-4.6827053555892492E-2</v>
      </c>
      <c r="I112" s="22">
        <v>0.89593988098690547</v>
      </c>
      <c r="J112" s="32">
        <v>63.103235809396551</v>
      </c>
    </row>
    <row r="113" spans="1:10" x14ac:dyDescent="0.25">
      <c r="A113" s="29">
        <v>0.5</v>
      </c>
      <c r="B113" s="24">
        <v>1.5867855528796587E-16</v>
      </c>
      <c r="C113" s="24">
        <v>-1.0777655183499057</v>
      </c>
      <c r="D113" s="24">
        <v>0</v>
      </c>
      <c r="E113" s="24">
        <v>0</v>
      </c>
      <c r="F113" s="24">
        <v>0.42455641371550673</v>
      </c>
      <c r="G113" s="24">
        <v>0</v>
      </c>
      <c r="H113" s="24">
        <v>-5.0295724189662175E-2</v>
      </c>
      <c r="I113" s="24">
        <v>0.89940855162067557</v>
      </c>
      <c r="J113" s="33">
        <v>70.114706454884981</v>
      </c>
    </row>
    <row r="114" spans="1:10" x14ac:dyDescent="0.25">
      <c r="A114" s="28">
        <v>0.55000000000000016</v>
      </c>
      <c r="B114" s="22">
        <v>1.5867855528796587E-16</v>
      </c>
      <c r="C114" s="22">
        <v>-1.185542070184896</v>
      </c>
      <c r="D114" s="22">
        <v>0</v>
      </c>
      <c r="E114" s="22">
        <v>0</v>
      </c>
      <c r="F114" s="22">
        <v>0.46701205508705723</v>
      </c>
      <c r="G114" s="22">
        <v>0</v>
      </c>
      <c r="H114" s="22">
        <v>-5.3540609621253482E-2</v>
      </c>
      <c r="I114" s="22">
        <v>0.90265343705226642</v>
      </c>
      <c r="J114" s="32">
        <v>77.126177100373582</v>
      </c>
    </row>
    <row r="115" spans="1:10" x14ac:dyDescent="0.25">
      <c r="A115" s="29">
        <v>0.60000000000000009</v>
      </c>
      <c r="B115" s="24">
        <v>1.5867855528796587E-16</v>
      </c>
      <c r="C115" s="24">
        <v>-1.2933186220198865</v>
      </c>
      <c r="D115" s="24">
        <v>0</v>
      </c>
      <c r="E115" s="24">
        <v>0</v>
      </c>
      <c r="F115" s="24">
        <v>0.50946769645860779</v>
      </c>
      <c r="G115" s="24">
        <v>0</v>
      </c>
      <c r="H115" s="24">
        <v>-5.6582689713370118E-2</v>
      </c>
      <c r="I115" s="24">
        <v>0.90569551714438323</v>
      </c>
      <c r="J115" s="33">
        <v>84.137647745862068</v>
      </c>
    </row>
    <row r="116" spans="1:10" x14ac:dyDescent="0.25">
      <c r="A116" s="28">
        <v>0.64999999999999991</v>
      </c>
      <c r="B116" s="22">
        <v>1.5867855528796587E-16</v>
      </c>
      <c r="C116" s="22">
        <v>-1.4010951738548769</v>
      </c>
      <c r="D116" s="22">
        <v>0</v>
      </c>
      <c r="E116" s="22">
        <v>0</v>
      </c>
      <c r="F116" s="22">
        <v>0.55192333783015834</v>
      </c>
      <c r="G116" s="22">
        <v>0</v>
      </c>
      <c r="H116" s="22">
        <v>-5.9440401315055506E-2</v>
      </c>
      <c r="I116" s="22">
        <v>0.90855322874606848</v>
      </c>
      <c r="J116" s="32">
        <v>91.149118391350555</v>
      </c>
    </row>
    <row r="117" spans="1:10" x14ac:dyDescent="0.25">
      <c r="A117" s="29">
        <v>0.69999999999999984</v>
      </c>
      <c r="B117" s="24">
        <v>1.5867855528796587E-16</v>
      </c>
      <c r="C117" s="24">
        <v>-1.5088717256898672</v>
      </c>
      <c r="D117" s="24">
        <v>0</v>
      </c>
      <c r="E117" s="24">
        <v>0</v>
      </c>
      <c r="F117" s="24">
        <v>0.59437897920170912</v>
      </c>
      <c r="G117" s="24">
        <v>0</v>
      </c>
      <c r="H117" s="24">
        <v>-6.2130012234288677E-2</v>
      </c>
      <c r="I117" s="24">
        <v>0.91124283966530184</v>
      </c>
      <c r="J117" s="33">
        <v>98.160589036839042</v>
      </c>
    </row>
    <row r="118" spans="1:10" x14ac:dyDescent="0.25">
      <c r="A118" s="28">
        <v>0.75</v>
      </c>
      <c r="B118" s="22">
        <v>1.5867855528796587E-16</v>
      </c>
      <c r="C118" s="22">
        <v>-1.6166482775248587</v>
      </c>
      <c r="D118" s="22">
        <v>0</v>
      </c>
      <c r="E118" s="22">
        <v>0</v>
      </c>
      <c r="F118" s="22">
        <v>0.63683462057326001</v>
      </c>
      <c r="G118" s="22">
        <v>0</v>
      </c>
      <c r="H118" s="22">
        <v>-6.4665931100994306E-2</v>
      </c>
      <c r="I118" s="22">
        <v>0.91377875853200763</v>
      </c>
      <c r="J118" s="32">
        <v>105.17205968232747</v>
      </c>
    </row>
    <row r="119" spans="1:10" x14ac:dyDescent="0.25">
      <c r="A119" s="29">
        <v>0.80000000000000016</v>
      </c>
      <c r="B119" s="24">
        <v>1.5867855528796587E-16</v>
      </c>
      <c r="C119" s="24">
        <v>-1.7244248293598492</v>
      </c>
      <c r="D119" s="24">
        <v>0</v>
      </c>
      <c r="E119" s="24">
        <v>0</v>
      </c>
      <c r="F119" s="24">
        <v>0.67929026194481068</v>
      </c>
      <c r="G119" s="24">
        <v>0</v>
      </c>
      <c r="H119" s="24">
        <v>-6.706096558621634E-2</v>
      </c>
      <c r="I119" s="24">
        <v>0.91617379301722957</v>
      </c>
      <c r="J119" s="33">
        <v>112.18353032781607</v>
      </c>
    </row>
    <row r="120" spans="1:10" x14ac:dyDescent="0.25">
      <c r="A120" s="28">
        <v>0.85000000000000009</v>
      </c>
      <c r="B120" s="22">
        <v>1.5867855528796587E-16</v>
      </c>
      <c r="C120" s="22">
        <v>-1.8322013811948392</v>
      </c>
      <c r="D120" s="22">
        <v>0</v>
      </c>
      <c r="E120" s="22">
        <v>0</v>
      </c>
      <c r="F120" s="22">
        <v>0.72174590331636113</v>
      </c>
      <c r="G120" s="22">
        <v>0</v>
      </c>
      <c r="H120" s="22">
        <v>-6.9326538747912864E-2</v>
      </c>
      <c r="I120" s="22">
        <v>0.91843936617892608</v>
      </c>
      <c r="J120" s="32">
        <v>119.19500097330462</v>
      </c>
    </row>
    <row r="121" spans="1:10" x14ac:dyDescent="0.25">
      <c r="A121" s="29">
        <v>0.89999999999999991</v>
      </c>
      <c r="B121" s="24">
        <v>1.5867855528796587E-16</v>
      </c>
      <c r="C121" s="24">
        <v>-1.9399779330298297</v>
      </c>
      <c r="D121" s="24">
        <v>0</v>
      </c>
      <c r="E121" s="24">
        <v>0</v>
      </c>
      <c r="F121" s="24">
        <v>0.76420154468791179</v>
      </c>
      <c r="G121" s="24">
        <v>0</v>
      </c>
      <c r="H121" s="24">
        <v>-7.1472871216888473E-2</v>
      </c>
      <c r="I121" s="24">
        <v>0.92058569864790174</v>
      </c>
      <c r="J121" s="33">
        <v>126.20647161879306</v>
      </c>
    </row>
    <row r="122" spans="1:10" x14ac:dyDescent="0.25">
      <c r="A122" s="28">
        <v>0.94999999999999984</v>
      </c>
      <c r="B122" s="22">
        <v>1.5867855528796587E-16</v>
      </c>
      <c r="C122" s="22">
        <v>-2.0477544848648197</v>
      </c>
      <c r="D122" s="22">
        <v>0</v>
      </c>
      <c r="E122" s="22">
        <v>0</v>
      </c>
      <c r="F122" s="22">
        <v>0.80665718605946235</v>
      </c>
      <c r="G122" s="22">
        <v>0</v>
      </c>
      <c r="H122" s="22">
        <v>-7.3509135354121791E-2</v>
      </c>
      <c r="I122" s="22">
        <v>0.92262196278513486</v>
      </c>
      <c r="J122" s="32">
        <v>133.21794226428153</v>
      </c>
    </row>
    <row r="123" spans="1:10" x14ac:dyDescent="0.25">
      <c r="A123" s="29">
        <v>1</v>
      </c>
      <c r="B123" s="24">
        <v>1.5867855528796587E-16</v>
      </c>
      <c r="C123" s="24">
        <v>-2.1555310366998115</v>
      </c>
      <c r="D123" s="24">
        <v>0</v>
      </c>
      <c r="E123" s="24">
        <v>0</v>
      </c>
      <c r="F123" s="24">
        <v>0.84911282743101335</v>
      </c>
      <c r="G123" s="24">
        <v>0</v>
      </c>
      <c r="H123" s="24">
        <v>-7.5443586284493325E-2</v>
      </c>
      <c r="I123" s="24">
        <v>0.92455641371550668</v>
      </c>
      <c r="J123" s="33">
        <v>140.22941290977002</v>
      </c>
    </row>
    <row r="126" spans="1:10" ht="29.25" thickBot="1" x14ac:dyDescent="0.3">
      <c r="A126" s="47" t="s">
        <v>57</v>
      </c>
      <c r="B126" s="47"/>
      <c r="C126" s="47"/>
      <c r="D126" s="47"/>
      <c r="E126" s="47"/>
      <c r="F126" s="47"/>
      <c r="G126" s="47"/>
      <c r="H126" s="47"/>
      <c r="I126" s="47"/>
      <c r="J126" s="47"/>
    </row>
    <row r="127" spans="1:10" ht="57" thickTop="1" x14ac:dyDescent="0.3">
      <c r="A127" s="19" t="s">
        <v>44</v>
      </c>
      <c r="B127" s="20" t="s">
        <v>42</v>
      </c>
      <c r="C127" s="20" t="s">
        <v>36</v>
      </c>
      <c r="D127" s="20" t="s">
        <v>37</v>
      </c>
      <c r="E127" s="20" t="s">
        <v>43</v>
      </c>
      <c r="F127" s="20" t="s">
        <v>38</v>
      </c>
      <c r="G127" s="20" t="s">
        <v>39</v>
      </c>
      <c r="H127" s="20" t="s">
        <v>46</v>
      </c>
      <c r="I127" s="20" t="s">
        <v>45</v>
      </c>
      <c r="J127" s="20" t="s">
        <v>41</v>
      </c>
    </row>
    <row r="128" spans="1:10" ht="15.75" x14ac:dyDescent="0.25">
      <c r="A128" s="26" t="s">
        <v>52</v>
      </c>
      <c r="B128" s="21"/>
      <c r="C128" s="21"/>
      <c r="D128" s="21"/>
      <c r="E128" s="21"/>
      <c r="F128" s="21"/>
      <c r="G128" s="27"/>
      <c r="H128" s="27"/>
      <c r="I128" s="27"/>
      <c r="J128" s="27"/>
    </row>
    <row r="129" spans="1:10" x14ac:dyDescent="0.25">
      <c r="A129" s="28">
        <v>5.0000000000000024E-2</v>
      </c>
      <c r="B129" s="22">
        <v>3.1735711057593174E-16</v>
      </c>
      <c r="C129" s="22">
        <v>-8.5496300634211056E-2</v>
      </c>
      <c r="D129" s="22">
        <v>0</v>
      </c>
      <c r="E129" s="22">
        <v>0</v>
      </c>
      <c r="F129" s="22">
        <v>4.4015258955605319E-2</v>
      </c>
      <c r="G129" s="22">
        <v>0</v>
      </c>
      <c r="H129" s="22">
        <v>-5.6997533756140044E-3</v>
      </c>
      <c r="I129" s="22">
        <v>0.88600493248771994</v>
      </c>
      <c r="J129" s="32">
        <v>9.0630288449917398</v>
      </c>
    </row>
    <row r="130" spans="1:10" x14ac:dyDescent="0.25">
      <c r="A130" s="29">
        <v>0.10000000000000005</v>
      </c>
      <c r="B130" s="24">
        <v>3.1735711057593174E-16</v>
      </c>
      <c r="C130" s="24">
        <v>-0.17099260126842211</v>
      </c>
      <c r="D130" s="24">
        <v>0</v>
      </c>
      <c r="E130" s="24">
        <v>0</v>
      </c>
      <c r="F130" s="24">
        <v>8.8030517911210401E-2</v>
      </c>
      <c r="G130" s="24">
        <v>0</v>
      </c>
      <c r="H130" s="24">
        <v>-1.0881347353445134E-2</v>
      </c>
      <c r="I130" s="24">
        <v>0.89118652646554875</v>
      </c>
      <c r="J130" s="33">
        <v>18.12605768998348</v>
      </c>
    </row>
    <row r="131" spans="1:10" x14ac:dyDescent="0.25">
      <c r="A131" s="28">
        <v>0.14999999999999994</v>
      </c>
      <c r="B131" s="22">
        <v>3.1735711057593174E-16</v>
      </c>
      <c r="C131" s="22">
        <v>-0.25648890190263285</v>
      </c>
      <c r="D131" s="22">
        <v>0</v>
      </c>
      <c r="E131" s="22">
        <v>0</v>
      </c>
      <c r="F131" s="22">
        <v>0.13204577686681548</v>
      </c>
      <c r="G131" s="22">
        <v>0</v>
      </c>
      <c r="H131" s="22">
        <v>-1.561236794189954E-2</v>
      </c>
      <c r="I131" s="22">
        <v>0.89591754705400295</v>
      </c>
      <c r="J131" s="32">
        <v>27.189086534975278</v>
      </c>
    </row>
    <row r="132" spans="1:10" x14ac:dyDescent="0.25">
      <c r="A132" s="29">
        <v>0.19999999999999984</v>
      </c>
      <c r="B132" s="24">
        <v>3.1735711057593174E-16</v>
      </c>
      <c r="C132" s="24">
        <v>-0.34198520253684384</v>
      </c>
      <c r="D132" s="24">
        <v>0</v>
      </c>
      <c r="E132" s="24">
        <v>0</v>
      </c>
      <c r="F132" s="24">
        <v>0.1760610358224208</v>
      </c>
      <c r="G132" s="24">
        <v>0</v>
      </c>
      <c r="H132" s="24">
        <v>-1.9949136814649215E-2</v>
      </c>
      <c r="I132" s="24">
        <v>0.90025431592675387</v>
      </c>
      <c r="J132" s="33">
        <v>36.252115379966959</v>
      </c>
    </row>
    <row r="133" spans="1:10" x14ac:dyDescent="0.25">
      <c r="A133" s="28">
        <v>0.25</v>
      </c>
      <c r="B133" s="22">
        <v>3.1735711057593174E-16</v>
      </c>
      <c r="C133" s="22">
        <v>-0.42748150317105554</v>
      </c>
      <c r="D133" s="22">
        <v>0</v>
      </c>
      <c r="E133" s="22">
        <v>0</v>
      </c>
      <c r="F133" s="22">
        <v>0.22007629477802637</v>
      </c>
      <c r="G133" s="22">
        <v>0</v>
      </c>
      <c r="H133" s="22">
        <v>-2.3938964177578913E-2</v>
      </c>
      <c r="I133" s="22">
        <v>0.90424414328968439</v>
      </c>
      <c r="J133" s="32">
        <v>45.315144224958644</v>
      </c>
    </row>
    <row r="134" spans="1:10" x14ac:dyDescent="0.25">
      <c r="A134" s="29">
        <v>0.30000000000000016</v>
      </c>
      <c r="B134" s="24">
        <v>3.1735711057593174E-16</v>
      </c>
      <c r="C134" s="24">
        <v>-0.51297780380526647</v>
      </c>
      <c r="D134" s="24">
        <v>0</v>
      </c>
      <c r="E134" s="24">
        <v>0</v>
      </c>
      <c r="F134" s="24">
        <v>0.26409155373363141</v>
      </c>
      <c r="G134" s="24">
        <v>0</v>
      </c>
      <c r="H134" s="24">
        <v>-2.7621881743360537E-2</v>
      </c>
      <c r="I134" s="24">
        <v>0.90792706085546482</v>
      </c>
      <c r="J134" s="33">
        <v>54.378173069950442</v>
      </c>
    </row>
    <row r="135" spans="1:10" x14ac:dyDescent="0.25">
      <c r="A135" s="28">
        <v>0.35000000000000003</v>
      </c>
      <c r="B135" s="22">
        <v>3.1735711057593174E-16</v>
      </c>
      <c r="C135" s="22">
        <v>-0.59847410443947746</v>
      </c>
      <c r="D135" s="22">
        <v>0</v>
      </c>
      <c r="E135" s="22">
        <v>0</v>
      </c>
      <c r="F135" s="22">
        <v>0.30810681268923651</v>
      </c>
      <c r="G135" s="22">
        <v>0</v>
      </c>
      <c r="H135" s="22">
        <v>-3.1031990600565575E-2</v>
      </c>
      <c r="I135" s="22">
        <v>0.91133716971266987</v>
      </c>
      <c r="J135" s="32">
        <v>63.441201914942241</v>
      </c>
    </row>
    <row r="136" spans="1:10" x14ac:dyDescent="0.25">
      <c r="A136" s="29">
        <v>0.39999999999999997</v>
      </c>
      <c r="B136" s="24">
        <v>3.1735711057593174E-16</v>
      </c>
      <c r="C136" s="24">
        <v>-0.68397040507368834</v>
      </c>
      <c r="D136" s="24">
        <v>0</v>
      </c>
      <c r="E136" s="24">
        <v>0</v>
      </c>
      <c r="F136" s="24">
        <v>0.35212207164484161</v>
      </c>
      <c r="G136" s="24">
        <v>0</v>
      </c>
      <c r="H136" s="24">
        <v>-3.4198520253684535E-2</v>
      </c>
      <c r="I136" s="24">
        <v>0.91450369936578868</v>
      </c>
      <c r="J136" s="33">
        <v>72.504230759933918</v>
      </c>
    </row>
    <row r="137" spans="1:10" x14ac:dyDescent="0.25">
      <c r="A137" s="28">
        <v>0.44999999999999984</v>
      </c>
      <c r="B137" s="22">
        <v>3.1735711057593174E-16</v>
      </c>
      <c r="C137" s="22">
        <v>-0.76946670570789921</v>
      </c>
      <c r="D137" s="22">
        <v>0</v>
      </c>
      <c r="E137" s="22">
        <v>0</v>
      </c>
      <c r="F137" s="22">
        <v>0.39613733060044692</v>
      </c>
      <c r="G137" s="22">
        <v>0</v>
      </c>
      <c r="H137" s="22">
        <v>-3.7146668551415823E-2</v>
      </c>
      <c r="I137" s="22">
        <v>0.91745184766352039</v>
      </c>
      <c r="J137" s="32">
        <v>81.567259604925596</v>
      </c>
    </row>
    <row r="138" spans="1:10" x14ac:dyDescent="0.25">
      <c r="A138" s="29">
        <v>0.5</v>
      </c>
      <c r="B138" s="24">
        <v>3.1735711057593174E-16</v>
      </c>
      <c r="C138" s="24">
        <v>-0.85496300634211098</v>
      </c>
      <c r="D138" s="24">
        <v>0</v>
      </c>
      <c r="E138" s="24">
        <v>0</v>
      </c>
      <c r="F138" s="24">
        <v>0.44015258955605246</v>
      </c>
      <c r="G138" s="24">
        <v>0</v>
      </c>
      <c r="H138" s="24">
        <v>-3.9898273629298348E-2</v>
      </c>
      <c r="I138" s="24">
        <v>0.92020345274140336</v>
      </c>
      <c r="J138" s="33">
        <v>90.630288449917288</v>
      </c>
    </row>
    <row r="139" spans="1:10" x14ac:dyDescent="0.25">
      <c r="A139" s="28">
        <v>0.55000000000000016</v>
      </c>
      <c r="B139" s="22">
        <v>3.1735711057593174E-16</v>
      </c>
      <c r="C139" s="22">
        <v>-0.94045930697632196</v>
      </c>
      <c r="D139" s="22">
        <v>0</v>
      </c>
      <c r="E139" s="22">
        <v>0</v>
      </c>
      <c r="F139" s="22">
        <v>0.48416784851165756</v>
      </c>
      <c r="G139" s="22">
        <v>0</v>
      </c>
      <c r="H139" s="22">
        <v>-4.2472355798930696E-2</v>
      </c>
      <c r="I139" s="22">
        <v>0.92277753491103509</v>
      </c>
      <c r="J139" s="32">
        <v>99.693317294909079</v>
      </c>
    </row>
    <row r="140" spans="1:10" x14ac:dyDescent="0.25">
      <c r="A140" s="29">
        <v>0.60000000000000009</v>
      </c>
      <c r="B140" s="24">
        <v>3.1735711057593174E-16</v>
      </c>
      <c r="C140" s="24">
        <v>-1.0259556076105329</v>
      </c>
      <c r="D140" s="24">
        <v>0</v>
      </c>
      <c r="E140" s="24">
        <v>0</v>
      </c>
      <c r="F140" s="24">
        <v>0.5281831074672626</v>
      </c>
      <c r="G140" s="24">
        <v>0</v>
      </c>
      <c r="H140" s="24">
        <v>-4.488555783296088E-2</v>
      </c>
      <c r="I140" s="24">
        <v>0.92519073694506515</v>
      </c>
      <c r="J140" s="33">
        <v>108.75634613990088</v>
      </c>
    </row>
    <row r="141" spans="1:10" x14ac:dyDescent="0.25">
      <c r="A141" s="28">
        <v>0.64999999999999991</v>
      </c>
      <c r="B141" s="22">
        <v>3.1735711057593174E-16</v>
      </c>
      <c r="C141" s="22">
        <v>-1.1114519082447438</v>
      </c>
      <c r="D141" s="22">
        <v>0</v>
      </c>
      <c r="E141" s="22">
        <v>0</v>
      </c>
      <c r="F141" s="22">
        <v>0.5721983664228677</v>
      </c>
      <c r="G141" s="22">
        <v>0</v>
      </c>
      <c r="H141" s="22">
        <v>-4.715250519826196E-2</v>
      </c>
      <c r="I141" s="22">
        <v>0.92745768431036624</v>
      </c>
      <c r="J141" s="32">
        <v>117.81937498489258</v>
      </c>
    </row>
    <row r="142" spans="1:10" x14ac:dyDescent="0.25">
      <c r="A142" s="29">
        <v>0.69999999999999984</v>
      </c>
      <c r="B142" s="24">
        <v>3.1735711057593174E-16</v>
      </c>
      <c r="C142" s="24">
        <v>-1.1969482088789547</v>
      </c>
      <c r="D142" s="24">
        <v>0</v>
      </c>
      <c r="E142" s="24">
        <v>0</v>
      </c>
      <c r="F142" s="24">
        <v>0.61621362537847302</v>
      </c>
      <c r="G142" s="24">
        <v>0</v>
      </c>
      <c r="H142" s="24">
        <v>-4.9286102718545187E-2</v>
      </c>
      <c r="I142" s="24">
        <v>0.92959128183064976</v>
      </c>
      <c r="J142" s="33">
        <v>126.88240382988425</v>
      </c>
    </row>
    <row r="143" spans="1:10" x14ac:dyDescent="0.25">
      <c r="A143" s="28">
        <v>0.75</v>
      </c>
      <c r="B143" s="22">
        <v>3.1735711057593174E-16</v>
      </c>
      <c r="C143" s="22">
        <v>-1.2824445095131665</v>
      </c>
      <c r="D143" s="22">
        <v>0</v>
      </c>
      <c r="E143" s="22">
        <v>0</v>
      </c>
      <c r="F143" s="22">
        <v>0.66022888433407856</v>
      </c>
      <c r="G143" s="22">
        <v>0</v>
      </c>
      <c r="H143" s="22">
        <v>-5.1297780380526514E-2</v>
      </c>
      <c r="I143" s="22">
        <v>0.93160295949263128</v>
      </c>
      <c r="J143" s="32">
        <v>135.94543267487595</v>
      </c>
    </row>
    <row r="144" spans="1:10" x14ac:dyDescent="0.25">
      <c r="A144" s="29">
        <v>0.80000000000000016</v>
      </c>
      <c r="B144" s="24">
        <v>3.1735711057593174E-16</v>
      </c>
      <c r="C144" s="24">
        <v>-1.3679408101473773</v>
      </c>
      <c r="D144" s="24">
        <v>0</v>
      </c>
      <c r="E144" s="24">
        <v>0</v>
      </c>
      <c r="F144" s="24">
        <v>0.70424414328968366</v>
      </c>
      <c r="G144" s="24">
        <v>0</v>
      </c>
      <c r="H144" s="24">
        <v>-5.3197698172398028E-2</v>
      </c>
      <c r="I144" s="24">
        <v>0.93350287728450243</v>
      </c>
      <c r="J144" s="33">
        <v>145.00846151986784</v>
      </c>
    </row>
    <row r="145" spans="1:10" x14ac:dyDescent="0.25">
      <c r="A145" s="28">
        <v>0.85000000000000009</v>
      </c>
      <c r="B145" s="22">
        <v>3.1735711057593174E-16</v>
      </c>
      <c r="C145" s="22">
        <v>-1.4534371107815884</v>
      </c>
      <c r="D145" s="22">
        <v>0</v>
      </c>
      <c r="E145" s="22">
        <v>0</v>
      </c>
      <c r="F145" s="22">
        <v>0.74825940224528875</v>
      </c>
      <c r="G145" s="22">
        <v>0</v>
      </c>
      <c r="H145" s="22">
        <v>-5.4994917705249342E-2</v>
      </c>
      <c r="I145" s="22">
        <v>0.93530009681735371</v>
      </c>
      <c r="J145" s="32">
        <v>154.07149036485953</v>
      </c>
    </row>
    <row r="146" spans="1:10" x14ac:dyDescent="0.25">
      <c r="A146" s="29">
        <v>0.89999999999999991</v>
      </c>
      <c r="B146" s="24">
        <v>3.1735711057593174E-16</v>
      </c>
      <c r="C146" s="24">
        <v>-1.5389334114157991</v>
      </c>
      <c r="D146" s="24">
        <v>0</v>
      </c>
      <c r="E146" s="24">
        <v>0</v>
      </c>
      <c r="F146" s="24">
        <v>0.79227466120089385</v>
      </c>
      <c r="G146" s="24">
        <v>0</v>
      </c>
      <c r="H146" s="24">
        <v>-5.6697546736371639E-2</v>
      </c>
      <c r="I146" s="24">
        <v>0.93700272584847599</v>
      </c>
      <c r="J146" s="33">
        <v>163.13451920985119</v>
      </c>
    </row>
    <row r="147" spans="1:10" x14ac:dyDescent="0.25">
      <c r="A147" s="28">
        <v>0.94999999999999984</v>
      </c>
      <c r="B147" s="22">
        <v>3.1735711057593174E-16</v>
      </c>
      <c r="C147" s="22">
        <v>-1.6244297120500102</v>
      </c>
      <c r="D147" s="22">
        <v>0</v>
      </c>
      <c r="E147" s="22">
        <v>0</v>
      </c>
      <c r="F147" s="22">
        <v>0.83628992015649917</v>
      </c>
      <c r="G147" s="22">
        <v>0</v>
      </c>
      <c r="H147" s="22">
        <v>-5.8312861458205488E-2</v>
      </c>
      <c r="I147" s="22">
        <v>0.93861804057031006</v>
      </c>
      <c r="J147" s="32">
        <v>172.197548054843</v>
      </c>
    </row>
    <row r="148" spans="1:10" x14ac:dyDescent="0.25">
      <c r="A148" s="29">
        <v>1</v>
      </c>
      <c r="B148" s="24">
        <v>3.1735711057593174E-16</v>
      </c>
      <c r="C148" s="24">
        <v>-1.709926012684222</v>
      </c>
      <c r="D148" s="24">
        <v>0</v>
      </c>
      <c r="E148" s="24">
        <v>0</v>
      </c>
      <c r="F148" s="24">
        <v>0.88030517911210449</v>
      </c>
      <c r="G148" s="24">
        <v>0</v>
      </c>
      <c r="H148" s="24">
        <v>-5.9847410443947757E-2</v>
      </c>
      <c r="I148" s="24">
        <v>0.9401525895560523</v>
      </c>
      <c r="J148" s="33">
        <v>181.26057689983469</v>
      </c>
    </row>
  </sheetData>
  <mergeCells count="6">
    <mergeCell ref="A1:J1"/>
    <mergeCell ref="A101:J101"/>
    <mergeCell ref="A126:J126"/>
    <mergeCell ref="A76:J76"/>
    <mergeCell ref="A51:J51"/>
    <mergeCell ref="A26:J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fuel_shocks</vt:lpstr>
      <vt:lpstr>electricity_shocks</vt:lpstr>
      <vt:lpstr>fuel_shocks_MC_trials</vt:lpstr>
      <vt:lpstr>electricity_shocks_MC_trials</vt:lpstr>
      <vt:lpstr>fuel_percent_shocks</vt:lpstr>
      <vt:lpstr>electricity_percent_shocks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2017-06-02T18:39:11Z</dcterms:modified>
</cp:coreProperties>
</file>