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14145" yWindow="2115" windowWidth="34020" windowHeight="24765" tabRatio="682" activeTab="3"/>
  </bookViews>
  <sheets>
    <sheet name="main" sheetId="10" r:id="rId1"/>
    <sheet name="fuel_shocks" sheetId="11" r:id="rId2"/>
    <sheet name="electricity_shocks" sheetId="4" r:id="rId3"/>
    <sheet name="fuel_shocks_MC_trials" sheetId="12" r:id="rId4"/>
    <sheet name="electricity_shocks_MC_trials" sheetId="7" r:id="rId5"/>
    <sheet name="fuel_percent_shocks" sheetId="13" r:id="rId6"/>
    <sheet name="electricity_percent_shocks" sheetId="8" r:id="rId7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8" i="12" l="1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</calcChain>
</file>

<file path=xl/sharedStrings.xml><?xml version="1.0" encoding="utf-8"?>
<sst xmlns="http://schemas.openxmlformats.org/spreadsheetml/2006/main" count="1496" uniqueCount="62">
  <si>
    <t>Feedstock</t>
  </si>
  <si>
    <t>Technology</t>
  </si>
  <si>
    <t>Quantity (MatLab)</t>
  </si>
  <si>
    <t>Unit</t>
  </si>
  <si>
    <t>Crop</t>
  </si>
  <si>
    <t>Wheat</t>
  </si>
  <si>
    <t>Sweet Corn</t>
  </si>
  <si>
    <t>Forest Residues</t>
  </si>
  <si>
    <t>Livestock</t>
  </si>
  <si>
    <t>Beef Cattle(feedlot)</t>
  </si>
  <si>
    <t>Diary Cow and Heifers</t>
  </si>
  <si>
    <t>Pigs(Market and Breeders)</t>
  </si>
  <si>
    <t>Chicken(Layers and Broilers)</t>
  </si>
  <si>
    <t>Energy content</t>
  </si>
  <si>
    <t>GWh</t>
  </si>
  <si>
    <t>Direct combustion-stand alone for solid biomass</t>
  </si>
  <si>
    <t>Direct combustion-cofiring</t>
  </si>
  <si>
    <t>Gasification-Stand Alone for BIGCC</t>
  </si>
  <si>
    <t>Pyrolysis</t>
  </si>
  <si>
    <t>Direct combustion-ADG/Landfill Gas</t>
  </si>
  <si>
    <t>Direct combustion-small scale CHP for solid biomass</t>
  </si>
  <si>
    <t>Gasificiation-small scale CHP</t>
  </si>
  <si>
    <t>Gasification-small scale CHP</t>
  </si>
  <si>
    <t>30% moister (Alternative I)</t>
  </si>
  <si>
    <t>55% moister (Alternative II)</t>
  </si>
  <si>
    <t>Alternative assumptions</t>
  </si>
  <si>
    <t>% Price Change
Electricity</t>
  </si>
  <si>
    <t>% Price Change
Natural Gas</t>
  </si>
  <si>
    <t>% Quantity Change
Electricity</t>
  </si>
  <si>
    <t>% Quantity Change
Natural Gas</t>
  </si>
  <si>
    <t>Notes</t>
  </si>
  <si>
    <t>CO2 Reduction (tonnes)</t>
  </si>
  <si>
    <t>% Price Change
Fuel</t>
  </si>
  <si>
    <t>% Quantity Change
Fuel</t>
  </si>
  <si>
    <t>% Supply Shock</t>
  </si>
  <si>
    <t>Rebound effect on Electricity</t>
  </si>
  <si>
    <t>% Quantity Change    Non-biomass Electricity</t>
  </si>
  <si>
    <t>Mean</t>
  </si>
  <si>
    <t>5th Percentile</t>
  </si>
  <si>
    <t>95th Percentile</t>
  </si>
  <si>
    <t>Biomass</t>
  </si>
  <si>
    <t>Min</t>
  </si>
  <si>
    <t>Median</t>
  </si>
  <si>
    <t>Max</t>
  </si>
  <si>
    <t>Forest</t>
  </si>
  <si>
    <t>Type of feedstock</t>
  </si>
  <si>
    <t>% Quantity Change
Gasoline</t>
  </si>
  <si>
    <t>Rebound Effect    Gasoline</t>
  </si>
  <si>
    <t>Sorghum</t>
  </si>
  <si>
    <t>Ethanol from Starch</t>
  </si>
  <si>
    <t>gallons</t>
  </si>
  <si>
    <t>Cellulosic Ethanol</t>
  </si>
  <si>
    <t>Gasification-F-T</t>
  </si>
  <si>
    <t>Dilute Acid Hydrolysis</t>
  </si>
  <si>
    <t>Soybean</t>
  </si>
  <si>
    <t>Transesterification</t>
  </si>
  <si>
    <t>AD/Landfill Gas to transportation fuel</t>
  </si>
  <si>
    <t>GGE</t>
  </si>
  <si>
    <t>% Quantity Change    Gasoline</t>
  </si>
  <si>
    <t>Rebound effect on Gasoline</t>
  </si>
  <si>
    <t>The data in this spreadsheet was generated using a randomized own price supply elasticity for electricity and fuel</t>
  </si>
  <si>
    <t>The elasticities for both followed a normal distribution with mean 0.3 and std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</si>
</sst>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%"/>
    <numFmt numFmtId="165" formatCode="0.00000000000000%"/>
    <numFmt numFmtId="166" formatCode="#,##0.000"/>
    <numFmt numFmtId="167" formatCode="0.000"/>
    <numFmt numFmtId="168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B515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4" tint="0.59999389629810485"/>
      </patternFill>
    </fill>
  </fills>
  <borders count="7">
    <border>
      <left/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0" fontId="0" fillId="0" borderId="0" xfId="0" applyAlignment="1">
      <alignment horizontal="right" indent="1"/>
    </xf>
    <xf numFmtId="0" fontId="2" fillId="0" borderId="2" xfId="0" applyFont="1" applyBorder="1" applyAlignment="1">
      <alignment horizontal="center"/>
    </xf>
    <xf numFmtId="0" fontId="1" fillId="0" borderId="0" xfId="0" applyFont="1"/>
    <xf numFmtId="0" fontId="2" fillId="0" borderId="2" xfId="0" applyFont="1" applyBorder="1" applyAlignment="1">
      <alignment horizontal="right" wrapText="1"/>
    </xf>
    <xf numFmtId="164" fontId="0" fillId="0" borderId="0" xfId="0" applyNumberFormat="1" applyAlignment="1"/>
    <xf numFmtId="164" fontId="0" fillId="0" borderId="0" xfId="0" applyNumberFormat="1"/>
    <xf numFmtId="165" fontId="0" fillId="0" borderId="0" xfId="0" applyNumberFormat="1"/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right" wrapText="1"/>
    </xf>
    <xf numFmtId="0" fontId="0" fillId="4" borderId="0" xfId="0" applyFill="1"/>
    <xf numFmtId="164" fontId="0" fillId="5" borderId="0" xfId="0" applyNumberFormat="1" applyFill="1" applyAlignment="1"/>
    <xf numFmtId="164" fontId="0" fillId="4" borderId="0" xfId="0" applyNumberFormat="1" applyFill="1" applyAlignment="1"/>
    <xf numFmtId="0" fontId="3" fillId="4" borderId="0" xfId="0" applyFont="1" applyFill="1"/>
    <xf numFmtId="0" fontId="0" fillId="4" borderId="0" xfId="0" applyFill="1" applyAlignment="1">
      <alignment horizontal="right"/>
    </xf>
    <xf numFmtId="9" fontId="1" fillId="5" borderId="0" xfId="0" applyNumberFormat="1" applyFont="1" applyFill="1" applyAlignment="1">
      <alignment horizontal="left" indent="1"/>
    </xf>
    <xf numFmtId="9" fontId="1" fillId="4" borderId="0" xfId="0" applyNumberFormat="1" applyFont="1" applyFill="1" applyAlignment="1">
      <alignment horizontal="left" indent="1"/>
    </xf>
    <xf numFmtId="166" fontId="0" fillId="0" borderId="0" xfId="0" applyNumberFormat="1" applyAlignment="1"/>
    <xf numFmtId="166" fontId="0" fillId="5" borderId="0" xfId="0" applyNumberFormat="1" applyFill="1" applyAlignment="1"/>
    <xf numFmtId="166" fontId="0" fillId="4" borderId="0" xfId="0" applyNumberFormat="1" applyFill="1" applyAlignment="1"/>
    <xf numFmtId="167" fontId="0" fillId="0" borderId="0" xfId="0" applyNumberFormat="1" applyAlignment="1"/>
    <xf numFmtId="167" fontId="0" fillId="0" borderId="0" xfId="0" applyNumberFormat="1"/>
    <xf numFmtId="167" fontId="2" fillId="0" borderId="2" xfId="0" applyNumberFormat="1" applyFont="1" applyBorder="1" applyAlignment="1">
      <alignment horizontal="right" wrapText="1"/>
    </xf>
    <xf numFmtId="0" fontId="7" fillId="3" borderId="1" xfId="0" applyFont="1" applyFill="1" applyBorder="1" applyAlignment="1">
      <alignment horizontal="left" wrapText="1"/>
    </xf>
    <xf numFmtId="0" fontId="0" fillId="0" borderId="0" xfId="0" applyFont="1"/>
    <xf numFmtId="0" fontId="0" fillId="0" borderId="0" xfId="0" applyAlignment="1">
      <alignment horizontal="left" indent="1"/>
    </xf>
    <xf numFmtId="0" fontId="8" fillId="0" borderId="0" xfId="0" applyFont="1"/>
    <xf numFmtId="0" fontId="2" fillId="0" borderId="1" xfId="0" applyFont="1" applyBorder="1"/>
    <xf numFmtId="0" fontId="2" fillId="0" borderId="2" xfId="0" applyFont="1" applyBorder="1"/>
    <xf numFmtId="0" fontId="4" fillId="0" borderId="0" xfId="0" applyFont="1" applyAlignment="1">
      <alignment horizontal="left" indent="2"/>
    </xf>
    <xf numFmtId="164" fontId="0" fillId="0" borderId="0" xfId="0" applyNumberFormat="1" applyFon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 indent="1"/>
    </xf>
    <xf numFmtId="3" fontId="0" fillId="0" borderId="0" xfId="0" applyNumberFormat="1" applyAlignment="1">
      <alignment horizontal="right" indent="1"/>
    </xf>
    <xf numFmtId="0" fontId="0" fillId="0" borderId="0" xfId="0" applyAlignment="1">
      <alignment horizontal="left"/>
    </xf>
    <xf numFmtId="168" fontId="0" fillId="0" borderId="0" xfId="0" applyNumberFormat="1"/>
    <xf numFmtId="11" fontId="0" fillId="0" borderId="0" xfId="0" applyNumberFormat="1"/>
    <xf numFmtId="3" fontId="0" fillId="5" borderId="0" xfId="0" applyNumberFormat="1" applyFill="1" applyAlignment="1"/>
    <xf numFmtId="3" fontId="0" fillId="4" borderId="0" xfId="0" applyNumberFormat="1" applyFill="1" applyAlignment="1"/>
    <xf numFmtId="0" fontId="4" fillId="6" borderId="4" xfId="0" applyFont="1" applyFill="1" applyBorder="1" applyAlignment="1">
      <alignment horizontal="center" vertical="center" textRotation="90"/>
    </xf>
    <xf numFmtId="0" fontId="4" fillId="6" borderId="6" xfId="0" applyFont="1" applyFill="1" applyBorder="1" applyAlignment="1">
      <alignment horizontal="center" vertical="center" textRotation="90"/>
    </xf>
    <xf numFmtId="0" fontId="4" fillId="7" borderId="6" xfId="0" applyFont="1" applyFill="1" applyBorder="1" applyAlignment="1">
      <alignment horizontal="center" vertical="center" textRotation="90"/>
    </xf>
    <xf numFmtId="0" fontId="4" fillId="6" borderId="5" xfId="0" applyFont="1" applyFill="1" applyBorder="1" applyAlignment="1">
      <alignment horizontal="center" vertical="center" textRotation="90"/>
    </xf>
    <xf numFmtId="0" fontId="4" fillId="6" borderId="0" xfId="0" applyFont="1" applyFill="1" applyBorder="1" applyAlignment="1">
      <alignment horizontal="center" vertical="center" textRotation="90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106">
    <dxf>
      <numFmt numFmtId="167" formatCode="0.000"/>
    </dxf>
    <dxf>
      <numFmt numFmtId="164" formatCode="0.000%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Medium9"/>
  <colors>
    <mruColors>
      <color rgb="FFCB5151"/>
      <color rgb="FFC33B3B"/>
      <color rgb="FF812727"/>
      <color rgb="FFA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3" displayName="Table3" ref="B1:P17" totalsRowShown="0" headerRowDxfId="105">
  <autoFilter ref="B1:P17"/>
  <tableColumns count="15">
    <tableColumn id="1" name="Feedstock" dataDxfId="104"/>
    <tableColumn id="2" name="Technology"/>
    <tableColumn id="3" name="Quantity (MatLab)"/>
    <tableColumn id="4" name="Unit"/>
    <tableColumn id="14" name="Notes">
      <calculatedColumnFormula>IF(Table3[[#This Row],[% Price Change
Fuel]]&lt;-1,"Market Collapse", "")</calculatedColumnFormula>
    </tableColumn>
    <tableColumn id="16" name="% Supply Shock" dataDxfId="103"/>
    <tableColumn id="5" name="% Price Change_x000a_Fuel" dataDxfId="102"/>
    <tableColumn id="6" name="% Price Change_x000a_Electricity" dataDxfId="101"/>
    <tableColumn id="7" name="% Price Change_x000a_Natural Gas" dataDxfId="100"/>
    <tableColumn id="8" name="% Quantity Change_x000a_Fuel" dataDxfId="99"/>
    <tableColumn id="9" name="% Quantity Change_x000a_Electricity" dataDxfId="98"/>
    <tableColumn id="10" name="% Quantity Change_x000a_Natural Gas" dataDxfId="97"/>
    <tableColumn id="11" name="% Quantity Change_x000a_Gasoline" dataDxfId="96"/>
    <tableColumn id="19" name="Rebound Effect    Gasoline" dataDxfId="95"/>
    <tableColumn id="15" name="CO2 Reduction (tonnes)" dataDxfId="94"/>
  </tableColumns>
  <tableStyleInfo name="TableStyleDark9" showFirstColumn="0" showLastColumn="0" showRowStripes="1" showColumnStripes="0"/>
</table>
</file>

<file path=xl/tables/table10.xml><?xml version="1.0" encoding="utf-8"?>
<table xmlns="http://schemas.openxmlformats.org/spreadsheetml/2006/main" id="8" name="Table3689" displayName="Table3689" ref="B41:P76" totalsRowShown="0" headerRowDxfId="15">
  <autoFilter ref="B41:P76"/>
  <tableColumns count="15">
    <tableColumn id="1" name="Feedstock" dataDxfId="14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13"/>
    <tableColumn id="14" name="CO2 Reduction (tonnes)"/>
  </tableColumns>
  <tableStyleInfo name="TableStyleDark9" showFirstColumn="0" showLastColumn="0" showRowStripes="1" showColumnStripes="0"/>
</table>
</file>

<file path=xl/tables/table11.xml><?xml version="1.0" encoding="utf-8"?>
<table xmlns="http://schemas.openxmlformats.org/spreadsheetml/2006/main" id="9" name="Table36810" displayName="Table36810" ref="B158:P193" totalsRowShown="0" headerRowDxfId="12">
  <autoFilter ref="B158:P193"/>
  <tableColumns count="15">
    <tableColumn id="1" name="Feedstock" dataDxfId="11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10"/>
    <tableColumn id="14" name="CO2 Reduction (tonnes)"/>
  </tableColumns>
  <tableStyleInfo name="TableStyleDark9" showFirstColumn="0" showLastColumn="0" showRowStripes="1" showColumnStripes="0"/>
</table>
</file>

<file path=xl/tables/table12.xml><?xml version="1.0" encoding="utf-8"?>
<table xmlns="http://schemas.openxmlformats.org/spreadsheetml/2006/main" id="12" name="Table368913" displayName="Table368913" ref="B119:P154" totalsRowShown="0" headerRowDxfId="9">
  <autoFilter ref="B119:P154"/>
  <tableColumns count="15">
    <tableColumn id="1" name="Feedstock" dataDxfId="8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7"/>
    <tableColumn id="14" name="CO2 Reduction (tonnes)"/>
  </tableColumns>
  <tableStyleInfo name="TableStyleDark9" showFirstColumn="0" showLastColumn="0" showRowStripes="1" showColumnStripes="0"/>
</table>
</file>

<file path=xl/tables/table13.xml><?xml version="1.0" encoding="utf-8"?>
<table xmlns="http://schemas.openxmlformats.org/spreadsheetml/2006/main" id="13" name="Table36891314" displayName="Table36891314" ref="B80:P115" totalsRowShown="0" headerRowDxfId="6">
  <autoFilter ref="B80:P115"/>
  <tableColumns count="15">
    <tableColumn id="1" name="Feedstock" dataDxfId="5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4"/>
    <tableColumn id="14" name="CO2 Reduction (tonnes)"/>
  </tableColumns>
  <tableStyleInfo name="TableStyleDark9" showFirstColumn="0" showLastColumn="0" showRowStripes="1" showColumnStripes="0"/>
</table>
</file>

<file path=xl/tables/table14.xml><?xml version="1.0" encoding="utf-8"?>
<table xmlns="http://schemas.openxmlformats.org/spreadsheetml/2006/main" id="15" name="Table3681016" displayName="Table3681016" ref="B197:P232" totalsRowShown="0" headerRowDxfId="3">
  <autoFilter ref="B197:P232"/>
  <tableColumns count="15">
    <tableColumn id="1" name="Feedstock" dataDxfId="2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1"/>
    <tableColumn id="14" name="CO2 Reduction (tonnes)" dataDxfId="0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36" displayName="Table36" ref="B1:P36" totalsRowShown="0" headerRowDxfId="93">
  <autoFilter ref="B1:P36"/>
  <tableColumns count="15">
    <tableColumn id="1" name="Feedstock" dataDxfId="92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91"/>
    <tableColumn id="14" name="CO2 Reduction (tonnes)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2" name="Table33" displayName="Table33" ref="B2:P18" totalsRowShown="0" headerRowDxfId="90">
  <autoFilter ref="B2:P18"/>
  <tableColumns count="15">
    <tableColumn id="1" name="Feedstock" dataDxfId="89"/>
    <tableColumn id="2" name="Technology"/>
    <tableColumn id="3" name="Quantity (MatLab)"/>
    <tableColumn id="4" name="Unit"/>
    <tableColumn id="14" name="Notes">
      <calculatedColumnFormula>IF(Table33[[#This Row],[% Price Change
Fuel]]&lt;-1,"Market Collapse", "")</calculatedColumnFormula>
    </tableColumn>
    <tableColumn id="16" name="% Supply Shock" dataDxfId="88"/>
    <tableColumn id="5" name="% Price Change_x000a_Fuel" dataDxfId="87"/>
    <tableColumn id="6" name="% Price Change_x000a_Electricity" dataDxfId="86"/>
    <tableColumn id="7" name="% Price Change_x000a_Natural Gas" dataDxfId="85"/>
    <tableColumn id="8" name="% Quantity Change_x000a_Fuel" dataDxfId="84"/>
    <tableColumn id="9" name="% Quantity Change_x000a_Electricity" dataDxfId="83"/>
    <tableColumn id="10" name="% Quantity Change_x000a_Natural Gas" dataDxfId="82"/>
    <tableColumn id="11" name="% Quantity Change_x000a_Gasoline" dataDxfId="81"/>
    <tableColumn id="19" name="Rebound Effect    Gasoline" dataDxfId="80"/>
    <tableColumn id="15" name="CO2 Reduction (tonnes)" dataDxfId="79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3" name="Table336" displayName="Table336" ref="B22:P38" totalsRowShown="0" headerRowDxfId="78">
  <autoFilter ref="B22:P38"/>
  <tableColumns count="15">
    <tableColumn id="1" name="Feedstock" dataDxfId="77"/>
    <tableColumn id="2" name="Technology"/>
    <tableColumn id="3" name="Quantity (MatLab)"/>
    <tableColumn id="4" name="Unit"/>
    <tableColumn id="14" name="Notes">
      <calculatedColumnFormula>IF(Table336[[#This Row],[% Price Change
Fuel]]&lt;-1,"Market Collapse", "")</calculatedColumnFormula>
    </tableColumn>
    <tableColumn id="16" name="% Supply Shock" dataDxfId="76"/>
    <tableColumn id="5" name="% Price Change_x000a_Fuel" dataDxfId="75"/>
    <tableColumn id="6" name="% Price Change_x000a_Electricity" dataDxfId="74"/>
    <tableColumn id="7" name="% Price Change_x000a_Natural Gas" dataDxfId="73"/>
    <tableColumn id="8" name="% Quantity Change_x000a_Fuel" dataDxfId="72"/>
    <tableColumn id="9" name="% Quantity Change_x000a_Electricity" dataDxfId="71"/>
    <tableColumn id="10" name="% Quantity Change_x000a_Natural Gas" dataDxfId="70"/>
    <tableColumn id="11" name="% Quantity Change_x000a_Gasoline" dataDxfId="69"/>
    <tableColumn id="19" name="Rebound Effect    Gasoline" dataDxfId="68"/>
    <tableColumn id="15" name="CO2 Reduction (tonnes)" dataDxfId="67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5" name="Table3367" displayName="Table3367" ref="B102:P118" totalsRowShown="0" headerRowDxfId="66">
  <autoFilter ref="B102:P118"/>
  <tableColumns count="15">
    <tableColumn id="1" name="Feedstock" dataDxfId="65"/>
    <tableColumn id="2" name="Technology"/>
    <tableColumn id="3" name="Quantity (MatLab)"/>
    <tableColumn id="4" name="Unit"/>
    <tableColumn id="14" name="Notes">
      <calculatedColumnFormula>IF(Table3367[[#This Row],[% Price Change
Fuel]]&lt;-1,"Market Collapse", "")</calculatedColumnFormula>
    </tableColumn>
    <tableColumn id="16" name="% Supply Shock" dataDxfId="64"/>
    <tableColumn id="5" name="% Price Change_x000a_Fuel" dataDxfId="63"/>
    <tableColumn id="6" name="% Price Change_x000a_Electricity" dataDxfId="62"/>
    <tableColumn id="7" name="% Price Change_x000a_Natural Gas" dataDxfId="61"/>
    <tableColumn id="8" name="% Quantity Change_x000a_Fuel" dataDxfId="60"/>
    <tableColumn id="9" name="% Quantity Change_x000a_Electricity" dataDxfId="59"/>
    <tableColumn id="10" name="% Quantity Change_x000a_Natural Gas" dataDxfId="58"/>
    <tableColumn id="11" name="% Quantity Change_x000a_Gasoline" dataDxfId="57"/>
    <tableColumn id="19" name="Rebound Effect    Gasoline" dataDxfId="56"/>
    <tableColumn id="15" name="CO2 Reduction (tonnes)" dataDxfId="55"/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id="6" name="Table33672" displayName="Table33672" ref="B82:P98" totalsRowShown="0" headerRowDxfId="54">
  <autoFilter ref="B82:P98"/>
  <tableColumns count="15">
    <tableColumn id="1" name="Feedstock" dataDxfId="53"/>
    <tableColumn id="2" name="Technology"/>
    <tableColumn id="3" name="Quantity (MatLab)"/>
    <tableColumn id="4" name="Unit"/>
    <tableColumn id="14" name="Notes">
      <calculatedColumnFormula>IF(Table33672[[#This Row],[% Price Change
Fuel]]&lt;-1,"Market Collapse", "")</calculatedColumnFormula>
    </tableColumn>
    <tableColumn id="16" name="% Supply Shock" dataDxfId="52"/>
    <tableColumn id="5" name="% Price Change_x000a_Fuel" dataDxfId="51"/>
    <tableColumn id="6" name="% Price Change_x000a_Electricity" dataDxfId="50"/>
    <tableColumn id="7" name="% Price Change_x000a_Natural Gas" dataDxfId="49"/>
    <tableColumn id="8" name="% Quantity Change_x000a_Fuel" dataDxfId="48"/>
    <tableColumn id="9" name="% Quantity Change_x000a_Electricity" dataDxfId="47"/>
    <tableColumn id="10" name="% Quantity Change_x000a_Natural Gas" dataDxfId="46"/>
    <tableColumn id="11" name="% Quantity Change_x000a_Gasoline" dataDxfId="45"/>
    <tableColumn id="19" name="Rebound Effect    Gasoline" dataDxfId="44"/>
    <tableColumn id="15" name="CO2 Reduction (tonnes)" dataDxfId="43"/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id="10" name="Table3367211" displayName="Table3367211" ref="B62:P78" totalsRowShown="0" headerRowDxfId="42">
  <autoFilter ref="B62:P78"/>
  <tableColumns count="15">
    <tableColumn id="1" name="Feedstock" dataDxfId="41"/>
    <tableColumn id="2" name="Technology"/>
    <tableColumn id="3" name="Quantity (MatLab)"/>
    <tableColumn id="4" name="Unit"/>
    <tableColumn id="14" name="Notes">
      <calculatedColumnFormula>IF(Table3367211[[#This Row],[% Price Change
Fuel]]&lt;-1,"Market Collapse", "")</calculatedColumnFormula>
    </tableColumn>
    <tableColumn id="16" name="% Supply Shock" dataDxfId="40"/>
    <tableColumn id="5" name="% Price Change_x000a_Fuel" dataDxfId="39"/>
    <tableColumn id="6" name="% Price Change_x000a_Electricity" dataDxfId="38"/>
    <tableColumn id="7" name="% Price Change_x000a_Natural Gas" dataDxfId="37"/>
    <tableColumn id="8" name="% Quantity Change_x000a_Fuel" dataDxfId="36"/>
    <tableColumn id="9" name="% Quantity Change_x000a_Electricity" dataDxfId="35"/>
    <tableColumn id="10" name="% Quantity Change_x000a_Natural Gas" dataDxfId="34"/>
    <tableColumn id="11" name="% Quantity Change_x000a_Gasoline" dataDxfId="33"/>
    <tableColumn id="19" name="Rebound Effect    Gasoline" dataDxfId="32"/>
    <tableColumn id="15" name="CO2 Reduction (tonnes)" dataDxfId="31"/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id="11" name="Table336721112" displayName="Table336721112" ref="B42:P58" totalsRowShown="0" headerRowDxfId="30">
  <autoFilter ref="B42:P58"/>
  <tableColumns count="15">
    <tableColumn id="1" name="Feedstock" dataDxfId="29"/>
    <tableColumn id="2" name="Technology"/>
    <tableColumn id="3" name="Quantity (MatLab)"/>
    <tableColumn id="4" name="Unit"/>
    <tableColumn id="14" name="Notes">
      <calculatedColumnFormula>IF(Table336721112[[#This Row],[% Price Change
Fuel]]&lt;-1,"Market Collapse", "")</calculatedColumnFormula>
    </tableColumn>
    <tableColumn id="16" name="% Supply Shock" dataDxfId="28"/>
    <tableColumn id="5" name="% Price Change_x000a_Fuel" dataDxfId="27"/>
    <tableColumn id="6" name="% Price Change_x000a_Electricity" dataDxfId="26"/>
    <tableColumn id="7" name="% Price Change_x000a_Natural Gas" dataDxfId="25"/>
    <tableColumn id="8" name="% Quantity Change_x000a_Fuel" dataDxfId="24"/>
    <tableColumn id="9" name="% Quantity Change_x000a_Electricity" dataDxfId="23"/>
    <tableColumn id="10" name="% Quantity Change_x000a_Natural Gas" dataDxfId="22"/>
    <tableColumn id="11" name="% Quantity Change_x000a_Gasoline" dataDxfId="21"/>
    <tableColumn id="19" name="Rebound Effect    Gasoline" dataDxfId="20"/>
    <tableColumn id="15" name="CO2 Reduction (tonnes)" dataDxfId="19"/>
  </tableColumns>
  <tableStyleInfo name="TableStyleDark9" showFirstColumn="0" showLastColumn="0" showRowStripes="1" showColumnStripes="0"/>
</table>
</file>

<file path=xl/tables/table9.xml><?xml version="1.0" encoding="utf-8"?>
<table xmlns="http://schemas.openxmlformats.org/spreadsheetml/2006/main" id="7" name="Table368" displayName="Table368" ref="B2:P37" totalsRowShown="0" headerRowDxfId="18">
  <autoFilter ref="B2:P37"/>
  <tableColumns count="15">
    <tableColumn id="1" name="Feedstock" dataDxfId="17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16"/>
    <tableColumn id="14" name="CO2 Reduction (tonnes)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B4" sqref="B4"/>
    </sheetView>
  </sheetViews>
  <sheetFormatPr defaultRowHeight="15" x14ac:dyDescent="0.25"/>
  <sheetData>
    <row r="2" spans="2:2" ht="23.25" x14ac:dyDescent="0.35">
      <c r="B2" s="29" t="s">
        <v>60</v>
      </c>
    </row>
    <row r="3" spans="2:2" ht="23.25" x14ac:dyDescent="0.35">
      <c r="B3" s="29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pane xSplit="2" topLeftCell="C1" activePane="topRight" state="frozen"/>
      <selection activeCell="C24" sqref="C24"/>
      <selection pane="topRight" activeCell="C24" sqref="C24"/>
    </sheetView>
  </sheetViews>
  <sheetFormatPr defaultColWidth="8.85546875" defaultRowHeight="15" x14ac:dyDescent="0.25"/>
  <cols>
    <col min="1" max="1" width="11.7109375" style="37" customWidth="1"/>
    <col min="2" max="2" width="29.28515625" customWidth="1"/>
    <col min="3" max="3" width="36.28515625" customWidth="1"/>
    <col min="4" max="4" width="24.42578125" customWidth="1"/>
    <col min="5" max="5" width="11.42578125" customWidth="1"/>
    <col min="6" max="6" width="16.140625" customWidth="1"/>
    <col min="7" max="7" width="19.28515625" customWidth="1"/>
    <col min="8" max="10" width="19" customWidth="1"/>
    <col min="11" max="13" width="23.28515625" customWidth="1"/>
    <col min="14" max="15" width="26.42578125" customWidth="1"/>
    <col min="16" max="16" width="23.7109375" customWidth="1"/>
  </cols>
  <sheetData>
    <row r="1" spans="1:16" ht="38.25" customHeight="1" x14ac:dyDescent="0.3">
      <c r="A1" s="26" t="s">
        <v>45</v>
      </c>
      <c r="B1" s="30" t="s">
        <v>0</v>
      </c>
      <c r="C1" s="31" t="s">
        <v>1</v>
      </c>
      <c r="D1" s="31" t="s">
        <v>2</v>
      </c>
      <c r="E1" s="31" t="s">
        <v>3</v>
      </c>
      <c r="F1" s="5" t="s">
        <v>30</v>
      </c>
      <c r="G1" s="5" t="s">
        <v>34</v>
      </c>
      <c r="H1" s="7" t="s">
        <v>32</v>
      </c>
      <c r="I1" s="7" t="s">
        <v>26</v>
      </c>
      <c r="J1" s="7" t="s">
        <v>27</v>
      </c>
      <c r="K1" s="7" t="s">
        <v>33</v>
      </c>
      <c r="L1" s="7" t="s">
        <v>28</v>
      </c>
      <c r="M1" s="7" t="s">
        <v>29</v>
      </c>
      <c r="N1" s="7" t="s">
        <v>46</v>
      </c>
      <c r="O1" s="7" t="s">
        <v>47</v>
      </c>
      <c r="P1" s="7" t="s">
        <v>31</v>
      </c>
    </row>
    <row r="2" spans="1:16" ht="15.75" customHeight="1" thickBot="1" x14ac:dyDescent="0.3">
      <c r="A2" s="42" t="s">
        <v>4</v>
      </c>
      <c r="B2" s="32" t="s">
        <v>48</v>
      </c>
      <c r="C2" t="s">
        <v>49</v>
      </c>
      <c r="D2" s="4">
        <v>6500</v>
      </c>
      <c r="E2" t="s">
        <v>50</v>
      </c>
      <c r="F2" s="6" t="str">
        <f>IF(Table3[[#This Row],[% Price Change
Fuel]]&lt;-1,"Market Collapse", "")</f>
        <v/>
      </c>
      <c r="G2" s="33">
        <v>2.0211819872261296E-6</v>
      </c>
      <c r="H2" s="34">
        <v>-2.3352767038830812E-6</v>
      </c>
      <c r="I2" s="34">
        <v>3.1412145701153851E-16</v>
      </c>
      <c r="J2" s="34">
        <v>0</v>
      </c>
      <c r="K2" s="34">
        <v>1.3439517430798264E-6</v>
      </c>
      <c r="L2" s="34">
        <v>0</v>
      </c>
      <c r="M2" s="34">
        <v>0</v>
      </c>
      <c r="N2" s="35">
        <v>-6.7722887534349947E-7</v>
      </c>
      <c r="O2" s="35">
        <v>0.66493424163505022</v>
      </c>
      <c r="P2" s="36">
        <v>27.261608319497679</v>
      </c>
    </row>
    <row r="3" spans="1:16" ht="16.5" thickBot="1" x14ac:dyDescent="0.3">
      <c r="A3" s="43"/>
      <c r="B3" s="32" t="s">
        <v>5</v>
      </c>
      <c r="C3" t="s">
        <v>49</v>
      </c>
      <c r="D3" s="4">
        <v>51464.7</v>
      </c>
      <c r="E3" t="s">
        <v>50</v>
      </c>
      <c r="F3" s="6" t="str">
        <f>IF(Table3[[#This Row],[% Price Change
Fuel]]&lt;-1,"Market Collapse", "")</f>
        <v/>
      </c>
      <c r="G3" s="33">
        <v>1.6003003787384092E-5</v>
      </c>
      <c r="H3" s="34">
        <v>-1.8489894612729984E-5</v>
      </c>
      <c r="I3" s="34">
        <v>3.1412145701153851E-16</v>
      </c>
      <c r="J3" s="34">
        <v>0</v>
      </c>
      <c r="K3" s="34">
        <v>1.0640934349649164E-5</v>
      </c>
      <c r="L3" s="34">
        <v>0</v>
      </c>
      <c r="M3" s="34">
        <v>0</v>
      </c>
      <c r="N3" s="35">
        <v>-5.3619836298312827E-6</v>
      </c>
      <c r="O3" s="35">
        <v>0.66493892639965613</v>
      </c>
      <c r="P3" s="36">
        <v>215.84776825218484</v>
      </c>
    </row>
    <row r="4" spans="1:16" ht="16.5" thickBot="1" x14ac:dyDescent="0.3">
      <c r="A4" s="43"/>
      <c r="B4" s="32" t="s">
        <v>5</v>
      </c>
      <c r="C4" t="s">
        <v>51</v>
      </c>
      <c r="D4" s="4">
        <v>1699742.564</v>
      </c>
      <c r="E4" t="s">
        <v>50</v>
      </c>
      <c r="F4" s="6" t="str">
        <f>IF(Table3[[#This Row],[% Price Change
Fuel]]&lt;-1,"Market Collapse", "")</f>
        <v/>
      </c>
      <c r="G4" s="33">
        <v>5.2853677742743961E-4</v>
      </c>
      <c r="H4" s="34">
        <v>-6.1067218651351994E-4</v>
      </c>
      <c r="I4" s="34">
        <v>3.1412145701153851E-16</v>
      </c>
      <c r="J4" s="34">
        <v>0</v>
      </c>
      <c r="K4" s="34">
        <v>3.5144184333855218E-4</v>
      </c>
      <c r="L4" s="34">
        <v>0</v>
      </c>
      <c r="M4" s="34">
        <v>0</v>
      </c>
      <c r="N4" s="35">
        <v>-1.7700138234870094E-4</v>
      </c>
      <c r="O4" s="35">
        <v>0.66511056579596173</v>
      </c>
      <c r="P4" s="36">
        <v>7128.8793881104702</v>
      </c>
    </row>
    <row r="5" spans="1:16" ht="16.5" thickBot="1" x14ac:dyDescent="0.3">
      <c r="A5" s="43"/>
      <c r="B5" s="32" t="s">
        <v>5</v>
      </c>
      <c r="C5" t="s">
        <v>52</v>
      </c>
      <c r="D5" s="4">
        <v>739173.7622</v>
      </c>
      <c r="E5" t="s">
        <v>50</v>
      </c>
      <c r="F5" s="6" t="str">
        <f>IF(Table3[[#This Row],[% Price Change
Fuel]]&lt;-1,"Market Collapse", "")</f>
        <v/>
      </c>
      <c r="G5" s="33">
        <v>2.298468759367401E-4</v>
      </c>
      <c r="H5" s="34">
        <v>-2.6556542569236585E-4</v>
      </c>
      <c r="I5" s="34">
        <v>3.1412145701153851E-16</v>
      </c>
      <c r="J5" s="34">
        <v>0</v>
      </c>
      <c r="K5" s="34">
        <v>1.528329024858479E-4</v>
      </c>
      <c r="L5" s="34">
        <v>0</v>
      </c>
      <c r="M5" s="34">
        <v>0</v>
      </c>
      <c r="N5" s="35">
        <v>-7.6996276097334766E-5</v>
      </c>
      <c r="O5" s="35">
        <v>0.66501056068942976</v>
      </c>
      <c r="P5" s="36">
        <v>3100.1639361100706</v>
      </c>
    </row>
    <row r="6" spans="1:16" ht="16.5" thickBot="1" x14ac:dyDescent="0.3">
      <c r="A6" s="43"/>
      <c r="B6" s="32" t="s">
        <v>5</v>
      </c>
      <c r="C6" t="s">
        <v>53</v>
      </c>
      <c r="D6" s="4">
        <v>1274806.923</v>
      </c>
      <c r="E6" t="s">
        <v>50</v>
      </c>
      <c r="F6" s="6" t="str">
        <f>IF(Table3[[#This Row],[% Price Change
Fuel]]&lt;-1,"Market Collapse", "")</f>
        <v/>
      </c>
      <c r="G6" s="33">
        <v>3.9640258307057968E-4</v>
      </c>
      <c r="H6" s="34">
        <v>-4.5800413988502091E-4</v>
      </c>
      <c r="I6" s="34">
        <v>3.1412145701153851E-16</v>
      </c>
      <c r="J6" s="34">
        <v>0</v>
      </c>
      <c r="K6" s="34">
        <v>2.6358138250376584E-4</v>
      </c>
      <c r="L6" s="34">
        <v>0</v>
      </c>
      <c r="M6" s="34">
        <v>0</v>
      </c>
      <c r="N6" s="35">
        <v>-1.3276857076236916E-4</v>
      </c>
      <c r="O6" s="35">
        <v>0.66506633298418838</v>
      </c>
      <c r="P6" s="36">
        <v>5346.6595410858372</v>
      </c>
    </row>
    <row r="7" spans="1:16" ht="16.5" thickBot="1" x14ac:dyDescent="0.3">
      <c r="A7" s="43"/>
      <c r="B7" s="32" t="s">
        <v>6</v>
      </c>
      <c r="C7" t="s">
        <v>51</v>
      </c>
      <c r="D7" s="4">
        <v>7175373.0360000003</v>
      </c>
      <c r="E7" t="s">
        <v>50</v>
      </c>
      <c r="F7" s="6" t="str">
        <f>IF(Table3[[#This Row],[% Price Change
Fuel]]&lt;-1,"Market Collapse", "")</f>
        <v/>
      </c>
      <c r="G7" s="33">
        <v>2.2311899587678877E-3</v>
      </c>
      <c r="H7" s="34">
        <v>-2.5779202296567056E-3</v>
      </c>
      <c r="I7" s="34">
        <v>3.1412145701153851E-16</v>
      </c>
      <c r="J7" s="34">
        <v>0</v>
      </c>
      <c r="K7" s="34">
        <v>1.4835930921672923E-3</v>
      </c>
      <c r="L7" s="34">
        <v>0</v>
      </c>
      <c r="M7" s="34">
        <v>0</v>
      </c>
      <c r="N7" s="35">
        <v>-7.4593254938641617E-4</v>
      </c>
      <c r="O7" s="35">
        <v>0.66567949696298545</v>
      </c>
      <c r="P7" s="36">
        <v>30094.186038366573</v>
      </c>
    </row>
    <row r="8" spans="1:16" ht="16.5" thickBot="1" x14ac:dyDescent="0.3">
      <c r="A8" s="43"/>
      <c r="B8" s="32" t="s">
        <v>6</v>
      </c>
      <c r="C8" t="s">
        <v>52</v>
      </c>
      <c r="D8" s="4">
        <v>3120382.8119999999</v>
      </c>
      <c r="E8" t="s">
        <v>50</v>
      </c>
      <c r="F8" s="6" t="str">
        <f>IF(Table3[[#This Row],[% Price Change
Fuel]]&lt;-1,"Market Collapse", "")</f>
        <v/>
      </c>
      <c r="G8" s="33">
        <v>9.7028638967144908E-4</v>
      </c>
      <c r="H8" s="34">
        <v>-1.1210703520177052E-3</v>
      </c>
      <c r="I8" s="34">
        <v>3.1412145701153851E-16</v>
      </c>
      <c r="J8" s="34">
        <v>0</v>
      </c>
      <c r="K8" s="34">
        <v>6.4517598758626982E-4</v>
      </c>
      <c r="L8" s="34">
        <v>0</v>
      </c>
      <c r="M8" s="34">
        <v>0</v>
      </c>
      <c r="N8" s="35">
        <v>-3.2479525766717217E-4</v>
      </c>
      <c r="O8" s="35">
        <v>0.66525835967136271</v>
      </c>
      <c r="P8" s="36">
        <v>13087.177542419598</v>
      </c>
    </row>
    <row r="9" spans="1:16" ht="16.5" thickBot="1" x14ac:dyDescent="0.3">
      <c r="A9" s="43"/>
      <c r="B9" s="32" t="s">
        <v>6</v>
      </c>
      <c r="C9" t="s">
        <v>53</v>
      </c>
      <c r="D9" s="4">
        <v>5381529.7769999998</v>
      </c>
      <c r="E9" t="s">
        <v>50</v>
      </c>
      <c r="F9" s="6" t="str">
        <f>IF(Table3[[#This Row],[% Price Change
Fuel]]&lt;-1,"Market Collapse", "")</f>
        <v/>
      </c>
      <c r="G9" s="33">
        <v>1.6733924690759156E-3</v>
      </c>
      <c r="H9" s="34">
        <v>-1.9334401722425688E-3</v>
      </c>
      <c r="I9" s="34">
        <v>3.1412145701153851E-16</v>
      </c>
      <c r="J9" s="34">
        <v>0</v>
      </c>
      <c r="K9" s="34">
        <v>1.1126948191255064E-3</v>
      </c>
      <c r="L9" s="34">
        <v>0</v>
      </c>
      <c r="M9" s="34">
        <v>0</v>
      </c>
      <c r="N9" s="35">
        <v>-5.5976095019186006E-4</v>
      </c>
      <c r="O9" s="35">
        <v>0.66549332536379069</v>
      </c>
      <c r="P9" s="36">
        <v>22570.639528774929</v>
      </c>
    </row>
    <row r="10" spans="1:16" ht="15.75" customHeight="1" thickBot="1" x14ac:dyDescent="0.3">
      <c r="A10" s="43"/>
      <c r="B10" s="32" t="s">
        <v>54</v>
      </c>
      <c r="C10" t="s">
        <v>55</v>
      </c>
      <c r="D10" s="4">
        <v>8319618</v>
      </c>
      <c r="E10" t="s">
        <v>50</v>
      </c>
      <c r="F10" s="6" t="str">
        <f>IF(Table3[[#This Row],[% Price Change
Fuel]]&lt;-1,"Market Collapse", "")</f>
        <v/>
      </c>
      <c r="G10" s="33">
        <v>2.5869941603388121E-3</v>
      </c>
      <c r="H10" s="34">
        <v>-2.989016938577508E-3</v>
      </c>
      <c r="I10" s="34">
        <v>3.1412145701153851E-16</v>
      </c>
      <c r="J10" s="34">
        <v>0</v>
      </c>
      <c r="K10" s="34">
        <v>1.7201792481513517E-3</v>
      </c>
      <c r="L10" s="34">
        <v>0</v>
      </c>
      <c r="M10" s="34">
        <v>0</v>
      </c>
      <c r="N10" s="35">
        <v>-8.6457825329503042E-4</v>
      </c>
      <c r="O10" s="35">
        <v>0.6657981426669326</v>
      </c>
      <c r="P10" s="36">
        <v>34893.25650442941</v>
      </c>
    </row>
    <row r="11" spans="1:16" ht="16.5" thickBot="1" x14ac:dyDescent="0.3">
      <c r="A11" s="44" t="s">
        <v>44</v>
      </c>
      <c r="B11" s="32" t="s">
        <v>7</v>
      </c>
      <c r="C11" t="s">
        <v>51</v>
      </c>
      <c r="D11" s="4">
        <v>38864666122</v>
      </c>
      <c r="E11" t="s">
        <v>50</v>
      </c>
      <c r="F11" s="6" t="str">
        <f>IF(Table3[[#This Row],[% Price Change
Fuel]]&lt;-1,"Market Collapse", "")</f>
        <v>Market Collapse</v>
      </c>
      <c r="G11" s="33">
        <v>12.085009708514463</v>
      </c>
      <c r="H11" s="34">
        <v>-13.963038369167489</v>
      </c>
      <c r="I11" s="34">
        <v>3.1412145701153851E-16</v>
      </c>
      <c r="J11" s="34">
        <v>0</v>
      </c>
      <c r="K11" s="34">
        <v>8.0357285814558903</v>
      </c>
      <c r="L11" s="34">
        <v>0</v>
      </c>
      <c r="M11" s="34">
        <v>0</v>
      </c>
      <c r="N11" s="35">
        <v>-0.30945954319190838</v>
      </c>
      <c r="O11" s="35">
        <v>0.97439310760554221</v>
      </c>
      <c r="P11" s="36">
        <v>163002046.96345061</v>
      </c>
    </row>
    <row r="12" spans="1:16" ht="16.5" thickBot="1" x14ac:dyDescent="0.3">
      <c r="A12" s="44"/>
      <c r="B12" s="32" t="s">
        <v>7</v>
      </c>
      <c r="C12" t="s">
        <v>52</v>
      </c>
      <c r="D12" s="4">
        <v>16901230856</v>
      </c>
      <c r="E12" t="s">
        <v>50</v>
      </c>
      <c r="F12" s="6" t="str">
        <f>IF(Table3[[#This Row],[% Price Change
Fuel]]&lt;-1,"Market Collapse", "")</f>
        <v>Market Collapse</v>
      </c>
      <c r="G12" s="33">
        <v>5.2554559027842558</v>
      </c>
      <c r="H12" s="34">
        <v>-6.0721616438870667</v>
      </c>
      <c r="I12" s="34">
        <v>3.1412145701153851E-16</v>
      </c>
      <c r="J12" s="34">
        <v>0</v>
      </c>
      <c r="K12" s="34">
        <v>3.4945290260570068</v>
      </c>
      <c r="L12" s="34">
        <v>0</v>
      </c>
      <c r="M12" s="34">
        <v>0</v>
      </c>
      <c r="N12" s="35">
        <v>-0.28150256417657332</v>
      </c>
      <c r="O12" s="35">
        <v>0.94643612859020698</v>
      </c>
      <c r="P12" s="36">
        <v>70885343.954372868</v>
      </c>
    </row>
    <row r="13" spans="1:16" ht="16.5" thickBot="1" x14ac:dyDescent="0.3">
      <c r="A13" s="44"/>
      <c r="B13" s="32" t="s">
        <v>7</v>
      </c>
      <c r="C13" t="s">
        <v>53</v>
      </c>
      <c r="D13" s="4">
        <v>29148499592</v>
      </c>
      <c r="E13" t="s">
        <v>50</v>
      </c>
      <c r="F13" s="6" t="str">
        <f>IF(Table3[[#This Row],[% Price Change
Fuel]]&lt;-1,"Market Collapse", "")</f>
        <v>Market Collapse</v>
      </c>
      <c r="G13" s="33">
        <v>9.0637572815413225</v>
      </c>
      <c r="H13" s="34">
        <v>-10.472278777055253</v>
      </c>
      <c r="I13" s="34">
        <v>3.1412145701153851E-16</v>
      </c>
      <c r="J13" s="34">
        <v>0</v>
      </c>
      <c r="K13" s="34">
        <v>6.0267964361952995</v>
      </c>
      <c r="L13" s="34">
        <v>0</v>
      </c>
      <c r="M13" s="34">
        <v>0</v>
      </c>
      <c r="N13" s="35">
        <v>-0.3017720678653823</v>
      </c>
      <c r="O13" s="35">
        <v>0.96670563227901607</v>
      </c>
      <c r="P13" s="36">
        <v>122251535.224685</v>
      </c>
    </row>
    <row r="14" spans="1:16" ht="15.75" customHeight="1" thickBot="1" x14ac:dyDescent="0.3">
      <c r="A14" s="43" t="s">
        <v>8</v>
      </c>
      <c r="B14" s="32" t="s">
        <v>9</v>
      </c>
      <c r="C14" t="s">
        <v>56</v>
      </c>
      <c r="D14" s="4">
        <v>230098748.90000001</v>
      </c>
      <c r="E14" t="s">
        <v>57</v>
      </c>
      <c r="F14" s="6" t="str">
        <f>IF(Table3[[#This Row],[% Price Change
Fuel]]&lt;-1,"Market Collapse", "")</f>
        <v/>
      </c>
      <c r="G14" s="33">
        <v>7.1549453316915118E-2</v>
      </c>
      <c r="H14" s="34">
        <v>-8.2668345831213366E-2</v>
      </c>
      <c r="I14" s="34">
        <v>3.1412145701153851E-16</v>
      </c>
      <c r="J14" s="34">
        <v>0</v>
      </c>
      <c r="K14" s="34">
        <v>4.757563302586329E-2</v>
      </c>
      <c r="L14" s="34">
        <v>0</v>
      </c>
      <c r="M14" s="34">
        <v>0</v>
      </c>
      <c r="N14" s="35">
        <v>-2.2373041409187767E-2</v>
      </c>
      <c r="O14" s="35">
        <v>0.68730660582282166</v>
      </c>
      <c r="P14" s="36">
        <v>965055.68725824729</v>
      </c>
    </row>
    <row r="15" spans="1:16" ht="16.5" thickBot="1" x14ac:dyDescent="0.3">
      <c r="A15" s="43"/>
      <c r="B15" s="32" t="s">
        <v>10</v>
      </c>
      <c r="C15" t="s">
        <v>56</v>
      </c>
      <c r="D15" s="4">
        <v>61923061.5</v>
      </c>
      <c r="E15" t="s">
        <v>57</v>
      </c>
      <c r="F15" s="6" t="str">
        <f>IF(Table3[[#This Row],[% Price Change
Fuel]]&lt;-1,"Market Collapse", "")</f>
        <v/>
      </c>
      <c r="G15" s="33">
        <v>1.9255042538107055E-2</v>
      </c>
      <c r="H15" s="34">
        <v>-2.2247305070025494E-2</v>
      </c>
      <c r="I15" s="34">
        <v>3.1412145701153851E-16</v>
      </c>
      <c r="J15" s="34">
        <v>0</v>
      </c>
      <c r="K15" s="34">
        <v>1.2803324067799684E-2</v>
      </c>
      <c r="L15" s="34">
        <v>0</v>
      </c>
      <c r="M15" s="34">
        <v>0</v>
      </c>
      <c r="N15" s="35">
        <v>-6.3298371860310504E-3</v>
      </c>
      <c r="O15" s="35">
        <v>0.67126340159966591</v>
      </c>
      <c r="P15" s="36">
        <v>259711.11515685878</v>
      </c>
    </row>
    <row r="16" spans="1:16" ht="16.5" thickBot="1" x14ac:dyDescent="0.3">
      <c r="A16" s="43"/>
      <c r="B16" s="32" t="s">
        <v>11</v>
      </c>
      <c r="C16" t="s">
        <v>56</v>
      </c>
      <c r="D16" s="4">
        <v>148772706.5</v>
      </c>
      <c r="E16" t="s">
        <v>57</v>
      </c>
      <c r="F16" s="6" t="str">
        <f>IF(Table3[[#This Row],[% Price Change
Fuel]]&lt;-1,"Market Collapse", "")</f>
        <v/>
      </c>
      <c r="G16" s="33">
        <v>4.6261033010566117E-2</v>
      </c>
      <c r="H16" s="34">
        <v>-5.3450067025495249E-2</v>
      </c>
      <c r="I16" s="34">
        <v>3.1412145701153851E-16</v>
      </c>
      <c r="J16" s="34">
        <v>0</v>
      </c>
      <c r="K16" s="34">
        <v>3.0760513573172475E-2</v>
      </c>
      <c r="L16" s="34">
        <v>0</v>
      </c>
      <c r="M16" s="34">
        <v>0</v>
      </c>
      <c r="N16" s="35">
        <v>-1.4815155060101625E-2</v>
      </c>
      <c r="O16" s="35">
        <v>0.67974871947373483</v>
      </c>
      <c r="P16" s="36">
        <v>623966.65432989353</v>
      </c>
    </row>
    <row r="17" spans="1:16" ht="15.75" x14ac:dyDescent="0.25">
      <c r="A17" s="45"/>
      <c r="B17" s="32" t="s">
        <v>12</v>
      </c>
      <c r="C17" t="s">
        <v>56</v>
      </c>
      <c r="D17" s="4">
        <v>55319876.289999999</v>
      </c>
      <c r="E17" t="s">
        <v>57</v>
      </c>
      <c r="F17" s="6" t="str">
        <f>IF(Table3[[#This Row],[% Price Change
Fuel]]&lt;-1,"Market Collapse", "")</f>
        <v/>
      </c>
      <c r="G17" s="33">
        <v>1.7201774998911672E-2</v>
      </c>
      <c r="H17" s="34">
        <v>-1.9874956671186172E-2</v>
      </c>
      <c r="I17" s="34">
        <v>3.1412145701153851E-16</v>
      </c>
      <c r="J17" s="34">
        <v>0</v>
      </c>
      <c r="K17" s="34">
        <v>1.1438037564267601E-2</v>
      </c>
      <c r="L17" s="34">
        <v>0</v>
      </c>
      <c r="M17" s="34">
        <v>0</v>
      </c>
      <c r="N17" s="35">
        <v>-5.6662675747397549E-3</v>
      </c>
      <c r="O17" s="35">
        <v>0.67059983198837037</v>
      </c>
      <c r="P17" s="36">
        <v>232016.73841038288</v>
      </c>
    </row>
    <row r="18" spans="1:16" x14ac:dyDescent="0.25">
      <c r="D18" s="4"/>
      <c r="H18" s="4"/>
      <c r="K18" s="4"/>
      <c r="P18" s="38"/>
    </row>
  </sheetData>
  <mergeCells count="3">
    <mergeCell ref="A2:A10"/>
    <mergeCell ref="A11:A13"/>
    <mergeCell ref="A14:A17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G2" sqref="G2:P36"/>
    </sheetView>
  </sheetViews>
  <sheetFormatPr defaultColWidth="8.85546875" defaultRowHeight="15" x14ac:dyDescent="0.25"/>
  <cols>
    <col min="1" max="1" width="11.7109375" customWidth="1"/>
    <col min="2" max="2" width="29.28515625" customWidth="1"/>
    <col min="3" max="3" width="36.28515625" customWidth="1"/>
    <col min="4" max="4" width="24.42578125" customWidth="1"/>
    <col min="5" max="6" width="11.42578125" customWidth="1"/>
    <col min="7" max="7" width="20" customWidth="1"/>
    <col min="8" max="10" width="18.85546875" customWidth="1"/>
    <col min="11" max="13" width="23.140625" customWidth="1"/>
    <col min="14" max="14" width="28.140625" customWidth="1"/>
    <col min="15" max="15" width="24.42578125" customWidth="1"/>
    <col min="16" max="16" width="18.42578125" customWidth="1"/>
  </cols>
  <sheetData>
    <row r="1" spans="1:16" ht="39" customHeight="1" thickBot="1" x14ac:dyDescent="0.35">
      <c r="A1" s="26" t="s">
        <v>45</v>
      </c>
      <c r="B1" s="1" t="s">
        <v>0</v>
      </c>
      <c r="C1" s="1" t="s">
        <v>1</v>
      </c>
      <c r="D1" s="1" t="s">
        <v>2</v>
      </c>
      <c r="E1" s="1" t="s">
        <v>3</v>
      </c>
      <c r="F1" s="5" t="s">
        <v>30</v>
      </c>
      <c r="G1" s="5" t="s">
        <v>34</v>
      </c>
      <c r="H1" s="7" t="s">
        <v>32</v>
      </c>
      <c r="I1" s="7" t="s">
        <v>26</v>
      </c>
      <c r="J1" s="7" t="s">
        <v>27</v>
      </c>
      <c r="K1" s="7" t="s">
        <v>33</v>
      </c>
      <c r="L1" s="7" t="s">
        <v>28</v>
      </c>
      <c r="M1" s="7" t="s">
        <v>29</v>
      </c>
      <c r="N1" s="7" t="s">
        <v>36</v>
      </c>
      <c r="O1" s="7" t="s">
        <v>35</v>
      </c>
      <c r="P1" s="7" t="s">
        <v>31</v>
      </c>
    </row>
    <row r="2" spans="1:16" ht="15.75" customHeight="1" x14ac:dyDescent="0.25">
      <c r="A2" s="45" t="s">
        <v>4</v>
      </c>
      <c r="B2" s="3" t="s">
        <v>5</v>
      </c>
      <c r="C2" t="s">
        <v>13</v>
      </c>
      <c r="D2" s="4">
        <v>78.279968349613</v>
      </c>
      <c r="E2" t="s">
        <v>14</v>
      </c>
      <c r="F2" t="str">
        <f>IF(Table36[[#This Row],[% Price Change
Fuel]]&lt;-1, "Market Collapse", "")</f>
        <v/>
      </c>
      <c r="G2" s="9">
        <v>1.5962505704459633E-4</v>
      </c>
      <c r="H2" s="8">
        <v>0</v>
      </c>
      <c r="I2" s="8">
        <v>-4.5333717683823644E-4</v>
      </c>
      <c r="J2" s="8">
        <v>0</v>
      </c>
      <c r="K2" s="8">
        <v>0</v>
      </c>
      <c r="L2" s="8">
        <v>1.2789145466594729E-4</v>
      </c>
      <c r="M2" s="8">
        <v>0</v>
      </c>
      <c r="N2" s="8">
        <v>-3.1728537709005927E-5</v>
      </c>
      <c r="O2" s="8">
        <v>0.80123084497854524</v>
      </c>
      <c r="P2" s="20">
        <v>1.5188635827937162E-2</v>
      </c>
    </row>
    <row r="3" spans="1:16" ht="15.75" customHeight="1" x14ac:dyDescent="0.25">
      <c r="A3" s="46"/>
      <c r="B3" s="3" t="s">
        <v>5</v>
      </c>
      <c r="C3" t="s">
        <v>15</v>
      </c>
      <c r="D3" s="4">
        <v>71.425238501169304</v>
      </c>
      <c r="E3" t="s">
        <v>14</v>
      </c>
      <c r="F3" t="str">
        <f>IF(Table36[[#This Row],[% Price Change
Fuel]]&lt;-1, "Market Collapse", "")</f>
        <v/>
      </c>
      <c r="G3" s="9">
        <v>1.4564719442977924E-4</v>
      </c>
      <c r="H3" s="8">
        <v>0</v>
      </c>
      <c r="I3" s="8">
        <v>-4.136398705795416E-4</v>
      </c>
      <c r="J3" s="8">
        <v>0</v>
      </c>
      <c r="K3" s="8">
        <v>0</v>
      </c>
      <c r="L3" s="8">
        <v>1.1669240348921802E-4</v>
      </c>
      <c r="M3" s="8">
        <v>0</v>
      </c>
      <c r="N3" s="8">
        <v>-2.8950574370616456E-5</v>
      </c>
      <c r="O3" s="8">
        <v>0.80122806701522575</v>
      </c>
      <c r="P3" s="20">
        <v>1.3858614909916184E-2</v>
      </c>
    </row>
    <row r="4" spans="1:16" ht="15.75" x14ac:dyDescent="0.25">
      <c r="A4" s="46"/>
      <c r="B4" s="3" t="s">
        <v>5</v>
      </c>
      <c r="C4" t="s">
        <v>16</v>
      </c>
      <c r="D4" s="4">
        <v>54.2622507724803</v>
      </c>
      <c r="E4" t="s">
        <v>14</v>
      </c>
      <c r="F4" t="str">
        <f>IF(Table36[[#This Row],[% Price Change
Fuel]]&lt;-1, "Market Collapse", "")</f>
        <v/>
      </c>
      <c r="G4" s="9">
        <v>1.1064918723831063E-4</v>
      </c>
      <c r="H4" s="8">
        <v>0</v>
      </c>
      <c r="I4" s="8">
        <v>-3.1424508840136798E-4</v>
      </c>
      <c r="J4" s="8">
        <v>0</v>
      </c>
      <c r="K4" s="8">
        <v>0</v>
      </c>
      <c r="L4" s="8">
        <v>8.8652031050315535E-5</v>
      </c>
      <c r="M4" s="8">
        <v>0</v>
      </c>
      <c r="N4" s="8">
        <v>-2.1994722489873829E-5</v>
      </c>
      <c r="O4" s="8">
        <v>0.80122111116367534</v>
      </c>
      <c r="P4" s="20">
        <v>1.0528486195920035E-2</v>
      </c>
    </row>
    <row r="5" spans="1:16" ht="15.75" x14ac:dyDescent="0.25">
      <c r="A5" s="46"/>
      <c r="B5" s="3" t="s">
        <v>5</v>
      </c>
      <c r="C5" t="s">
        <v>17</v>
      </c>
      <c r="D5" s="4">
        <v>45.7854092798406</v>
      </c>
      <c r="E5" t="s">
        <v>14</v>
      </c>
      <c r="F5" t="str">
        <f>IF(Table36[[#This Row],[% Price Change
Fuel]]&lt;-1, "Market Collapse", "")</f>
        <v/>
      </c>
      <c r="G5" s="9">
        <v>9.3363586140756002E-5</v>
      </c>
      <c r="H5" s="8">
        <v>0</v>
      </c>
      <c r="I5" s="8">
        <v>-2.6515376310066091E-4</v>
      </c>
      <c r="J5" s="8">
        <v>0</v>
      </c>
      <c r="K5" s="8">
        <v>0</v>
      </c>
      <c r="L5" s="8">
        <v>7.4802822723751152E-5</v>
      </c>
      <c r="M5" s="8">
        <v>0</v>
      </c>
      <c r="N5" s="8">
        <v>-1.8559030679397407E-5</v>
      </c>
      <c r="O5" s="8">
        <v>0.80121767547127409</v>
      </c>
      <c r="P5" s="20">
        <v>8.8837275033062327E-3</v>
      </c>
    </row>
    <row r="6" spans="1:16" ht="15.75" x14ac:dyDescent="0.25">
      <c r="A6" s="46"/>
      <c r="B6" s="3" t="s">
        <v>5</v>
      </c>
      <c r="C6" t="s">
        <v>18</v>
      </c>
      <c r="D6" s="4">
        <v>94.710389505675494</v>
      </c>
      <c r="E6" t="s">
        <v>14</v>
      </c>
      <c r="F6" t="str">
        <f>IF(Table36[[#This Row],[% Price Change
Fuel]]&lt;-1, "Market Collapse", "")</f>
        <v/>
      </c>
      <c r="G6" s="9">
        <v>1.9312924680856913E-4</v>
      </c>
      <c r="H6" s="8">
        <v>0</v>
      </c>
      <c r="I6" s="8">
        <v>-5.4848949866706325E-4</v>
      </c>
      <c r="J6" s="8">
        <v>0</v>
      </c>
      <c r="K6" s="8">
        <v>0</v>
      </c>
      <c r="L6" s="8">
        <v>1.5473498190188216E-4</v>
      </c>
      <c r="M6" s="8">
        <v>0</v>
      </c>
      <c r="N6" s="8">
        <v>-3.8386851282988615E-5</v>
      </c>
      <c r="O6" s="8">
        <v>0.80123750329209387</v>
      </c>
      <c r="P6" s="20">
        <v>1.8376624897180123E-2</v>
      </c>
    </row>
    <row r="7" spans="1:16" ht="15.75" x14ac:dyDescent="0.25">
      <c r="A7" s="46"/>
      <c r="B7" s="3" t="s">
        <v>6</v>
      </c>
      <c r="C7" t="s">
        <v>13</v>
      </c>
      <c r="D7" s="4">
        <v>347.463431650475</v>
      </c>
      <c r="E7" t="s">
        <v>14</v>
      </c>
      <c r="F7" t="str">
        <f>IF(Table36[[#This Row],[% Price Change
Fuel]]&lt;-1, "Market Collapse", "")</f>
        <v/>
      </c>
      <c r="G7" s="9">
        <v>7.0853209662025205E-4</v>
      </c>
      <c r="H7" s="8">
        <v>0</v>
      </c>
      <c r="I7" s="8">
        <v>-2.0122400976905191E-3</v>
      </c>
      <c r="J7" s="8">
        <v>0</v>
      </c>
      <c r="K7" s="8">
        <v>0</v>
      </c>
      <c r="L7" s="8">
        <v>5.6767528978195897E-4</v>
      </c>
      <c r="M7" s="8">
        <v>0</v>
      </c>
      <c r="N7" s="8">
        <v>-1.4075707593218229E-4</v>
      </c>
      <c r="O7" s="8">
        <v>0.80133987351652314</v>
      </c>
      <c r="P7" s="20">
        <v>6.7418212323497984E-2</v>
      </c>
    </row>
    <row r="8" spans="1:16" ht="15.75" x14ac:dyDescent="0.25">
      <c r="A8" s="46"/>
      <c r="B8" s="3" t="s">
        <v>6</v>
      </c>
      <c r="C8" t="s">
        <v>15</v>
      </c>
      <c r="D8" s="4">
        <v>301.51785396969899</v>
      </c>
      <c r="E8" t="s">
        <v>14</v>
      </c>
      <c r="F8" t="str">
        <f>IF(Table36[[#This Row],[% Price Change
Fuel]]&lt;-1, "Market Collapse", "")</f>
        <v/>
      </c>
      <c r="G8" s="9">
        <v>6.1484190214437426E-4</v>
      </c>
      <c r="H8" s="8">
        <v>0</v>
      </c>
      <c r="I8" s="8">
        <v>-1.746158762795379E-3</v>
      </c>
      <c r="J8" s="8">
        <v>0</v>
      </c>
      <c r="K8" s="8">
        <v>0</v>
      </c>
      <c r="L8" s="8">
        <v>4.9261078874877266E-4</v>
      </c>
      <c r="M8" s="8">
        <v>0</v>
      </c>
      <c r="N8" s="8">
        <v>-1.2215600676406297E-4</v>
      </c>
      <c r="O8" s="8">
        <v>0.80132127244740248</v>
      </c>
      <c r="P8" s="20">
        <v>5.8503407399424348E-2</v>
      </c>
    </row>
    <row r="9" spans="1:16" ht="15.75" x14ac:dyDescent="0.25">
      <c r="A9" s="46"/>
      <c r="B9" s="3" t="s">
        <v>6</v>
      </c>
      <c r="C9" t="s">
        <v>16</v>
      </c>
      <c r="D9" s="4">
        <v>229.06521214312818</v>
      </c>
      <c r="E9" t="s">
        <v>14</v>
      </c>
      <c r="F9" t="str">
        <f>IF(Table36[[#This Row],[% Price Change
Fuel]]&lt;-1, "Market Collapse", "")</f>
        <v/>
      </c>
      <c r="G9" s="9">
        <v>4.6709967219168101E-4</v>
      </c>
      <c r="H9" s="8">
        <v>0</v>
      </c>
      <c r="I9" s="8">
        <v>-1.3265689648860319E-3</v>
      </c>
      <c r="J9" s="8">
        <v>0</v>
      </c>
      <c r="K9" s="8">
        <v>0</v>
      </c>
      <c r="L9" s="8">
        <v>3.742398446496792E-4</v>
      </c>
      <c r="M9" s="8">
        <v>0</v>
      </c>
      <c r="N9" s="8">
        <v>-9.2816472997872681E-5</v>
      </c>
      <c r="O9" s="8">
        <v>0.80129193291365852</v>
      </c>
      <c r="P9" s="20">
        <v>4.4445445769159118E-2</v>
      </c>
    </row>
    <row r="10" spans="1:16" ht="16.5" customHeight="1" x14ac:dyDescent="0.25">
      <c r="A10" s="46"/>
      <c r="B10" s="3" t="s">
        <v>6</v>
      </c>
      <c r="C10" t="s">
        <v>17</v>
      </c>
      <c r="D10" s="4">
        <v>193.28067562836512</v>
      </c>
      <c r="E10" t="s">
        <v>14</v>
      </c>
      <c r="F10" t="str">
        <f>IF(Table36[[#This Row],[% Price Change
Fuel]]&lt;-1, "Market Collapse", "")</f>
        <v/>
      </c>
      <c r="G10" s="9">
        <v>3.9412942446531317E-4</v>
      </c>
      <c r="H10" s="8">
        <v>0</v>
      </c>
      <c r="I10" s="8">
        <v>-1.1193325402923066E-3</v>
      </c>
      <c r="J10" s="8">
        <v>0</v>
      </c>
      <c r="K10" s="8">
        <v>0</v>
      </c>
      <c r="L10" s="8">
        <v>3.1577614664477589E-4</v>
      </c>
      <c r="M10" s="8">
        <v>0</v>
      </c>
      <c r="N10" s="8">
        <v>-7.8322408654638096E-5</v>
      </c>
      <c r="O10" s="8">
        <v>0.80127743884919922</v>
      </c>
      <c r="P10" s="20">
        <v>3.7502184231730178E-2</v>
      </c>
    </row>
    <row r="11" spans="1:16" ht="16.5" thickBot="1" x14ac:dyDescent="0.3">
      <c r="A11" s="42"/>
      <c r="B11" s="3" t="s">
        <v>6</v>
      </c>
      <c r="C11" t="s">
        <v>18</v>
      </c>
      <c r="D11" s="4">
        <v>399.81488344685596</v>
      </c>
      <c r="E11" t="s">
        <v>14</v>
      </c>
      <c r="F11" t="str">
        <f>IF(Table36[[#This Row],[% Price Change
Fuel]]&lt;-1, "Market Collapse", "")</f>
        <v/>
      </c>
      <c r="G11" s="9">
        <v>8.1528486690808091E-4</v>
      </c>
      <c r="H11" s="8">
        <v>0</v>
      </c>
      <c r="I11" s="8">
        <v>-2.3154193127710044E-3</v>
      </c>
      <c r="J11" s="8">
        <v>0</v>
      </c>
      <c r="K11" s="8">
        <v>0</v>
      </c>
      <c r="L11" s="8">
        <v>6.5320551501413769E-4</v>
      </c>
      <c r="M11" s="8">
        <v>0</v>
      </c>
      <c r="N11" s="8">
        <v>-1.6194731869575142E-4</v>
      </c>
      <c r="O11" s="8">
        <v>0.80136106375931282</v>
      </c>
      <c r="P11" s="20">
        <v>7.757594683928043E-2</v>
      </c>
    </row>
    <row r="12" spans="1:16" ht="15.75" customHeight="1" x14ac:dyDescent="0.25">
      <c r="A12" s="46" t="s">
        <v>8</v>
      </c>
      <c r="B12" s="3" t="s">
        <v>9</v>
      </c>
      <c r="C12" t="s">
        <v>13</v>
      </c>
      <c r="D12" s="4">
        <v>13979.558874595172</v>
      </c>
      <c r="E12" t="s">
        <v>14</v>
      </c>
      <c r="F12" t="str">
        <f>IF(Table36[[#This Row],[% Price Change
Fuel]]&lt;-1, "Market Collapse", "")</f>
        <v/>
      </c>
      <c r="G12" s="9">
        <v>2.8506499553618933E-2</v>
      </c>
      <c r="H12" s="8">
        <v>0</v>
      </c>
      <c r="I12" s="8">
        <v>-8.0958818549248746E-2</v>
      </c>
      <c r="J12" s="8">
        <v>0</v>
      </c>
      <c r="K12" s="8">
        <v>0</v>
      </c>
      <c r="L12" s="8">
        <v>2.2839382255171504E-2</v>
      </c>
      <c r="M12" s="8">
        <v>0</v>
      </c>
      <c r="N12" s="8">
        <v>-5.5100451974848712E-3</v>
      </c>
      <c r="O12" s="8">
        <v>0.80670916163800388</v>
      </c>
      <c r="P12" s="20">
        <v>2.7124490882963119</v>
      </c>
    </row>
    <row r="13" spans="1:16" ht="15.75" x14ac:dyDescent="0.25">
      <c r="A13" s="46"/>
      <c r="B13" s="3" t="s">
        <v>9</v>
      </c>
      <c r="C13" t="s">
        <v>19</v>
      </c>
      <c r="D13" s="4">
        <v>12880.894356686529</v>
      </c>
      <c r="E13" t="s">
        <v>14</v>
      </c>
      <c r="F13" t="str">
        <f>IF(Table36[[#This Row],[% Price Change
Fuel]]&lt;-1, "Market Collapse", "")</f>
        <v/>
      </c>
      <c r="G13" s="9">
        <v>2.6266151351627E-2</v>
      </c>
      <c r="H13" s="8">
        <v>0</v>
      </c>
      <c r="I13" s="8">
        <v>-7.4596201377293045E-2</v>
      </c>
      <c r="J13" s="8">
        <v>0</v>
      </c>
      <c r="K13" s="8">
        <v>0</v>
      </c>
      <c r="L13" s="8">
        <v>2.1044417255216458E-2</v>
      </c>
      <c r="M13" s="8">
        <v>0</v>
      </c>
      <c r="N13" s="8">
        <v>-5.0880895657849506E-3</v>
      </c>
      <c r="O13" s="8">
        <v>0.80628720600630444</v>
      </c>
      <c r="P13" s="20">
        <v>2.4992755828461144</v>
      </c>
    </row>
    <row r="14" spans="1:16" ht="15.75" customHeight="1" x14ac:dyDescent="0.25">
      <c r="A14" s="46"/>
      <c r="B14" s="3" t="s">
        <v>9</v>
      </c>
      <c r="C14" t="s">
        <v>15</v>
      </c>
      <c r="D14" s="4">
        <v>12928.250585906731</v>
      </c>
      <c r="E14" t="s">
        <v>14</v>
      </c>
      <c r="F14" t="str">
        <f>IF(Table36[[#This Row],[% Price Change
Fuel]]&lt;-1, "Market Collapse", "")</f>
        <v/>
      </c>
      <c r="G14" s="9">
        <v>2.6362718084471486E-2</v>
      </c>
      <c r="H14" s="8">
        <v>0</v>
      </c>
      <c r="I14" s="8">
        <v>-7.4870452117463612E-2</v>
      </c>
      <c r="J14" s="8">
        <v>0</v>
      </c>
      <c r="K14" s="8">
        <v>0</v>
      </c>
      <c r="L14" s="8">
        <v>2.1121786436249096E-2</v>
      </c>
      <c r="M14" s="8">
        <v>0</v>
      </c>
      <c r="N14" s="8">
        <v>-5.1063152975818161E-3</v>
      </c>
      <c r="O14" s="8">
        <v>0.80630543173810265</v>
      </c>
      <c r="P14" s="20">
        <v>2.508464096012053</v>
      </c>
    </row>
    <row r="15" spans="1:16" ht="15.75" customHeight="1" x14ac:dyDescent="0.25">
      <c r="A15" s="46"/>
      <c r="B15" s="3" t="s">
        <v>9</v>
      </c>
      <c r="C15" t="s">
        <v>20</v>
      </c>
      <c r="D15" s="4">
        <v>20202.167397060159</v>
      </c>
      <c r="E15" t="s">
        <v>14</v>
      </c>
      <c r="F15" t="str">
        <f>IF(Table36[[#This Row],[% Price Change
Fuel]]&lt;-1, "Market Collapse", "")</f>
        <v/>
      </c>
      <c r="G15" s="9">
        <v>4.1195368255359736E-2</v>
      </c>
      <c r="H15" s="8">
        <v>0</v>
      </c>
      <c r="I15" s="8">
        <v>-0.11699536582462493</v>
      </c>
      <c r="J15" s="8">
        <v>0</v>
      </c>
      <c r="K15" s="8">
        <v>0</v>
      </c>
      <c r="L15" s="8">
        <v>3.3005692647635997E-2</v>
      </c>
      <c r="M15" s="8">
        <v>0</v>
      </c>
      <c r="N15" s="8">
        <v>-7.8656473678387837E-3</v>
      </c>
      <c r="O15" s="8">
        <v>0.80906476380835801</v>
      </c>
      <c r="P15" s="20">
        <v>3.9198197188716453</v>
      </c>
    </row>
    <row r="16" spans="1:16" ht="15.75" x14ac:dyDescent="0.25">
      <c r="A16" s="46"/>
      <c r="B16" s="3" t="s">
        <v>9</v>
      </c>
      <c r="C16" t="s">
        <v>17</v>
      </c>
      <c r="D16" s="4">
        <v>8287.3401193964201</v>
      </c>
      <c r="E16" t="s">
        <v>14</v>
      </c>
      <c r="F16" t="str">
        <f>IF(Table36[[#This Row],[% Price Change
Fuel]]&lt;-1, "Market Collapse", "")</f>
        <v/>
      </c>
      <c r="G16" s="9">
        <v>1.6899178259736296E-2</v>
      </c>
      <c r="H16" s="8">
        <v>0</v>
      </c>
      <c r="I16" s="8">
        <v>-4.7993879563782059E-2</v>
      </c>
      <c r="J16" s="8">
        <v>0</v>
      </c>
      <c r="K16" s="8">
        <v>0</v>
      </c>
      <c r="L16" s="8">
        <v>1.3539606690271504E-2</v>
      </c>
      <c r="M16" s="8">
        <v>0</v>
      </c>
      <c r="N16" s="8">
        <v>-3.3037410603616777E-3</v>
      </c>
      <c r="O16" s="8">
        <v>0.80450285750088113</v>
      </c>
      <c r="P16" s="20">
        <v>1.6079898051796844</v>
      </c>
    </row>
    <row r="17" spans="1:16" ht="15.75" x14ac:dyDescent="0.25">
      <c r="A17" s="46"/>
      <c r="B17" s="3" t="s">
        <v>9</v>
      </c>
      <c r="C17" t="s">
        <v>21</v>
      </c>
      <c r="D17" s="4">
        <v>15343.41827613693</v>
      </c>
      <c r="E17" t="s">
        <v>14</v>
      </c>
      <c r="F17" t="str">
        <f>IF(Table36[[#This Row],[% Price Change
Fuel]]&lt;-1, "Market Collapse", "")</f>
        <v/>
      </c>
      <c r="G17" s="9">
        <v>3.1287621459539949E-2</v>
      </c>
      <c r="H17" s="8">
        <v>0</v>
      </c>
      <c r="I17" s="8">
        <v>-8.8857239866159107E-2</v>
      </c>
      <c r="J17" s="8">
        <v>0</v>
      </c>
      <c r="K17" s="8">
        <v>0</v>
      </c>
      <c r="L17" s="8">
        <v>2.5067614668908736E-2</v>
      </c>
      <c r="M17" s="8">
        <v>0</v>
      </c>
      <c r="N17" s="8">
        <v>-6.0313017059472271E-3</v>
      </c>
      <c r="O17" s="8">
        <v>0.80723041814646423</v>
      </c>
      <c r="P17" s="20">
        <v>2.9770782674758909</v>
      </c>
    </row>
    <row r="18" spans="1:16" ht="18.75" customHeight="1" x14ac:dyDescent="0.25">
      <c r="A18" s="46"/>
      <c r="B18" s="3" t="s">
        <v>9</v>
      </c>
      <c r="C18" t="s">
        <v>22</v>
      </c>
      <c r="D18" s="4">
        <v>860.28054599366999</v>
      </c>
      <c r="E18" t="s">
        <v>14</v>
      </c>
      <c r="F18" t="str">
        <f>IF(Table36[[#This Row],[% Price Change
Fuel]]&lt;-1, "Market Collapse", "")</f>
        <v/>
      </c>
      <c r="G18" s="9">
        <v>1.7542461261007261E-3</v>
      </c>
      <c r="H18" s="8">
        <v>0</v>
      </c>
      <c r="I18" s="8">
        <v>-4.9820811407084269E-3</v>
      </c>
      <c r="J18" s="8">
        <v>0</v>
      </c>
      <c r="K18" s="8">
        <v>0</v>
      </c>
      <c r="L18" s="8">
        <v>1.4055004462510596E-3</v>
      </c>
      <c r="M18" s="8">
        <v>0</v>
      </c>
      <c r="N18" s="8">
        <v>-3.481349654351506E-4</v>
      </c>
      <c r="O18" s="8">
        <v>0.80154725140595162</v>
      </c>
      <c r="P18" s="20">
        <v>0.16691994386891462</v>
      </c>
    </row>
    <row r="19" spans="1:16" ht="15.75" customHeight="1" x14ac:dyDescent="0.25">
      <c r="A19" s="46"/>
      <c r="B19" s="3" t="s">
        <v>10</v>
      </c>
      <c r="C19" t="s">
        <v>13</v>
      </c>
      <c r="D19">
        <v>3762.1112153559802</v>
      </c>
      <c r="E19" t="s">
        <v>14</v>
      </c>
      <c r="F19" t="str">
        <f>IF(Table36[[#This Row],[% Price Change
Fuel]]&lt;-1, "Market Collapse", "")</f>
        <v/>
      </c>
      <c r="G19" s="9">
        <v>7.6715311722821214E-3</v>
      </c>
      <c r="H19" s="8">
        <v>0</v>
      </c>
      <c r="I19" s="8">
        <v>-2.1787245361482532E-2</v>
      </c>
      <c r="J19" s="8">
        <v>0</v>
      </c>
      <c r="K19" s="8">
        <v>0</v>
      </c>
      <c r="L19" s="8">
        <v>6.146423996978333E-3</v>
      </c>
      <c r="M19" s="8">
        <v>0</v>
      </c>
      <c r="N19" s="8">
        <v>-1.5134963409450947E-3</v>
      </c>
      <c r="O19" s="8">
        <v>0.80271261278146366</v>
      </c>
      <c r="P19" s="20">
        <v>0.72996116885391993</v>
      </c>
    </row>
    <row r="20" spans="1:16" ht="15.75" x14ac:dyDescent="0.25">
      <c r="A20" s="46"/>
      <c r="B20" s="3" t="s">
        <v>10</v>
      </c>
      <c r="C20" t="s">
        <v>19</v>
      </c>
      <c r="D20">
        <v>3466.4439374662097</v>
      </c>
      <c r="E20" t="s">
        <v>14</v>
      </c>
      <c r="F20" t="str">
        <f>IF(Table36[[#This Row],[% Price Change
Fuel]]&lt;-1, "Market Collapse", "")</f>
        <v/>
      </c>
      <c r="G20" s="9">
        <v>7.0686195067000742E-3</v>
      </c>
      <c r="H20" s="8">
        <v>0</v>
      </c>
      <c r="I20" s="8">
        <v>-2.0074968621110429E-2</v>
      </c>
      <c r="J20" s="8">
        <v>0</v>
      </c>
      <c r="K20" s="8">
        <v>0</v>
      </c>
      <c r="L20" s="8">
        <v>5.6633717032223453E-3</v>
      </c>
      <c r="M20" s="8">
        <v>0</v>
      </c>
      <c r="N20" s="8">
        <v>-1.3953843623546022E-3</v>
      </c>
      <c r="O20" s="8">
        <v>0.80259450080288364</v>
      </c>
      <c r="P20" s="20">
        <v>0.67259294675579007</v>
      </c>
    </row>
    <row r="21" spans="1:16" ht="15.75" x14ac:dyDescent="0.25">
      <c r="A21" s="46"/>
      <c r="B21" s="3" t="s">
        <v>11</v>
      </c>
      <c r="C21" t="s">
        <v>13</v>
      </c>
      <c r="D21">
        <v>9038.6271912206303</v>
      </c>
      <c r="E21" t="s">
        <v>14</v>
      </c>
      <c r="F21" t="str">
        <f>IF(Table36[[#This Row],[% Price Change
Fuel]]&lt;-1, "Market Collapse", "")</f>
        <v/>
      </c>
      <c r="G21" s="9">
        <v>1.84311697030798E-2</v>
      </c>
      <c r="H21" s="8">
        <v>0</v>
      </c>
      <c r="I21" s="8">
        <v>-5.2344754600100157E-2</v>
      </c>
      <c r="J21" s="8">
        <v>0</v>
      </c>
      <c r="K21" s="8">
        <v>0</v>
      </c>
      <c r="L21" s="8">
        <v>1.4767036881072837E-2</v>
      </c>
      <c r="M21" s="8">
        <v>0</v>
      </c>
      <c r="N21" s="8">
        <v>-3.5978207767101769E-3</v>
      </c>
      <c r="O21" s="8">
        <v>0.80479693721722989</v>
      </c>
      <c r="P21" s="20">
        <v>1.7537617820566995</v>
      </c>
    </row>
    <row r="22" spans="1:16" ht="15.75" x14ac:dyDescent="0.25">
      <c r="A22" s="46"/>
      <c r="B22" s="3" t="s">
        <v>11</v>
      </c>
      <c r="C22" t="s">
        <v>19</v>
      </c>
      <c r="D22">
        <v>8328.2743775763392</v>
      </c>
      <c r="E22" t="s">
        <v>14</v>
      </c>
      <c r="F22" t="str">
        <f>IF(Table36[[#This Row],[% Price Change
Fuel]]&lt;-1, "Market Collapse", "")</f>
        <v/>
      </c>
      <c r="G22" s="9">
        <v>1.6982649592630367E-2</v>
      </c>
      <c r="H22" s="8">
        <v>0</v>
      </c>
      <c r="I22" s="8">
        <v>-4.8230939202799868E-2</v>
      </c>
      <c r="J22" s="8">
        <v>0</v>
      </c>
      <c r="K22" s="8">
        <v>0</v>
      </c>
      <c r="L22" s="8">
        <v>1.3606483848434475E-2</v>
      </c>
      <c r="M22" s="8">
        <v>0</v>
      </c>
      <c r="N22" s="8">
        <v>-3.3197869654397038E-3</v>
      </c>
      <c r="O22" s="8">
        <v>0.80451890340596044</v>
      </c>
      <c r="P22" s="20">
        <v>1.6159322654730379</v>
      </c>
    </row>
    <row r="23" spans="1:16" ht="15.75" x14ac:dyDescent="0.25">
      <c r="A23" s="46"/>
      <c r="B23" s="3" t="s">
        <v>12</v>
      </c>
      <c r="C23" t="s">
        <v>13</v>
      </c>
      <c r="D23">
        <v>3360.1350171024301</v>
      </c>
      <c r="E23" t="s">
        <v>14</v>
      </c>
      <c r="F23" t="str">
        <f>IF(Table36[[#This Row],[% Price Change
Fuel]]&lt;-1, "Market Collapse", "")</f>
        <v/>
      </c>
      <c r="G23" s="9">
        <v>6.8518390475968138E-3</v>
      </c>
      <c r="H23" s="8">
        <v>0</v>
      </c>
      <c r="I23" s="8">
        <v>-1.9459309380993991E-2</v>
      </c>
      <c r="J23" s="8">
        <v>0</v>
      </c>
      <c r="K23" s="8">
        <v>0</v>
      </c>
      <c r="L23" s="8">
        <v>5.4896873909272498E-3</v>
      </c>
      <c r="M23" s="8">
        <v>0</v>
      </c>
      <c r="N23" s="8">
        <v>-1.3528819274522179E-3</v>
      </c>
      <c r="O23" s="8">
        <v>0.80255199836798241</v>
      </c>
      <c r="P23" s="20">
        <v>0.65196586283237945</v>
      </c>
    </row>
    <row r="24" spans="1:16" ht="15.75" x14ac:dyDescent="0.25">
      <c r="A24" s="46"/>
      <c r="B24" s="3" t="s">
        <v>12</v>
      </c>
      <c r="C24" t="s">
        <v>19</v>
      </c>
      <c r="D24">
        <v>3808.15302114118</v>
      </c>
      <c r="E24" t="s">
        <v>14</v>
      </c>
      <c r="F24" t="str">
        <f>IF(Table36[[#This Row],[% Price Change
Fuel]]&lt;-1, "Market Collapse", "")</f>
        <v/>
      </c>
      <c r="G24" s="9">
        <v>7.7654175908620938E-3</v>
      </c>
      <c r="H24" s="8">
        <v>0</v>
      </c>
      <c r="I24" s="8">
        <v>-2.2053883975310131E-2</v>
      </c>
      <c r="J24" s="8">
        <v>0</v>
      </c>
      <c r="K24" s="8">
        <v>0</v>
      </c>
      <c r="L24" s="8">
        <v>6.2216457125904073E-3</v>
      </c>
      <c r="M24" s="8">
        <v>0</v>
      </c>
      <c r="N24" s="8">
        <v>-1.5318762197280042E-3</v>
      </c>
      <c r="O24" s="8">
        <v>0.80273099266024917</v>
      </c>
      <c r="P24" s="20">
        <v>0.73889464488458345</v>
      </c>
    </row>
    <row r="25" spans="1:16" ht="15.75" x14ac:dyDescent="0.25">
      <c r="A25" s="46"/>
      <c r="B25" s="3" t="s">
        <v>12</v>
      </c>
      <c r="C25" t="s">
        <v>15</v>
      </c>
      <c r="D25">
        <v>3822.1535825767901</v>
      </c>
      <c r="E25" t="s">
        <v>14</v>
      </c>
      <c r="F25" t="str">
        <f>IF(Table36[[#This Row],[% Price Change
Fuel]]&lt;-1, "Market Collapse", "")</f>
        <v/>
      </c>
      <c r="G25" s="9">
        <v>7.7939669179113132E-3</v>
      </c>
      <c r="H25" s="8">
        <v>0</v>
      </c>
      <c r="I25" s="8">
        <v>-2.2134964424487379E-2</v>
      </c>
      <c r="J25" s="8">
        <v>0</v>
      </c>
      <c r="K25" s="8">
        <v>0</v>
      </c>
      <c r="L25" s="8">
        <v>6.2445194081971892E-3</v>
      </c>
      <c r="M25" s="8">
        <v>0</v>
      </c>
      <c r="N25" s="8">
        <v>-1.5374645617821097E-3</v>
      </c>
      <c r="O25" s="8">
        <v>0.80273658100230538</v>
      </c>
      <c r="P25" s="20">
        <v>0.74161116909269431</v>
      </c>
    </row>
    <row r="26" spans="1:16" ht="15.75" x14ac:dyDescent="0.25">
      <c r="A26" s="46"/>
      <c r="B26" s="3" t="s">
        <v>12</v>
      </c>
      <c r="C26" t="s">
        <v>20</v>
      </c>
      <c r="D26">
        <v>5972.6399961013694</v>
      </c>
      <c r="E26" t="s">
        <v>14</v>
      </c>
      <c r="F26" t="str">
        <f>IF(Table36[[#This Row],[% Price Change
Fuel]]&lt;-1, "Market Collapse", "")</f>
        <v/>
      </c>
      <c r="G26" s="9">
        <v>1.2179143913632307E-2</v>
      </c>
      <c r="H26" s="8">
        <v>0</v>
      </c>
      <c r="I26" s="8">
        <v>-3.4588922443259729E-2</v>
      </c>
      <c r="J26" s="8">
        <v>0</v>
      </c>
      <c r="K26" s="8">
        <v>0</v>
      </c>
      <c r="L26" s="8">
        <v>9.7579193426042179E-3</v>
      </c>
      <c r="M26" s="8">
        <v>0</v>
      </c>
      <c r="N26" s="8">
        <v>-2.3920909510804071E-3</v>
      </c>
      <c r="O26" s="8">
        <v>0.80359120739160483</v>
      </c>
      <c r="P26" s="20">
        <v>1.1588693218058328</v>
      </c>
    </row>
    <row r="27" spans="1:16" ht="15.75" x14ac:dyDescent="0.25">
      <c r="A27" s="46"/>
      <c r="B27" s="3" t="s">
        <v>12</v>
      </c>
      <c r="C27" t="s">
        <v>17</v>
      </c>
      <c r="D27">
        <v>2450.098450813101</v>
      </c>
      <c r="E27" t="s">
        <v>14</v>
      </c>
      <c r="F27" t="str">
        <f>IF(Table36[[#This Row],[% Price Change
Fuel]]&lt;-1, "Market Collapse", "")</f>
        <v/>
      </c>
      <c r="G27" s="9">
        <v>4.9961326405908273E-3</v>
      </c>
      <c r="H27" s="8">
        <v>0</v>
      </c>
      <c r="I27" s="8">
        <v>-1.4189079761854273E-2</v>
      </c>
      <c r="J27" s="8">
        <v>0</v>
      </c>
      <c r="K27" s="8">
        <v>0</v>
      </c>
      <c r="L27" s="8">
        <v>4.0028970572609825E-3</v>
      </c>
      <c r="M27" s="8">
        <v>0</v>
      </c>
      <c r="N27" s="8">
        <v>-9.8829791585380356E-4</v>
      </c>
      <c r="O27" s="8">
        <v>0.80218741435637098</v>
      </c>
      <c r="P27" s="20">
        <v>0.47539177514545988</v>
      </c>
    </row>
    <row r="28" spans="1:16" ht="16.5" thickBot="1" x14ac:dyDescent="0.3">
      <c r="A28" s="46"/>
      <c r="B28" s="3" t="s">
        <v>12</v>
      </c>
      <c r="C28" t="s">
        <v>22</v>
      </c>
      <c r="D28">
        <v>4536.1822744070996</v>
      </c>
      <c r="E28" t="s">
        <v>14</v>
      </c>
      <c r="F28" t="str">
        <f>IF(Table36[[#This Row],[% Price Change
Fuel]]&lt;-1, "Market Collapse", "")</f>
        <v/>
      </c>
      <c r="G28" s="9">
        <v>9.249982716944976E-3</v>
      </c>
      <c r="H28" s="8">
        <v>0</v>
      </c>
      <c r="I28" s="8">
        <v>-2.6270067671979792E-2</v>
      </c>
      <c r="J28" s="8">
        <v>0</v>
      </c>
      <c r="K28" s="8">
        <v>0</v>
      </c>
      <c r="L28" s="8">
        <v>7.4110779799064002E-3</v>
      </c>
      <c r="M28" s="8">
        <v>0</v>
      </c>
      <c r="N28" s="8">
        <v>-1.8220507986417957E-3</v>
      </c>
      <c r="O28" s="8">
        <v>0.80302116723915673</v>
      </c>
      <c r="P28" s="20">
        <v>0.88015391507967</v>
      </c>
    </row>
    <row r="29" spans="1:16" ht="15.75" customHeight="1" x14ac:dyDescent="0.25">
      <c r="A29" s="45" t="s">
        <v>44</v>
      </c>
      <c r="B29" s="2" t="s">
        <v>7</v>
      </c>
      <c r="C29" t="s">
        <v>13</v>
      </c>
      <c r="D29">
        <v>1606695.2125056691</v>
      </c>
      <c r="E29" t="s">
        <v>14</v>
      </c>
      <c r="F29" t="str">
        <f>IF(Table36[[#This Row],[% Price Change
Fuel]]&lt;-1, "Market Collapse", "")</f>
        <v/>
      </c>
      <c r="G29" s="9">
        <v>3.2763019755457679</v>
      </c>
      <c r="H29" s="8">
        <v>0</v>
      </c>
      <c r="I29" s="8">
        <v>-9.3047389649453827</v>
      </c>
      <c r="J29" s="8">
        <v>0</v>
      </c>
      <c r="K29" s="8">
        <v>0</v>
      </c>
      <c r="L29" s="8">
        <v>2.6249702479995913</v>
      </c>
      <c r="M29" s="8">
        <v>0</v>
      </c>
      <c r="N29" s="8">
        <v>-0.15231191138297703</v>
      </c>
      <c r="O29" s="8">
        <v>0.95351102782349451</v>
      </c>
      <c r="P29" s="20">
        <v>311.74652958835145</v>
      </c>
    </row>
    <row r="30" spans="1:16" ht="15.75" x14ac:dyDescent="0.25">
      <c r="A30" s="46"/>
      <c r="B30" s="2" t="s">
        <v>7</v>
      </c>
      <c r="C30" t="s">
        <v>15</v>
      </c>
      <c r="D30">
        <v>1405858.3109424603</v>
      </c>
      <c r="E30" t="s">
        <v>14</v>
      </c>
      <c r="F30" t="str">
        <f>IF(Table36[[#This Row],[% Price Change
Fuel]]&lt;-1, "Market Collapse", "")</f>
        <v/>
      </c>
      <c r="G30" s="9">
        <v>2.8667642286025465</v>
      </c>
      <c r="H30" s="8">
        <v>0</v>
      </c>
      <c r="I30" s="8">
        <v>-8.1416465943272094</v>
      </c>
      <c r="J30" s="8">
        <v>0</v>
      </c>
      <c r="K30" s="8">
        <v>0</v>
      </c>
      <c r="L30" s="8">
        <v>2.2968489669996424</v>
      </c>
      <c r="M30" s="8">
        <v>0</v>
      </c>
      <c r="N30" s="8">
        <v>-0.14738815917123357</v>
      </c>
      <c r="O30" s="8">
        <v>0.94858727561175116</v>
      </c>
      <c r="P30" s="20">
        <v>272.77821338980738</v>
      </c>
    </row>
    <row r="31" spans="1:16" ht="15.75" customHeight="1" x14ac:dyDescent="0.25">
      <c r="A31" s="46"/>
      <c r="B31" s="2" t="s">
        <v>7</v>
      </c>
      <c r="C31" t="s">
        <v>16</v>
      </c>
      <c r="D31">
        <v>1068040.3431848581</v>
      </c>
      <c r="E31" t="s">
        <v>14</v>
      </c>
      <c r="F31" t="str">
        <f>IF(Table36[[#This Row],[% Price Change
Fuel]]&lt;-1, "Market Collapse", "")</f>
        <v/>
      </c>
      <c r="G31" s="9">
        <v>2.1779007363083083</v>
      </c>
      <c r="H31" s="8">
        <v>0</v>
      </c>
      <c r="I31" s="8">
        <v>-6.1852655811848463</v>
      </c>
      <c r="J31" s="8">
        <v>0</v>
      </c>
      <c r="K31" s="8">
        <v>0</v>
      </c>
      <c r="L31" s="8">
        <v>1.744932145625369</v>
      </c>
      <c r="M31" s="8">
        <v>0</v>
      </c>
      <c r="N31" s="8">
        <v>-0.13624358550163795</v>
      </c>
      <c r="O31" s="8">
        <v>0.9374427019421554</v>
      </c>
      <c r="P31" s="20">
        <v>207.23150716866695</v>
      </c>
    </row>
    <row r="32" spans="1:16" ht="15.75" x14ac:dyDescent="0.25">
      <c r="A32" s="46"/>
      <c r="B32" s="2" t="s">
        <v>7</v>
      </c>
      <c r="C32" t="s">
        <v>17</v>
      </c>
      <c r="D32">
        <v>901191.22496311564</v>
      </c>
      <c r="E32" t="s">
        <v>14</v>
      </c>
      <c r="F32" t="str">
        <f>IF(Table36[[#This Row],[% Price Change
Fuel]]&lt;-1, "Market Collapse", "")</f>
        <v/>
      </c>
      <c r="G32" s="9">
        <v>1.8376693773093249</v>
      </c>
      <c r="H32" s="8">
        <v>0</v>
      </c>
      <c r="I32" s="8">
        <v>-5.2190042271328263</v>
      </c>
      <c r="J32" s="8">
        <v>0</v>
      </c>
      <c r="K32" s="8">
        <v>0</v>
      </c>
      <c r="L32" s="8">
        <v>1.4723390814100268</v>
      </c>
      <c r="M32" s="8">
        <v>0</v>
      </c>
      <c r="N32" s="8">
        <v>-0.1287430800855679</v>
      </c>
      <c r="O32" s="8">
        <v>0.92994219652608534</v>
      </c>
      <c r="P32" s="20">
        <v>174.85782909603051</v>
      </c>
    </row>
    <row r="33" spans="1:16" ht="15.75" x14ac:dyDescent="0.25">
      <c r="A33" s="46"/>
      <c r="B33" s="2" t="s">
        <v>7</v>
      </c>
      <c r="C33" t="s">
        <v>18</v>
      </c>
      <c r="D33">
        <v>1864178.4196379881</v>
      </c>
      <c r="E33" t="s">
        <v>14</v>
      </c>
      <c r="F33" t="str">
        <f>IF(Table36[[#This Row],[% Price Change
Fuel]]&lt;-1, "Market Collapse", "")</f>
        <v/>
      </c>
      <c r="G33" s="9">
        <v>3.8013503690627184</v>
      </c>
      <c r="H33" s="8">
        <v>0</v>
      </c>
      <c r="I33" s="8">
        <v>-10.795883029840478</v>
      </c>
      <c r="J33" s="8">
        <v>0</v>
      </c>
      <c r="K33" s="8">
        <v>0</v>
      </c>
      <c r="L33" s="8">
        <v>3.0456385569738851</v>
      </c>
      <c r="M33" s="8">
        <v>0</v>
      </c>
      <c r="N33" s="8">
        <v>-0.15739568121464917</v>
      </c>
      <c r="O33" s="8">
        <v>0.95859479765516653</v>
      </c>
      <c r="P33" s="20">
        <v>361.70590933007475</v>
      </c>
    </row>
    <row r="34" spans="1:16" ht="15.75" x14ac:dyDescent="0.25">
      <c r="A34" s="46"/>
      <c r="B34" s="2" t="s">
        <v>7</v>
      </c>
      <c r="C34" t="s">
        <v>23</v>
      </c>
      <c r="D34">
        <v>1789322.1461500002</v>
      </c>
      <c r="E34" t="s">
        <v>14</v>
      </c>
      <c r="F34" t="str">
        <f>IF(Table36[[#This Row],[% Price Change
Fuel]]&lt;-1, "Market Collapse", "")</f>
        <v/>
      </c>
      <c r="G34" s="9">
        <v>3.6487067594958393</v>
      </c>
      <c r="H34" s="8">
        <v>0</v>
      </c>
      <c r="I34" s="8">
        <v>-10.362373251960417</v>
      </c>
      <c r="J34" s="8">
        <v>0</v>
      </c>
      <c r="K34" s="8">
        <v>0</v>
      </c>
      <c r="L34" s="8">
        <v>2.9233406318586104</v>
      </c>
      <c r="M34" s="8">
        <v>0</v>
      </c>
      <c r="N34" s="8">
        <v>-0.15603611179722954</v>
      </c>
      <c r="O34" s="8">
        <v>0.95723522823774698</v>
      </c>
      <c r="P34" s="20">
        <v>347.18157186011757</v>
      </c>
    </row>
    <row r="35" spans="1:16" ht="15.75" x14ac:dyDescent="0.25">
      <c r="A35" s="46"/>
      <c r="B35" s="2" t="s">
        <v>7</v>
      </c>
      <c r="C35" t="s">
        <v>24</v>
      </c>
      <c r="D35">
        <v>1602880.4750000001</v>
      </c>
      <c r="E35" t="s">
        <v>14</v>
      </c>
      <c r="F35" t="str">
        <f>IF(Table36[[#This Row],[% Price Change
Fuel]]&lt;-1, "Market Collapse", "")</f>
        <v/>
      </c>
      <c r="G35" s="9">
        <v>3.2685231311646232</v>
      </c>
      <c r="H35" s="8">
        <v>0</v>
      </c>
      <c r="I35" s="8">
        <v>-9.2826469487161933</v>
      </c>
      <c r="J35" s="8">
        <v>0</v>
      </c>
      <c r="K35" s="8">
        <v>0</v>
      </c>
      <c r="L35" s="8">
        <v>2.6187378447544898</v>
      </c>
      <c r="M35" s="8">
        <v>0</v>
      </c>
      <c r="N35" s="8">
        <v>-0.15222719110177252</v>
      </c>
      <c r="O35" s="8">
        <v>0.95342630754228996</v>
      </c>
      <c r="P35" s="20">
        <v>311.00635735815723</v>
      </c>
    </row>
    <row r="36" spans="1:16" ht="15.75" x14ac:dyDescent="0.25">
      <c r="A36" s="46"/>
      <c r="B36" s="2" t="s">
        <v>7</v>
      </c>
      <c r="C36" t="s">
        <v>25</v>
      </c>
      <c r="D36">
        <v>924809.875</v>
      </c>
      <c r="E36" t="s">
        <v>14</v>
      </c>
      <c r="F36" t="str">
        <f>IF(Table36[[#This Row],[% Price Change
Fuel]]&lt;-1, "Market Collapse", "")</f>
        <v/>
      </c>
      <c r="G36" s="9">
        <v>1.8858314861979735</v>
      </c>
      <c r="H36" s="8">
        <v>0</v>
      </c>
      <c r="I36" s="8">
        <v>-5.3557852242921324</v>
      </c>
      <c r="J36" s="8">
        <v>0</v>
      </c>
      <c r="K36" s="8">
        <v>0</v>
      </c>
      <c r="L36" s="8">
        <v>1.5109265204975242</v>
      </c>
      <c r="M36" s="8">
        <v>0</v>
      </c>
      <c r="N36" s="8">
        <v>-0.12991228611008718</v>
      </c>
      <c r="O36" s="8">
        <v>0.93111140255060465</v>
      </c>
      <c r="P36" s="20">
        <v>179.44054778794575</v>
      </c>
    </row>
    <row r="37" spans="1:16" x14ac:dyDescent="0.25">
      <c r="H37" s="10"/>
    </row>
  </sheetData>
  <mergeCells count="3">
    <mergeCell ref="A2:A11"/>
    <mergeCell ref="A12:A28"/>
    <mergeCell ref="A29:A36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"/>
  <sheetViews>
    <sheetView tabSelected="1" topLeftCell="A87" zoomScale="85" zoomScaleNormal="85" zoomScalePageLayoutView="160" workbookViewId="0">
      <pane xSplit="2" topLeftCell="C1" activePane="topRight" state="frozen"/>
      <selection activeCell="C24" sqref="C24"/>
      <selection pane="topRight" activeCell="G103" sqref="G103:P118"/>
    </sheetView>
  </sheetViews>
  <sheetFormatPr defaultColWidth="8.85546875" defaultRowHeight="15" x14ac:dyDescent="0.25"/>
  <cols>
    <col min="1" max="1" width="11.7109375" style="37" customWidth="1"/>
    <col min="2" max="2" width="29.28515625" customWidth="1"/>
    <col min="3" max="3" width="36.28515625" customWidth="1"/>
    <col min="4" max="4" width="24.42578125" customWidth="1"/>
    <col min="5" max="5" width="11.42578125" customWidth="1"/>
    <col min="6" max="6" width="16.140625" customWidth="1"/>
    <col min="7" max="7" width="19.28515625" customWidth="1"/>
    <col min="8" max="10" width="19" customWidth="1"/>
    <col min="11" max="13" width="23.28515625" customWidth="1"/>
    <col min="14" max="15" width="26.42578125" customWidth="1"/>
    <col min="16" max="16" width="23.7109375" customWidth="1"/>
  </cols>
  <sheetData>
    <row r="1" spans="1:16" ht="35.1" customHeight="1" x14ac:dyDescent="0.25">
      <c r="A1" s="47" t="s">
        <v>37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39.950000000000003" customHeight="1" x14ac:dyDescent="0.3">
      <c r="A2" s="26" t="s">
        <v>45</v>
      </c>
      <c r="B2" s="30" t="s">
        <v>0</v>
      </c>
      <c r="C2" s="31" t="s">
        <v>1</v>
      </c>
      <c r="D2" s="31" t="s">
        <v>2</v>
      </c>
      <c r="E2" s="31" t="s">
        <v>3</v>
      </c>
      <c r="F2" s="5" t="s">
        <v>30</v>
      </c>
      <c r="G2" s="5" t="s">
        <v>34</v>
      </c>
      <c r="H2" s="7" t="s">
        <v>32</v>
      </c>
      <c r="I2" s="7" t="s">
        <v>26</v>
      </c>
      <c r="J2" s="7" t="s">
        <v>27</v>
      </c>
      <c r="K2" s="7" t="s">
        <v>33</v>
      </c>
      <c r="L2" s="7" t="s">
        <v>28</v>
      </c>
      <c r="M2" s="7" t="s">
        <v>29</v>
      </c>
      <c r="N2" s="7" t="s">
        <v>46</v>
      </c>
      <c r="O2" s="7" t="s">
        <v>47</v>
      </c>
      <c r="P2" s="7" t="s">
        <v>31</v>
      </c>
    </row>
    <row r="3" spans="1:16" ht="16.5" thickBot="1" x14ac:dyDescent="0.3">
      <c r="A3" s="42" t="s">
        <v>4</v>
      </c>
      <c r="B3" s="32" t="s">
        <v>48</v>
      </c>
      <c r="C3" t="s">
        <v>49</v>
      </c>
      <c r="D3" s="4">
        <v>6500</v>
      </c>
      <c r="E3" t="s">
        <v>50</v>
      </c>
      <c r="F3" s="6" t="str">
        <f>IF(Table33[[#This Row],[% Price Change
Fuel]]&lt;-1,"Market Collapse", "")</f>
        <v/>
      </c>
      <c r="G3" s="33">
        <v>2.0211819872261246E-6</v>
      </c>
      <c r="H3" s="34">
        <v>-2.3287548039427994E-6</v>
      </c>
      <c r="I3" s="34">
        <v>-1.3224513340185871E-16</v>
      </c>
      <c r="J3" s="34">
        <v>0</v>
      </c>
      <c r="K3" s="34">
        <v>1.3401983896444988E-6</v>
      </c>
      <c r="L3" s="34">
        <v>8.5460035313482597E-18</v>
      </c>
      <c r="M3" s="34">
        <v>0</v>
      </c>
      <c r="N3" s="35">
        <v>-6.8098222119263383E-7</v>
      </c>
      <c r="O3" s="35">
        <v>0.66307723624273296</v>
      </c>
      <c r="P3" s="36">
        <v>27.412697926205286</v>
      </c>
    </row>
    <row r="4" spans="1:16" ht="16.5" thickBot="1" x14ac:dyDescent="0.3">
      <c r="A4" s="43"/>
      <c r="B4" s="32" t="s">
        <v>5</v>
      </c>
      <c r="C4" t="s">
        <v>49</v>
      </c>
      <c r="D4" s="4">
        <v>51464.7</v>
      </c>
      <c r="E4" t="s">
        <v>50</v>
      </c>
      <c r="F4" s="6" t="str">
        <f>IF(Table33[[#This Row],[% Price Change
Fuel]]&lt;-1,"Market Collapse", "")</f>
        <v/>
      </c>
      <c r="G4" s="33">
        <v>1.6003003787384142E-5</v>
      </c>
      <c r="H4" s="34">
        <v>-1.8438256516449224E-5</v>
      </c>
      <c r="I4" s="34">
        <v>-1.3224513340185871E-16</v>
      </c>
      <c r="J4" s="34">
        <v>0</v>
      </c>
      <c r="K4" s="34">
        <v>1.0611216625186944E-5</v>
      </c>
      <c r="L4" s="34">
        <v>8.5460035313482597E-18</v>
      </c>
      <c r="M4" s="34">
        <v>0</v>
      </c>
      <c r="N4" s="35">
        <v>-5.3917008787282565E-6</v>
      </c>
      <c r="O4" s="35">
        <v>0.66308194696680867</v>
      </c>
      <c r="P4" s="36">
        <v>217.04404229847606</v>
      </c>
    </row>
    <row r="5" spans="1:16" ht="16.5" thickBot="1" x14ac:dyDescent="0.3">
      <c r="A5" s="43"/>
      <c r="B5" s="32" t="s">
        <v>5</v>
      </c>
      <c r="C5" t="s">
        <v>51</v>
      </c>
      <c r="D5" s="4">
        <v>1699742.564</v>
      </c>
      <c r="E5" t="s">
        <v>50</v>
      </c>
      <c r="F5" s="6" t="str">
        <f>IF(Table33[[#This Row],[% Price Change
Fuel]]&lt;-1,"Market Collapse", "")</f>
        <v/>
      </c>
      <c r="G5" s="33">
        <v>5.2853677742743701E-4</v>
      </c>
      <c r="H5" s="34">
        <v>-6.0896671712790704E-4</v>
      </c>
      <c r="I5" s="34">
        <v>-1.3224513340185871E-16</v>
      </c>
      <c r="J5" s="34">
        <v>0</v>
      </c>
      <c r="K5" s="34">
        <v>3.5046034570708533E-4</v>
      </c>
      <c r="L5" s="34">
        <v>8.5460035313482597E-18</v>
      </c>
      <c r="M5" s="34">
        <v>0</v>
      </c>
      <c r="N5" s="35">
        <v>-1.7798236149661013E-4</v>
      </c>
      <c r="O5" s="35">
        <v>0.66325453762572972</v>
      </c>
      <c r="P5" s="36">
        <v>7168.3891474970869</v>
      </c>
    </row>
    <row r="6" spans="1:16" ht="16.5" thickBot="1" x14ac:dyDescent="0.3">
      <c r="A6" s="43"/>
      <c r="B6" s="32" t="s">
        <v>5</v>
      </c>
      <c r="C6" t="s">
        <v>52</v>
      </c>
      <c r="D6" s="4">
        <v>739173.7622</v>
      </c>
      <c r="E6" t="s">
        <v>50</v>
      </c>
      <c r="F6" s="6" t="str">
        <f>IF(Table33[[#This Row],[% Price Change
Fuel]]&lt;-1,"Market Collapse", "")</f>
        <v/>
      </c>
      <c r="G6" s="33">
        <v>2.2984687593674379E-4</v>
      </c>
      <c r="H6" s="34">
        <v>-2.6482376148462906E-4</v>
      </c>
      <c r="I6" s="34">
        <v>-1.3224513340185871E-16</v>
      </c>
      <c r="J6" s="34">
        <v>0</v>
      </c>
      <c r="K6" s="34">
        <v>1.5240607473438058E-4</v>
      </c>
      <c r="L6" s="34">
        <v>8.5460035313482597E-18</v>
      </c>
      <c r="M6" s="34">
        <v>0</v>
      </c>
      <c r="N6" s="35">
        <v>-7.7423005766320724E-5</v>
      </c>
      <c r="O6" s="35">
        <v>0.66315397827016975</v>
      </c>
      <c r="P6" s="36">
        <v>3117.3457012201911</v>
      </c>
    </row>
    <row r="7" spans="1:16" ht="16.5" thickBot="1" x14ac:dyDescent="0.3">
      <c r="A7" s="43"/>
      <c r="B7" s="32" t="s">
        <v>5</v>
      </c>
      <c r="C7" t="s">
        <v>53</v>
      </c>
      <c r="D7" s="4">
        <v>1274806.923</v>
      </c>
      <c r="E7" t="s">
        <v>50</v>
      </c>
      <c r="F7" s="6" t="str">
        <f>IF(Table33[[#This Row],[% Price Change
Fuel]]&lt;-1,"Market Collapse", "")</f>
        <v/>
      </c>
      <c r="G7" s="33">
        <v>3.9640258307057144E-4</v>
      </c>
      <c r="H7" s="34">
        <v>-4.5672503784590301E-4</v>
      </c>
      <c r="I7" s="34">
        <v>-1.3224513340185871E-16</v>
      </c>
      <c r="J7" s="34">
        <v>0</v>
      </c>
      <c r="K7" s="34">
        <v>2.6284525928029417E-4</v>
      </c>
      <c r="L7" s="34">
        <v>8.5460035313482597E-18</v>
      </c>
      <c r="M7" s="34">
        <v>0</v>
      </c>
      <c r="N7" s="35">
        <v>-1.3350440230031874E-4</v>
      </c>
      <c r="O7" s="35">
        <v>0.66321005966666846</v>
      </c>
      <c r="P7" s="36">
        <v>5376.291860620644</v>
      </c>
    </row>
    <row r="8" spans="1:16" ht="16.5" thickBot="1" x14ac:dyDescent="0.3">
      <c r="A8" s="43"/>
      <c r="B8" s="32" t="s">
        <v>6</v>
      </c>
      <c r="C8" t="s">
        <v>51</v>
      </c>
      <c r="D8" s="4">
        <v>7175373.0360000003</v>
      </c>
      <c r="E8" t="s">
        <v>50</v>
      </c>
      <c r="F8" s="6" t="str">
        <f>IF(Table33[[#This Row],[% Price Change
Fuel]]&lt;-1,"Market Collapse", "")</f>
        <v/>
      </c>
      <c r="G8" s="33">
        <v>2.2311899587679107E-3</v>
      </c>
      <c r="H8" s="34">
        <v>-2.570720681147018E-3</v>
      </c>
      <c r="I8" s="34">
        <v>-1.3224513340185871E-16</v>
      </c>
      <c r="J8" s="34">
        <v>0</v>
      </c>
      <c r="K8" s="34">
        <v>1.4794497520000788E-3</v>
      </c>
      <c r="L8" s="34">
        <v>8.5460035313482597E-18</v>
      </c>
      <c r="M8" s="34">
        <v>0</v>
      </c>
      <c r="N8" s="35">
        <v>-7.5006666555514439E-4</v>
      </c>
      <c r="O8" s="35">
        <v>0.66382662192987518</v>
      </c>
      <c r="P8" s="36">
        <v>30260.974390997479</v>
      </c>
    </row>
    <row r="9" spans="1:16" ht="16.5" thickBot="1" x14ac:dyDescent="0.3">
      <c r="A9" s="43"/>
      <c r="B9" s="32" t="s">
        <v>6</v>
      </c>
      <c r="C9" t="s">
        <v>52</v>
      </c>
      <c r="D9" s="4">
        <v>3120382.8119999999</v>
      </c>
      <c r="E9" t="s">
        <v>50</v>
      </c>
      <c r="F9" s="6" t="str">
        <f>IF(Table33[[#This Row],[% Price Change
Fuel]]&lt;-1,"Market Collapse", "")</f>
        <v/>
      </c>
      <c r="G9" s="33">
        <v>9.7028638967144875E-4</v>
      </c>
      <c r="H9" s="34">
        <v>-1.1179394559221118E-3</v>
      </c>
      <c r="I9" s="34">
        <v>-1.3224513340185871E-16</v>
      </c>
      <c r="J9" s="34">
        <v>0</v>
      </c>
      <c r="K9" s="34">
        <v>6.43374156883153E-4</v>
      </c>
      <c r="L9" s="34">
        <v>8.5460035313482597E-18</v>
      </c>
      <c r="M9" s="34">
        <v>0</v>
      </c>
      <c r="N9" s="35">
        <v>-3.2659534177318012E-4</v>
      </c>
      <c r="O9" s="35">
        <v>0.66340315060611155</v>
      </c>
      <c r="P9" s="36">
        <v>13159.709452078063</v>
      </c>
    </row>
    <row r="10" spans="1:16" ht="16.5" thickBot="1" x14ac:dyDescent="0.3">
      <c r="A10" s="43"/>
      <c r="B10" s="32" t="s">
        <v>6</v>
      </c>
      <c r="C10" t="s">
        <v>53</v>
      </c>
      <c r="D10" s="4">
        <v>5381529.7769999998</v>
      </c>
      <c r="E10" t="s">
        <v>50</v>
      </c>
      <c r="F10" s="6" t="str">
        <f>IF(Table33[[#This Row],[% Price Change
Fuel]]&lt;-1,"Market Collapse", "")</f>
        <v/>
      </c>
      <c r="G10" s="33">
        <v>1.6733924690759364E-3</v>
      </c>
      <c r="H10" s="34">
        <v>-1.9280405108602922E-3</v>
      </c>
      <c r="I10" s="34">
        <v>-1.3224513340185871E-16</v>
      </c>
      <c r="J10" s="34">
        <v>0</v>
      </c>
      <c r="K10" s="34">
        <v>1.1095873140000709E-3</v>
      </c>
      <c r="L10" s="34">
        <v>8.5460035313482597E-18</v>
      </c>
      <c r="M10" s="34">
        <v>0</v>
      </c>
      <c r="N10" s="35">
        <v>-5.6286326392885168E-4</v>
      </c>
      <c r="O10" s="35">
        <v>0.66363941852823261</v>
      </c>
      <c r="P10" s="36">
        <v>22695.730793249255</v>
      </c>
    </row>
    <row r="11" spans="1:16" ht="16.5" customHeight="1" thickBot="1" x14ac:dyDescent="0.3">
      <c r="A11" s="43"/>
      <c r="B11" s="32" t="s">
        <v>54</v>
      </c>
      <c r="C11" t="s">
        <v>55</v>
      </c>
      <c r="D11" s="4">
        <v>8319618</v>
      </c>
      <c r="E11" t="s">
        <v>50</v>
      </c>
      <c r="F11" s="6" t="str">
        <f>IF(Table33[[#This Row],[% Price Change
Fuel]]&lt;-1,"Market Collapse", "")</f>
        <v/>
      </c>
      <c r="G11" s="33">
        <v>2.5869941603388754E-3</v>
      </c>
      <c r="H11" s="34">
        <v>-2.9806692898807123E-3</v>
      </c>
      <c r="I11" s="34">
        <v>-1.3224513340185871E-16</v>
      </c>
      <c r="J11" s="34">
        <v>0</v>
      </c>
      <c r="K11" s="34">
        <v>1.7153751763263265E-3</v>
      </c>
      <c r="L11" s="34">
        <v>8.5460035313482597E-18</v>
      </c>
      <c r="M11" s="34">
        <v>0</v>
      </c>
      <c r="N11" s="35">
        <v>-8.6936992908277419E-4</v>
      </c>
      <c r="O11" s="35">
        <v>0.66394592519338536</v>
      </c>
      <c r="P11" s="36">
        <v>35086.64232197759</v>
      </c>
    </row>
    <row r="12" spans="1:16" ht="15.75" customHeight="1" thickBot="1" x14ac:dyDescent="0.3">
      <c r="A12" s="44" t="s">
        <v>44</v>
      </c>
      <c r="B12" s="32" t="s">
        <v>7</v>
      </c>
      <c r="C12" t="s">
        <v>51</v>
      </c>
      <c r="D12" s="4">
        <v>38864666122</v>
      </c>
      <c r="E12" t="s">
        <v>50</v>
      </c>
      <c r="F12" s="6" t="str">
        <f>IF(Table33[[#This Row],[% Price Change
Fuel]]&lt;-1,"Market Collapse", "")</f>
        <v>Market Collapse</v>
      </c>
      <c r="G12" s="33">
        <v>12.085009708514763</v>
      </c>
      <c r="H12" s="34">
        <v>-13.924042759092012</v>
      </c>
      <c r="I12" s="34">
        <v>-1.3224513340185871E-16</v>
      </c>
      <c r="J12" s="34">
        <v>0</v>
      </c>
      <c r="K12" s="34">
        <v>8.0132866078574647</v>
      </c>
      <c r="L12" s="34">
        <v>8.5460035313482597E-18</v>
      </c>
      <c r="M12" s="34">
        <v>0</v>
      </c>
      <c r="N12" s="35">
        <v>-0.31117463352033375</v>
      </c>
      <c r="O12" s="35">
        <v>0.97425118878464012</v>
      </c>
      <c r="P12" s="36">
        <v>163905438.82972506</v>
      </c>
    </row>
    <row r="13" spans="1:16" ht="16.5" thickBot="1" x14ac:dyDescent="0.3">
      <c r="A13" s="44"/>
      <c r="B13" s="32" t="s">
        <v>7</v>
      </c>
      <c r="C13" t="s">
        <v>52</v>
      </c>
      <c r="D13" s="4">
        <v>16901230856</v>
      </c>
      <c r="E13" t="s">
        <v>50</v>
      </c>
      <c r="F13" s="6" t="str">
        <f>IF(Table33[[#This Row],[% Price Change
Fuel]]&lt;-1,"Market Collapse", "")</f>
        <v>Market Collapse</v>
      </c>
      <c r="G13" s="33">
        <v>5.2554559027842496</v>
      </c>
      <c r="H13" s="34">
        <v>-6.0552034689168419</v>
      </c>
      <c r="I13" s="34">
        <v>-1.3224513340185871E-16</v>
      </c>
      <c r="J13" s="34">
        <v>0</v>
      </c>
      <c r="K13" s="34">
        <v>3.4847695963616472</v>
      </c>
      <c r="L13" s="34">
        <v>8.5460035313482597E-18</v>
      </c>
      <c r="M13" s="34">
        <v>0</v>
      </c>
      <c r="N13" s="35">
        <v>-0.28306271100632158</v>
      </c>
      <c r="O13" s="35">
        <v>0.9461392662706265</v>
      </c>
      <c r="P13" s="36">
        <v>71278205.543287873</v>
      </c>
    </row>
    <row r="14" spans="1:16" ht="16.5" customHeight="1" thickBot="1" x14ac:dyDescent="0.3">
      <c r="A14" s="44"/>
      <c r="B14" s="32" t="s">
        <v>7</v>
      </c>
      <c r="C14" t="s">
        <v>53</v>
      </c>
      <c r="D14" s="4">
        <v>29148499592</v>
      </c>
      <c r="E14" t="s">
        <v>50</v>
      </c>
      <c r="F14" s="6" t="str">
        <f>IF(Table33[[#This Row],[% Price Change
Fuel]]&lt;-1,"Market Collapse", "")</f>
        <v>Market Collapse</v>
      </c>
      <c r="G14" s="33">
        <v>9.0637572815412675</v>
      </c>
      <c r="H14" s="34">
        <v>-10.443032069498157</v>
      </c>
      <c r="I14" s="34">
        <v>-1.3224513340185871E-16</v>
      </c>
      <c r="J14" s="34">
        <v>0</v>
      </c>
      <c r="K14" s="34">
        <v>6.0099649559961907</v>
      </c>
      <c r="L14" s="34">
        <v>8.5460035313482597E-18</v>
      </c>
      <c r="M14" s="34">
        <v>0</v>
      </c>
      <c r="N14" s="35">
        <v>-0.30344455257742725</v>
      </c>
      <c r="O14" s="35">
        <v>0.96652110784173273</v>
      </c>
      <c r="P14" s="36">
        <v>122929079.1244026</v>
      </c>
    </row>
    <row r="15" spans="1:16" ht="16.5" thickBot="1" x14ac:dyDescent="0.3">
      <c r="A15" s="43" t="s">
        <v>8</v>
      </c>
      <c r="B15" s="32" t="s">
        <v>9</v>
      </c>
      <c r="C15" t="s">
        <v>56</v>
      </c>
      <c r="D15" s="4">
        <v>230098748.90000001</v>
      </c>
      <c r="E15" t="s">
        <v>57</v>
      </c>
      <c r="F15" s="6" t="str">
        <f>IF(Table33[[#This Row],[% Price Change
Fuel]]&lt;-1,"Market Collapse", "")</f>
        <v/>
      </c>
      <c r="G15" s="33">
        <v>7.1549453316914355E-2</v>
      </c>
      <c r="H15" s="34">
        <v>-8.243747182697532E-2</v>
      </c>
      <c r="I15" s="34">
        <v>-1.3224513340185871E-16</v>
      </c>
      <c r="J15" s="34">
        <v>0</v>
      </c>
      <c r="K15" s="34">
        <v>4.7442765036424306E-2</v>
      </c>
      <c r="L15" s="34">
        <v>8.5460035313482597E-18</v>
      </c>
      <c r="M15" s="34">
        <v>0</v>
      </c>
      <c r="N15" s="35">
        <v>-2.2497037543036461E-2</v>
      </c>
      <c r="O15" s="35">
        <v>0.68557359280734165</v>
      </c>
      <c r="P15" s="36">
        <v>970404.23026499117</v>
      </c>
    </row>
    <row r="16" spans="1:16" ht="16.5" thickBot="1" x14ac:dyDescent="0.3">
      <c r="A16" s="43"/>
      <c r="B16" s="32" t="s">
        <v>10</v>
      </c>
      <c r="C16" t="s">
        <v>56</v>
      </c>
      <c r="D16" s="4">
        <v>61923061.5</v>
      </c>
      <c r="E16" t="s">
        <v>57</v>
      </c>
      <c r="F16" s="6" t="str">
        <f>IF(Table33[[#This Row],[% Price Change
Fuel]]&lt;-1,"Market Collapse", "")</f>
        <v/>
      </c>
      <c r="G16" s="33">
        <v>1.9255042538106924E-2</v>
      </c>
      <c r="H16" s="34">
        <v>-2.218517337556164E-2</v>
      </c>
      <c r="I16" s="34">
        <v>-1.3224513340185871E-16</v>
      </c>
      <c r="J16" s="34">
        <v>0</v>
      </c>
      <c r="K16" s="34">
        <v>1.27675672776357E-2</v>
      </c>
      <c r="L16" s="34">
        <v>8.5460035313482597E-18</v>
      </c>
      <c r="M16" s="34">
        <v>0</v>
      </c>
      <c r="N16" s="35">
        <v>-6.3649184843044913E-3</v>
      </c>
      <c r="O16" s="35">
        <v>0.66944147374860974</v>
      </c>
      <c r="P16" s="36">
        <v>261150.48916095684</v>
      </c>
    </row>
    <row r="17" spans="1:16" ht="16.5" thickBot="1" x14ac:dyDescent="0.3">
      <c r="A17" s="43"/>
      <c r="B17" s="32" t="s">
        <v>11</v>
      </c>
      <c r="C17" t="s">
        <v>56</v>
      </c>
      <c r="D17" s="4">
        <v>148772706.5</v>
      </c>
      <c r="E17" t="s">
        <v>57</v>
      </c>
      <c r="F17" s="6" t="str">
        <f>IF(Table33[[#This Row],[% Price Change
Fuel]]&lt;-1,"Market Collapse", "")</f>
        <v/>
      </c>
      <c r="G17" s="33">
        <v>4.6261033010566159E-2</v>
      </c>
      <c r="H17" s="34">
        <v>-5.3300793069703804E-2</v>
      </c>
      <c r="I17" s="34">
        <v>-1.3224513340185871E-16</v>
      </c>
      <c r="J17" s="34">
        <v>0</v>
      </c>
      <c r="K17" s="34">
        <v>3.0674606411614486E-2</v>
      </c>
      <c r="L17" s="34">
        <v>8.5460035313482597E-18</v>
      </c>
      <c r="M17" s="34">
        <v>0</v>
      </c>
      <c r="N17" s="35">
        <v>-1.489726378712816E-2</v>
      </c>
      <c r="O17" s="35">
        <v>0.67797381905143284</v>
      </c>
      <c r="P17" s="36">
        <v>627424.80967731995</v>
      </c>
    </row>
    <row r="18" spans="1:16" ht="15.75" x14ac:dyDescent="0.25">
      <c r="A18" s="45"/>
      <c r="B18" s="32" t="s">
        <v>12</v>
      </c>
      <c r="C18" t="s">
        <v>56</v>
      </c>
      <c r="D18" s="4">
        <v>55319876.289999999</v>
      </c>
      <c r="E18" t="s">
        <v>57</v>
      </c>
      <c r="F18" s="6" t="str">
        <f>IF(Table33[[#This Row],[% Price Change
Fuel]]&lt;-1,"Market Collapse", "")</f>
        <v/>
      </c>
      <c r="G18" s="33">
        <v>1.7201774998911516E-2</v>
      </c>
      <c r="H18" s="34">
        <v>-1.9819450409574318E-2</v>
      </c>
      <c r="I18" s="34">
        <v>-1.3224513340185871E-16</v>
      </c>
      <c r="J18" s="34">
        <v>0</v>
      </c>
      <c r="K18" s="34">
        <v>1.1406093710709983E-2</v>
      </c>
      <c r="L18" s="34">
        <v>8.5460035313482597E-18</v>
      </c>
      <c r="M18" s="34">
        <v>0</v>
      </c>
      <c r="N18" s="35">
        <v>-5.6976712296907643E-3</v>
      </c>
      <c r="O18" s="35">
        <v>0.66877422649399543</v>
      </c>
      <c r="P18" s="36">
        <v>233302.62431319072</v>
      </c>
    </row>
    <row r="19" spans="1:16" x14ac:dyDescent="0.25">
      <c r="D19" s="4"/>
      <c r="H19" s="4"/>
      <c r="K19" s="4"/>
      <c r="P19" s="38"/>
    </row>
    <row r="21" spans="1:16" ht="35.1" customHeight="1" x14ac:dyDescent="0.25">
      <c r="A21" s="47" t="s">
        <v>41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</row>
    <row r="22" spans="1:16" ht="39.950000000000003" customHeight="1" x14ac:dyDescent="0.3">
      <c r="A22" s="26" t="s">
        <v>45</v>
      </c>
      <c r="B22" s="30" t="s">
        <v>0</v>
      </c>
      <c r="C22" s="31" t="s">
        <v>1</v>
      </c>
      <c r="D22" s="31" t="s">
        <v>2</v>
      </c>
      <c r="E22" s="31" t="s">
        <v>3</v>
      </c>
      <c r="F22" s="5" t="s">
        <v>30</v>
      </c>
      <c r="G22" s="5" t="s">
        <v>34</v>
      </c>
      <c r="H22" s="7" t="s">
        <v>32</v>
      </c>
      <c r="I22" s="7" t="s">
        <v>26</v>
      </c>
      <c r="J22" s="7" t="s">
        <v>27</v>
      </c>
      <c r="K22" s="7" t="s">
        <v>33</v>
      </c>
      <c r="L22" s="7" t="s">
        <v>28</v>
      </c>
      <c r="M22" s="7" t="s">
        <v>29</v>
      </c>
      <c r="N22" s="7" t="s">
        <v>46</v>
      </c>
      <c r="O22" s="7" t="s">
        <v>47</v>
      </c>
      <c r="P22" s="7" t="s">
        <v>31</v>
      </c>
    </row>
    <row r="23" spans="1:16" ht="16.5" thickBot="1" x14ac:dyDescent="0.3">
      <c r="A23" s="42" t="s">
        <v>4</v>
      </c>
      <c r="B23" s="32" t="s">
        <v>48</v>
      </c>
      <c r="C23" t="s">
        <v>49</v>
      </c>
      <c r="D23" s="4">
        <v>6500</v>
      </c>
      <c r="E23" t="s">
        <v>50</v>
      </c>
      <c r="F23" s="6" t="str">
        <f>IF(Table336[[#This Row],[% Price Change
Fuel]]&lt;-1,"Market Collapse", "")</f>
        <v/>
      </c>
      <c r="G23" s="33">
        <v>2.0211819872261296E-6</v>
      </c>
      <c r="H23" s="34">
        <v>-3.4031621653308923E-6</v>
      </c>
      <c r="I23" s="34">
        <v>-4.7118218551730776E-16</v>
      </c>
      <c r="J23" s="34">
        <v>0</v>
      </c>
      <c r="K23" s="34">
        <v>9.4644838968438286E-7</v>
      </c>
      <c r="L23" s="34">
        <v>0</v>
      </c>
      <c r="M23" s="34">
        <v>0</v>
      </c>
      <c r="N23" s="35">
        <v>-1.074731425313949E-6</v>
      </c>
      <c r="O23" s="35">
        <v>0.46826588001167058</v>
      </c>
      <c r="P23" s="36">
        <v>2.5224379835947035</v>
      </c>
    </row>
    <row r="24" spans="1:16" ht="16.5" thickBot="1" x14ac:dyDescent="0.3">
      <c r="A24" s="43"/>
      <c r="B24" s="32" t="s">
        <v>5</v>
      </c>
      <c r="C24" t="s">
        <v>49</v>
      </c>
      <c r="D24" s="4">
        <v>51464.7</v>
      </c>
      <c r="E24" t="s">
        <v>50</v>
      </c>
      <c r="F24" s="6" t="str">
        <f>IF(Table336[[#This Row],[% Price Change
Fuel]]&lt;-1,"Market Collapse", "")</f>
        <v/>
      </c>
      <c r="G24" s="33">
        <v>1.6003003787384092E-5</v>
      </c>
      <c r="H24" s="34">
        <v>-2.6945033828952084E-5</v>
      </c>
      <c r="I24" s="34">
        <v>-4.7118218551730776E-16</v>
      </c>
      <c r="J24" s="34">
        <v>0</v>
      </c>
      <c r="K24" s="34">
        <v>7.493643453103585E-6</v>
      </c>
      <c r="L24" s="34">
        <v>0</v>
      </c>
      <c r="M24" s="34">
        <v>0</v>
      </c>
      <c r="N24" s="35">
        <v>-8.5092241610747215E-6</v>
      </c>
      <c r="O24" s="35">
        <v>0.46827331455217569</v>
      </c>
      <c r="P24" s="36">
        <v>19.97177141139278</v>
      </c>
    </row>
    <row r="25" spans="1:16" ht="16.5" thickBot="1" x14ac:dyDescent="0.3">
      <c r="A25" s="43"/>
      <c r="B25" s="32" t="s">
        <v>5</v>
      </c>
      <c r="C25" t="s">
        <v>51</v>
      </c>
      <c r="D25" s="4">
        <v>1699742.564</v>
      </c>
      <c r="E25" t="s">
        <v>50</v>
      </c>
      <c r="F25" s="6" t="str">
        <f>IF(Table336[[#This Row],[% Price Change
Fuel]]&lt;-1,"Market Collapse", "")</f>
        <v/>
      </c>
      <c r="G25" s="33">
        <v>5.2853677742743961E-4</v>
      </c>
      <c r="H25" s="34">
        <v>-8.8992301300465924E-4</v>
      </c>
      <c r="I25" s="34">
        <v>-4.7118218551730776E-16</v>
      </c>
      <c r="J25" s="34">
        <v>0</v>
      </c>
      <c r="K25" s="34">
        <v>2.4749517119043431E-4</v>
      </c>
      <c r="L25" s="34">
        <v>0</v>
      </c>
      <c r="M25" s="34">
        <v>0</v>
      </c>
      <c r="N25" s="35">
        <v>-2.8089314387997781E-4</v>
      </c>
      <c r="O25" s="35">
        <v>0.46854569847120936</v>
      </c>
      <c r="P25" s="36">
        <v>659.61464743594308</v>
      </c>
    </row>
    <row r="26" spans="1:16" ht="16.5" thickBot="1" x14ac:dyDescent="0.3">
      <c r="A26" s="43"/>
      <c r="B26" s="32" t="s">
        <v>5</v>
      </c>
      <c r="C26" t="s">
        <v>52</v>
      </c>
      <c r="D26" s="4">
        <v>739173.7622</v>
      </c>
      <c r="E26" t="s">
        <v>50</v>
      </c>
      <c r="F26" s="6" t="str">
        <f>IF(Table336[[#This Row],[% Price Change
Fuel]]&lt;-1,"Market Collapse", "")</f>
        <v/>
      </c>
      <c r="G26" s="33">
        <v>2.298468759367401E-4</v>
      </c>
      <c r="H26" s="34">
        <v>-3.8700433555235216E-4</v>
      </c>
      <c r="I26" s="34">
        <v>-4.7118218551730776E-16</v>
      </c>
      <c r="J26" s="34">
        <v>0</v>
      </c>
      <c r="K26" s="34">
        <v>1.0762920261554034E-4</v>
      </c>
      <c r="L26" s="34">
        <v>0</v>
      </c>
      <c r="M26" s="34">
        <v>0</v>
      </c>
      <c r="N26" s="35">
        <v>-1.2218958842599037E-4</v>
      </c>
      <c r="O26" s="35">
        <v>0.4683869949156057</v>
      </c>
      <c r="P26" s="36">
        <v>286.84922697849993</v>
      </c>
    </row>
    <row r="27" spans="1:16" ht="15.75" customHeight="1" thickBot="1" x14ac:dyDescent="0.3">
      <c r="A27" s="43"/>
      <c r="B27" s="32" t="s">
        <v>5</v>
      </c>
      <c r="C27" t="s">
        <v>53</v>
      </c>
      <c r="D27" s="4">
        <v>1274806.923</v>
      </c>
      <c r="E27" t="s">
        <v>50</v>
      </c>
      <c r="F27" s="6" t="str">
        <f>IF(Table336[[#This Row],[% Price Change
Fuel]]&lt;-1,"Market Collapse", "")</f>
        <v/>
      </c>
      <c r="G27" s="33">
        <v>3.9640258307057968E-4</v>
      </c>
      <c r="H27" s="34">
        <v>-6.6744225975337535E-4</v>
      </c>
      <c r="I27" s="34">
        <v>-4.7118218551730776E-16</v>
      </c>
      <c r="J27" s="34">
        <v>0</v>
      </c>
      <c r="K27" s="34">
        <v>1.8562137839282572E-4</v>
      </c>
      <c r="L27" s="34">
        <v>0</v>
      </c>
      <c r="M27" s="34">
        <v>0</v>
      </c>
      <c r="N27" s="35">
        <v>-2.1069768357169527E-4</v>
      </c>
      <c r="O27" s="35">
        <v>0.46847550301108803</v>
      </c>
      <c r="P27" s="36">
        <v>494.71098557397306</v>
      </c>
    </row>
    <row r="28" spans="1:16" ht="16.5" thickBot="1" x14ac:dyDescent="0.3">
      <c r="A28" s="43"/>
      <c r="B28" s="32" t="s">
        <v>6</v>
      </c>
      <c r="C28" t="s">
        <v>51</v>
      </c>
      <c r="D28" s="4">
        <v>7175373.0360000003</v>
      </c>
      <c r="E28" t="s">
        <v>50</v>
      </c>
      <c r="F28" s="6" t="str">
        <f>IF(Table336[[#This Row],[% Price Change
Fuel]]&lt;-1,"Market Collapse", "")</f>
        <v/>
      </c>
      <c r="G28" s="33">
        <v>2.2311899587678877E-3</v>
      </c>
      <c r="H28" s="34">
        <v>-3.7567627750648264E-3</v>
      </c>
      <c r="I28" s="34">
        <v>-4.7118218551730776E-16</v>
      </c>
      <c r="J28" s="34">
        <v>0</v>
      </c>
      <c r="K28" s="34">
        <v>1.0447877316909146E-3</v>
      </c>
      <c r="L28" s="34">
        <v>0</v>
      </c>
      <c r="M28" s="34">
        <v>0</v>
      </c>
      <c r="N28" s="35">
        <v>-1.1837610313501737E-3</v>
      </c>
      <c r="O28" s="35">
        <v>0.46944856635879062</v>
      </c>
      <c r="P28" s="36">
        <v>2784.5282312612021</v>
      </c>
    </row>
    <row r="29" spans="1:16" ht="16.5" thickBot="1" x14ac:dyDescent="0.3">
      <c r="A29" s="43"/>
      <c r="B29" s="32" t="s">
        <v>6</v>
      </c>
      <c r="C29" t="s">
        <v>52</v>
      </c>
      <c r="D29" s="4">
        <v>3120382.8119999999</v>
      </c>
      <c r="E29" t="s">
        <v>50</v>
      </c>
      <c r="F29" s="6" t="str">
        <f>IF(Table336[[#This Row],[% Price Change
Fuel]]&lt;-1,"Market Collapse", "")</f>
        <v/>
      </c>
      <c r="G29" s="33">
        <v>9.7028638967144908E-4</v>
      </c>
      <c r="H29" s="34">
        <v>-1.6337182656929847E-3</v>
      </c>
      <c r="I29" s="34">
        <v>-4.7118218551730776E-16</v>
      </c>
      <c r="J29" s="34">
        <v>0</v>
      </c>
      <c r="K29" s="34">
        <v>4.5435096737140381E-4</v>
      </c>
      <c r="L29" s="34">
        <v>0</v>
      </c>
      <c r="M29" s="34">
        <v>0</v>
      </c>
      <c r="N29" s="35">
        <v>-5.1543530244126752E-4</v>
      </c>
      <c r="O29" s="35">
        <v>0.4687802406299853</v>
      </c>
      <c r="P29" s="36">
        <v>1210.9187896933913</v>
      </c>
    </row>
    <row r="30" spans="1:16" ht="16.5" customHeight="1" thickBot="1" x14ac:dyDescent="0.3">
      <c r="A30" s="43"/>
      <c r="B30" s="32" t="s">
        <v>6</v>
      </c>
      <c r="C30" t="s">
        <v>53</v>
      </c>
      <c r="D30" s="4">
        <v>5381529.7769999998</v>
      </c>
      <c r="E30" t="s">
        <v>50</v>
      </c>
      <c r="F30" s="6" t="str">
        <f>IF(Table336[[#This Row],[% Price Change
Fuel]]&lt;-1,"Market Collapse", "")</f>
        <v/>
      </c>
      <c r="G30" s="33">
        <v>1.6733924690759156E-3</v>
      </c>
      <c r="H30" s="34">
        <v>-2.817572081298739E-3</v>
      </c>
      <c r="I30" s="34">
        <v>-4.7118218551730776E-16</v>
      </c>
      <c r="J30" s="34">
        <v>0</v>
      </c>
      <c r="K30" s="34">
        <v>7.8359079876803774E-4</v>
      </c>
      <c r="L30" s="34">
        <v>0</v>
      </c>
      <c r="M30" s="34">
        <v>0</v>
      </c>
      <c r="N30" s="35">
        <v>-8.8831517039156336E-4</v>
      </c>
      <c r="O30" s="35">
        <v>0.46915312049772118</v>
      </c>
      <c r="P30" s="36">
        <v>2088.3961734503782</v>
      </c>
    </row>
    <row r="31" spans="1:16" ht="16.5" thickBot="1" x14ac:dyDescent="0.3">
      <c r="A31" s="43"/>
      <c r="B31" s="32" t="s">
        <v>54</v>
      </c>
      <c r="C31" t="s">
        <v>55</v>
      </c>
      <c r="D31" s="4">
        <v>8319618</v>
      </c>
      <c r="E31" t="s">
        <v>50</v>
      </c>
      <c r="F31" s="6" t="str">
        <f>IF(Table336[[#This Row],[% Price Change
Fuel]]&lt;-1,"Market Collapse", "")</f>
        <v/>
      </c>
      <c r="G31" s="33">
        <v>2.5869941603388121E-3</v>
      </c>
      <c r="H31" s="34">
        <v>-4.3558475703422668E-3</v>
      </c>
      <c r="I31" s="34">
        <v>-4.7118218551730776E-16</v>
      </c>
      <c r="J31" s="34">
        <v>0</v>
      </c>
      <c r="K31" s="34">
        <v>1.2113983168741632E-3</v>
      </c>
      <c r="L31" s="34">
        <v>0</v>
      </c>
      <c r="M31" s="34">
        <v>0</v>
      </c>
      <c r="N31" s="35">
        <v>-1.3720463675241498E-3</v>
      </c>
      <c r="O31" s="35">
        <v>0.46963685169491981</v>
      </c>
      <c r="P31" s="36">
        <v>3228.5723791752253</v>
      </c>
    </row>
    <row r="32" spans="1:16" ht="16.5" thickBot="1" x14ac:dyDescent="0.3">
      <c r="A32" s="44" t="s">
        <v>44</v>
      </c>
      <c r="B32" s="32" t="s">
        <v>7</v>
      </c>
      <c r="C32" t="s">
        <v>51</v>
      </c>
      <c r="D32" s="4">
        <v>38864666122</v>
      </c>
      <c r="E32" t="s">
        <v>50</v>
      </c>
      <c r="F32" s="6" t="str">
        <f>IF(Table336[[#This Row],[% Price Change
Fuel]]&lt;-1,"Market Collapse", "")</f>
        <v>Market Collapse</v>
      </c>
      <c r="G32" s="33">
        <v>12.085009708514463</v>
      </c>
      <c r="H32" s="34">
        <v>-20.348117125049829</v>
      </c>
      <c r="I32" s="34">
        <v>-4.7118218551730776E-16</v>
      </c>
      <c r="J32" s="34">
        <v>0</v>
      </c>
      <c r="K32" s="34">
        <v>5.6589847185375444</v>
      </c>
      <c r="L32" s="34">
        <v>0</v>
      </c>
      <c r="M32" s="34">
        <v>0</v>
      </c>
      <c r="N32" s="35">
        <v>-0.49109822102733941</v>
      </c>
      <c r="O32" s="35">
        <v>0.95936302635476267</v>
      </c>
      <c r="P32" s="36">
        <v>15082109.246772885</v>
      </c>
    </row>
    <row r="33" spans="1:17" ht="16.5" customHeight="1" thickBot="1" x14ac:dyDescent="0.3">
      <c r="A33" s="44"/>
      <c r="B33" s="32" t="s">
        <v>7</v>
      </c>
      <c r="C33" t="s">
        <v>52</v>
      </c>
      <c r="D33" s="4">
        <v>16901230856</v>
      </c>
      <c r="E33" t="s">
        <v>50</v>
      </c>
      <c r="F33" s="6" t="str">
        <f>IF(Table336[[#This Row],[% Price Change
Fuel]]&lt;-1,"Market Collapse", "")</f>
        <v>Market Collapse</v>
      </c>
      <c r="G33" s="33">
        <v>5.2554559027842558</v>
      </c>
      <c r="H33" s="34">
        <v>-8.8488660609056176</v>
      </c>
      <c r="I33" s="34">
        <v>-4.7118218551730776E-16</v>
      </c>
      <c r="J33" s="34">
        <v>0</v>
      </c>
      <c r="K33" s="34">
        <v>2.4609450352241278</v>
      </c>
      <c r="L33" s="34">
        <v>0</v>
      </c>
      <c r="M33" s="34">
        <v>0</v>
      </c>
      <c r="N33" s="35">
        <v>-0.44673176679517673</v>
      </c>
      <c r="O33" s="35">
        <v>0.91499657212260022</v>
      </c>
      <c r="P33" s="36">
        <v>6558816.4163032891</v>
      </c>
    </row>
    <row r="34" spans="1:17" ht="16.5" thickBot="1" x14ac:dyDescent="0.3">
      <c r="A34" s="44"/>
      <c r="B34" s="32" t="s">
        <v>7</v>
      </c>
      <c r="C34" t="s">
        <v>53</v>
      </c>
      <c r="D34" s="4">
        <v>29148499592</v>
      </c>
      <c r="E34" t="s">
        <v>50</v>
      </c>
      <c r="F34" s="6" t="str">
        <f>IF(Table336[[#This Row],[% Price Change
Fuel]]&lt;-1,"Market Collapse", "")</f>
        <v>Market Collapse</v>
      </c>
      <c r="G34" s="33">
        <v>9.0637572815413225</v>
      </c>
      <c r="H34" s="34">
        <v>-15.261087844049152</v>
      </c>
      <c r="I34" s="34">
        <v>-4.7118218551730776E-16</v>
      </c>
      <c r="J34" s="34">
        <v>0</v>
      </c>
      <c r="K34" s="34">
        <v>4.2442385389759636</v>
      </c>
      <c r="L34" s="34">
        <v>0</v>
      </c>
      <c r="M34" s="34">
        <v>0</v>
      </c>
      <c r="N34" s="35">
        <v>-0.47889854730550718</v>
      </c>
      <c r="O34" s="35">
        <v>0.94716335263293061</v>
      </c>
      <c r="P34" s="36">
        <v>11311581.935273694</v>
      </c>
    </row>
    <row r="35" spans="1:17" ht="16.5" thickBot="1" x14ac:dyDescent="0.3">
      <c r="A35" s="43" t="s">
        <v>8</v>
      </c>
      <c r="B35" s="32" t="s">
        <v>9</v>
      </c>
      <c r="C35" t="s">
        <v>56</v>
      </c>
      <c r="D35" s="4">
        <v>230098748.90000001</v>
      </c>
      <c r="E35" t="s">
        <v>57</v>
      </c>
      <c r="F35" s="6" t="str">
        <f>IF(Table336[[#This Row],[% Price Change
Fuel]]&lt;-1,"Market Collapse", "")</f>
        <v/>
      </c>
      <c r="G35" s="33">
        <v>7.1549453316915118E-2</v>
      </c>
      <c r="H35" s="34">
        <v>-0.1204712856209067</v>
      </c>
      <c r="I35" s="34">
        <v>-4.7118218551730776E-16</v>
      </c>
      <c r="J35" s="34">
        <v>0</v>
      </c>
      <c r="K35" s="34">
        <v>3.3504090828728822E-2</v>
      </c>
      <c r="L35" s="34">
        <v>0</v>
      </c>
      <c r="M35" s="34">
        <v>0</v>
      </c>
      <c r="N35" s="35">
        <v>-3.5504999205047662E-2</v>
      </c>
      <c r="O35" s="35">
        <v>0.50376980453247056</v>
      </c>
      <c r="P35" s="36">
        <v>89293.819161133637</v>
      </c>
    </row>
    <row r="36" spans="1:17" ht="16.5" thickBot="1" x14ac:dyDescent="0.3">
      <c r="A36" s="43"/>
      <c r="B36" s="32" t="s">
        <v>10</v>
      </c>
      <c r="C36" t="s">
        <v>56</v>
      </c>
      <c r="D36" s="4">
        <v>61923061.5</v>
      </c>
      <c r="E36" t="s">
        <v>57</v>
      </c>
      <c r="F36" s="6" t="str">
        <f>IF(Table336[[#This Row],[% Price Change
Fuel]]&lt;-1,"Market Collapse", "")</f>
        <v/>
      </c>
      <c r="G36" s="33">
        <v>1.9255042538107055E-2</v>
      </c>
      <c r="H36" s="34">
        <v>-3.2420649239294809E-2</v>
      </c>
      <c r="I36" s="34">
        <v>-4.7118218551730776E-16</v>
      </c>
      <c r="J36" s="34">
        <v>0</v>
      </c>
      <c r="K36" s="34">
        <v>9.0164587456778925E-3</v>
      </c>
      <c r="L36" s="34">
        <v>0</v>
      </c>
      <c r="M36" s="34">
        <v>0</v>
      </c>
      <c r="N36" s="35">
        <v>-1.0045163737363968E-2</v>
      </c>
      <c r="O36" s="35">
        <v>0.47830996906478412</v>
      </c>
      <c r="P36" s="36">
        <v>24030.320381653539</v>
      </c>
    </row>
    <row r="37" spans="1:17" ht="16.5" thickBot="1" x14ac:dyDescent="0.3">
      <c r="A37" s="43"/>
      <c r="B37" s="32" t="s">
        <v>11</v>
      </c>
      <c r="C37" t="s">
        <v>56</v>
      </c>
      <c r="D37" s="4">
        <v>148772706.5</v>
      </c>
      <c r="E37" t="s">
        <v>57</v>
      </c>
      <c r="F37" s="6" t="str">
        <f>IF(Table336[[#This Row],[% Price Change
Fuel]]&lt;-1,"Market Collapse", "")</f>
        <v/>
      </c>
      <c r="G37" s="33">
        <v>4.6261033010566117E-2</v>
      </c>
      <c r="H37" s="34">
        <v>-7.7891945536592289E-2</v>
      </c>
      <c r="I37" s="34">
        <v>-4.7118218551730776E-16</v>
      </c>
      <c r="J37" s="34">
        <v>0</v>
      </c>
      <c r="K37" s="34">
        <v>2.1662413616938301E-2</v>
      </c>
      <c r="L37" s="34">
        <v>0</v>
      </c>
      <c r="M37" s="34">
        <v>0</v>
      </c>
      <c r="N37" s="35">
        <v>-2.3510977296790327E-2</v>
      </c>
      <c r="O37" s="35">
        <v>0.49177578262421484</v>
      </c>
      <c r="P37" s="36">
        <v>57733.834772377581</v>
      </c>
    </row>
    <row r="38" spans="1:17" ht="15.75" x14ac:dyDescent="0.25">
      <c r="A38" s="45"/>
      <c r="B38" s="32" t="s">
        <v>12</v>
      </c>
      <c r="C38" t="s">
        <v>56</v>
      </c>
      <c r="D38" s="4">
        <v>55319876.289999999</v>
      </c>
      <c r="E38" t="s">
        <v>57</v>
      </c>
      <c r="F38" s="6" t="str">
        <f>IF(Table336[[#This Row],[% Price Change
Fuel]]&lt;-1,"Market Collapse", "")</f>
        <v/>
      </c>
      <c r="G38" s="33">
        <v>1.7201774998911672E-2</v>
      </c>
      <c r="H38" s="34">
        <v>-2.8963463073596207E-2</v>
      </c>
      <c r="I38" s="34">
        <v>-4.7118218551730776E-16</v>
      </c>
      <c r="J38" s="34">
        <v>0</v>
      </c>
      <c r="K38" s="34">
        <v>8.054985821151538E-3</v>
      </c>
      <c r="L38" s="34">
        <v>0</v>
      </c>
      <c r="M38" s="34">
        <v>0</v>
      </c>
      <c r="N38" s="35">
        <v>-8.992108942957662E-3</v>
      </c>
      <c r="O38" s="35">
        <v>0.47725691427038325</v>
      </c>
      <c r="P38" s="36">
        <v>21467.839582221208</v>
      </c>
    </row>
    <row r="41" spans="1:17" ht="35.1" customHeight="1" x14ac:dyDescent="0.25">
      <c r="A41" s="47" t="s">
        <v>38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</row>
    <row r="42" spans="1:17" ht="39.950000000000003" customHeight="1" x14ac:dyDescent="0.3">
      <c r="A42" s="26" t="s">
        <v>45</v>
      </c>
      <c r="B42" s="30" t="s">
        <v>0</v>
      </c>
      <c r="C42" s="31" t="s">
        <v>1</v>
      </c>
      <c r="D42" s="31" t="s">
        <v>2</v>
      </c>
      <c r="E42" s="31" t="s">
        <v>3</v>
      </c>
      <c r="F42" s="5" t="s">
        <v>30</v>
      </c>
      <c r="G42" s="5" t="s">
        <v>34</v>
      </c>
      <c r="H42" s="7" t="s">
        <v>32</v>
      </c>
      <c r="I42" s="7" t="s">
        <v>26</v>
      </c>
      <c r="J42" s="7" t="s">
        <v>27</v>
      </c>
      <c r="K42" s="7" t="s">
        <v>33</v>
      </c>
      <c r="L42" s="7" t="s">
        <v>28</v>
      </c>
      <c r="M42" s="7" t="s">
        <v>29</v>
      </c>
      <c r="N42" s="7" t="s">
        <v>46</v>
      </c>
      <c r="O42" s="7" t="s">
        <v>47</v>
      </c>
      <c r="P42" s="7" t="s">
        <v>31</v>
      </c>
    </row>
    <row r="43" spans="1:17" ht="16.5" thickBot="1" x14ac:dyDescent="0.3">
      <c r="A43" s="42" t="s">
        <v>4</v>
      </c>
      <c r="B43" s="32" t="s">
        <v>48</v>
      </c>
      <c r="C43" t="s">
        <v>49</v>
      </c>
      <c r="D43" s="4">
        <v>6500</v>
      </c>
      <c r="E43" t="s">
        <v>50</v>
      </c>
      <c r="F43" s="6" t="str">
        <f>IF(Table336721112[[#This Row],[% Price Change
Fuel]]&lt;-1,"Market Collapse", "")</f>
        <v/>
      </c>
      <c r="G43" s="33">
        <v>2.0211819872261296E-6</v>
      </c>
      <c r="H43" s="34">
        <v>-2.7641131112797667E-6</v>
      </c>
      <c r="I43" s="34">
        <v>-3.1412145701153851E-16</v>
      </c>
      <c r="J43" s="34">
        <v>0</v>
      </c>
      <c r="K43" s="34">
        <v>1.1159304041679727E-6</v>
      </c>
      <c r="L43" s="34">
        <v>0</v>
      </c>
      <c r="M43" s="34">
        <v>0</v>
      </c>
      <c r="N43" s="35">
        <v>-9.0524975338366165E-7</v>
      </c>
      <c r="O43" s="35">
        <v>0.5521186320158995</v>
      </c>
      <c r="P43" s="36">
        <v>17.32696896894722</v>
      </c>
      <c r="Q43" s="39"/>
    </row>
    <row r="44" spans="1:17" ht="16.5" thickBot="1" x14ac:dyDescent="0.3">
      <c r="A44" s="43"/>
      <c r="B44" s="32" t="s">
        <v>5</v>
      </c>
      <c r="C44" t="s">
        <v>49</v>
      </c>
      <c r="D44" s="4">
        <v>51464.7</v>
      </c>
      <c r="E44" t="s">
        <v>50</v>
      </c>
      <c r="F44" s="6" t="str">
        <f>IF(Table336721112[[#This Row],[% Price Change
Fuel]]&lt;-1,"Market Collapse", "")</f>
        <v/>
      </c>
      <c r="G44" s="33">
        <v>1.6003003787384092E-5</v>
      </c>
      <c r="H44" s="34">
        <v>-2.1885269543860483E-5</v>
      </c>
      <c r="I44" s="34">
        <v>-3.1412145701153851E-16</v>
      </c>
      <c r="J44" s="34">
        <v>0</v>
      </c>
      <c r="K44" s="34">
        <v>8.8355420726276324E-6</v>
      </c>
      <c r="L44" s="34">
        <v>0</v>
      </c>
      <c r="M44" s="34">
        <v>0</v>
      </c>
      <c r="N44" s="35">
        <v>-7.1673470156157141E-6</v>
      </c>
      <c r="O44" s="35">
        <v>0.55212489412356036</v>
      </c>
      <c r="P44" s="36">
        <v>137.18880921271159</v>
      </c>
      <c r="Q44" s="39"/>
    </row>
    <row r="45" spans="1:17" ht="16.5" thickBot="1" x14ac:dyDescent="0.3">
      <c r="A45" s="43"/>
      <c r="B45" s="32" t="s">
        <v>5</v>
      </c>
      <c r="C45" t="s">
        <v>51</v>
      </c>
      <c r="D45" s="4">
        <v>1699742.564</v>
      </c>
      <c r="E45" t="s">
        <v>50</v>
      </c>
      <c r="F45" s="6" t="str">
        <f>IF(Table336721112[[#This Row],[% Price Change
Fuel]]&lt;-1,"Market Collapse", "")</f>
        <v/>
      </c>
      <c r="G45" s="33">
        <v>5.2853677742743961E-4</v>
      </c>
      <c r="H45" s="34">
        <v>-7.2281241643797783E-4</v>
      </c>
      <c r="I45" s="34">
        <v>-3.1412145701153851E-16</v>
      </c>
      <c r="J45" s="34">
        <v>0</v>
      </c>
      <c r="K45" s="34">
        <v>2.9181452406828182E-4</v>
      </c>
      <c r="L45" s="34">
        <v>0</v>
      </c>
      <c r="M45" s="34">
        <v>0</v>
      </c>
      <c r="N45" s="35">
        <v>-2.3659720303595709E-4</v>
      </c>
      <c r="O45" s="35">
        <v>0.55235432397428874</v>
      </c>
      <c r="P45" s="36">
        <v>4530.9825633172986</v>
      </c>
    </row>
    <row r="46" spans="1:17" ht="16.5" thickBot="1" x14ac:dyDescent="0.3">
      <c r="A46" s="43"/>
      <c r="B46" s="32" t="s">
        <v>5</v>
      </c>
      <c r="C46" t="s">
        <v>52</v>
      </c>
      <c r="D46" s="4">
        <v>739173.7622</v>
      </c>
      <c r="E46" t="s">
        <v>50</v>
      </c>
      <c r="F46" s="6" t="str">
        <f>IF(Table336721112[[#This Row],[% Price Change
Fuel]]&lt;-1,"Market Collapse", "")</f>
        <v/>
      </c>
      <c r="G46" s="33">
        <v>2.298468759367401E-4</v>
      </c>
      <c r="H46" s="34">
        <v>-3.1433229039455509E-4</v>
      </c>
      <c r="I46" s="34">
        <v>-3.1412145701153851E-16</v>
      </c>
      <c r="J46" s="34">
        <v>0</v>
      </c>
      <c r="K46" s="34">
        <v>1.2690253464770266E-4</v>
      </c>
      <c r="L46" s="34">
        <v>0</v>
      </c>
      <c r="M46" s="34">
        <v>0</v>
      </c>
      <c r="N46" s="35">
        <v>-1.0292068529101634E-4</v>
      </c>
      <c r="O46" s="35">
        <v>0.5522206474568625</v>
      </c>
      <c r="P46" s="36">
        <v>1970.406283119089</v>
      </c>
    </row>
    <row r="47" spans="1:17" ht="16.5" thickBot="1" x14ac:dyDescent="0.3">
      <c r="A47" s="43"/>
      <c r="B47" s="32" t="s">
        <v>5</v>
      </c>
      <c r="C47" t="s">
        <v>53</v>
      </c>
      <c r="D47" s="4">
        <v>1274806.923</v>
      </c>
      <c r="E47" t="s">
        <v>50</v>
      </c>
      <c r="F47" s="6" t="str">
        <f>IF(Table336721112[[#This Row],[% Price Change
Fuel]]&lt;-1,"Market Collapse", "")</f>
        <v/>
      </c>
      <c r="G47" s="33">
        <v>3.9640258307057968E-4</v>
      </c>
      <c r="H47" s="34">
        <v>-5.4210931232842379E-4</v>
      </c>
      <c r="I47" s="34">
        <v>-3.1412145701153851E-16</v>
      </c>
      <c r="J47" s="34">
        <v>0</v>
      </c>
      <c r="K47" s="34">
        <v>2.1886089305128551E-4</v>
      </c>
      <c r="L47" s="34">
        <v>0</v>
      </c>
      <c r="M47" s="34">
        <v>0</v>
      </c>
      <c r="N47" s="35">
        <v>-1.7747133992168434E-4</v>
      </c>
      <c r="O47" s="35">
        <v>0.55229519811154848</v>
      </c>
      <c r="P47" s="36">
        <v>3398.2369224857362</v>
      </c>
    </row>
    <row r="48" spans="1:17" ht="16.5" thickBot="1" x14ac:dyDescent="0.3">
      <c r="A48" s="43"/>
      <c r="B48" s="32" t="s">
        <v>6</v>
      </c>
      <c r="C48" t="s">
        <v>51</v>
      </c>
      <c r="D48" s="4">
        <v>7175373.0360000003</v>
      </c>
      <c r="E48" t="s">
        <v>50</v>
      </c>
      <c r="F48" s="6" t="str">
        <f>IF(Table336721112[[#This Row],[% Price Change
Fuel]]&lt;-1,"Market Collapse", "")</f>
        <v/>
      </c>
      <c r="G48" s="33">
        <v>2.2311899587678877E-3</v>
      </c>
      <c r="H48" s="34">
        <v>-3.0513142594894246E-3</v>
      </c>
      <c r="I48" s="34">
        <v>-3.1412145701153851E-16</v>
      </c>
      <c r="J48" s="34">
        <v>0</v>
      </c>
      <c r="K48" s="34">
        <v>1.2318795280300797E-3</v>
      </c>
      <c r="L48" s="34">
        <v>0</v>
      </c>
      <c r="M48" s="34">
        <v>0</v>
      </c>
      <c r="N48" s="35">
        <v>-9.9708574303983668E-4</v>
      </c>
      <c r="O48" s="35">
        <v>0.55311481251446226</v>
      </c>
      <c r="P48" s="36">
        <v>19127.302451563424</v>
      </c>
    </row>
    <row r="49" spans="1:16" ht="16.5" thickBot="1" x14ac:dyDescent="0.3">
      <c r="A49" s="43"/>
      <c r="B49" s="32" t="s">
        <v>6</v>
      </c>
      <c r="C49" t="s">
        <v>52</v>
      </c>
      <c r="D49" s="4">
        <v>3120382.8119999999</v>
      </c>
      <c r="E49" t="s">
        <v>50</v>
      </c>
      <c r="F49" s="6" t="str">
        <f>IF(Table336721112[[#This Row],[% Price Change
Fuel]]&lt;-1,"Market Collapse", "")</f>
        <v/>
      </c>
      <c r="G49" s="33">
        <v>9.7028638967144908E-4</v>
      </c>
      <c r="H49" s="34">
        <v>-1.326937083487004E-3</v>
      </c>
      <c r="I49" s="34">
        <v>-3.1412145701153851E-16</v>
      </c>
      <c r="J49" s="34">
        <v>0</v>
      </c>
      <c r="K49" s="34">
        <v>5.3571231578257374E-4</v>
      </c>
      <c r="L49" s="34">
        <v>0</v>
      </c>
      <c r="M49" s="34">
        <v>0</v>
      </c>
      <c r="N49" s="35">
        <v>-4.3415282131525294E-4</v>
      </c>
      <c r="O49" s="35">
        <v>0.55255187959272267</v>
      </c>
      <c r="P49" s="36">
        <v>8317.9655622546052</v>
      </c>
    </row>
    <row r="50" spans="1:16" ht="16.5" thickBot="1" x14ac:dyDescent="0.3">
      <c r="A50" s="43"/>
      <c r="B50" s="32" t="s">
        <v>6</v>
      </c>
      <c r="C50" t="s">
        <v>53</v>
      </c>
      <c r="D50" s="4">
        <v>5381529.7769999998</v>
      </c>
      <c r="E50" t="s">
        <v>50</v>
      </c>
      <c r="F50" s="6" t="str">
        <f>IF(Table336721112[[#This Row],[% Price Change
Fuel]]&lt;-1,"Market Collapse", "")</f>
        <v/>
      </c>
      <c r="G50" s="33">
        <v>1.6733924690759156E-3</v>
      </c>
      <c r="H50" s="34">
        <v>-2.2884856946171874E-3</v>
      </c>
      <c r="I50" s="34">
        <v>-3.1412145701153851E-16</v>
      </c>
      <c r="J50" s="34">
        <v>0</v>
      </c>
      <c r="K50" s="34">
        <v>9.2390964602255977E-4</v>
      </c>
      <c r="L50" s="34">
        <v>0</v>
      </c>
      <c r="M50" s="34">
        <v>0</v>
      </c>
      <c r="N50" s="35">
        <v>-7.4823073936894932E-4</v>
      </c>
      <c r="O50" s="35">
        <v>0.55286595751076917</v>
      </c>
      <c r="P50" s="36">
        <v>14345.476838671822</v>
      </c>
    </row>
    <row r="51" spans="1:16" ht="16.5" thickBot="1" x14ac:dyDescent="0.3">
      <c r="A51" s="43"/>
      <c r="B51" s="32" t="s">
        <v>54</v>
      </c>
      <c r="C51" t="s">
        <v>55</v>
      </c>
      <c r="D51" s="4">
        <v>8319618</v>
      </c>
      <c r="E51" t="s">
        <v>50</v>
      </c>
      <c r="F51" s="6" t="str">
        <f>IF(Table336721112[[#This Row],[% Price Change
Fuel]]&lt;-1,"Market Collapse", "")</f>
        <v/>
      </c>
      <c r="G51" s="33">
        <v>2.5869941603388121E-3</v>
      </c>
      <c r="H51" s="34">
        <v>-3.5379023375566986E-3</v>
      </c>
      <c r="I51" s="34">
        <v>-3.1412145701153851E-16</v>
      </c>
      <c r="J51" s="34">
        <v>0</v>
      </c>
      <c r="K51" s="34">
        <v>1.4283253349770767E-3</v>
      </c>
      <c r="L51" s="34">
        <v>0</v>
      </c>
      <c r="M51" s="34">
        <v>0</v>
      </c>
      <c r="N51" s="35">
        <v>-1.1556790903038939E-3</v>
      </c>
      <c r="O51" s="35">
        <v>0.55327340586167484</v>
      </c>
      <c r="P51" s="36">
        <v>22177.501987572548</v>
      </c>
    </row>
    <row r="52" spans="1:16" ht="16.5" thickBot="1" x14ac:dyDescent="0.3">
      <c r="A52" s="44" t="s">
        <v>44</v>
      </c>
      <c r="B52" s="32" t="s">
        <v>7</v>
      </c>
      <c r="C52" t="s">
        <v>51</v>
      </c>
      <c r="D52" s="4">
        <v>38864666122</v>
      </c>
      <c r="E52" t="s">
        <v>50</v>
      </c>
      <c r="F52" s="6" t="str">
        <f>IF(Table336721112[[#This Row],[% Price Change
Fuel]]&lt;-1,"Market Collapse", "")</f>
        <v>Market Collapse</v>
      </c>
      <c r="G52" s="33">
        <v>12.085009708514463</v>
      </c>
      <c r="H52" s="34">
        <v>-16.527128183214973</v>
      </c>
      <c r="I52" s="34">
        <v>-3.1412145701153851E-16</v>
      </c>
      <c r="J52" s="34">
        <v>0</v>
      </c>
      <c r="K52" s="34">
        <v>6.6723480882747817</v>
      </c>
      <c r="L52" s="34">
        <v>0</v>
      </c>
      <c r="M52" s="34">
        <v>0</v>
      </c>
      <c r="N52" s="35">
        <v>-0.41365361897421005</v>
      </c>
      <c r="O52" s="35">
        <v>0.96577134574556678</v>
      </c>
      <c r="P52" s="36">
        <v>103601055.98202305</v>
      </c>
    </row>
    <row r="53" spans="1:16" ht="16.5" thickBot="1" x14ac:dyDescent="0.3">
      <c r="A53" s="44"/>
      <c r="B53" s="32" t="s">
        <v>7</v>
      </c>
      <c r="C53" t="s">
        <v>52</v>
      </c>
      <c r="D53" s="4">
        <v>16901230856</v>
      </c>
      <c r="E53" t="s">
        <v>50</v>
      </c>
      <c r="F53" s="6" t="str">
        <f>IF(Table336721112[[#This Row],[% Price Change
Fuel]]&lt;-1,"Market Collapse", "")</f>
        <v>Market Collapse</v>
      </c>
      <c r="G53" s="33">
        <v>5.2554559027842558</v>
      </c>
      <c r="H53" s="34">
        <v>-7.1872175084273113</v>
      </c>
      <c r="I53" s="34">
        <v>-3.1412145701153851E-16</v>
      </c>
      <c r="J53" s="34">
        <v>0</v>
      </c>
      <c r="K53" s="34">
        <v>2.9016303661923515</v>
      </c>
      <c r="L53" s="34">
        <v>0</v>
      </c>
      <c r="M53" s="34">
        <v>0</v>
      </c>
      <c r="N53" s="35">
        <v>-0.37628361116641151</v>
      </c>
      <c r="O53" s="35">
        <v>0.92840133793776813</v>
      </c>
      <c r="P53" s="36">
        <v>45053400.396674849</v>
      </c>
    </row>
    <row r="54" spans="1:16" ht="16.5" thickBot="1" x14ac:dyDescent="0.3">
      <c r="A54" s="44"/>
      <c r="B54" s="32" t="s">
        <v>7</v>
      </c>
      <c r="C54" t="s">
        <v>53</v>
      </c>
      <c r="D54" s="4">
        <v>29148499592</v>
      </c>
      <c r="E54" t="s">
        <v>50</v>
      </c>
      <c r="F54" s="6" t="str">
        <f>IF(Table336721112[[#This Row],[% Price Change
Fuel]]&lt;-1,"Market Collapse", "")</f>
        <v>Market Collapse</v>
      </c>
      <c r="G54" s="33">
        <v>9.0637572815413225</v>
      </c>
      <c r="H54" s="34">
        <v>-12.395346137623857</v>
      </c>
      <c r="I54" s="34">
        <v>-3.1412145701153851E-16</v>
      </c>
      <c r="J54" s="34">
        <v>0</v>
      </c>
      <c r="K54" s="34">
        <v>5.0042610662919262</v>
      </c>
      <c r="L54" s="34">
        <v>0</v>
      </c>
      <c r="M54" s="34">
        <v>0</v>
      </c>
      <c r="N54" s="35">
        <v>-0.40337779436465704</v>
      </c>
      <c r="O54" s="35">
        <v>0.95549552113601366</v>
      </c>
      <c r="P54" s="36">
        <v>77700791.9878501</v>
      </c>
    </row>
    <row r="55" spans="1:16" ht="16.5" thickBot="1" x14ac:dyDescent="0.3">
      <c r="A55" s="43" t="s">
        <v>8</v>
      </c>
      <c r="B55" s="32" t="s">
        <v>9</v>
      </c>
      <c r="C55" t="s">
        <v>56</v>
      </c>
      <c r="D55" s="4">
        <v>230098748.90000001</v>
      </c>
      <c r="E55" t="s">
        <v>57</v>
      </c>
      <c r="F55" s="6" t="str">
        <f>IF(Table336721112[[#This Row],[% Price Change
Fuel]]&lt;-1,"Market Collapse", "")</f>
        <v/>
      </c>
      <c r="G55" s="33">
        <v>7.1549453316915118E-2</v>
      </c>
      <c r="H55" s="34">
        <v>-9.7849072109100654E-2</v>
      </c>
      <c r="I55" s="34">
        <v>-3.1412145701153851E-16</v>
      </c>
      <c r="J55" s="34">
        <v>0</v>
      </c>
      <c r="K55" s="34">
        <v>3.9503721517068567E-2</v>
      </c>
      <c r="L55" s="34">
        <v>0</v>
      </c>
      <c r="M55" s="34">
        <v>0</v>
      </c>
      <c r="N55" s="35">
        <v>-2.9905975595107624E-2</v>
      </c>
      <c r="O55" s="35">
        <v>0.58202370236646517</v>
      </c>
      <c r="P55" s="36">
        <v>613371.3664579289</v>
      </c>
    </row>
    <row r="56" spans="1:16" ht="16.5" thickBot="1" x14ac:dyDescent="0.3">
      <c r="A56" s="43"/>
      <c r="B56" s="32" t="s">
        <v>10</v>
      </c>
      <c r="C56" t="s">
        <v>56</v>
      </c>
      <c r="D56" s="4">
        <v>61923061.5</v>
      </c>
      <c r="E56" t="s">
        <v>57</v>
      </c>
      <c r="F56" s="6" t="str">
        <f>IF(Table336721112[[#This Row],[% Price Change
Fuel]]&lt;-1,"Market Collapse", "")</f>
        <v/>
      </c>
      <c r="G56" s="33">
        <v>1.9255042538107055E-2</v>
      </c>
      <c r="H56" s="34">
        <v>-2.6332668642901069E-2</v>
      </c>
      <c r="I56" s="34">
        <v>-3.1412145701153851E-16</v>
      </c>
      <c r="J56" s="34">
        <v>0</v>
      </c>
      <c r="K56" s="34">
        <v>1.0631050315025408E-2</v>
      </c>
      <c r="L56" s="34">
        <v>0</v>
      </c>
      <c r="M56" s="34">
        <v>0</v>
      </c>
      <c r="N56" s="35">
        <v>-8.4610738854983096E-3</v>
      </c>
      <c r="O56" s="35">
        <v>0.56057880065685328</v>
      </c>
      <c r="P56" s="36">
        <v>165067.53308780404</v>
      </c>
    </row>
    <row r="57" spans="1:16" ht="16.5" thickBot="1" x14ac:dyDescent="0.3">
      <c r="A57" s="43"/>
      <c r="B57" s="32" t="s">
        <v>11</v>
      </c>
      <c r="C57" t="s">
        <v>56</v>
      </c>
      <c r="D57" s="4">
        <v>148772706.5</v>
      </c>
      <c r="E57" t="s">
        <v>57</v>
      </c>
      <c r="F57" s="6" t="str">
        <f>IF(Table336721112[[#This Row],[% Price Change
Fuel]]&lt;-1,"Market Collapse", "")</f>
        <v/>
      </c>
      <c r="G57" s="33">
        <v>4.6261033010566117E-2</v>
      </c>
      <c r="H57" s="34">
        <v>-6.326532132737106E-2</v>
      </c>
      <c r="I57" s="34">
        <v>-3.1412145701153851E-16</v>
      </c>
      <c r="J57" s="34">
        <v>0</v>
      </c>
      <c r="K57" s="34">
        <v>2.5541536383888487E-2</v>
      </c>
      <c r="L57" s="34">
        <v>0</v>
      </c>
      <c r="M57" s="34">
        <v>0</v>
      </c>
      <c r="N57" s="35">
        <v>-1.9803372172868056E-2</v>
      </c>
      <c r="O57" s="35">
        <v>0.57192109894422538</v>
      </c>
      <c r="P57" s="36">
        <v>396581.54906877503</v>
      </c>
    </row>
    <row r="58" spans="1:16" ht="15.75" x14ac:dyDescent="0.25">
      <c r="A58" s="45"/>
      <c r="B58" s="32" t="s">
        <v>12</v>
      </c>
      <c r="C58" t="s">
        <v>56</v>
      </c>
      <c r="D58" s="4">
        <v>55319876.289999999</v>
      </c>
      <c r="E58" t="s">
        <v>57</v>
      </c>
      <c r="F58" s="6" t="str">
        <f>IF(Table336721112[[#This Row],[% Price Change
Fuel]]&lt;-1,"Market Collapse", "")</f>
        <v/>
      </c>
      <c r="G58" s="33">
        <v>1.7201774998911672E-2</v>
      </c>
      <c r="H58" s="34">
        <v>-2.3524676209861546E-2</v>
      </c>
      <c r="I58" s="34">
        <v>-3.1412145701153851E-16</v>
      </c>
      <c r="J58" s="34">
        <v>0</v>
      </c>
      <c r="K58" s="34">
        <v>9.4974049088315075E-3</v>
      </c>
      <c r="L58" s="34">
        <v>0</v>
      </c>
      <c r="M58" s="34">
        <v>0</v>
      </c>
      <c r="N58" s="35">
        <v>-7.5740824283248957E-3</v>
      </c>
      <c r="O58" s="35">
        <v>0.55969180919968453</v>
      </c>
      <c r="P58" s="36">
        <v>147465.50459093248</v>
      </c>
    </row>
    <row r="61" spans="1:16" ht="35.1" customHeight="1" x14ac:dyDescent="0.25">
      <c r="A61" s="47" t="s">
        <v>42</v>
      </c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</row>
    <row r="62" spans="1:16" ht="39.950000000000003" customHeight="1" x14ac:dyDescent="0.3">
      <c r="A62" s="26" t="s">
        <v>45</v>
      </c>
      <c r="B62" s="30" t="s">
        <v>0</v>
      </c>
      <c r="C62" s="31" t="s">
        <v>1</v>
      </c>
      <c r="D62" s="31" t="s">
        <v>2</v>
      </c>
      <c r="E62" s="31" t="s">
        <v>3</v>
      </c>
      <c r="F62" s="5" t="s">
        <v>30</v>
      </c>
      <c r="G62" s="5" t="s">
        <v>34</v>
      </c>
      <c r="H62" s="7" t="s">
        <v>32</v>
      </c>
      <c r="I62" s="7" t="s">
        <v>26</v>
      </c>
      <c r="J62" s="7" t="s">
        <v>27</v>
      </c>
      <c r="K62" s="7" t="s">
        <v>33</v>
      </c>
      <c r="L62" s="7" t="s">
        <v>28</v>
      </c>
      <c r="M62" s="7" t="s">
        <v>29</v>
      </c>
      <c r="N62" s="7" t="s">
        <v>46</v>
      </c>
      <c r="O62" s="7" t="s">
        <v>47</v>
      </c>
      <c r="P62" s="7" t="s">
        <v>31</v>
      </c>
    </row>
    <row r="63" spans="1:16" ht="16.5" thickBot="1" x14ac:dyDescent="0.3">
      <c r="A63" s="42" t="s">
        <v>4</v>
      </c>
      <c r="B63" s="32" t="s">
        <v>48</v>
      </c>
      <c r="C63" t="s">
        <v>49</v>
      </c>
      <c r="D63" s="4">
        <v>6500</v>
      </c>
      <c r="E63" t="s">
        <v>50</v>
      </c>
      <c r="F63" s="6" t="str">
        <f>IF(Table3367211[[#This Row],[% Price Change
Fuel]]&lt;-1,"Market Collapse", "")</f>
        <v/>
      </c>
      <c r="G63" s="33">
        <v>2.0211819872261296E-6</v>
      </c>
      <c r="H63" s="34">
        <v>-2.3121326867588183E-6</v>
      </c>
      <c r="I63" s="34">
        <v>-1.5706072850576925E-16</v>
      </c>
      <c r="J63" s="34">
        <v>0</v>
      </c>
      <c r="K63" s="34">
        <v>1.3306323612061089E-6</v>
      </c>
      <c r="L63" s="34">
        <v>0</v>
      </c>
      <c r="M63" s="34">
        <v>0</v>
      </c>
      <c r="N63" s="35">
        <v>-6.9054823029637644E-7</v>
      </c>
      <c r="O63" s="35">
        <v>0.6583443575785648</v>
      </c>
      <c r="P63" s="36">
        <v>27.797774231811331</v>
      </c>
    </row>
    <row r="64" spans="1:16" ht="16.5" thickBot="1" x14ac:dyDescent="0.3">
      <c r="A64" s="43"/>
      <c r="B64" s="32" t="s">
        <v>5</v>
      </c>
      <c r="C64" t="s">
        <v>49</v>
      </c>
      <c r="D64" s="4">
        <v>51464.7</v>
      </c>
      <c r="E64" t="s">
        <v>50</v>
      </c>
      <c r="F64" s="6" t="str">
        <f>IF(Table3367211[[#This Row],[% Price Change
Fuel]]&lt;-1,"Market Collapse", "")</f>
        <v/>
      </c>
      <c r="G64" s="33">
        <v>1.6003003787384092E-5</v>
      </c>
      <c r="H64" s="34">
        <v>-1.8306648474938434E-5</v>
      </c>
      <c r="I64" s="34">
        <v>-1.5706072850576925E-16</v>
      </c>
      <c r="J64" s="34">
        <v>0</v>
      </c>
      <c r="K64" s="34">
        <v>1.0535476197309561E-5</v>
      </c>
      <c r="L64" s="34">
        <v>0</v>
      </c>
      <c r="M64" s="34">
        <v>0</v>
      </c>
      <c r="N64" s="35">
        <v>-5.4674400945506836E-6</v>
      </c>
      <c r="O64" s="35">
        <v>0.65834913450055421</v>
      </c>
      <c r="P64" s="36">
        <v>220.09294021257818</v>
      </c>
    </row>
    <row r="65" spans="1:16" ht="16.5" thickBot="1" x14ac:dyDescent="0.3">
      <c r="A65" s="43"/>
      <c r="B65" s="32" t="s">
        <v>5</v>
      </c>
      <c r="C65" t="s">
        <v>51</v>
      </c>
      <c r="D65" s="4">
        <v>1699742.564</v>
      </c>
      <c r="E65" t="s">
        <v>50</v>
      </c>
      <c r="F65" s="6" t="str">
        <f>IF(Table3367211[[#This Row],[% Price Change
Fuel]]&lt;-1,"Market Collapse", "")</f>
        <v/>
      </c>
      <c r="G65" s="33">
        <v>5.2853677742743961E-4</v>
      </c>
      <c r="H65" s="34">
        <v>-6.0462005252385543E-4</v>
      </c>
      <c r="I65" s="34">
        <v>-1.5706072850576925E-16</v>
      </c>
      <c r="J65" s="34">
        <v>0</v>
      </c>
      <c r="K65" s="34">
        <v>3.4795884022741802E-4</v>
      </c>
      <c r="L65" s="34">
        <v>0</v>
      </c>
      <c r="M65" s="34">
        <v>0</v>
      </c>
      <c r="N65" s="35">
        <v>-1.8048254553706185E-4</v>
      </c>
      <c r="O65" s="35">
        <v>0.65852414960501138</v>
      </c>
      <c r="P65" s="36">
        <v>7269.0861603449657</v>
      </c>
    </row>
    <row r="66" spans="1:16" ht="16.5" thickBot="1" x14ac:dyDescent="0.3">
      <c r="A66" s="43"/>
      <c r="B66" s="32" t="s">
        <v>5</v>
      </c>
      <c r="C66" t="s">
        <v>52</v>
      </c>
      <c r="D66" s="4">
        <v>739173.7622</v>
      </c>
      <c r="E66" t="s">
        <v>50</v>
      </c>
      <c r="F66" s="6" t="str">
        <f>IF(Table3367211[[#This Row],[% Price Change
Fuel]]&lt;-1,"Market Collapse", "")</f>
        <v/>
      </c>
      <c r="G66" s="33">
        <v>2.298468759367401E-4</v>
      </c>
      <c r="H66" s="34">
        <v>-2.6293351028036692E-4</v>
      </c>
      <c r="I66" s="34">
        <v>-1.5706072850576925E-16</v>
      </c>
      <c r="J66" s="34">
        <v>0</v>
      </c>
      <c r="K66" s="34">
        <v>1.5131823516631468E-4</v>
      </c>
      <c r="L66" s="34">
        <v>0</v>
      </c>
      <c r="M66" s="34">
        <v>0</v>
      </c>
      <c r="N66" s="35">
        <v>-7.8510595355317378E-5</v>
      </c>
      <c r="O66" s="35">
        <v>0.65842217765480715</v>
      </c>
      <c r="P66" s="36">
        <v>3161.1362089173936</v>
      </c>
    </row>
    <row r="67" spans="1:16" ht="16.5" thickBot="1" x14ac:dyDescent="0.3">
      <c r="A67" s="43"/>
      <c r="B67" s="32" t="s">
        <v>5</v>
      </c>
      <c r="C67" t="s">
        <v>53</v>
      </c>
      <c r="D67" s="4">
        <v>1274806.923</v>
      </c>
      <c r="E67" t="s">
        <v>50</v>
      </c>
      <c r="F67" s="6" t="str">
        <f>IF(Table3367211[[#This Row],[% Price Change
Fuel]]&lt;-1,"Market Collapse", "")</f>
        <v/>
      </c>
      <c r="G67" s="33">
        <v>3.9640258307057968E-4</v>
      </c>
      <c r="H67" s="34">
        <v>-4.5346503939279242E-4</v>
      </c>
      <c r="I67" s="34">
        <v>-1.5706072850576925E-16</v>
      </c>
      <c r="J67" s="34">
        <v>0</v>
      </c>
      <c r="K67" s="34">
        <v>2.6096913017050784E-4</v>
      </c>
      <c r="L67" s="34">
        <v>0</v>
      </c>
      <c r="M67" s="34">
        <v>0</v>
      </c>
      <c r="N67" s="35">
        <v>-1.3537978800236822E-4</v>
      </c>
      <c r="O67" s="35">
        <v>0.65847904684752323</v>
      </c>
      <c r="P67" s="36">
        <v>5451.8146202579783</v>
      </c>
    </row>
    <row r="68" spans="1:16" ht="16.5" thickBot="1" x14ac:dyDescent="0.3">
      <c r="A68" s="43"/>
      <c r="B68" s="32" t="s">
        <v>6</v>
      </c>
      <c r="C68" t="s">
        <v>51</v>
      </c>
      <c r="D68" s="4">
        <v>7175373.0360000003</v>
      </c>
      <c r="E68" t="s">
        <v>50</v>
      </c>
      <c r="F68" s="6" t="str">
        <f>IF(Table3367211[[#This Row],[% Price Change
Fuel]]&lt;-1,"Market Collapse", "")</f>
        <v/>
      </c>
      <c r="G68" s="33">
        <v>2.2311899587678877E-3</v>
      </c>
      <c r="H68" s="34">
        <v>-2.5523714671795645E-3</v>
      </c>
      <c r="I68" s="34">
        <v>-1.5706072850576925E-16</v>
      </c>
      <c r="J68" s="34">
        <v>0</v>
      </c>
      <c r="K68" s="34">
        <v>1.4688897793618918E-3</v>
      </c>
      <c r="L68" s="34">
        <v>0</v>
      </c>
      <c r="M68" s="34">
        <v>0</v>
      </c>
      <c r="N68" s="35">
        <v>-7.6060312934113231E-4</v>
      </c>
      <c r="O68" s="35">
        <v>0.65910427018900974</v>
      </c>
      <c r="P68" s="36">
        <v>30686.061487173742</v>
      </c>
    </row>
    <row r="69" spans="1:16" ht="16.5" thickBot="1" x14ac:dyDescent="0.3">
      <c r="A69" s="43"/>
      <c r="B69" s="32" t="s">
        <v>6</v>
      </c>
      <c r="C69" t="s">
        <v>52</v>
      </c>
      <c r="D69" s="4">
        <v>3120382.8119999999</v>
      </c>
      <c r="E69" t="s">
        <v>50</v>
      </c>
      <c r="F69" s="6" t="str">
        <f>IF(Table3367211[[#This Row],[% Price Change
Fuel]]&lt;-1,"Market Collapse", "")</f>
        <v/>
      </c>
      <c r="G69" s="33">
        <v>9.7028638967144908E-4</v>
      </c>
      <c r="H69" s="34">
        <v>-1.1099598607720394E-3</v>
      </c>
      <c r="I69" s="34">
        <v>-1.5706072850576925E-16</v>
      </c>
      <c r="J69" s="34">
        <v>0</v>
      </c>
      <c r="K69" s="34">
        <v>6.3878189987438426E-4</v>
      </c>
      <c r="L69" s="34">
        <v>0</v>
      </c>
      <c r="M69" s="34">
        <v>0</v>
      </c>
      <c r="N69" s="35">
        <v>-3.3118314729669142E-4</v>
      </c>
      <c r="O69" s="35">
        <v>0.65867485020702587</v>
      </c>
      <c r="P69" s="36">
        <v>13344.568756513514</v>
      </c>
    </row>
    <row r="70" spans="1:16" ht="16.5" thickBot="1" x14ac:dyDescent="0.3">
      <c r="A70" s="43"/>
      <c r="B70" s="32" t="s">
        <v>6</v>
      </c>
      <c r="C70" t="s">
        <v>53</v>
      </c>
      <c r="D70" s="4">
        <v>5381529.7769999998</v>
      </c>
      <c r="E70" t="s">
        <v>50</v>
      </c>
      <c r="F70" s="6" t="str">
        <f>IF(Table3367211[[#This Row],[% Price Change
Fuel]]&lt;-1,"Market Collapse", "")</f>
        <v/>
      </c>
      <c r="G70" s="33">
        <v>1.6733924690759156E-3</v>
      </c>
      <c r="H70" s="34">
        <v>-1.9142786003846536E-3</v>
      </c>
      <c r="I70" s="34">
        <v>-1.5706072850576925E-16</v>
      </c>
      <c r="J70" s="34">
        <v>0</v>
      </c>
      <c r="K70" s="34">
        <v>1.1016673345214003E-3</v>
      </c>
      <c r="L70" s="34">
        <v>0</v>
      </c>
      <c r="M70" s="34">
        <v>0</v>
      </c>
      <c r="N70" s="35">
        <v>-5.7077001231431868E-4</v>
      </c>
      <c r="O70" s="35">
        <v>0.65891443707194963</v>
      </c>
      <c r="P70" s="36">
        <v>23014.546115382545</v>
      </c>
    </row>
    <row r="71" spans="1:16" ht="16.5" thickBot="1" x14ac:dyDescent="0.3">
      <c r="A71" s="43"/>
      <c r="B71" s="32" t="s">
        <v>54</v>
      </c>
      <c r="C71" t="s">
        <v>55</v>
      </c>
      <c r="D71" s="4">
        <v>8319618</v>
      </c>
      <c r="E71" t="s">
        <v>50</v>
      </c>
      <c r="F71" s="6" t="str">
        <f>IF(Table3367211[[#This Row],[% Price Change
Fuel]]&lt;-1,"Market Collapse", "")</f>
        <v/>
      </c>
      <c r="G71" s="33">
        <v>2.5869941603388121E-3</v>
      </c>
      <c r="H71" s="34">
        <v>-2.9593939568711E-3</v>
      </c>
      <c r="I71" s="34">
        <v>-1.5706072850576925E-16</v>
      </c>
      <c r="J71" s="34">
        <v>0</v>
      </c>
      <c r="K71" s="34">
        <v>1.7031312221792699E-3</v>
      </c>
      <c r="L71" s="34">
        <v>0</v>
      </c>
      <c r="M71" s="34">
        <v>0</v>
      </c>
      <c r="N71" s="35">
        <v>-8.8158228992365182E-4</v>
      </c>
      <c r="O71" s="35">
        <v>0.65922524934954119</v>
      </c>
      <c r="P71" s="36">
        <v>35579.517359860314</v>
      </c>
    </row>
    <row r="72" spans="1:16" ht="16.5" thickBot="1" x14ac:dyDescent="0.3">
      <c r="A72" s="44" t="s">
        <v>44</v>
      </c>
      <c r="B72" s="32" t="s">
        <v>7</v>
      </c>
      <c r="C72" t="s">
        <v>51</v>
      </c>
      <c r="D72" s="4">
        <v>38864666122</v>
      </c>
      <c r="E72" t="s">
        <v>50</v>
      </c>
      <c r="F72" s="6" t="str">
        <f>IF(Table3367211[[#This Row],[% Price Change
Fuel]]&lt;-1,"Market Collapse", "")</f>
        <v>Market Collapse</v>
      </c>
      <c r="G72" s="33">
        <v>12.085009708514463</v>
      </c>
      <c r="H72" s="34">
        <v>-13.824656138930816</v>
      </c>
      <c r="I72" s="34">
        <v>-1.5706072850576925E-16</v>
      </c>
      <c r="J72" s="34">
        <v>0</v>
      </c>
      <c r="K72" s="34">
        <v>7.9560896079546861</v>
      </c>
      <c r="L72" s="34">
        <v>0</v>
      </c>
      <c r="M72" s="34">
        <v>0</v>
      </c>
      <c r="N72" s="35">
        <v>-0.31554581865331544</v>
      </c>
      <c r="O72" s="35">
        <v>0.9738894857129492</v>
      </c>
      <c r="P72" s="36">
        <v>166207879.13252848</v>
      </c>
    </row>
    <row r="73" spans="1:16" ht="16.5" thickBot="1" x14ac:dyDescent="0.3">
      <c r="A73" s="44"/>
      <c r="B73" s="32" t="s">
        <v>7</v>
      </c>
      <c r="C73" t="s">
        <v>52</v>
      </c>
      <c r="D73" s="4">
        <v>16901230856</v>
      </c>
      <c r="E73" t="s">
        <v>50</v>
      </c>
      <c r="F73" s="6" t="str">
        <f>IF(Table3367211[[#This Row],[% Price Change
Fuel]]&lt;-1,"Market Collapse", "")</f>
        <v>Market Collapse</v>
      </c>
      <c r="G73" s="33">
        <v>5.2554559027842558</v>
      </c>
      <c r="H73" s="34">
        <v>-6.0119828168708684</v>
      </c>
      <c r="I73" s="34">
        <v>-1.5706072850576925E-16</v>
      </c>
      <c r="J73" s="34">
        <v>0</v>
      </c>
      <c r="K73" s="34">
        <v>3.4598961111091846</v>
      </c>
      <c r="L73" s="34">
        <v>0</v>
      </c>
      <c r="M73" s="34">
        <v>0</v>
      </c>
      <c r="N73" s="35">
        <v>-0.28703899756944673</v>
      </c>
      <c r="O73" s="35">
        <v>0.94538266462908038</v>
      </c>
      <c r="P73" s="36">
        <v>72279476.851464853</v>
      </c>
    </row>
    <row r="74" spans="1:16" ht="16.5" thickBot="1" x14ac:dyDescent="0.3">
      <c r="A74" s="44"/>
      <c r="B74" s="32" t="s">
        <v>7</v>
      </c>
      <c r="C74" t="s">
        <v>53</v>
      </c>
      <c r="D74" s="4">
        <v>29148499592</v>
      </c>
      <c r="E74" t="s">
        <v>50</v>
      </c>
      <c r="F74" s="6" t="str">
        <f>IF(Table3367211[[#This Row],[% Price Change
Fuel]]&lt;-1,"Market Collapse", "")</f>
        <v>Market Collapse</v>
      </c>
      <c r="G74" s="33">
        <v>9.0637572815413225</v>
      </c>
      <c r="H74" s="34">
        <v>-10.368492104375969</v>
      </c>
      <c r="I74" s="34">
        <v>-1.5706072850576925E-16</v>
      </c>
      <c r="J74" s="34">
        <v>0</v>
      </c>
      <c r="K74" s="34">
        <v>5.9670672060683705</v>
      </c>
      <c r="L74" s="34">
        <v>0</v>
      </c>
      <c r="M74" s="34">
        <v>0</v>
      </c>
      <c r="N74" s="35">
        <v>-0.30770715040522878</v>
      </c>
      <c r="O74" s="35">
        <v>0.96605081746486243</v>
      </c>
      <c r="P74" s="36">
        <v>124655909.35153468</v>
      </c>
    </row>
    <row r="75" spans="1:16" ht="16.5" thickBot="1" x14ac:dyDescent="0.3">
      <c r="A75" s="43" t="s">
        <v>8</v>
      </c>
      <c r="B75" s="32" t="s">
        <v>9</v>
      </c>
      <c r="C75" t="s">
        <v>56</v>
      </c>
      <c r="D75" s="4">
        <v>230098748.90000001</v>
      </c>
      <c r="E75" t="s">
        <v>57</v>
      </c>
      <c r="F75" s="6" t="str">
        <f>IF(Table3367211[[#This Row],[% Price Change
Fuel]]&lt;-1,"Market Collapse", "")</f>
        <v/>
      </c>
      <c r="G75" s="33">
        <v>7.1549453316915118E-2</v>
      </c>
      <c r="H75" s="34">
        <v>-8.1849052081268428E-2</v>
      </c>
      <c r="I75" s="34">
        <v>-1.5706072850576925E-16</v>
      </c>
      <c r="J75" s="34">
        <v>0</v>
      </c>
      <c r="K75" s="34">
        <v>4.7104129472769971E-2</v>
      </c>
      <c r="L75" s="34">
        <v>0</v>
      </c>
      <c r="M75" s="34">
        <v>0</v>
      </c>
      <c r="N75" s="35">
        <v>-2.2813061747618074E-2</v>
      </c>
      <c r="O75" s="35">
        <v>0.68115672880725142</v>
      </c>
      <c r="P75" s="36">
        <v>984035.85729168227</v>
      </c>
    </row>
    <row r="76" spans="1:16" ht="16.5" thickBot="1" x14ac:dyDescent="0.3">
      <c r="A76" s="43"/>
      <c r="B76" s="32" t="s">
        <v>10</v>
      </c>
      <c r="C76" t="s">
        <v>56</v>
      </c>
      <c r="D76" s="4">
        <v>61923061.5</v>
      </c>
      <c r="E76" t="s">
        <v>57</v>
      </c>
      <c r="F76" s="6" t="str">
        <f>IF(Table3367211[[#This Row],[% Price Change
Fuel]]&lt;-1,"Market Collapse", "")</f>
        <v/>
      </c>
      <c r="G76" s="33">
        <v>1.9255042538107055E-2</v>
      </c>
      <c r="H76" s="34">
        <v>-2.2026820701870772E-2</v>
      </c>
      <c r="I76" s="34">
        <v>-1.5706072850576925E-16</v>
      </c>
      <c r="J76" s="34">
        <v>0</v>
      </c>
      <c r="K76" s="34">
        <v>1.2676435313926598E-2</v>
      </c>
      <c r="L76" s="34">
        <v>0</v>
      </c>
      <c r="M76" s="34">
        <v>0</v>
      </c>
      <c r="N76" s="35">
        <v>-6.4543288476637591E-3</v>
      </c>
      <c r="O76" s="35">
        <v>0.6647979959072956</v>
      </c>
      <c r="P76" s="36">
        <v>264818.96664184047</v>
      </c>
    </row>
    <row r="77" spans="1:16" ht="16.5" thickBot="1" x14ac:dyDescent="0.3">
      <c r="A77" s="43"/>
      <c r="B77" s="32" t="s">
        <v>11</v>
      </c>
      <c r="C77" t="s">
        <v>56</v>
      </c>
      <c r="D77" s="4">
        <v>148772706.5</v>
      </c>
      <c r="E77" t="s">
        <v>57</v>
      </c>
      <c r="F77" s="6" t="str">
        <f>IF(Table3367211[[#This Row],[% Price Change
Fuel]]&lt;-1,"Market Collapse", "")</f>
        <v/>
      </c>
      <c r="G77" s="33">
        <v>4.6261033010566117E-2</v>
      </c>
      <c r="H77" s="34">
        <v>-5.2920344246990179E-2</v>
      </c>
      <c r="I77" s="34">
        <v>-1.5706072850576925E-16</v>
      </c>
      <c r="J77" s="34">
        <v>0</v>
      </c>
      <c r="K77" s="34">
        <v>3.0455658114142831E-2</v>
      </c>
      <c r="L77" s="34">
        <v>0</v>
      </c>
      <c r="M77" s="34">
        <v>0</v>
      </c>
      <c r="N77" s="35">
        <v>-1.5106531159766196E-2</v>
      </c>
      <c r="O77" s="35">
        <v>0.67345019821939922</v>
      </c>
      <c r="P77" s="36">
        <v>636238.47796736751</v>
      </c>
    </row>
    <row r="78" spans="1:16" ht="15.75" x14ac:dyDescent="0.25">
      <c r="A78" s="45"/>
      <c r="B78" s="32" t="s">
        <v>12</v>
      </c>
      <c r="C78" t="s">
        <v>56</v>
      </c>
      <c r="D78" s="4">
        <v>55319876.289999999</v>
      </c>
      <c r="E78" t="s">
        <v>57</v>
      </c>
      <c r="F78" s="6" t="str">
        <f>IF(Table3367211[[#This Row],[% Price Change
Fuel]]&lt;-1,"Market Collapse", "")</f>
        <v/>
      </c>
      <c r="G78" s="33">
        <v>1.7201774998911672E-2</v>
      </c>
      <c r="H78" s="34">
        <v>-1.967798372322891E-2</v>
      </c>
      <c r="I78" s="34">
        <v>-1.5706072850576925E-16</v>
      </c>
      <c r="J78" s="34">
        <v>0</v>
      </c>
      <c r="K78" s="34">
        <v>1.1324679632718212E-2</v>
      </c>
      <c r="L78" s="34">
        <v>0</v>
      </c>
      <c r="M78" s="34">
        <v>0</v>
      </c>
      <c r="N78" s="35">
        <v>-5.7777085241516972E-3</v>
      </c>
      <c r="O78" s="35">
        <v>0.6641213755837847</v>
      </c>
      <c r="P78" s="36">
        <v>236579.9125398896</v>
      </c>
    </row>
    <row r="81" spans="1:16" ht="35.1" customHeight="1" x14ac:dyDescent="0.25">
      <c r="A81" s="47" t="s">
        <v>39</v>
      </c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</row>
    <row r="82" spans="1:16" ht="39.950000000000003" customHeight="1" x14ac:dyDescent="0.3">
      <c r="A82" s="26" t="s">
        <v>45</v>
      </c>
      <c r="B82" s="30" t="s">
        <v>0</v>
      </c>
      <c r="C82" s="31" t="s">
        <v>1</v>
      </c>
      <c r="D82" s="31" t="s">
        <v>2</v>
      </c>
      <c r="E82" s="31" t="s">
        <v>3</v>
      </c>
      <c r="F82" s="5" t="s">
        <v>30</v>
      </c>
      <c r="G82" s="5" t="s">
        <v>34</v>
      </c>
      <c r="H82" s="7" t="s">
        <v>32</v>
      </c>
      <c r="I82" s="7" t="s">
        <v>26</v>
      </c>
      <c r="J82" s="7" t="s">
        <v>27</v>
      </c>
      <c r="K82" s="7" t="s">
        <v>33</v>
      </c>
      <c r="L82" s="7" t="s">
        <v>28</v>
      </c>
      <c r="M82" s="7" t="s">
        <v>29</v>
      </c>
      <c r="N82" s="7" t="s">
        <v>46</v>
      </c>
      <c r="O82" s="7" t="s">
        <v>47</v>
      </c>
      <c r="P82" s="7" t="s">
        <v>31</v>
      </c>
    </row>
    <row r="83" spans="1:16" ht="16.5" thickBot="1" x14ac:dyDescent="0.3">
      <c r="A83" s="42" t="s">
        <v>4</v>
      </c>
      <c r="B83" s="32" t="s">
        <v>48</v>
      </c>
      <c r="C83" t="s">
        <v>49</v>
      </c>
      <c r="D83" s="4">
        <v>6500</v>
      </c>
      <c r="E83" t="s">
        <v>50</v>
      </c>
      <c r="F83" s="6" t="str">
        <f>IF(Table33672[[#This Row],[% Price Change
Fuel]]&lt;-1,"Market Collapse", "")</f>
        <v/>
      </c>
      <c r="G83" s="33">
        <v>2.0211819872261296E-6</v>
      </c>
      <c r="H83" s="34">
        <v>-1.9390623877786306E-6</v>
      </c>
      <c r="I83" s="34">
        <v>1.5706072850576925E-16</v>
      </c>
      <c r="J83" s="34">
        <v>0</v>
      </c>
      <c r="K83" s="34">
        <v>1.5907470955046804E-6</v>
      </c>
      <c r="L83" s="34">
        <v>1.18694493490948E-16</v>
      </c>
      <c r="M83" s="34">
        <v>0</v>
      </c>
      <c r="N83" s="35">
        <v>-4.3043402173595802E-7</v>
      </c>
      <c r="O83" s="35">
        <v>0.78703846340591743</v>
      </c>
      <c r="P83" s="36">
        <v>36.44050793839817</v>
      </c>
    </row>
    <row r="84" spans="1:16" ht="16.5" thickBot="1" x14ac:dyDescent="0.3">
      <c r="A84" s="43"/>
      <c r="B84" s="32" t="s">
        <v>5</v>
      </c>
      <c r="C84" t="s">
        <v>49</v>
      </c>
      <c r="D84" s="4">
        <v>51464.7</v>
      </c>
      <c r="E84" t="s">
        <v>50</v>
      </c>
      <c r="F84" s="6" t="str">
        <f>IF(Table33672[[#This Row],[% Price Change
Fuel]]&lt;-1,"Market Collapse", "")</f>
        <v/>
      </c>
      <c r="G84" s="33">
        <v>1.6003003787384092E-5</v>
      </c>
      <c r="H84" s="34">
        <v>-1.5352809856815478E-5</v>
      </c>
      <c r="I84" s="34">
        <v>1.5706072850576925E-16</v>
      </c>
      <c r="J84" s="34">
        <v>0</v>
      </c>
      <c r="K84" s="34">
        <v>1.259497262245706E-5</v>
      </c>
      <c r="L84" s="34">
        <v>1.18694493490948E-16</v>
      </c>
      <c r="M84" s="34">
        <v>0</v>
      </c>
      <c r="N84" s="35">
        <v>-3.4079766270048559E-6</v>
      </c>
      <c r="O84" s="35">
        <v>0.78704144095175921</v>
      </c>
      <c r="P84" s="36">
        <v>288.52304751595966</v>
      </c>
    </row>
    <row r="85" spans="1:16" ht="16.5" thickBot="1" x14ac:dyDescent="0.3">
      <c r="A85" s="43"/>
      <c r="B85" s="32" t="s">
        <v>5</v>
      </c>
      <c r="C85" t="s">
        <v>51</v>
      </c>
      <c r="D85" s="4">
        <v>1699742.564</v>
      </c>
      <c r="E85" t="s">
        <v>50</v>
      </c>
      <c r="F85" s="6" t="str">
        <f>IF(Table33672[[#This Row],[% Price Change
Fuel]]&lt;-1,"Market Collapse", "")</f>
        <v/>
      </c>
      <c r="G85" s="33">
        <v>5.2853677742743961E-4</v>
      </c>
      <c r="H85" s="34">
        <v>-5.0706259612210097E-4</v>
      </c>
      <c r="I85" s="34">
        <v>1.5706072850576925E-16</v>
      </c>
      <c r="J85" s="34">
        <v>0</v>
      </c>
      <c r="K85" s="34">
        <v>4.1597854566008288E-4</v>
      </c>
      <c r="L85" s="34">
        <v>1.18694493490948E-16</v>
      </c>
      <c r="M85" s="34">
        <v>0</v>
      </c>
      <c r="N85" s="35">
        <v>-1.124987720289643E-4</v>
      </c>
      <c r="O85" s="35">
        <v>0.78715053174438987</v>
      </c>
      <c r="P85" s="36">
        <v>9529.1511378413907</v>
      </c>
    </row>
    <row r="86" spans="1:16" ht="16.5" thickBot="1" x14ac:dyDescent="0.3">
      <c r="A86" s="43"/>
      <c r="B86" s="32" t="s">
        <v>5</v>
      </c>
      <c r="C86" t="s">
        <v>52</v>
      </c>
      <c r="D86" s="4">
        <v>739173.7622</v>
      </c>
      <c r="E86" t="s">
        <v>50</v>
      </c>
      <c r="F86" s="6" t="str">
        <f>IF(Table33672[[#This Row],[% Price Change
Fuel]]&lt;-1,"Market Collapse", "")</f>
        <v/>
      </c>
      <c r="G86" s="33">
        <v>2.298468759367401E-4</v>
      </c>
      <c r="H86" s="34">
        <v>-2.2050831389698968E-4</v>
      </c>
      <c r="I86" s="34">
        <v>1.5706072850576925E-16</v>
      </c>
      <c r="J86" s="34">
        <v>0</v>
      </c>
      <c r="K86" s="34">
        <v>1.8089823312204622E-4</v>
      </c>
      <c r="L86" s="34">
        <v>1.18694493490948E-16</v>
      </c>
      <c r="M86" s="34">
        <v>0</v>
      </c>
      <c r="N86" s="35">
        <v>-4.8937394707366207E-5</v>
      </c>
      <c r="O86" s="35">
        <v>0.78708697036702358</v>
      </c>
      <c r="P86" s="36">
        <v>4143.979592150532</v>
      </c>
    </row>
    <row r="87" spans="1:16" ht="16.5" thickBot="1" x14ac:dyDescent="0.3">
      <c r="A87" s="43"/>
      <c r="B87" s="32" t="s">
        <v>5</v>
      </c>
      <c r="C87" t="s">
        <v>53</v>
      </c>
      <c r="D87" s="4">
        <v>1274806.923</v>
      </c>
      <c r="E87" t="s">
        <v>50</v>
      </c>
      <c r="F87" s="6" t="str">
        <f>IF(Table33672[[#This Row],[% Price Change
Fuel]]&lt;-1,"Market Collapse", "")</f>
        <v/>
      </c>
      <c r="G87" s="33">
        <v>3.9640258307057968E-4</v>
      </c>
      <c r="H87" s="34">
        <v>-3.8029694709161544E-4</v>
      </c>
      <c r="I87" s="34">
        <v>1.5706072850576925E-16</v>
      </c>
      <c r="J87" s="34">
        <v>0</v>
      </c>
      <c r="K87" s="34">
        <v>3.1198390924504357E-4</v>
      </c>
      <c r="L87" s="34">
        <v>1.18694493490948E-16</v>
      </c>
      <c r="M87" s="34">
        <v>0</v>
      </c>
      <c r="N87" s="35">
        <v>-8.438522330500109E-5</v>
      </c>
      <c r="O87" s="35">
        <v>0.78712241819580608</v>
      </c>
      <c r="P87" s="36">
        <v>7146.8633533750744</v>
      </c>
    </row>
    <row r="88" spans="1:16" ht="16.5" thickBot="1" x14ac:dyDescent="0.3">
      <c r="A88" s="43"/>
      <c r="B88" s="32" t="s">
        <v>6</v>
      </c>
      <c r="C88" t="s">
        <v>51</v>
      </c>
      <c r="D88" s="4">
        <v>7175373.0360000003</v>
      </c>
      <c r="E88" t="s">
        <v>50</v>
      </c>
      <c r="F88" s="6" t="str">
        <f>IF(Table33672[[#This Row],[% Price Change
Fuel]]&lt;-1,"Market Collapse", "")</f>
        <v/>
      </c>
      <c r="G88" s="33">
        <v>2.2311899587678877E-3</v>
      </c>
      <c r="H88" s="34">
        <v>-2.1405378419287E-3</v>
      </c>
      <c r="I88" s="34">
        <v>1.5706072850576925E-16</v>
      </c>
      <c r="J88" s="34">
        <v>0</v>
      </c>
      <c r="K88" s="34">
        <v>1.7560313563361335E-3</v>
      </c>
      <c r="L88" s="34">
        <v>1.18694493490948E-16</v>
      </c>
      <c r="M88" s="34">
        <v>0</v>
      </c>
      <c r="N88" s="35">
        <v>-4.7410079350177902E-4</v>
      </c>
      <c r="O88" s="35">
        <v>0.78751213376579199</v>
      </c>
      <c r="P88" s="36">
        <v>40226.805857883985</v>
      </c>
    </row>
    <row r="89" spans="1:16" ht="16.5" thickBot="1" x14ac:dyDescent="0.3">
      <c r="A89" s="43"/>
      <c r="B89" s="32" t="s">
        <v>6</v>
      </c>
      <c r="C89" t="s">
        <v>52</v>
      </c>
      <c r="D89" s="4">
        <v>3120382.8119999999</v>
      </c>
      <c r="E89" t="s">
        <v>50</v>
      </c>
      <c r="F89" s="6" t="str">
        <f>IF(Table33672[[#This Row],[% Price Change
Fuel]]&lt;-1,"Market Collapse", "")</f>
        <v/>
      </c>
      <c r="G89" s="33">
        <v>9.7028638967144908E-4</v>
      </c>
      <c r="H89" s="34">
        <v>-9.3086414558221989E-4</v>
      </c>
      <c r="I89" s="34">
        <v>1.5706072850576925E-16</v>
      </c>
      <c r="J89" s="34">
        <v>0</v>
      </c>
      <c r="K89" s="34">
        <v>7.6365229154675925E-4</v>
      </c>
      <c r="L89" s="34">
        <v>1.18694493490948E-16</v>
      </c>
      <c r="M89" s="34">
        <v>0</v>
      </c>
      <c r="N89" s="35">
        <v>-2.0643379821984613E-4</v>
      </c>
      <c r="O89" s="35">
        <v>0.78724446677053028</v>
      </c>
      <c r="P89" s="36">
        <v>17493.589943106374</v>
      </c>
    </row>
    <row r="90" spans="1:16" ht="16.5" thickBot="1" x14ac:dyDescent="0.3">
      <c r="A90" s="43"/>
      <c r="B90" s="32" t="s">
        <v>6</v>
      </c>
      <c r="C90" t="s">
        <v>53</v>
      </c>
      <c r="D90" s="4">
        <v>5381529.7769999998</v>
      </c>
      <c r="E90" t="s">
        <v>50</v>
      </c>
      <c r="F90" s="6" t="str">
        <f>IF(Table33672[[#This Row],[% Price Change
Fuel]]&lt;-1,"Market Collapse", "")</f>
        <v/>
      </c>
      <c r="G90" s="33">
        <v>1.6733924690759156E-3</v>
      </c>
      <c r="H90" s="34">
        <v>-1.605403381446525E-3</v>
      </c>
      <c r="I90" s="34">
        <v>1.5706072850576925E-16</v>
      </c>
      <c r="J90" s="34">
        <v>0</v>
      </c>
      <c r="K90" s="34">
        <v>1.3170235172521557E-3</v>
      </c>
      <c r="L90" s="34">
        <v>1.18694493490948E-16</v>
      </c>
      <c r="M90" s="34">
        <v>0</v>
      </c>
      <c r="N90" s="35">
        <v>-3.557736029558622E-4</v>
      </c>
      <c r="O90" s="35">
        <v>0.78739380657525715</v>
      </c>
      <c r="P90" s="36">
        <v>30170.104393414476</v>
      </c>
    </row>
    <row r="91" spans="1:16" ht="16.5" thickBot="1" x14ac:dyDescent="0.3">
      <c r="A91" s="43"/>
      <c r="B91" s="32" t="s">
        <v>54</v>
      </c>
      <c r="C91" t="s">
        <v>55</v>
      </c>
      <c r="D91" s="4">
        <v>8319618</v>
      </c>
      <c r="E91" t="s">
        <v>50</v>
      </c>
      <c r="F91" s="6" t="str">
        <f>IF(Table33672[[#This Row],[% Price Change
Fuel]]&lt;-1,"Market Collapse", "")</f>
        <v/>
      </c>
      <c r="G91" s="33">
        <v>2.5869941603388121E-3</v>
      </c>
      <c r="H91" s="34">
        <v>-2.481885899178271E-3</v>
      </c>
      <c r="I91" s="34">
        <v>1.5706072850576925E-16</v>
      </c>
      <c r="J91" s="34">
        <v>0</v>
      </c>
      <c r="K91" s="34">
        <v>2.0360627952638833E-3</v>
      </c>
      <c r="L91" s="34">
        <v>1.18694493490948E-16</v>
      </c>
      <c r="M91" s="34">
        <v>0</v>
      </c>
      <c r="N91" s="35">
        <v>-5.4950978646629129E-4</v>
      </c>
      <c r="O91" s="35">
        <v>0.78758754275876541</v>
      </c>
      <c r="P91" s="36">
        <v>46641.708579985163</v>
      </c>
    </row>
    <row r="92" spans="1:16" ht="16.5" thickBot="1" x14ac:dyDescent="0.3">
      <c r="A92" s="44" t="s">
        <v>44</v>
      </c>
      <c r="B92" s="32" t="s">
        <v>7</v>
      </c>
      <c r="C92" t="s">
        <v>51</v>
      </c>
      <c r="D92" s="4">
        <v>38864666122</v>
      </c>
      <c r="E92" t="s">
        <v>50</v>
      </c>
      <c r="F92" s="6" t="str">
        <f>IF(Table33672[[#This Row],[% Price Change
Fuel]]&lt;-1,"Market Collapse", "")</f>
        <v>Market Collapse</v>
      </c>
      <c r="G92" s="33">
        <v>12.085009708514463</v>
      </c>
      <c r="H92" s="34">
        <v>-11.594001891007441</v>
      </c>
      <c r="I92" s="34">
        <v>1.5706072850576925E-16</v>
      </c>
      <c r="J92" s="34">
        <v>0</v>
      </c>
      <c r="K92" s="34">
        <v>9.5113622694402178</v>
      </c>
      <c r="L92" s="34">
        <v>1.18694493490948E-16</v>
      </c>
      <c r="M92" s="34">
        <v>0</v>
      </c>
      <c r="N92" s="35">
        <v>-0.19668670458834764</v>
      </c>
      <c r="O92" s="35">
        <v>0.98372473756063494</v>
      </c>
      <c r="P92" s="36">
        <v>217884334.51160902</v>
      </c>
    </row>
    <row r="93" spans="1:16" ht="16.5" thickBot="1" x14ac:dyDescent="0.3">
      <c r="A93" s="44"/>
      <c r="B93" s="32" t="s">
        <v>7</v>
      </c>
      <c r="C93" t="s">
        <v>52</v>
      </c>
      <c r="D93" s="4">
        <v>16901230856</v>
      </c>
      <c r="E93" t="s">
        <v>50</v>
      </c>
      <c r="F93" s="6" t="str">
        <f>IF(Table33672[[#This Row],[% Price Change
Fuel]]&lt;-1,"Market Collapse", "")</f>
        <v>Market Collapse</v>
      </c>
      <c r="G93" s="33">
        <v>5.2554559027842558</v>
      </c>
      <c r="H93" s="34">
        <v>-5.0419293939050425</v>
      </c>
      <c r="I93" s="34">
        <v>1.5706072850576925E-16</v>
      </c>
      <c r="J93" s="34">
        <v>0</v>
      </c>
      <c r="K93" s="34">
        <v>4.1362436760999177</v>
      </c>
      <c r="L93" s="34">
        <v>1.18694493490948E-16</v>
      </c>
      <c r="M93" s="34">
        <v>0</v>
      </c>
      <c r="N93" s="35">
        <v>-0.17891777099510611</v>
      </c>
      <c r="O93" s="35">
        <v>0.96595580396739344</v>
      </c>
      <c r="P93" s="36">
        <v>94752221.10301584</v>
      </c>
    </row>
    <row r="94" spans="1:16" ht="16.5" thickBot="1" x14ac:dyDescent="0.3">
      <c r="A94" s="44"/>
      <c r="B94" s="32" t="s">
        <v>7</v>
      </c>
      <c r="C94" t="s">
        <v>53</v>
      </c>
      <c r="D94" s="4">
        <v>29148499592</v>
      </c>
      <c r="E94" t="s">
        <v>50</v>
      </c>
      <c r="F94" s="6" t="str">
        <f>IF(Table33672[[#This Row],[% Price Change
Fuel]]&lt;-1,"Market Collapse", "")</f>
        <v>Market Collapse</v>
      </c>
      <c r="G94" s="33">
        <v>9.0637572815413225</v>
      </c>
      <c r="H94" s="34">
        <v>-8.6955014184047386</v>
      </c>
      <c r="I94" s="34">
        <v>1.5706072850576925E-16</v>
      </c>
      <c r="J94" s="34">
        <v>0</v>
      </c>
      <c r="K94" s="34">
        <v>7.133521702202529</v>
      </c>
      <c r="L94" s="34">
        <v>1.18694493490948E-16</v>
      </c>
      <c r="M94" s="34">
        <v>0</v>
      </c>
      <c r="N94" s="35">
        <v>-0.19180068888179372</v>
      </c>
      <c r="O94" s="35">
        <v>0.97883872185408116</v>
      </c>
      <c r="P94" s="36">
        <v>163413250.8865099</v>
      </c>
    </row>
    <row r="95" spans="1:16" ht="16.5" thickBot="1" x14ac:dyDescent="0.3">
      <c r="A95" s="43" t="s">
        <v>8</v>
      </c>
      <c r="B95" s="32" t="s">
        <v>9</v>
      </c>
      <c r="C95" t="s">
        <v>56</v>
      </c>
      <c r="D95" s="4">
        <v>230098748.90000001</v>
      </c>
      <c r="E95" t="s">
        <v>57</v>
      </c>
      <c r="F95" s="6" t="str">
        <f>IF(Table33672[[#This Row],[% Price Change
Fuel]]&lt;-1,"Market Collapse", "")</f>
        <v/>
      </c>
      <c r="G95" s="33">
        <v>7.1549453316915118E-2</v>
      </c>
      <c r="H95" s="34">
        <v>-6.8642435303333499E-2</v>
      </c>
      <c r="I95" s="34">
        <v>1.5706072850576925E-16</v>
      </c>
      <c r="J95" s="34">
        <v>0</v>
      </c>
      <c r="K95" s="34">
        <v>5.6312140998787424E-2</v>
      </c>
      <c r="L95" s="34">
        <v>1.18694493490948E-16</v>
      </c>
      <c r="M95" s="34">
        <v>0</v>
      </c>
      <c r="N95" s="35">
        <v>-1.4219887165227475E-2</v>
      </c>
      <c r="O95" s="35">
        <v>0.80125792013751518</v>
      </c>
      <c r="P95" s="36">
        <v>1289986.9670474422</v>
      </c>
    </row>
    <row r="96" spans="1:16" ht="16.5" thickBot="1" x14ac:dyDescent="0.3">
      <c r="A96" s="43"/>
      <c r="B96" s="32" t="s">
        <v>10</v>
      </c>
      <c r="C96" t="s">
        <v>56</v>
      </c>
      <c r="D96" s="4">
        <v>61923061.5</v>
      </c>
      <c r="E96" t="s">
        <v>57</v>
      </c>
      <c r="F96" s="6" t="str">
        <f>IF(Table33672[[#This Row],[% Price Change
Fuel]]&lt;-1,"Market Collapse", "")</f>
        <v/>
      </c>
      <c r="G96" s="33">
        <v>1.9255042538107055E-2</v>
      </c>
      <c r="H96" s="34">
        <v>-1.8472719921851347E-2</v>
      </c>
      <c r="I96" s="34">
        <v>1.5706072850576925E-16</v>
      </c>
      <c r="J96" s="34">
        <v>0</v>
      </c>
      <c r="K96" s="34">
        <v>1.5154450803989535E-2</v>
      </c>
      <c r="L96" s="34">
        <v>1.18694493490948E-16</v>
      </c>
      <c r="M96" s="34">
        <v>0</v>
      </c>
      <c r="N96" s="35">
        <v>-4.0231262667157312E-3</v>
      </c>
      <c r="O96" s="35">
        <v>0.79106115923900511</v>
      </c>
      <c r="P96" s="36">
        <v>347155.04832837312</v>
      </c>
    </row>
    <row r="97" spans="1:16" ht="16.5" thickBot="1" x14ac:dyDescent="0.3">
      <c r="A97" s="43"/>
      <c r="B97" s="32" t="s">
        <v>11</v>
      </c>
      <c r="C97" t="s">
        <v>56</v>
      </c>
      <c r="D97" s="4">
        <v>148772706.5</v>
      </c>
      <c r="E97" t="s">
        <v>57</v>
      </c>
      <c r="F97" s="6" t="str">
        <f>IF(Table33672[[#This Row],[% Price Change
Fuel]]&lt;-1,"Market Collapse", "")</f>
        <v/>
      </c>
      <c r="G97" s="33">
        <v>4.6261033010566117E-2</v>
      </c>
      <c r="H97" s="34">
        <v>-4.4381470693116369E-2</v>
      </c>
      <c r="I97" s="34">
        <v>1.5706072850576925E-16</v>
      </c>
      <c r="J97" s="34">
        <v>0</v>
      </c>
      <c r="K97" s="34">
        <v>3.6409192423902059E-2</v>
      </c>
      <c r="L97" s="34">
        <v>1.18694493490948E-16</v>
      </c>
      <c r="M97" s="34">
        <v>0</v>
      </c>
      <c r="N97" s="35">
        <v>-9.4162357918614777E-3</v>
      </c>
      <c r="O97" s="35">
        <v>0.79645426876414993</v>
      </c>
      <c r="P97" s="36">
        <v>834054.30648725422</v>
      </c>
    </row>
    <row r="98" spans="1:16" ht="15.75" x14ac:dyDescent="0.25">
      <c r="A98" s="45"/>
      <c r="B98" s="32" t="s">
        <v>12</v>
      </c>
      <c r="C98" t="s">
        <v>56</v>
      </c>
      <c r="D98" s="4">
        <v>55319876.289999999</v>
      </c>
      <c r="E98" t="s">
        <v>57</v>
      </c>
      <c r="F98" s="6" t="str">
        <f>IF(Table33672[[#This Row],[% Price Change
Fuel]]&lt;-1,"Market Collapse", "")</f>
        <v/>
      </c>
      <c r="G98" s="33">
        <v>1.7201774998911672E-2</v>
      </c>
      <c r="H98" s="34">
        <v>-1.650287560179229E-2</v>
      </c>
      <c r="I98" s="34">
        <v>1.5706072850576925E-16</v>
      </c>
      <c r="J98" s="34">
        <v>0</v>
      </c>
      <c r="K98" s="34">
        <v>1.3538451158775319E-2</v>
      </c>
      <c r="L98" s="34">
        <v>1.18694493490948E-16</v>
      </c>
      <c r="M98" s="34">
        <v>0</v>
      </c>
      <c r="N98" s="35">
        <v>-3.6013738180315901E-3</v>
      </c>
      <c r="O98" s="35">
        <v>0.79063940679031997</v>
      </c>
      <c r="P98" s="36">
        <v>310136.06016515137</v>
      </c>
    </row>
    <row r="101" spans="1:16" ht="35.1" customHeight="1" x14ac:dyDescent="0.25">
      <c r="A101" s="47" t="s">
        <v>43</v>
      </c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</row>
    <row r="102" spans="1:16" ht="39.950000000000003" customHeight="1" x14ac:dyDescent="0.3">
      <c r="A102" s="26" t="s">
        <v>45</v>
      </c>
      <c r="B102" s="30" t="s">
        <v>0</v>
      </c>
      <c r="C102" s="31" t="s">
        <v>1</v>
      </c>
      <c r="D102" s="31" t="s">
        <v>2</v>
      </c>
      <c r="E102" s="31" t="s">
        <v>3</v>
      </c>
      <c r="F102" s="5" t="s">
        <v>30</v>
      </c>
      <c r="G102" s="5" t="s">
        <v>34</v>
      </c>
      <c r="H102" s="7" t="s">
        <v>32</v>
      </c>
      <c r="I102" s="7" t="s">
        <v>26</v>
      </c>
      <c r="J102" s="7" t="s">
        <v>27</v>
      </c>
      <c r="K102" s="7" t="s">
        <v>33</v>
      </c>
      <c r="L102" s="7" t="s">
        <v>28</v>
      </c>
      <c r="M102" s="7" t="s">
        <v>29</v>
      </c>
      <c r="N102" s="7" t="s">
        <v>46</v>
      </c>
      <c r="O102" s="7" t="s">
        <v>47</v>
      </c>
      <c r="P102" s="7" t="s">
        <v>31</v>
      </c>
    </row>
    <row r="103" spans="1:16" ht="16.5" thickBot="1" x14ac:dyDescent="0.3">
      <c r="A103" s="42" t="s">
        <v>4</v>
      </c>
      <c r="B103" s="32" t="s">
        <v>48</v>
      </c>
      <c r="C103" t="s">
        <v>49</v>
      </c>
      <c r="D103" s="4">
        <v>6500</v>
      </c>
      <c r="E103" t="s">
        <v>50</v>
      </c>
      <c r="F103" s="6" t="str">
        <f>IF(Table3367[[#This Row],[% Price Change
Fuel]]&lt;-1,"Market Collapse", "")</f>
        <v/>
      </c>
      <c r="G103" s="33">
        <v>2.0211819872261296E-6</v>
      </c>
      <c r="H103" s="34">
        <v>-1.6445671412439656E-6</v>
      </c>
      <c r="I103" s="34">
        <v>1.5706072850576925E-16</v>
      </c>
      <c r="J103" s="34">
        <v>0</v>
      </c>
      <c r="K103" s="34">
        <v>1.9585198261586926E-6</v>
      </c>
      <c r="L103" s="34">
        <v>1.18694493490948E-16</v>
      </c>
      <c r="M103" s="34">
        <v>0</v>
      </c>
      <c r="N103" s="35">
        <v>-6.2662034416061988E-8</v>
      </c>
      <c r="O103" s="35">
        <v>0.96899733185230907</v>
      </c>
      <c r="P103" s="36">
        <v>43.262932565749736</v>
      </c>
    </row>
    <row r="104" spans="1:16" ht="16.5" thickBot="1" x14ac:dyDescent="0.3">
      <c r="A104" s="43"/>
      <c r="B104" s="32" t="s">
        <v>5</v>
      </c>
      <c r="C104" t="s">
        <v>49</v>
      </c>
      <c r="D104" s="4">
        <v>51464.7</v>
      </c>
      <c r="E104" t="s">
        <v>50</v>
      </c>
      <c r="F104" s="6" t="str">
        <f>IF(Table3367[[#This Row],[% Price Change
Fuel]]&lt;-1,"Market Collapse", "")</f>
        <v/>
      </c>
      <c r="G104" s="33">
        <v>1.6003003787384092E-5</v>
      </c>
      <c r="H104" s="34">
        <v>-1.3021100700596597E-5</v>
      </c>
      <c r="I104" s="34">
        <v>1.5706072850576925E-16</v>
      </c>
      <c r="J104" s="34">
        <v>0</v>
      </c>
      <c r="K104" s="34">
        <v>1.5506866968452724E-5</v>
      </c>
      <c r="L104" s="34">
        <v>1.18694493490948E-16</v>
      </c>
      <c r="M104" s="34">
        <v>0</v>
      </c>
      <c r="N104" s="35">
        <v>-4.961288793197265E-7</v>
      </c>
      <c r="O104" s="35">
        <v>0.96899776530010906</v>
      </c>
      <c r="P104" s="36">
        <v>342.54059160254116</v>
      </c>
    </row>
    <row r="105" spans="1:16" ht="16.5" thickBot="1" x14ac:dyDescent="0.3">
      <c r="A105" s="43"/>
      <c r="B105" s="32" t="s">
        <v>5</v>
      </c>
      <c r="C105" t="s">
        <v>51</v>
      </c>
      <c r="D105" s="4">
        <v>1699742.564</v>
      </c>
      <c r="E105" t="s">
        <v>50</v>
      </c>
      <c r="F105" s="6" t="str">
        <f>IF(Table3367[[#This Row],[% Price Change
Fuel]]&lt;-1,"Market Collapse", "")</f>
        <v/>
      </c>
      <c r="G105" s="33">
        <v>5.2853677742743961E-4</v>
      </c>
      <c r="H105" s="34">
        <v>-4.3005242604761445E-4</v>
      </c>
      <c r="I105" s="34">
        <v>1.5706072850576925E-16</v>
      </c>
      <c r="J105" s="34">
        <v>0</v>
      </c>
      <c r="K105" s="34">
        <v>5.1215069398404521E-4</v>
      </c>
      <c r="L105" s="34">
        <v>1.18694493490948E-16</v>
      </c>
      <c r="M105" s="34">
        <v>0</v>
      </c>
      <c r="N105" s="35">
        <v>-1.6377427370749578E-5</v>
      </c>
      <c r="O105" s="35">
        <v>0.96901364659908085</v>
      </c>
      <c r="P105" s="36">
        <v>11313.207372146941</v>
      </c>
    </row>
    <row r="106" spans="1:16" ht="16.5" thickBot="1" x14ac:dyDescent="0.3">
      <c r="A106" s="43"/>
      <c r="B106" s="32" t="s">
        <v>5</v>
      </c>
      <c r="C106" t="s">
        <v>52</v>
      </c>
      <c r="D106" s="4">
        <v>739173.7622</v>
      </c>
      <c r="E106" t="s">
        <v>50</v>
      </c>
      <c r="F106" s="6" t="str">
        <f>IF(Table3367[[#This Row],[% Price Change
Fuel]]&lt;-1,"Market Collapse", "")</f>
        <v/>
      </c>
      <c r="G106" s="33">
        <v>2.298468759367401E-4</v>
      </c>
      <c r="H106" s="34">
        <v>-1.8701859707332506E-4</v>
      </c>
      <c r="I106" s="34">
        <v>1.5706072850576925E-16</v>
      </c>
      <c r="J106" s="34">
        <v>0</v>
      </c>
      <c r="K106" s="34">
        <v>2.2272099511033567E-4</v>
      </c>
      <c r="L106" s="34">
        <v>1.18694493490948E-16</v>
      </c>
      <c r="M106" s="34">
        <v>0</v>
      </c>
      <c r="N106" s="35">
        <v>-7.1242433412913106E-6</v>
      </c>
      <c r="O106" s="35">
        <v>0.9690043934151531</v>
      </c>
      <c r="P106" s="36">
        <v>4919.8191731703791</v>
      </c>
    </row>
    <row r="107" spans="1:16" ht="16.5" thickBot="1" x14ac:dyDescent="0.3">
      <c r="A107" s="43"/>
      <c r="B107" s="32" t="s">
        <v>5</v>
      </c>
      <c r="C107" t="s">
        <v>53</v>
      </c>
      <c r="D107" s="4">
        <v>1274806.923</v>
      </c>
      <c r="E107" t="s">
        <v>50</v>
      </c>
      <c r="F107" s="6" t="str">
        <f>IF(Table3367[[#This Row],[% Price Change
Fuel]]&lt;-1,"Market Collapse", "")</f>
        <v/>
      </c>
      <c r="G107" s="33">
        <v>3.9640258307057968E-4</v>
      </c>
      <c r="H107" s="34">
        <v>-3.2253931953586949E-4</v>
      </c>
      <c r="I107" s="34">
        <v>1.5706072850576925E-16</v>
      </c>
      <c r="J107" s="34">
        <v>0</v>
      </c>
      <c r="K107" s="34">
        <v>3.841130204880339E-4</v>
      </c>
      <c r="L107" s="34">
        <v>1.18694493490948E-16</v>
      </c>
      <c r="M107" s="34">
        <v>0</v>
      </c>
      <c r="N107" s="35">
        <v>-1.2284692898504669E-5</v>
      </c>
      <c r="O107" s="35">
        <v>0.96900955386479559</v>
      </c>
      <c r="P107" s="36">
        <v>8484.90552910722</v>
      </c>
    </row>
    <row r="108" spans="1:16" ht="16.5" thickBot="1" x14ac:dyDescent="0.3">
      <c r="A108" s="43"/>
      <c r="B108" s="32" t="s">
        <v>6</v>
      </c>
      <c r="C108" t="s">
        <v>51</v>
      </c>
      <c r="D108" s="4">
        <v>7175373.0360000003</v>
      </c>
      <c r="E108" t="s">
        <v>50</v>
      </c>
      <c r="F108" s="6" t="str">
        <f>IF(Table3367[[#This Row],[% Price Change
Fuel]]&lt;-1,"Market Collapse", "")</f>
        <v/>
      </c>
      <c r="G108" s="33">
        <v>2.2311899587678877E-3</v>
      </c>
      <c r="H108" s="34">
        <v>-1.8154434955533201E-3</v>
      </c>
      <c r="I108" s="34">
        <v>1.5706072850576925E-16</v>
      </c>
      <c r="J108" s="34">
        <v>0</v>
      </c>
      <c r="K108" s="34">
        <v>2.1620169770497659E-3</v>
      </c>
      <c r="L108" s="34">
        <v>1.18694493490948E-16</v>
      </c>
      <c r="M108" s="34">
        <v>0</v>
      </c>
      <c r="N108" s="35">
        <v>-6.9018987246742441E-5</v>
      </c>
      <c r="O108" s="35">
        <v>0.96906628815914164</v>
      </c>
      <c r="P108" s="36">
        <v>47758.104578925282</v>
      </c>
    </row>
    <row r="109" spans="1:16" ht="16.5" thickBot="1" x14ac:dyDescent="0.3">
      <c r="A109" s="43"/>
      <c r="B109" s="32" t="s">
        <v>6</v>
      </c>
      <c r="C109" t="s">
        <v>52</v>
      </c>
      <c r="D109" s="4">
        <v>3120382.8119999999</v>
      </c>
      <c r="E109" t="s">
        <v>50</v>
      </c>
      <c r="F109" s="6" t="str">
        <f>IF(Table3367[[#This Row],[% Price Change
Fuel]]&lt;-1,"Market Collapse", "")</f>
        <v/>
      </c>
      <c r="G109" s="33">
        <v>9.7028638967144908E-4</v>
      </c>
      <c r="H109" s="34">
        <v>-7.894890831821891E-4</v>
      </c>
      <c r="I109" s="34">
        <v>1.5706072850576925E-16</v>
      </c>
      <c r="J109" s="34">
        <v>0</v>
      </c>
      <c r="K109" s="34">
        <v>9.4020486190624401E-4</v>
      </c>
      <c r="L109" s="34">
        <v>1.18694493490948E-16</v>
      </c>
      <c r="M109" s="34">
        <v>0</v>
      </c>
      <c r="N109" s="35">
        <v>-3.005236836114402E-5</v>
      </c>
      <c r="O109" s="35">
        <v>0.96902732154027216</v>
      </c>
      <c r="P109" s="36">
        <v>20768.755563518818</v>
      </c>
    </row>
    <row r="110" spans="1:16" ht="16.5" thickBot="1" x14ac:dyDescent="0.3">
      <c r="A110" s="43"/>
      <c r="B110" s="32" t="s">
        <v>6</v>
      </c>
      <c r="C110" t="s">
        <v>53</v>
      </c>
      <c r="D110" s="4">
        <v>5381529.7769999998</v>
      </c>
      <c r="E110" t="s">
        <v>50</v>
      </c>
      <c r="F110" s="6" t="str">
        <f>IF(Table3367[[#This Row],[% Price Change
Fuel]]&lt;-1,"Market Collapse", "")</f>
        <v/>
      </c>
      <c r="G110" s="33">
        <v>1.6733924690759156E-3</v>
      </c>
      <c r="H110" s="34">
        <v>-1.361582621665109E-3</v>
      </c>
      <c r="I110" s="34">
        <v>1.5706072850576925E-16</v>
      </c>
      <c r="J110" s="34">
        <v>0</v>
      </c>
      <c r="K110" s="34">
        <v>1.6215127327872502E-3</v>
      </c>
      <c r="L110" s="34">
        <v>1.18694493490948E-16</v>
      </c>
      <c r="M110" s="34">
        <v>0</v>
      </c>
      <c r="N110" s="35">
        <v>-5.1793066161784497E-5</v>
      </c>
      <c r="O110" s="35">
        <v>0.96904906223799026</v>
      </c>
      <c r="P110" s="36">
        <v>35818.578434201423</v>
      </c>
    </row>
    <row r="111" spans="1:16" ht="16.5" thickBot="1" x14ac:dyDescent="0.3">
      <c r="A111" s="43"/>
      <c r="B111" s="32" t="s">
        <v>54</v>
      </c>
      <c r="C111" t="s">
        <v>55</v>
      </c>
      <c r="D111" s="4">
        <v>8319618</v>
      </c>
      <c r="E111" t="s">
        <v>50</v>
      </c>
      <c r="F111" s="6" t="str">
        <f>IF(Table3367[[#This Row],[% Price Change
Fuel]]&lt;-1,"Market Collapse", "")</f>
        <v/>
      </c>
      <c r="G111" s="33">
        <v>2.5869941603388121E-3</v>
      </c>
      <c r="H111" s="34">
        <v>-2.1049492908327655E-3</v>
      </c>
      <c r="I111" s="34">
        <v>1.5706072850576925E-16</v>
      </c>
      <c r="J111" s="34">
        <v>0</v>
      </c>
      <c r="K111" s="34">
        <v>2.5067902767319503E-3</v>
      </c>
      <c r="L111" s="34">
        <v>1.18694493490948E-16</v>
      </c>
      <c r="M111" s="34">
        <v>0</v>
      </c>
      <c r="N111" s="35">
        <v>-7.9996932010904662E-5</v>
      </c>
      <c r="O111" s="35">
        <v>0.96907726610390654</v>
      </c>
      <c r="P111" s="36">
        <v>55374.011149981787</v>
      </c>
    </row>
    <row r="112" spans="1:16" ht="16.5" thickBot="1" x14ac:dyDescent="0.3">
      <c r="A112" s="44" t="s">
        <v>44</v>
      </c>
      <c r="B112" s="32" t="s">
        <v>7</v>
      </c>
      <c r="C112" t="s">
        <v>51</v>
      </c>
      <c r="D112" s="4">
        <v>38864666122</v>
      </c>
      <c r="E112" t="s">
        <v>50</v>
      </c>
      <c r="F112" s="6" t="str">
        <f>IF(Table3367[[#This Row],[% Price Change
Fuel]]&lt;-1,"Market Collapse", "")</f>
        <v>Market Collapse</v>
      </c>
      <c r="G112" s="33">
        <v>12.085009708514463</v>
      </c>
      <c r="H112" s="34">
        <v>-9.8331619783449948</v>
      </c>
      <c r="I112" s="34">
        <v>1.5706072850576925E-16</v>
      </c>
      <c r="J112" s="34">
        <v>0</v>
      </c>
      <c r="K112" s="34">
        <v>11.710341405466176</v>
      </c>
      <c r="L112" s="34">
        <v>1.18694493490948E-16</v>
      </c>
      <c r="M112" s="34">
        <v>0</v>
      </c>
      <c r="N112" s="35">
        <v>-2.8633398934697598E-2</v>
      </c>
      <c r="O112" s="35">
        <v>0.99763066810657797</v>
      </c>
      <c r="P112" s="36">
        <v>258676835.30419737</v>
      </c>
    </row>
    <row r="113" spans="1:16" ht="16.5" thickBot="1" x14ac:dyDescent="0.3">
      <c r="A113" s="44"/>
      <c r="B113" s="32" t="s">
        <v>7</v>
      </c>
      <c r="C113" t="s">
        <v>52</v>
      </c>
      <c r="D113" s="4">
        <v>16901230856</v>
      </c>
      <c r="E113" t="s">
        <v>50</v>
      </c>
      <c r="F113" s="6" t="str">
        <f>IF(Table3367[[#This Row],[% Price Change
Fuel]]&lt;-1,"Market Collapse", "")</f>
        <v>Market Collapse</v>
      </c>
      <c r="G113" s="33">
        <v>5.2554559027842558</v>
      </c>
      <c r="H113" s="34">
        <v>-4.2761859864884926</v>
      </c>
      <c r="I113" s="34">
        <v>1.5706072850576925E-16</v>
      </c>
      <c r="J113" s="34">
        <v>0</v>
      </c>
      <c r="K113" s="34">
        <v>5.0925224180511837</v>
      </c>
      <c r="L113" s="34">
        <v>1.18694493490948E-16</v>
      </c>
      <c r="M113" s="34">
        <v>0</v>
      </c>
      <c r="N113" s="35">
        <v>-2.6046620304772894E-2</v>
      </c>
      <c r="O113" s="35">
        <v>0.99504388947665345</v>
      </c>
      <c r="P113" s="36">
        <v>112491817.03637251</v>
      </c>
    </row>
    <row r="114" spans="1:16" ht="16.5" thickBot="1" x14ac:dyDescent="0.3">
      <c r="A114" s="44"/>
      <c r="B114" s="32" t="s">
        <v>7</v>
      </c>
      <c r="C114" t="s">
        <v>53</v>
      </c>
      <c r="D114" s="4">
        <v>29148499592</v>
      </c>
      <c r="E114" t="s">
        <v>50</v>
      </c>
      <c r="F114" s="6" t="str">
        <f>IF(Table3367[[#This Row],[% Price Change
Fuel]]&lt;-1,"Market Collapse", "")</f>
        <v>Market Collapse</v>
      </c>
      <c r="G114" s="33">
        <v>9.0637572815413225</v>
      </c>
      <c r="H114" s="34">
        <v>-7.3748714838852525</v>
      </c>
      <c r="I114" s="34">
        <v>1.5706072850576925E-16</v>
      </c>
      <c r="J114" s="34">
        <v>0</v>
      </c>
      <c r="K114" s="34">
        <v>8.7827560542502887</v>
      </c>
      <c r="L114" s="34">
        <v>1.18694493490948E-16</v>
      </c>
      <c r="M114" s="34">
        <v>0</v>
      </c>
      <c r="N114" s="35">
        <v>-2.7922099016282856E-2</v>
      </c>
      <c r="O114" s="35">
        <v>0.99691936818816318</v>
      </c>
      <c r="P114" s="36">
        <v>194007626.48147589</v>
      </c>
    </row>
    <row r="115" spans="1:16" ht="16.5" thickBot="1" x14ac:dyDescent="0.3">
      <c r="A115" s="43" t="s">
        <v>8</v>
      </c>
      <c r="B115" s="32" t="s">
        <v>9</v>
      </c>
      <c r="C115" t="s">
        <v>56</v>
      </c>
      <c r="D115" s="4">
        <v>230098748.90000001</v>
      </c>
      <c r="E115" t="s">
        <v>57</v>
      </c>
      <c r="F115" s="6" t="str">
        <f>IF(Table3367[[#This Row],[% Price Change
Fuel]]&lt;-1,"Market Collapse", "")</f>
        <v/>
      </c>
      <c r="G115" s="33">
        <v>7.1549453316915118E-2</v>
      </c>
      <c r="H115" s="34">
        <v>-5.8217360258434249E-2</v>
      </c>
      <c r="I115" s="34">
        <v>1.5706072850576925E-16</v>
      </c>
      <c r="J115" s="34">
        <v>0</v>
      </c>
      <c r="K115" s="34">
        <v>6.9331224874831635E-2</v>
      </c>
      <c r="L115" s="34">
        <v>1.18694493490948E-16</v>
      </c>
      <c r="M115" s="34">
        <v>0</v>
      </c>
      <c r="N115" s="35">
        <v>-2.0701129893885241E-3</v>
      </c>
      <c r="O115" s="35">
        <v>0.97106738216126764</v>
      </c>
      <c r="P115" s="36">
        <v>1531499.4855755162</v>
      </c>
    </row>
    <row r="116" spans="1:16" ht="16.5" thickBot="1" x14ac:dyDescent="0.3">
      <c r="A116" s="43"/>
      <c r="B116" s="32" t="s">
        <v>10</v>
      </c>
      <c r="C116" t="s">
        <v>56</v>
      </c>
      <c r="D116" s="4">
        <v>61923061.5</v>
      </c>
      <c r="E116" t="s">
        <v>57</v>
      </c>
      <c r="F116" s="6" t="str">
        <f>IF(Table3367[[#This Row],[% Price Change
Fuel]]&lt;-1,"Market Collapse", "")</f>
        <v/>
      </c>
      <c r="G116" s="33">
        <v>1.9255042538107055E-2</v>
      </c>
      <c r="H116" s="34">
        <v>-1.5667174188840886E-2</v>
      </c>
      <c r="I116" s="34">
        <v>1.5706072850576925E-16</v>
      </c>
      <c r="J116" s="34">
        <v>0</v>
      </c>
      <c r="K116" s="34">
        <v>1.8658083637214117E-2</v>
      </c>
      <c r="L116" s="34">
        <v>1.18694493490948E-16</v>
      </c>
      <c r="M116" s="34">
        <v>0</v>
      </c>
      <c r="N116" s="35">
        <v>-5.8568157720997481E-4</v>
      </c>
      <c r="O116" s="35">
        <v>0.96958295074908973</v>
      </c>
      <c r="P116" s="36">
        <v>412149.72826178442</v>
      </c>
    </row>
    <row r="117" spans="1:16" ht="16.5" thickBot="1" x14ac:dyDescent="0.3">
      <c r="A117" s="43"/>
      <c r="B117" s="32" t="s">
        <v>11</v>
      </c>
      <c r="C117" t="s">
        <v>56</v>
      </c>
      <c r="D117" s="4">
        <v>148772706.5</v>
      </c>
      <c r="E117" t="s">
        <v>57</v>
      </c>
      <c r="F117" s="6" t="str">
        <f>IF(Table3367[[#This Row],[% Price Change
Fuel]]&lt;-1,"Market Collapse", "")</f>
        <v/>
      </c>
      <c r="G117" s="33">
        <v>4.6261033010566117E-2</v>
      </c>
      <c r="H117" s="34">
        <v>-3.7641031480344367E-2</v>
      </c>
      <c r="I117" s="34">
        <v>1.5706072850576925E-16</v>
      </c>
      <c r="J117" s="34">
        <v>0</v>
      </c>
      <c r="K117" s="34">
        <v>4.4826814656308722E-2</v>
      </c>
      <c r="L117" s="34">
        <v>1.18694493490948E-16</v>
      </c>
      <c r="M117" s="34">
        <v>0</v>
      </c>
      <c r="N117" s="35">
        <v>-1.3708035652732842E-3</v>
      </c>
      <c r="O117" s="35">
        <v>0.97036807273715253</v>
      </c>
      <c r="P117" s="36">
        <v>990206.70282499993</v>
      </c>
    </row>
    <row r="118" spans="1:16" ht="15.75" x14ac:dyDescent="0.25">
      <c r="A118" s="45"/>
      <c r="B118" s="32" t="s">
        <v>12</v>
      </c>
      <c r="C118" t="s">
        <v>56</v>
      </c>
      <c r="D118" s="4">
        <v>55319876.289999999</v>
      </c>
      <c r="E118" t="s">
        <v>57</v>
      </c>
      <c r="F118" s="6" t="str">
        <f>IF(Table3367[[#This Row],[% Price Change
Fuel]]&lt;-1,"Market Collapse", "")</f>
        <v/>
      </c>
      <c r="G118" s="33">
        <v>1.7201774998911672E-2</v>
      </c>
      <c r="H118" s="34">
        <v>-1.3996500123634143E-2</v>
      </c>
      <c r="I118" s="34">
        <v>1.5706072850576925E-16</v>
      </c>
      <c r="J118" s="34">
        <v>0</v>
      </c>
      <c r="K118" s="34">
        <v>1.6668472998854562E-2</v>
      </c>
      <c r="L118" s="34">
        <v>1.18694493490948E-16</v>
      </c>
      <c r="M118" s="34">
        <v>0</v>
      </c>
      <c r="N118" s="35">
        <v>-5.2428339505961746E-4</v>
      </c>
      <c r="O118" s="35">
        <v>0.96952155256694217</v>
      </c>
      <c r="P118" s="36">
        <v>368200.01188731269</v>
      </c>
    </row>
  </sheetData>
  <mergeCells count="24">
    <mergeCell ref="A115:A118"/>
    <mergeCell ref="A61:P61"/>
    <mergeCell ref="A63:A71"/>
    <mergeCell ref="A72:A74"/>
    <mergeCell ref="A75:A78"/>
    <mergeCell ref="A81:P81"/>
    <mergeCell ref="A83:A91"/>
    <mergeCell ref="A92:A94"/>
    <mergeCell ref="A95:A98"/>
    <mergeCell ref="A101:P101"/>
    <mergeCell ref="A103:A111"/>
    <mergeCell ref="A112:A114"/>
    <mergeCell ref="A55:A58"/>
    <mergeCell ref="A1:P1"/>
    <mergeCell ref="A3:A11"/>
    <mergeCell ref="A12:A14"/>
    <mergeCell ref="A15:A18"/>
    <mergeCell ref="A21:P21"/>
    <mergeCell ref="A23:A31"/>
    <mergeCell ref="A32:A34"/>
    <mergeCell ref="A35:A38"/>
    <mergeCell ref="A41:P41"/>
    <mergeCell ref="A43:A51"/>
    <mergeCell ref="A52:A54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2"/>
  <sheetViews>
    <sheetView topLeftCell="A185" zoomScale="85" zoomScaleNormal="85" zoomScalePageLayoutView="150" workbookViewId="0">
      <selection activeCell="C209" sqref="C209"/>
    </sheetView>
  </sheetViews>
  <sheetFormatPr defaultColWidth="8.85546875" defaultRowHeight="15" x14ac:dyDescent="0.25"/>
  <cols>
    <col min="1" max="1" width="12.42578125" customWidth="1"/>
    <col min="2" max="2" width="29.28515625" style="27" customWidth="1"/>
    <col min="3" max="3" width="36.28515625" customWidth="1"/>
    <col min="4" max="4" width="24.42578125" customWidth="1"/>
    <col min="5" max="5" width="11.42578125" customWidth="1"/>
    <col min="6" max="6" width="15.28515625" customWidth="1"/>
    <col min="7" max="7" width="20" customWidth="1"/>
    <col min="8" max="10" width="18.85546875" customWidth="1"/>
    <col min="11" max="13" width="23.140625" customWidth="1"/>
    <col min="14" max="14" width="28.140625" customWidth="1"/>
    <col min="15" max="15" width="24.42578125" customWidth="1"/>
    <col min="16" max="16" width="18.42578125" customWidth="1"/>
  </cols>
  <sheetData>
    <row r="1" spans="1:16" ht="30.75" customHeight="1" x14ac:dyDescent="0.25">
      <c r="A1" s="47" t="s">
        <v>37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46.5" customHeight="1" x14ac:dyDescent="0.3">
      <c r="A2" s="26" t="s">
        <v>45</v>
      </c>
      <c r="B2" s="1" t="s">
        <v>0</v>
      </c>
      <c r="C2" s="1" t="s">
        <v>1</v>
      </c>
      <c r="D2" s="1" t="s">
        <v>2</v>
      </c>
      <c r="E2" s="1" t="s">
        <v>3</v>
      </c>
      <c r="F2" s="5" t="s">
        <v>30</v>
      </c>
      <c r="G2" s="5" t="s">
        <v>34</v>
      </c>
      <c r="H2" s="7" t="s">
        <v>32</v>
      </c>
      <c r="I2" s="7" t="s">
        <v>26</v>
      </c>
      <c r="J2" s="7" t="s">
        <v>27</v>
      </c>
      <c r="K2" s="7" t="s">
        <v>33</v>
      </c>
      <c r="L2" s="7" t="s">
        <v>28</v>
      </c>
      <c r="M2" s="7" t="s">
        <v>29</v>
      </c>
      <c r="N2" s="7" t="s">
        <v>36</v>
      </c>
      <c r="O2" s="7" t="s">
        <v>35</v>
      </c>
      <c r="P2" s="7" t="s">
        <v>31</v>
      </c>
    </row>
    <row r="3" spans="1:16" ht="15.75" x14ac:dyDescent="0.25">
      <c r="A3" s="46" t="s">
        <v>4</v>
      </c>
      <c r="B3" s="3" t="s">
        <v>5</v>
      </c>
      <c r="C3" t="s">
        <v>13</v>
      </c>
      <c r="D3" s="4">
        <v>78.279968349613</v>
      </c>
      <c r="E3" t="s">
        <v>14</v>
      </c>
      <c r="F3" t="str">
        <f>IF(Table368[[#This Row],[% Price Change
Fuel]]&lt;-1, "Market Collapse", "")</f>
        <v/>
      </c>
      <c r="G3" s="9">
        <v>1.5962505704459617E-4</v>
      </c>
      <c r="H3" s="8">
        <v>3.8717567490263655E-17</v>
      </c>
      <c r="I3" s="8">
        <v>-2.8678207935216711E-4</v>
      </c>
      <c r="J3" s="8">
        <v>0</v>
      </c>
      <c r="K3" s="8">
        <v>-1.1861842153849267E-18</v>
      </c>
      <c r="L3" s="8">
        <v>8.0904411052913709E-5</v>
      </c>
      <c r="M3" s="8">
        <v>0</v>
      </c>
      <c r="N3" s="8">
        <v>-7.8708082209568775E-5</v>
      </c>
      <c r="O3" s="8">
        <v>0.50691900340195961</v>
      </c>
      <c r="P3" s="20">
        <v>3.7678017447906345E-2</v>
      </c>
    </row>
    <row r="4" spans="1:16" ht="15.75" x14ac:dyDescent="0.25">
      <c r="A4" s="46"/>
      <c r="B4" s="3" t="s">
        <v>5</v>
      </c>
      <c r="C4" t="s">
        <v>15</v>
      </c>
      <c r="D4" s="4">
        <v>71.425238501169304</v>
      </c>
      <c r="E4" t="s">
        <v>14</v>
      </c>
      <c r="F4" t="str">
        <f>IF(Table368[[#This Row],[% Price Change
Fuel]]&lt;-1, "Market Collapse", "")</f>
        <v/>
      </c>
      <c r="G4" s="9">
        <v>1.4564719442977731E-4</v>
      </c>
      <c r="H4" s="8">
        <v>3.8717567490263655E-17</v>
      </c>
      <c r="I4" s="8">
        <v>-2.6166947748501888E-4</v>
      </c>
      <c r="J4" s="8">
        <v>0</v>
      </c>
      <c r="K4" s="8">
        <v>-1.1861842153849267E-18</v>
      </c>
      <c r="L4" s="8">
        <v>7.3819867037275464E-5</v>
      </c>
      <c r="M4" s="8">
        <v>0</v>
      </c>
      <c r="N4" s="8">
        <v>-7.1816867467233792E-5</v>
      </c>
      <c r="O4" s="8">
        <v>0.50691211218724275</v>
      </c>
      <c r="P4" s="20">
        <v>3.4378672337328407E-2</v>
      </c>
    </row>
    <row r="5" spans="1:16" ht="15.75" x14ac:dyDescent="0.25">
      <c r="A5" s="46"/>
      <c r="B5" s="3" t="s">
        <v>5</v>
      </c>
      <c r="C5" t="s">
        <v>16</v>
      </c>
      <c r="D5" s="4">
        <v>54.2622507724803</v>
      </c>
      <c r="E5" t="s">
        <v>14</v>
      </c>
      <c r="F5" t="str">
        <f>IF(Table368[[#This Row],[% Price Change
Fuel]]&lt;-1, "Market Collapse", "")</f>
        <v/>
      </c>
      <c r="G5" s="9">
        <v>1.1064918723831179E-4</v>
      </c>
      <c r="H5" s="8">
        <v>3.8717567490263655E-17</v>
      </c>
      <c r="I5" s="8">
        <v>-1.9879212313119173E-4</v>
      </c>
      <c r="J5" s="8">
        <v>0</v>
      </c>
      <c r="K5" s="8">
        <v>-1.1861842153849267E-18</v>
      </c>
      <c r="L5" s="8">
        <v>5.6081466736790432E-5</v>
      </c>
      <c r="M5" s="8">
        <v>0</v>
      </c>
      <c r="N5" s="8">
        <v>-5.4561683295654963E-5</v>
      </c>
      <c r="O5" s="8">
        <v>0.50689485700294556</v>
      </c>
      <c r="P5" s="20">
        <v>2.6117716632657505E-2</v>
      </c>
    </row>
    <row r="6" spans="1:16" ht="15.75" x14ac:dyDescent="0.25">
      <c r="A6" s="46"/>
      <c r="B6" s="3" t="s">
        <v>5</v>
      </c>
      <c r="C6" t="s">
        <v>17</v>
      </c>
      <c r="D6" s="4">
        <v>45.7854092798406</v>
      </c>
      <c r="E6" t="s">
        <v>14</v>
      </c>
      <c r="F6" t="str">
        <f>IF(Table368[[#This Row],[% Price Change
Fuel]]&lt;-1, "Market Collapse", "")</f>
        <v/>
      </c>
      <c r="G6" s="9">
        <v>9.3363586140756476E-5</v>
      </c>
      <c r="H6" s="8">
        <v>3.8717567490263655E-17</v>
      </c>
      <c r="I6" s="8">
        <v>-1.6773684448389238E-4</v>
      </c>
      <c r="J6" s="8">
        <v>0</v>
      </c>
      <c r="K6" s="8">
        <v>-1.1861842153849267E-18</v>
      </c>
      <c r="L6" s="8">
        <v>4.7320427571739131E-5</v>
      </c>
      <c r="M6" s="8">
        <v>0</v>
      </c>
      <c r="N6" s="8">
        <v>-4.603886021597739E-5</v>
      </c>
      <c r="O6" s="8">
        <v>0.50688633417991613</v>
      </c>
      <c r="P6" s="20">
        <v>2.2037610465054164E-2</v>
      </c>
    </row>
    <row r="7" spans="1:16" ht="15.75" x14ac:dyDescent="0.25">
      <c r="A7" s="46"/>
      <c r="B7" s="3" t="s">
        <v>5</v>
      </c>
      <c r="C7" t="s">
        <v>18</v>
      </c>
      <c r="D7" s="4">
        <v>94.710389505675494</v>
      </c>
      <c r="E7" t="s">
        <v>14</v>
      </c>
      <c r="F7" t="str">
        <f>IF(Table368[[#This Row],[% Price Change
Fuel]]&lt;-1, "Market Collapse", "")</f>
        <v/>
      </c>
      <c r="G7" s="9">
        <v>1.931292468085671E-4</v>
      </c>
      <c r="H7" s="8">
        <v>3.8717567490263655E-17</v>
      </c>
      <c r="I7" s="8">
        <v>-3.4697564410584225E-4</v>
      </c>
      <c r="J7" s="8">
        <v>0</v>
      </c>
      <c r="K7" s="8">
        <v>-1.1861842153849267E-18</v>
      </c>
      <c r="L7" s="8">
        <v>9.7885684487307873E-5</v>
      </c>
      <c r="M7" s="8">
        <v>0</v>
      </c>
      <c r="N7" s="8">
        <v>-9.5225171555578592E-5</v>
      </c>
      <c r="O7" s="8">
        <v>0.5069355204912781</v>
      </c>
      <c r="P7" s="20">
        <v>4.5586371373522519E-2</v>
      </c>
    </row>
    <row r="8" spans="1:16" ht="15.75" x14ac:dyDescent="0.25">
      <c r="A8" s="46"/>
      <c r="B8" s="3" t="s">
        <v>6</v>
      </c>
      <c r="C8" t="s">
        <v>13</v>
      </c>
      <c r="D8" s="4">
        <v>347.463431650475</v>
      </c>
      <c r="E8" t="s">
        <v>14</v>
      </c>
      <c r="F8" t="str">
        <f>IF(Table368[[#This Row],[% Price Change
Fuel]]&lt;-1, "Market Collapse", "")</f>
        <v/>
      </c>
      <c r="G8" s="9">
        <v>7.085320966202514E-4</v>
      </c>
      <c r="H8" s="8">
        <v>3.8717567490263655E-17</v>
      </c>
      <c r="I8" s="8">
        <v>-1.2729474414525121E-3</v>
      </c>
      <c r="J8" s="8">
        <v>0</v>
      </c>
      <c r="K8" s="8">
        <v>-1.1861842153849267E-18</v>
      </c>
      <c r="L8" s="8">
        <v>3.5911261709432819E-4</v>
      </c>
      <c r="M8" s="8">
        <v>0</v>
      </c>
      <c r="N8" s="8">
        <v>-3.491720799000837E-4</v>
      </c>
      <c r="O8" s="8">
        <v>0.50718946739934645</v>
      </c>
      <c r="P8" s="20">
        <v>0.1672424442198793</v>
      </c>
    </row>
    <row r="9" spans="1:16" ht="15.75" x14ac:dyDescent="0.25">
      <c r="A9" s="46"/>
      <c r="B9" s="3" t="s">
        <v>6</v>
      </c>
      <c r="C9" t="s">
        <v>15</v>
      </c>
      <c r="D9" s="4">
        <v>301.51785396969899</v>
      </c>
      <c r="E9" t="s">
        <v>14</v>
      </c>
      <c r="F9" t="str">
        <f>IF(Table368[[#This Row],[% Price Change
Fuel]]&lt;-1, "Market Collapse", "")</f>
        <v/>
      </c>
      <c r="G9" s="9">
        <v>6.1484190214437253E-4</v>
      </c>
      <c r="H9" s="8">
        <v>3.8717567490263655E-17</v>
      </c>
      <c r="I9" s="8">
        <v>-1.1046238130436377E-3</v>
      </c>
      <c r="J9" s="8">
        <v>0</v>
      </c>
      <c r="K9" s="8">
        <v>-1.1861842153849267E-18</v>
      </c>
      <c r="L9" s="8">
        <v>3.1162665125764874E-4</v>
      </c>
      <c r="M9" s="8">
        <v>0</v>
      </c>
      <c r="N9" s="8">
        <v>-3.030289359993292E-4</v>
      </c>
      <c r="O9" s="8">
        <v>0.50714332425545483</v>
      </c>
      <c r="P9" s="20">
        <v>0.14512774087993752</v>
      </c>
    </row>
    <row r="10" spans="1:16" ht="15.75" x14ac:dyDescent="0.25">
      <c r="A10" s="46"/>
      <c r="B10" s="3" t="s">
        <v>6</v>
      </c>
      <c r="C10" t="s">
        <v>16</v>
      </c>
      <c r="D10" s="4">
        <v>229.06521214312818</v>
      </c>
      <c r="E10" t="s">
        <v>14</v>
      </c>
      <c r="F10" t="str">
        <f>IF(Table368[[#This Row],[% Price Change
Fuel]]&lt;-1, "Market Collapse", "")</f>
        <v/>
      </c>
      <c r="G10" s="9">
        <v>4.6709967219167391E-4</v>
      </c>
      <c r="H10" s="8">
        <v>3.8717567490263655E-17</v>
      </c>
      <c r="I10" s="8">
        <v>-8.3919039865077924E-4</v>
      </c>
      <c r="J10" s="8">
        <v>0</v>
      </c>
      <c r="K10" s="8">
        <v>-1.1861842153849267E-18</v>
      </c>
      <c r="L10" s="8">
        <v>2.3674493579726197E-4</v>
      </c>
      <c r="M10" s="8">
        <v>0</v>
      </c>
      <c r="N10" s="8">
        <v>-2.3024718800835939E-4</v>
      </c>
      <c r="O10" s="8">
        <v>0.50707054250752215</v>
      </c>
      <c r="P10" s="20">
        <v>0.11025455479612405</v>
      </c>
    </row>
    <row r="11" spans="1:16" ht="15.75" x14ac:dyDescent="0.25">
      <c r="A11" s="46"/>
      <c r="B11" s="3" t="s">
        <v>6</v>
      </c>
      <c r="C11" t="s">
        <v>17</v>
      </c>
      <c r="D11" s="4">
        <v>193.28067562836512</v>
      </c>
      <c r="E11" t="s">
        <v>14</v>
      </c>
      <c r="F11" t="str">
        <f>IF(Table368[[#This Row],[% Price Change
Fuel]]&lt;-1, "Market Collapse", "")</f>
        <v/>
      </c>
      <c r="G11" s="9">
        <v>3.9412942446531626E-4</v>
      </c>
      <c r="H11" s="8">
        <v>3.8717567490263655E-17</v>
      </c>
      <c r="I11" s="8">
        <v>-7.0809218787307052E-4</v>
      </c>
      <c r="J11" s="8">
        <v>0</v>
      </c>
      <c r="K11" s="8">
        <v>-1.1861842153849267E-18</v>
      </c>
      <c r="L11" s="8">
        <v>1.9976067389008547E-4</v>
      </c>
      <c r="M11" s="8">
        <v>0</v>
      </c>
      <c r="N11" s="8">
        <v>-1.9429217431233458E-4</v>
      </c>
      <c r="O11" s="8">
        <v>0.50703458749390085</v>
      </c>
      <c r="P11" s="20">
        <v>9.303060313139537E-2</v>
      </c>
    </row>
    <row r="12" spans="1:16" ht="16.5" thickBot="1" x14ac:dyDescent="0.3">
      <c r="A12" s="42"/>
      <c r="B12" s="3" t="s">
        <v>6</v>
      </c>
      <c r="C12" t="s">
        <v>18</v>
      </c>
      <c r="D12" s="4">
        <v>399.81488344685596</v>
      </c>
      <c r="E12" t="s">
        <v>14</v>
      </c>
      <c r="F12" t="str">
        <f>IF(Table368[[#This Row],[% Price Change
Fuel]]&lt;-1, "Market Collapse", "")</f>
        <v/>
      </c>
      <c r="G12" s="9">
        <v>8.1528486690807418E-4</v>
      </c>
      <c r="H12" s="8">
        <v>3.8717567490263655E-17</v>
      </c>
      <c r="I12" s="8">
        <v>-1.4647392691679246E-3</v>
      </c>
      <c r="J12" s="8">
        <v>0</v>
      </c>
      <c r="K12" s="8">
        <v>-1.1861842153849267E-18</v>
      </c>
      <c r="L12" s="8">
        <v>4.1321922271315536E-4</v>
      </c>
      <c r="M12" s="8">
        <v>0</v>
      </c>
      <c r="N12" s="8">
        <v>-4.0173811319075815E-4</v>
      </c>
      <c r="O12" s="8">
        <v>0.50724203343265029</v>
      </c>
      <c r="P12" s="20">
        <v>0.1924404476911952</v>
      </c>
    </row>
    <row r="13" spans="1:16" ht="15.75" x14ac:dyDescent="0.25">
      <c r="A13" s="46" t="s">
        <v>8</v>
      </c>
      <c r="B13" s="3" t="s">
        <v>9</v>
      </c>
      <c r="C13" t="s">
        <v>13</v>
      </c>
      <c r="D13" s="4">
        <v>13979.558874595172</v>
      </c>
      <c r="E13" t="s">
        <v>14</v>
      </c>
      <c r="F13" t="str">
        <f>IF(Table368[[#This Row],[% Price Change
Fuel]]&lt;-1, "Market Collapse", "")</f>
        <v/>
      </c>
      <c r="G13" s="9">
        <v>2.8506499553618409E-2</v>
      </c>
      <c r="H13" s="8">
        <v>3.8717567490263655E-17</v>
      </c>
      <c r="I13" s="8">
        <v>-5.1214723856046064E-2</v>
      </c>
      <c r="J13" s="8">
        <v>0</v>
      </c>
      <c r="K13" s="8">
        <v>-1.1861842153849267E-18</v>
      </c>
      <c r="L13" s="8">
        <v>1.4448242652277985E-2</v>
      </c>
      <c r="M13" s="8">
        <v>0</v>
      </c>
      <c r="N13" s="8">
        <v>-1.3668612602295009E-2</v>
      </c>
      <c r="O13" s="8">
        <v>0.52050890792167592</v>
      </c>
      <c r="P13" s="20">
        <v>6.7286954031328232</v>
      </c>
    </row>
    <row r="14" spans="1:16" ht="15.75" x14ac:dyDescent="0.25">
      <c r="A14" s="46"/>
      <c r="B14" s="3" t="s">
        <v>9</v>
      </c>
      <c r="C14" t="s">
        <v>19</v>
      </c>
      <c r="D14" s="4">
        <v>12880.894356686529</v>
      </c>
      <c r="E14" t="s">
        <v>14</v>
      </c>
      <c r="F14" t="str">
        <f>IF(Table368[[#This Row],[% Price Change
Fuel]]&lt;-1, "Market Collapse", "")</f>
        <v/>
      </c>
      <c r="G14" s="9">
        <v>2.6266151351627531E-2</v>
      </c>
      <c r="H14" s="8">
        <v>3.8717567490263655E-17</v>
      </c>
      <c r="I14" s="8">
        <v>-4.7189718460676836E-2</v>
      </c>
      <c r="J14" s="8">
        <v>0</v>
      </c>
      <c r="K14" s="8">
        <v>-1.1861842153849267E-18</v>
      </c>
      <c r="L14" s="8">
        <v>1.3312743907962145E-2</v>
      </c>
      <c r="M14" s="8">
        <v>0</v>
      </c>
      <c r="N14" s="8">
        <v>-1.2621879252867027E-2</v>
      </c>
      <c r="O14" s="8">
        <v>0.5194621745722483</v>
      </c>
      <c r="P14" s="20">
        <v>6.1998819435985961</v>
      </c>
    </row>
    <row r="15" spans="1:16" ht="15.75" x14ac:dyDescent="0.25">
      <c r="A15" s="46"/>
      <c r="B15" s="3" t="s">
        <v>9</v>
      </c>
      <c r="C15" t="s">
        <v>15</v>
      </c>
      <c r="D15" s="4">
        <v>12928.250585906731</v>
      </c>
      <c r="E15" t="s">
        <v>14</v>
      </c>
      <c r="F15" t="str">
        <f>IF(Table368[[#This Row],[% Price Change
Fuel]]&lt;-1, "Market Collapse", "")</f>
        <v/>
      </c>
      <c r="G15" s="9">
        <v>2.6362718084471028E-2</v>
      </c>
      <c r="H15" s="8">
        <v>3.8717567490263655E-17</v>
      </c>
      <c r="I15" s="8">
        <v>-4.7363210072546229E-2</v>
      </c>
      <c r="J15" s="8">
        <v>0</v>
      </c>
      <c r="K15" s="8">
        <v>-1.1861842153849267E-18</v>
      </c>
      <c r="L15" s="8">
        <v>1.3361687819355105E-2</v>
      </c>
      <c r="M15" s="8">
        <v>0</v>
      </c>
      <c r="N15" s="8">
        <v>-1.266709130801298E-2</v>
      </c>
      <c r="O15" s="8">
        <v>0.51950738662739293</v>
      </c>
      <c r="P15" s="20">
        <v>6.2226756271992247</v>
      </c>
    </row>
    <row r="16" spans="1:16" ht="15.75" x14ac:dyDescent="0.25">
      <c r="A16" s="46"/>
      <c r="B16" s="3" t="s">
        <v>9</v>
      </c>
      <c r="C16" t="s">
        <v>20</v>
      </c>
      <c r="D16" s="4">
        <v>20202.167397060159</v>
      </c>
      <c r="E16" t="s">
        <v>14</v>
      </c>
      <c r="F16" t="str">
        <f>IF(Table368[[#This Row],[% Price Change
Fuel]]&lt;-1, "Market Collapse", "")</f>
        <v/>
      </c>
      <c r="G16" s="9">
        <v>4.1195368255359265E-2</v>
      </c>
      <c r="H16" s="8">
        <v>3.8717567490263655E-17</v>
      </c>
      <c r="I16" s="8">
        <v>-7.401152166641714E-2</v>
      </c>
      <c r="J16" s="8">
        <v>0</v>
      </c>
      <c r="K16" s="8">
        <v>-1.1861842153849267E-18</v>
      </c>
      <c r="L16" s="8">
        <v>2.087947261233709E-2</v>
      </c>
      <c r="M16" s="8">
        <v>0</v>
      </c>
      <c r="N16" s="8">
        <v>-1.951208799273102E-2</v>
      </c>
      <c r="O16" s="8">
        <v>0.52635238331211087</v>
      </c>
      <c r="P16" s="20">
        <v>9.7237854296640194</v>
      </c>
    </row>
    <row r="17" spans="1:16" ht="15.75" x14ac:dyDescent="0.25">
      <c r="A17" s="46"/>
      <c r="B17" s="3" t="s">
        <v>9</v>
      </c>
      <c r="C17" t="s">
        <v>17</v>
      </c>
      <c r="D17" s="4">
        <v>8287.3401193964201</v>
      </c>
      <c r="E17" t="s">
        <v>14</v>
      </c>
      <c r="F17" t="str">
        <f>IF(Table368[[#This Row],[% Price Change
Fuel]]&lt;-1, "Market Collapse", "")</f>
        <v/>
      </c>
      <c r="G17" s="9">
        <v>1.6899178259736206E-2</v>
      </c>
      <c r="H17" s="8">
        <v>3.8717567490263655E-17</v>
      </c>
      <c r="I17" s="8">
        <v>-3.036103209861182E-2</v>
      </c>
      <c r="J17" s="8">
        <v>0</v>
      </c>
      <c r="K17" s="8">
        <v>-1.1861842153849267E-18</v>
      </c>
      <c r="L17" s="8">
        <v>8.565184499819592E-3</v>
      </c>
      <c r="M17" s="8">
        <v>0</v>
      </c>
      <c r="N17" s="8">
        <v>-8.19549660191384E-3</v>
      </c>
      <c r="O17" s="8">
        <v>0.51503579192129723</v>
      </c>
      <c r="P17" s="20">
        <v>3.9888946329284978</v>
      </c>
    </row>
    <row r="18" spans="1:16" ht="15.75" x14ac:dyDescent="0.25">
      <c r="A18" s="46"/>
      <c r="B18" s="3" t="s">
        <v>9</v>
      </c>
      <c r="C18" t="s">
        <v>21</v>
      </c>
      <c r="D18" s="4">
        <v>15343.41827613693</v>
      </c>
      <c r="E18" t="s">
        <v>14</v>
      </c>
      <c r="F18" t="str">
        <f>IF(Table368[[#This Row],[% Price Change
Fuel]]&lt;-1, "Market Collapse", "")</f>
        <v/>
      </c>
      <c r="G18" s="9">
        <v>3.1287621459540373E-2</v>
      </c>
      <c r="H18" s="8">
        <v>3.8717567490263655E-17</v>
      </c>
      <c r="I18" s="8">
        <v>-5.6211282277883801E-2</v>
      </c>
      <c r="J18" s="8">
        <v>0</v>
      </c>
      <c r="K18" s="8">
        <v>-1.1861842153849267E-18</v>
      </c>
      <c r="L18" s="8">
        <v>1.5857827300394197E-2</v>
      </c>
      <c r="M18" s="8">
        <v>0</v>
      </c>
      <c r="N18" s="8">
        <v>-1.4961678815952976E-2</v>
      </c>
      <c r="O18" s="8">
        <v>0.52180197413533358</v>
      </c>
      <c r="P18" s="20">
        <v>7.3851534908304872</v>
      </c>
    </row>
    <row r="19" spans="1:16" ht="15.75" x14ac:dyDescent="0.25">
      <c r="A19" s="46"/>
      <c r="B19" s="3" t="s">
        <v>9</v>
      </c>
      <c r="C19" t="s">
        <v>22</v>
      </c>
      <c r="D19" s="4">
        <v>860.28054599366999</v>
      </c>
      <c r="E19" t="s">
        <v>14</v>
      </c>
      <c r="F19" t="str">
        <f>IF(Table368[[#This Row],[% Price Change
Fuel]]&lt;-1, "Market Collapse", "")</f>
        <v/>
      </c>
      <c r="G19" s="9">
        <v>1.7542461261006962E-3</v>
      </c>
      <c r="H19" s="8">
        <v>3.8717567490263655E-17</v>
      </c>
      <c r="I19" s="8">
        <v>-3.151675313722407E-3</v>
      </c>
      <c r="J19" s="8">
        <v>0</v>
      </c>
      <c r="K19" s="8">
        <v>-1.1861842153849267E-18</v>
      </c>
      <c r="L19" s="8">
        <v>8.8912262461580157E-4</v>
      </c>
      <c r="M19" s="8">
        <v>0</v>
      </c>
      <c r="N19" s="8">
        <v>-8.6360851958493386E-4</v>
      </c>
      <c r="O19" s="8">
        <v>0.50770390383900643</v>
      </c>
      <c r="P19" s="20">
        <v>0.41407356320457306</v>
      </c>
    </row>
    <row r="20" spans="1:16" ht="15.75" x14ac:dyDescent="0.25">
      <c r="A20" s="46"/>
      <c r="B20" s="3" t="s">
        <v>10</v>
      </c>
      <c r="C20" t="s">
        <v>13</v>
      </c>
      <c r="D20">
        <v>3762.1112153559802</v>
      </c>
      <c r="E20" t="s">
        <v>14</v>
      </c>
      <c r="F20" t="str">
        <f>IF(Table368[[#This Row],[% Price Change
Fuel]]&lt;-1, "Market Collapse", "")</f>
        <v/>
      </c>
      <c r="G20" s="9">
        <v>7.671531172282189E-3</v>
      </c>
      <c r="H20" s="8">
        <v>3.8717567490263655E-17</v>
      </c>
      <c r="I20" s="8">
        <v>-1.3782658575896448E-2</v>
      </c>
      <c r="J20" s="8">
        <v>0</v>
      </c>
      <c r="K20" s="8">
        <v>-1.1861842153849267E-18</v>
      </c>
      <c r="L20" s="8">
        <v>3.8882411249113423E-3</v>
      </c>
      <c r="M20" s="8">
        <v>0</v>
      </c>
      <c r="N20" s="8">
        <v>-3.7544873803961277E-3</v>
      </c>
      <c r="O20" s="8">
        <v>0.5105947826997822</v>
      </c>
      <c r="P20" s="20">
        <v>1.8107939361980097</v>
      </c>
    </row>
    <row r="21" spans="1:16" ht="15.75" x14ac:dyDescent="0.25">
      <c r="A21" s="46"/>
      <c r="B21" s="3" t="s">
        <v>10</v>
      </c>
      <c r="C21" t="s">
        <v>19</v>
      </c>
      <c r="D21">
        <v>3466.4439374662097</v>
      </c>
      <c r="E21" t="s">
        <v>14</v>
      </c>
      <c r="F21" t="str">
        <f>IF(Table368[[#This Row],[% Price Change
Fuel]]&lt;-1, "Market Collapse", "")</f>
        <v/>
      </c>
      <c r="G21" s="9">
        <v>7.0686195067002191E-3</v>
      </c>
      <c r="H21" s="8">
        <v>3.8717567490263655E-17</v>
      </c>
      <c r="I21" s="8">
        <v>-1.2699468603578169E-2</v>
      </c>
      <c r="J21" s="8">
        <v>0</v>
      </c>
      <c r="K21" s="8">
        <v>-1.1861842153849267E-18</v>
      </c>
      <c r="L21" s="8">
        <v>3.5826611982762214E-3</v>
      </c>
      <c r="M21" s="8">
        <v>0</v>
      </c>
      <c r="N21" s="8">
        <v>-3.4614903502120514E-3</v>
      </c>
      <c r="O21" s="8">
        <v>0.51030178566960172</v>
      </c>
      <c r="P21" s="20">
        <v>1.6684822172489071</v>
      </c>
    </row>
    <row r="22" spans="1:16" ht="15.75" x14ac:dyDescent="0.25">
      <c r="A22" s="46"/>
      <c r="B22" s="3" t="s">
        <v>11</v>
      </c>
      <c r="C22" t="s">
        <v>13</v>
      </c>
      <c r="D22">
        <v>9038.6271912206303</v>
      </c>
      <c r="E22" t="s">
        <v>14</v>
      </c>
      <c r="F22" t="str">
        <f>IF(Table368[[#This Row],[% Price Change
Fuel]]&lt;-1, "Market Collapse", "")</f>
        <v/>
      </c>
      <c r="G22" s="9">
        <v>1.8431169703079928E-2</v>
      </c>
      <c r="H22" s="8">
        <v>3.8717567490263655E-17</v>
      </c>
      <c r="I22" s="8">
        <v>-3.3113405064401129E-2</v>
      </c>
      <c r="J22" s="8">
        <v>0</v>
      </c>
      <c r="K22" s="8">
        <v>-1.1861842153849267E-18</v>
      </c>
      <c r="L22" s="8">
        <v>9.3416594953906161E-3</v>
      </c>
      <c r="M22" s="8">
        <v>0</v>
      </c>
      <c r="N22" s="8">
        <v>-8.9250118005905366E-3</v>
      </c>
      <c r="O22" s="8">
        <v>0.51576530711997115</v>
      </c>
      <c r="P22" s="20">
        <v>4.3505070351484072</v>
      </c>
    </row>
    <row r="23" spans="1:16" ht="15.75" x14ac:dyDescent="0.25">
      <c r="A23" s="46"/>
      <c r="B23" s="3" t="s">
        <v>11</v>
      </c>
      <c r="C23" t="s">
        <v>19</v>
      </c>
      <c r="D23">
        <v>8328.2743775763392</v>
      </c>
      <c r="E23" t="s">
        <v>14</v>
      </c>
      <c r="F23" t="str">
        <f>IF(Table368[[#This Row],[% Price Change
Fuel]]&lt;-1, "Market Collapse", "")</f>
        <v/>
      </c>
      <c r="G23" s="9">
        <v>1.6982649592630534E-2</v>
      </c>
      <c r="H23" s="8">
        <v>3.8717567490263655E-17</v>
      </c>
      <c r="I23" s="8">
        <v>-3.0510996539388924E-2</v>
      </c>
      <c r="J23" s="8">
        <v>0</v>
      </c>
      <c r="K23" s="8">
        <v>-1.1861842153849267E-18</v>
      </c>
      <c r="L23" s="8">
        <v>8.6074911348343729E-3</v>
      </c>
      <c r="M23" s="8">
        <v>0</v>
      </c>
      <c r="N23" s="8">
        <v>-8.2353012228388069E-3</v>
      </c>
      <c r="O23" s="8">
        <v>0.51507559654221913</v>
      </c>
      <c r="P23" s="20">
        <v>4.0085972685636486</v>
      </c>
    </row>
    <row r="24" spans="1:16" ht="15.75" x14ac:dyDescent="0.25">
      <c r="A24" s="46"/>
      <c r="B24" s="3" t="s">
        <v>12</v>
      </c>
      <c r="C24" t="s">
        <v>13</v>
      </c>
      <c r="D24">
        <v>3360.1350171024301</v>
      </c>
      <c r="E24" t="s">
        <v>14</v>
      </c>
      <c r="F24" t="str">
        <f>IF(Table368[[#This Row],[% Price Change
Fuel]]&lt;-1, "Market Collapse", "")</f>
        <v/>
      </c>
      <c r="G24" s="9">
        <v>6.8518390475968824E-3</v>
      </c>
      <c r="H24" s="8">
        <v>3.8717567490263655E-17</v>
      </c>
      <c r="I24" s="8">
        <v>-1.2310001235637108E-2</v>
      </c>
      <c r="J24" s="8">
        <v>0</v>
      </c>
      <c r="K24" s="8">
        <v>-1.1861842153849267E-18</v>
      </c>
      <c r="L24" s="8">
        <v>3.4727881263648527E-3</v>
      </c>
      <c r="M24" s="8">
        <v>0</v>
      </c>
      <c r="N24" s="8">
        <v>-3.3560557672797546E-3</v>
      </c>
      <c r="O24" s="8">
        <v>0.51019635108666872</v>
      </c>
      <c r="P24" s="20">
        <v>1.6173131960959006</v>
      </c>
    </row>
    <row r="25" spans="1:16" ht="15.75" x14ac:dyDescent="0.25">
      <c r="A25" s="46"/>
      <c r="B25" s="3" t="s">
        <v>12</v>
      </c>
      <c r="C25" t="s">
        <v>19</v>
      </c>
      <c r="D25">
        <v>3808.15302114118</v>
      </c>
      <c r="E25" t="s">
        <v>14</v>
      </c>
      <c r="F25" t="str">
        <f>IF(Table368[[#This Row],[% Price Change
Fuel]]&lt;-1, "Market Collapse", "")</f>
        <v/>
      </c>
      <c r="G25" s="9">
        <v>7.7654175908621805E-3</v>
      </c>
      <c r="H25" s="8">
        <v>3.8717567490263655E-17</v>
      </c>
      <c r="I25" s="8">
        <v>-1.3951334740164276E-2</v>
      </c>
      <c r="J25" s="8">
        <v>0</v>
      </c>
      <c r="K25" s="8">
        <v>-1.1861842153849267E-18</v>
      </c>
      <c r="L25" s="8">
        <v>3.9358265450309057E-3</v>
      </c>
      <c r="M25" s="8">
        <v>0</v>
      </c>
      <c r="N25" s="8">
        <v>-3.8000818235915737E-3</v>
      </c>
      <c r="O25" s="8">
        <v>0.51064037714297694</v>
      </c>
      <c r="P25" s="20">
        <v>1.8329549564217456</v>
      </c>
    </row>
    <row r="26" spans="1:16" ht="15.75" x14ac:dyDescent="0.25">
      <c r="A26" s="46"/>
      <c r="B26" s="3" t="s">
        <v>12</v>
      </c>
      <c r="C26" t="s">
        <v>15</v>
      </c>
      <c r="D26">
        <v>3822.1535825767901</v>
      </c>
      <c r="E26" t="s">
        <v>14</v>
      </c>
      <c r="F26" t="str">
        <f>IF(Table368[[#This Row],[% Price Change
Fuel]]&lt;-1, "Market Collapse", "")</f>
        <v/>
      </c>
      <c r="G26" s="9">
        <v>7.7939669179114095E-3</v>
      </c>
      <c r="H26" s="8">
        <v>3.8717567490263655E-17</v>
      </c>
      <c r="I26" s="8">
        <v>-1.4002626407818871E-2</v>
      </c>
      <c r="J26" s="8">
        <v>0</v>
      </c>
      <c r="K26" s="8">
        <v>-1.1861842153849267E-18</v>
      </c>
      <c r="L26" s="8">
        <v>3.950296494383684E-3</v>
      </c>
      <c r="M26" s="8">
        <v>0</v>
      </c>
      <c r="N26" s="8">
        <v>-3.8139446649819945E-3</v>
      </c>
      <c r="O26" s="8">
        <v>0.51065423998436943</v>
      </c>
      <c r="P26" s="20">
        <v>1.8396937608588551</v>
      </c>
    </row>
    <row r="27" spans="1:16" ht="15.75" x14ac:dyDescent="0.25">
      <c r="A27" s="46"/>
      <c r="B27" s="3" t="s">
        <v>12</v>
      </c>
      <c r="C27" t="s">
        <v>20</v>
      </c>
      <c r="D27">
        <v>5972.6399961013694</v>
      </c>
      <c r="E27" t="s">
        <v>14</v>
      </c>
      <c r="F27" t="str">
        <f>IF(Table368[[#This Row],[% Price Change
Fuel]]&lt;-1, "Market Collapse", "")</f>
        <v/>
      </c>
      <c r="G27" s="9">
        <v>1.2179143913632583E-2</v>
      </c>
      <c r="H27" s="8">
        <v>3.8717567490263655E-17</v>
      </c>
      <c r="I27" s="8">
        <v>-2.1881027208075238E-2</v>
      </c>
      <c r="J27" s="8">
        <v>0</v>
      </c>
      <c r="K27" s="8">
        <v>-1.1861842153849267E-18</v>
      </c>
      <c r="L27" s="8">
        <v>6.1728808979226819E-3</v>
      </c>
      <c r="M27" s="8">
        <v>0</v>
      </c>
      <c r="N27" s="8">
        <v>-5.9339920722790134E-3</v>
      </c>
      <c r="O27" s="8">
        <v>0.51277428739166031</v>
      </c>
      <c r="P27" s="20">
        <v>2.8747742076016154</v>
      </c>
    </row>
    <row r="28" spans="1:16" ht="15.75" x14ac:dyDescent="0.25">
      <c r="A28" s="46"/>
      <c r="B28" s="3" t="s">
        <v>12</v>
      </c>
      <c r="C28" t="s">
        <v>17</v>
      </c>
      <c r="D28">
        <v>2450.098450813101</v>
      </c>
      <c r="E28" t="s">
        <v>14</v>
      </c>
      <c r="F28" t="str">
        <f>IF(Table368[[#This Row],[% Price Change
Fuel]]&lt;-1, "Market Collapse", "")</f>
        <v/>
      </c>
      <c r="G28" s="9">
        <v>4.9961326405908437E-3</v>
      </c>
      <c r="H28" s="8">
        <v>3.8717567490263655E-17</v>
      </c>
      <c r="I28" s="8">
        <v>-8.9760425707388746E-3</v>
      </c>
      <c r="J28" s="8">
        <v>0</v>
      </c>
      <c r="K28" s="8">
        <v>-1.1861842153849267E-18</v>
      </c>
      <c r="L28" s="8">
        <v>2.5322413430118877E-3</v>
      </c>
      <c r="M28" s="8">
        <v>0</v>
      </c>
      <c r="N28" s="8">
        <v>-2.45164256613121E-3</v>
      </c>
      <c r="O28" s="8">
        <v>0.50929193788552185</v>
      </c>
      <c r="P28" s="20">
        <v>1.1792908725588147</v>
      </c>
    </row>
    <row r="29" spans="1:16" ht="16.5" thickBot="1" x14ac:dyDescent="0.3">
      <c r="A29" s="46"/>
      <c r="B29" s="3" t="s">
        <v>12</v>
      </c>
      <c r="C29" s="28" t="s">
        <v>22</v>
      </c>
      <c r="D29">
        <v>4536.1822744070996</v>
      </c>
      <c r="E29" t="s">
        <v>14</v>
      </c>
      <c r="F29" t="str">
        <f>IF(Table368[[#This Row],[% Price Change
Fuel]]&lt;-1, "Market Collapse", "")</f>
        <v/>
      </c>
      <c r="G29" s="9">
        <v>9.2499827169448198E-3</v>
      </c>
      <c r="H29" s="8">
        <v>3.8717567490263655E-17</v>
      </c>
      <c r="I29" s="8">
        <v>-1.6618501672941918E-2</v>
      </c>
      <c r="J29" s="8">
        <v>0</v>
      </c>
      <c r="K29" s="8">
        <v>-1.1861842153849267E-18</v>
      </c>
      <c r="L29" s="8">
        <v>4.6882639719556243E-3</v>
      </c>
      <c r="M29" s="8">
        <v>0</v>
      </c>
      <c r="N29" s="8">
        <v>-4.5199096587636971E-3</v>
      </c>
      <c r="O29" s="8">
        <v>0.5113602049781456</v>
      </c>
      <c r="P29" s="20">
        <v>2.1833728153642813</v>
      </c>
    </row>
    <row r="30" spans="1:16" ht="15.75" x14ac:dyDescent="0.25">
      <c r="A30" s="45" t="s">
        <v>44</v>
      </c>
      <c r="B30" s="3" t="s">
        <v>7</v>
      </c>
      <c r="C30" t="s">
        <v>13</v>
      </c>
      <c r="D30">
        <v>1606695.2125056691</v>
      </c>
      <c r="E30" t="s">
        <v>14</v>
      </c>
      <c r="F30" t="str">
        <f>IF(Table368[[#This Row],[% Price Change
Fuel]]&lt;-1, "Market Collapse", "")</f>
        <v/>
      </c>
      <c r="G30" s="9">
        <v>3.2763019755457292</v>
      </c>
      <c r="H30" s="8">
        <v>3.8717567490263655E-17</v>
      </c>
      <c r="I30" s="8">
        <v>-5.8861980100707818</v>
      </c>
      <c r="J30" s="8">
        <v>0</v>
      </c>
      <c r="K30" s="8">
        <v>-1.1861842153849267E-18</v>
      </c>
      <c r="L30" s="8">
        <v>1.6605618608410799</v>
      </c>
      <c r="M30" s="8">
        <v>0</v>
      </c>
      <c r="N30" s="8">
        <v>-0.37783583197453652</v>
      </c>
      <c r="O30" s="8">
        <v>0.88467612729391598</v>
      </c>
      <c r="P30" s="20">
        <v>773.34076043479786</v>
      </c>
    </row>
    <row r="31" spans="1:16" ht="15.75" x14ac:dyDescent="0.25">
      <c r="A31" s="46"/>
      <c r="B31" s="3" t="s">
        <v>7</v>
      </c>
      <c r="C31" t="s">
        <v>15</v>
      </c>
      <c r="D31">
        <v>1405858.3109424603</v>
      </c>
      <c r="E31" t="s">
        <v>14</v>
      </c>
      <c r="F31" t="str">
        <f>IF(Table368[[#This Row],[% Price Change
Fuel]]&lt;-1, "Market Collapse", "")</f>
        <v/>
      </c>
      <c r="G31" s="9">
        <v>2.866764228602579</v>
      </c>
      <c r="H31" s="8">
        <v>3.8717567490263655E-17</v>
      </c>
      <c r="I31" s="8">
        <v>-5.1504232588119354</v>
      </c>
      <c r="J31" s="8">
        <v>0</v>
      </c>
      <c r="K31" s="8">
        <v>-1.1861842153849267E-18</v>
      </c>
      <c r="L31" s="8">
        <v>1.4529916282359445</v>
      </c>
      <c r="M31" s="8">
        <v>0</v>
      </c>
      <c r="N31" s="8">
        <v>-0.36562161972765017</v>
      </c>
      <c r="O31" s="8">
        <v>0.87246191504702797</v>
      </c>
      <c r="P31" s="20">
        <v>676.67316538044827</v>
      </c>
    </row>
    <row r="32" spans="1:16" ht="15.75" x14ac:dyDescent="0.25">
      <c r="A32" s="46"/>
      <c r="B32" s="3" t="s">
        <v>7</v>
      </c>
      <c r="C32" t="s">
        <v>16</v>
      </c>
      <c r="D32">
        <v>1068040.3431848581</v>
      </c>
      <c r="E32" t="s">
        <v>14</v>
      </c>
      <c r="F32" t="str">
        <f>IF(Table368[[#This Row],[% Price Change
Fuel]]&lt;-1, "Market Collapse", "")</f>
        <v/>
      </c>
      <c r="G32" s="9">
        <v>2.1779007363083509</v>
      </c>
      <c r="H32" s="8">
        <v>3.8717567490263655E-17</v>
      </c>
      <c r="I32" s="8">
        <v>-3.9128123951560272</v>
      </c>
      <c r="J32" s="8">
        <v>0</v>
      </c>
      <c r="K32" s="8">
        <v>-1.1861842153849267E-18</v>
      </c>
      <c r="L32" s="8">
        <v>1.1038478523667963</v>
      </c>
      <c r="M32" s="8">
        <v>0</v>
      </c>
      <c r="N32" s="8">
        <v>-0.3379755923997852</v>
      </c>
      <c r="O32" s="8">
        <v>0.84481588771916349</v>
      </c>
      <c r="P32" s="20">
        <v>514.07331318646561</v>
      </c>
    </row>
    <row r="33" spans="1:16" ht="15.75" x14ac:dyDescent="0.25">
      <c r="A33" s="46"/>
      <c r="B33" s="3" t="s">
        <v>7</v>
      </c>
      <c r="C33" t="s">
        <v>17</v>
      </c>
      <c r="D33">
        <v>901191.22496311564</v>
      </c>
      <c r="E33" t="s">
        <v>14</v>
      </c>
      <c r="F33" t="str">
        <f>IF(Table368[[#This Row],[% Price Change
Fuel]]&lt;-1, "Market Collapse", "")</f>
        <v/>
      </c>
      <c r="G33" s="9">
        <v>1.8376693773093362</v>
      </c>
      <c r="H33" s="8">
        <v>3.8717567490263655E-17</v>
      </c>
      <c r="I33" s="8">
        <v>-3.3015533710332878</v>
      </c>
      <c r="J33" s="8">
        <v>0</v>
      </c>
      <c r="K33" s="8">
        <v>-1.1861842153849267E-18</v>
      </c>
      <c r="L33" s="8">
        <v>0.93140488989483827</v>
      </c>
      <c r="M33" s="8">
        <v>0</v>
      </c>
      <c r="N33" s="8">
        <v>-0.31936930167453403</v>
      </c>
      <c r="O33" s="8">
        <v>0.82620959699391339</v>
      </c>
      <c r="P33" s="20">
        <v>433.76484960285211</v>
      </c>
    </row>
    <row r="34" spans="1:16" ht="15.75" x14ac:dyDescent="0.25">
      <c r="A34" s="46"/>
      <c r="B34" s="3" t="s">
        <v>7</v>
      </c>
      <c r="C34" t="s">
        <v>18</v>
      </c>
      <c r="D34">
        <v>1864178.4196379881</v>
      </c>
      <c r="E34" t="s">
        <v>14</v>
      </c>
      <c r="F34" t="str">
        <f>IF(Table368[[#This Row],[% Price Change
Fuel]]&lt;-1, "Market Collapse", "")</f>
        <v/>
      </c>
      <c r="G34" s="9">
        <v>3.801350369062682</v>
      </c>
      <c r="H34" s="8">
        <v>3.8717567490263655E-17</v>
      </c>
      <c r="I34" s="8">
        <v>-6.829498973223151</v>
      </c>
      <c r="J34" s="8">
        <v>0</v>
      </c>
      <c r="K34" s="8">
        <v>-1.1861842153849267E-18</v>
      </c>
      <c r="L34" s="8">
        <v>1.9266775436681756</v>
      </c>
      <c r="M34" s="8">
        <v>0</v>
      </c>
      <c r="N34" s="8">
        <v>-0.39044699538569616</v>
      </c>
      <c r="O34" s="8">
        <v>0.89728729070507474</v>
      </c>
      <c r="P34" s="20">
        <v>897.27357460704241</v>
      </c>
    </row>
    <row r="35" spans="1:16" ht="15.75" x14ac:dyDescent="0.25">
      <c r="A35" s="46"/>
      <c r="B35" s="3" t="s">
        <v>7</v>
      </c>
      <c r="C35" t="s">
        <v>23</v>
      </c>
      <c r="D35">
        <v>1789322.1461500002</v>
      </c>
      <c r="E35" t="s">
        <v>14</v>
      </c>
      <c r="F35" t="str">
        <f>IF(Table368[[#This Row],[% Price Change
Fuel]]&lt;-1, "Market Collapse", "")</f>
        <v/>
      </c>
      <c r="G35" s="9">
        <v>3.6487067594958047</v>
      </c>
      <c r="H35" s="8">
        <v>3.8717567490263655E-17</v>
      </c>
      <c r="I35" s="8">
        <v>-6.5552597493698928</v>
      </c>
      <c r="J35" s="8">
        <v>0</v>
      </c>
      <c r="K35" s="8">
        <v>-1.1861842153849267E-18</v>
      </c>
      <c r="L35" s="8">
        <v>1.8493116115166834</v>
      </c>
      <c r="M35" s="8">
        <v>0</v>
      </c>
      <c r="N35" s="8">
        <v>-0.38707435015202002</v>
      </c>
      <c r="O35" s="8">
        <v>0.89391464547139732</v>
      </c>
      <c r="P35" s="20">
        <v>861.24346322565691</v>
      </c>
    </row>
    <row r="36" spans="1:16" ht="15.75" x14ac:dyDescent="0.25">
      <c r="A36" s="46"/>
      <c r="B36" s="3" t="s">
        <v>7</v>
      </c>
      <c r="C36" t="s">
        <v>24</v>
      </c>
      <c r="D36">
        <v>1602880.4750000001</v>
      </c>
      <c r="E36" t="s">
        <v>14</v>
      </c>
      <c r="F36" t="str">
        <f>IF(Table368[[#This Row],[% Price Change
Fuel]]&lt;-1, "Market Collapse", "")</f>
        <v/>
      </c>
      <c r="G36" s="9">
        <v>3.268523131164669</v>
      </c>
      <c r="H36" s="8">
        <v>3.8717567490263655E-17</v>
      </c>
      <c r="I36" s="8">
        <v>-5.8722225527842724</v>
      </c>
      <c r="J36" s="8">
        <v>0</v>
      </c>
      <c r="K36" s="8">
        <v>-1.1861842153849267E-18</v>
      </c>
      <c r="L36" s="8">
        <v>1.6566192290576982</v>
      </c>
      <c r="M36" s="8">
        <v>0</v>
      </c>
      <c r="N36" s="8">
        <v>-0.37762566877952741</v>
      </c>
      <c r="O36" s="8">
        <v>0.88446596409890677</v>
      </c>
      <c r="P36" s="20">
        <v>771.504636208791</v>
      </c>
    </row>
    <row r="37" spans="1:16" ht="15.75" x14ac:dyDescent="0.25">
      <c r="A37" s="46"/>
      <c r="B37" s="3" t="s">
        <v>7</v>
      </c>
      <c r="C37" t="s">
        <v>25</v>
      </c>
      <c r="D37">
        <v>924809.875</v>
      </c>
      <c r="E37" t="s">
        <v>14</v>
      </c>
      <c r="F37" t="str">
        <f>IF(Table368[[#This Row],[% Price Change
Fuel]]&lt;-1, "Market Collapse", "")</f>
        <v/>
      </c>
      <c r="G37" s="9">
        <v>1.8858314861979608</v>
      </c>
      <c r="H37" s="8">
        <v>3.8717567490263655E-17</v>
      </c>
      <c r="I37" s="8">
        <v>-3.3880813259095994</v>
      </c>
      <c r="J37" s="8">
        <v>0</v>
      </c>
      <c r="K37" s="8">
        <v>-1.1861842153849267E-18</v>
      </c>
      <c r="L37" s="8">
        <v>0.9558153873871631</v>
      </c>
      <c r="M37" s="8">
        <v>0</v>
      </c>
      <c r="N37" s="8">
        <v>-0.32226971784693081</v>
      </c>
      <c r="O37" s="8">
        <v>0.82911001316630972</v>
      </c>
      <c r="P37" s="20">
        <v>445.13306968454509</v>
      </c>
    </row>
    <row r="38" spans="1:16" x14ac:dyDescent="0.25">
      <c r="H38" s="10"/>
    </row>
    <row r="40" spans="1:16" ht="33.75" customHeight="1" x14ac:dyDescent="0.25">
      <c r="A40" s="47" t="s">
        <v>41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</row>
    <row r="41" spans="1:16" ht="37.5" x14ac:dyDescent="0.3">
      <c r="A41" s="26" t="s">
        <v>45</v>
      </c>
      <c r="B41" s="1" t="s">
        <v>0</v>
      </c>
      <c r="C41" s="1" t="s">
        <v>1</v>
      </c>
      <c r="D41" s="1" t="s">
        <v>2</v>
      </c>
      <c r="E41" s="1" t="s">
        <v>3</v>
      </c>
      <c r="F41" s="5" t="s">
        <v>30</v>
      </c>
      <c r="G41" s="5" t="s">
        <v>34</v>
      </c>
      <c r="H41" s="7" t="s">
        <v>32</v>
      </c>
      <c r="I41" s="7" t="s">
        <v>26</v>
      </c>
      <c r="J41" s="7" t="s">
        <v>27</v>
      </c>
      <c r="K41" s="7" t="s">
        <v>33</v>
      </c>
      <c r="L41" s="7" t="s">
        <v>28</v>
      </c>
      <c r="M41" s="7" t="s">
        <v>29</v>
      </c>
      <c r="N41" s="7" t="s">
        <v>36</v>
      </c>
      <c r="O41" s="7" t="s">
        <v>35</v>
      </c>
      <c r="P41" s="7" t="s">
        <v>31</v>
      </c>
    </row>
    <row r="42" spans="1:16" ht="15.75" x14ac:dyDescent="0.25">
      <c r="A42" s="46" t="s">
        <v>4</v>
      </c>
      <c r="B42" s="3" t="s">
        <v>5</v>
      </c>
      <c r="C42" t="s">
        <v>13</v>
      </c>
      <c r="D42" s="4">
        <v>78.279968349613</v>
      </c>
      <c r="E42" t="s">
        <v>14</v>
      </c>
      <c r="F42" t="str">
        <f>IF(Table3689[[#This Row],[% Price Change
Fuel]]&lt;-1, "Market Collapse", "")</f>
        <v/>
      </c>
      <c r="G42" s="9">
        <v>1.5962505704459633E-4</v>
      </c>
      <c r="H42" s="8">
        <v>-3.1735711057593174E-16</v>
      </c>
      <c r="I42" s="8">
        <v>-5.6258130325756038E-4</v>
      </c>
      <c r="J42" s="8">
        <v>0</v>
      </c>
      <c r="K42" s="8">
        <v>-1.482730269231158E-16</v>
      </c>
      <c r="L42" s="8">
        <v>5.063384820164667E-5</v>
      </c>
      <c r="M42" s="8">
        <v>0</v>
      </c>
      <c r="N42" s="8">
        <v>-1.0897381389168945E-4</v>
      </c>
      <c r="O42" s="8">
        <v>0.31731386093572922</v>
      </c>
      <c r="P42" s="20">
        <v>4.3776427933108061E-4</v>
      </c>
    </row>
    <row r="43" spans="1:16" ht="15.75" x14ac:dyDescent="0.25">
      <c r="A43" s="46"/>
      <c r="B43" s="3" t="s">
        <v>5</v>
      </c>
      <c r="C43" t="s">
        <v>15</v>
      </c>
      <c r="D43" s="4">
        <v>71.425238501169304</v>
      </c>
      <c r="E43" t="s">
        <v>14</v>
      </c>
      <c r="F43" t="str">
        <f>IF(Table3689[[#This Row],[% Price Change
Fuel]]&lt;-1, "Market Collapse", "")</f>
        <v/>
      </c>
      <c r="G43" s="9">
        <v>1.4564719442977924E-4</v>
      </c>
      <c r="H43" s="8">
        <v>-3.1735711057593174E-16</v>
      </c>
      <c r="I43" s="8">
        <v>-5.1331783352292625E-4</v>
      </c>
      <c r="J43" s="8">
        <v>0</v>
      </c>
      <c r="K43" s="8">
        <v>-1.482730269231158E-16</v>
      </c>
      <c r="L43" s="8">
        <v>4.6200001868731323E-5</v>
      </c>
      <c r="M43" s="8">
        <v>0</v>
      </c>
      <c r="N43" s="8">
        <v>-9.9432710465723476E-5</v>
      </c>
      <c r="O43" s="8">
        <v>0.31730431983251906</v>
      </c>
      <c r="P43" s="20">
        <v>3.9943064257409424E-4</v>
      </c>
    </row>
    <row r="44" spans="1:16" ht="15.75" x14ac:dyDescent="0.25">
      <c r="A44" s="46"/>
      <c r="B44" s="3" t="s">
        <v>5</v>
      </c>
      <c r="C44" t="s">
        <v>16</v>
      </c>
      <c r="D44" s="4">
        <v>54.2622507724803</v>
      </c>
      <c r="E44" t="s">
        <v>14</v>
      </c>
      <c r="F44" t="str">
        <f>IF(Table3689[[#This Row],[% Price Change
Fuel]]&lt;-1, "Market Collapse", "")</f>
        <v/>
      </c>
      <c r="G44" s="9">
        <v>1.1064918723831063E-4</v>
      </c>
      <c r="H44" s="8">
        <v>-3.1735711057593174E-16</v>
      </c>
      <c r="I44" s="8">
        <v>-3.8997113055706941E-4</v>
      </c>
      <c r="J44" s="8">
        <v>0</v>
      </c>
      <c r="K44" s="8">
        <v>-1.482730269231158E-16</v>
      </c>
      <c r="L44" s="8">
        <v>3.5098462947905659E-5</v>
      </c>
      <c r="M44" s="8">
        <v>0</v>
      </c>
      <c r="N44" s="8">
        <v>-7.5542365589096244E-5</v>
      </c>
      <c r="O44" s="8">
        <v>0.31728042948569601</v>
      </c>
      <c r="P44" s="20">
        <v>3.034502389868721E-4</v>
      </c>
    </row>
    <row r="45" spans="1:16" ht="15.75" x14ac:dyDescent="0.25">
      <c r="A45" s="46"/>
      <c r="B45" s="3" t="s">
        <v>5</v>
      </c>
      <c r="C45" t="s">
        <v>17</v>
      </c>
      <c r="D45" s="4">
        <v>45.7854092798406</v>
      </c>
      <c r="E45" t="s">
        <v>14</v>
      </c>
      <c r="F45" t="str">
        <f>IF(Table3689[[#This Row],[% Price Change
Fuel]]&lt;-1, "Market Collapse", "")</f>
        <v/>
      </c>
      <c r="G45" s="9">
        <v>9.3363586140756002E-5</v>
      </c>
      <c r="H45" s="8">
        <v>-3.1735711057593174E-16</v>
      </c>
      <c r="I45" s="8">
        <v>-3.290498931706178E-4</v>
      </c>
      <c r="J45" s="8">
        <v>0</v>
      </c>
      <c r="K45" s="8">
        <v>-1.482730269231158E-16</v>
      </c>
      <c r="L45" s="8">
        <v>2.9615385803185064E-5</v>
      </c>
      <c r="M45" s="8">
        <v>0</v>
      </c>
      <c r="N45" s="8">
        <v>-6.3742249132655316E-5</v>
      </c>
      <c r="O45" s="8">
        <v>0.31726862937166128</v>
      </c>
      <c r="P45" s="20">
        <v>2.5604528363142162E-4</v>
      </c>
    </row>
    <row r="46" spans="1:16" ht="15.75" x14ac:dyDescent="0.25">
      <c r="A46" s="46"/>
      <c r="B46" s="3" t="s">
        <v>5</v>
      </c>
      <c r="C46" t="s">
        <v>18</v>
      </c>
      <c r="D46" s="4">
        <v>94.710389505675494</v>
      </c>
      <c r="E46" t="s">
        <v>14</v>
      </c>
      <c r="F46" t="str">
        <f>IF(Table3689[[#This Row],[% Price Change
Fuel]]&lt;-1, "Market Collapse", "")</f>
        <v/>
      </c>
      <c r="G46" s="9">
        <v>1.9312924680856913E-4</v>
      </c>
      <c r="H46" s="8">
        <v>-3.1735711057593174E-16</v>
      </c>
      <c r="I46" s="8">
        <v>-6.8066320775901211E-4</v>
      </c>
      <c r="J46" s="8">
        <v>0</v>
      </c>
      <c r="K46" s="8">
        <v>-1.482730269231158E-16</v>
      </c>
      <c r="L46" s="8">
        <v>6.12615409337543E-5</v>
      </c>
      <c r="M46" s="8">
        <v>0</v>
      </c>
      <c r="N46" s="8">
        <v>-1.3184224328164959E-4</v>
      </c>
      <c r="O46" s="8">
        <v>0.31733672936480506</v>
      </c>
      <c r="P46" s="20">
        <v>5.296479582488537E-4</v>
      </c>
    </row>
    <row r="47" spans="1:16" ht="15.75" x14ac:dyDescent="0.25">
      <c r="A47" s="46"/>
      <c r="B47" s="3" t="s">
        <v>6</v>
      </c>
      <c r="C47" t="s">
        <v>13</v>
      </c>
      <c r="D47" s="4">
        <v>347.463431650475</v>
      </c>
      <c r="E47" t="s">
        <v>14</v>
      </c>
      <c r="F47" t="str">
        <f>IF(Table3689[[#This Row],[% Price Change
Fuel]]&lt;-1, "Market Collapse", "")</f>
        <v/>
      </c>
      <c r="G47" s="9">
        <v>7.0853209662025205E-4</v>
      </c>
      <c r="H47" s="8">
        <v>-3.1735711057593174E-16</v>
      </c>
      <c r="I47" s="8">
        <v>-2.497144982727855E-3</v>
      </c>
      <c r="J47" s="8">
        <v>0</v>
      </c>
      <c r="K47" s="8">
        <v>-1.482730269231158E-16</v>
      </c>
      <c r="L47" s="8">
        <v>2.247498437305091E-4</v>
      </c>
      <c r="M47" s="8">
        <v>0</v>
      </c>
      <c r="N47" s="8">
        <v>-4.8343972033112082E-4</v>
      </c>
      <c r="O47" s="8">
        <v>0.31768832684198456</v>
      </c>
      <c r="P47" s="20">
        <v>1.9431162527026608E-3</v>
      </c>
    </row>
    <row r="48" spans="1:16" ht="15.75" x14ac:dyDescent="0.25">
      <c r="A48" s="46"/>
      <c r="B48" s="3" t="s">
        <v>6</v>
      </c>
      <c r="C48" t="s">
        <v>15</v>
      </c>
      <c r="D48" s="4">
        <v>301.51785396969899</v>
      </c>
      <c r="E48" t="s">
        <v>14</v>
      </c>
      <c r="F48" t="str">
        <f>IF(Table3689[[#This Row],[% Price Change
Fuel]]&lt;-1, "Market Collapse", "")</f>
        <v/>
      </c>
      <c r="G48" s="9">
        <v>6.1484190214437426E-4</v>
      </c>
      <c r="H48" s="8">
        <v>-3.1735711057593174E-16</v>
      </c>
      <c r="I48" s="8">
        <v>-2.1669439936939879E-3</v>
      </c>
      <c r="J48" s="8">
        <v>0</v>
      </c>
      <c r="K48" s="8">
        <v>-1.482730269231158E-16</v>
      </c>
      <c r="L48" s="8">
        <v>1.9503085616734596E-4</v>
      </c>
      <c r="M48" s="8">
        <v>0</v>
      </c>
      <c r="N48" s="8">
        <v>-4.195530871588875E-4</v>
      </c>
      <c r="O48" s="8">
        <v>0.31762444020874486</v>
      </c>
      <c r="P48" s="20">
        <v>1.6861752609182148E-3</v>
      </c>
    </row>
    <row r="49" spans="1:16" ht="15.75" x14ac:dyDescent="0.25">
      <c r="A49" s="46"/>
      <c r="B49" s="3" t="s">
        <v>6</v>
      </c>
      <c r="C49" t="s">
        <v>16</v>
      </c>
      <c r="D49" s="4">
        <v>229.06521214312818</v>
      </c>
      <c r="E49" t="s">
        <v>14</v>
      </c>
      <c r="F49" t="str">
        <f>IF(Table3689[[#This Row],[% Price Change
Fuel]]&lt;-1, "Market Collapse", "")</f>
        <v/>
      </c>
      <c r="G49" s="9">
        <v>4.6709967219168101E-4</v>
      </c>
      <c r="H49" s="8">
        <v>-3.1735711057593174E-16</v>
      </c>
      <c r="I49" s="8">
        <v>-1.6462424333505677E-3</v>
      </c>
      <c r="J49" s="8">
        <v>0</v>
      </c>
      <c r="K49" s="8">
        <v>-1.482730269231158E-16</v>
      </c>
      <c r="L49" s="8">
        <v>1.4816629879206797E-4</v>
      </c>
      <c r="M49" s="8">
        <v>0</v>
      </c>
      <c r="N49" s="8">
        <v>-3.1878446927849542E-4</v>
      </c>
      <c r="O49" s="8">
        <v>0.31752367159085126</v>
      </c>
      <c r="P49" s="20">
        <v>1.280999081030488E-3</v>
      </c>
    </row>
    <row r="50" spans="1:16" ht="15.75" x14ac:dyDescent="0.25">
      <c r="A50" s="46"/>
      <c r="B50" s="3" t="s">
        <v>6</v>
      </c>
      <c r="C50" t="s">
        <v>17</v>
      </c>
      <c r="D50" s="4">
        <v>193.28067562836512</v>
      </c>
      <c r="E50" t="s">
        <v>14</v>
      </c>
      <c r="F50" t="str">
        <f>IF(Table3689[[#This Row],[% Price Change
Fuel]]&lt;-1, "Market Collapse", "")</f>
        <v/>
      </c>
      <c r="G50" s="9">
        <v>3.9412942446531317E-4</v>
      </c>
      <c r="H50" s="8">
        <v>-3.1735711057593174E-16</v>
      </c>
      <c r="I50" s="8">
        <v>-1.3890666626726455E-3</v>
      </c>
      <c r="J50" s="8">
        <v>0</v>
      </c>
      <c r="K50" s="8">
        <v>-1.482730269231158E-16</v>
      </c>
      <c r="L50" s="8">
        <v>1.2501977959893554E-4</v>
      </c>
      <c r="M50" s="8">
        <v>0</v>
      </c>
      <c r="N50" s="8">
        <v>-2.6900362262336066E-4</v>
      </c>
      <c r="O50" s="8">
        <v>0.31747389074464971</v>
      </c>
      <c r="P50" s="20">
        <v>1.0808815775597467E-3</v>
      </c>
    </row>
    <row r="51" spans="1:16" ht="16.5" thickBot="1" x14ac:dyDescent="0.3">
      <c r="A51" s="42"/>
      <c r="B51" s="3" t="s">
        <v>6</v>
      </c>
      <c r="C51" t="s">
        <v>18</v>
      </c>
      <c r="D51" s="4">
        <v>399.81488344685596</v>
      </c>
      <c r="E51" t="s">
        <v>14</v>
      </c>
      <c r="F51" t="str">
        <f>IF(Table3689[[#This Row],[% Price Change
Fuel]]&lt;-1, "Market Collapse", "")</f>
        <v/>
      </c>
      <c r="G51" s="9">
        <v>8.1528486690808091E-4</v>
      </c>
      <c r="H51" s="8">
        <v>-3.1735711057593174E-16</v>
      </c>
      <c r="I51" s="8">
        <v>-2.8733836118429341E-3</v>
      </c>
      <c r="J51" s="8">
        <v>0</v>
      </c>
      <c r="K51" s="8">
        <v>-1.482730269231158E-16</v>
      </c>
      <c r="L51" s="8">
        <v>2.5861234417953689E-4</v>
      </c>
      <c r="M51" s="8">
        <v>0</v>
      </c>
      <c r="N51" s="8">
        <v>-5.5621904575782878E-4</v>
      </c>
      <c r="O51" s="8">
        <v>0.31776110616739861</v>
      </c>
      <c r="P51" s="20">
        <v>2.2358807498244569E-3</v>
      </c>
    </row>
    <row r="52" spans="1:16" ht="15.75" x14ac:dyDescent="0.25">
      <c r="A52" s="46" t="s">
        <v>8</v>
      </c>
      <c r="B52" s="3" t="s">
        <v>9</v>
      </c>
      <c r="C52" t="s">
        <v>13</v>
      </c>
      <c r="D52" s="4">
        <v>13979.558874595172</v>
      </c>
      <c r="E52" t="s">
        <v>14</v>
      </c>
      <c r="F52" t="str">
        <f>IF(Table3689[[#This Row],[% Price Change
Fuel]]&lt;-1, "Market Collapse", "")</f>
        <v/>
      </c>
      <c r="G52" s="9">
        <v>2.8506499553618933E-2</v>
      </c>
      <c r="H52" s="8">
        <v>-3.1735711057593174E-16</v>
      </c>
      <c r="I52" s="8">
        <v>-0.10046808419126731</v>
      </c>
      <c r="J52" s="8">
        <v>0</v>
      </c>
      <c r="K52" s="8">
        <v>-1.482730269231158E-16</v>
      </c>
      <c r="L52" s="8">
        <v>9.0424009731396617E-3</v>
      </c>
      <c r="M52" s="8">
        <v>0</v>
      </c>
      <c r="N52" s="8">
        <v>-1.8924623800556272E-2</v>
      </c>
      <c r="O52" s="8">
        <v>0.33612951092222865</v>
      </c>
      <c r="P52" s="20">
        <v>7.8177746434667142E-2</v>
      </c>
    </row>
    <row r="53" spans="1:16" ht="15.75" x14ac:dyDescent="0.25">
      <c r="A53" s="46"/>
      <c r="B53" s="3" t="s">
        <v>9</v>
      </c>
      <c r="C53" t="s">
        <v>19</v>
      </c>
      <c r="D53" s="4">
        <v>12880.894356686529</v>
      </c>
      <c r="E53" t="s">
        <v>14</v>
      </c>
      <c r="F53" t="str">
        <f>IF(Table3689[[#This Row],[% Price Change
Fuel]]&lt;-1, "Market Collapse", "")</f>
        <v/>
      </c>
      <c r="G53" s="9">
        <v>2.6266151351627E-2</v>
      </c>
      <c r="H53" s="8">
        <v>-3.1735711057593174E-16</v>
      </c>
      <c r="I53" s="8">
        <v>-9.2572218500984571E-2</v>
      </c>
      <c r="J53" s="8">
        <v>0</v>
      </c>
      <c r="K53" s="8">
        <v>-1.482730269231158E-16</v>
      </c>
      <c r="L53" s="8">
        <v>8.331751574613671E-3</v>
      </c>
      <c r="M53" s="8">
        <v>0</v>
      </c>
      <c r="N53" s="8">
        <v>-1.7475388575754033E-2</v>
      </c>
      <c r="O53" s="8">
        <v>0.33468027569743075</v>
      </c>
      <c r="P53" s="20">
        <v>7.2033695905676112E-2</v>
      </c>
    </row>
    <row r="54" spans="1:16" ht="15.75" x14ac:dyDescent="0.25">
      <c r="A54" s="46"/>
      <c r="B54" s="3" t="s">
        <v>9</v>
      </c>
      <c r="C54" t="s">
        <v>15</v>
      </c>
      <c r="D54" s="4">
        <v>12928.250585906731</v>
      </c>
      <c r="E54" t="s">
        <v>14</v>
      </c>
      <c r="F54" t="str">
        <f>IF(Table3689[[#This Row],[% Price Change
Fuel]]&lt;-1, "Market Collapse", "")</f>
        <v/>
      </c>
      <c r="G54" s="9">
        <v>2.6362718084471486E-2</v>
      </c>
      <c r="H54" s="8">
        <v>-3.1735711057593174E-16</v>
      </c>
      <c r="I54" s="8">
        <v>-9.2912557539359023E-2</v>
      </c>
      <c r="J54" s="8">
        <v>0</v>
      </c>
      <c r="K54" s="8">
        <v>-1.482730269231158E-16</v>
      </c>
      <c r="L54" s="8">
        <v>8.3623830142053237E-3</v>
      </c>
      <c r="M54" s="8">
        <v>0</v>
      </c>
      <c r="N54" s="8">
        <v>-1.7537986087277871E-2</v>
      </c>
      <c r="O54" s="8">
        <v>0.33474287320895313</v>
      </c>
      <c r="P54" s="20">
        <v>7.2298525669888591E-2</v>
      </c>
    </row>
    <row r="55" spans="1:16" ht="15.75" x14ac:dyDescent="0.25">
      <c r="A55" s="46"/>
      <c r="B55" s="3" t="s">
        <v>9</v>
      </c>
      <c r="C55" t="s">
        <v>20</v>
      </c>
      <c r="D55" s="4">
        <v>20202.167397060159</v>
      </c>
      <c r="E55" t="s">
        <v>14</v>
      </c>
      <c r="F55" t="str">
        <f>IF(Table3689[[#This Row],[% Price Change
Fuel]]&lt;-1, "Market Collapse", "")</f>
        <v/>
      </c>
      <c r="G55" s="9">
        <v>4.1195368255359736E-2</v>
      </c>
      <c r="H55" s="8">
        <v>-3.1735711057593174E-16</v>
      </c>
      <c r="I55" s="8">
        <v>-0.14518863385470715</v>
      </c>
      <c r="J55" s="8">
        <v>0</v>
      </c>
      <c r="K55" s="8">
        <v>-1.482730269231158E-16</v>
      </c>
      <c r="L55" s="8">
        <v>1.3067372137377303E-2</v>
      </c>
      <c r="M55" s="8">
        <v>0</v>
      </c>
      <c r="N55" s="8">
        <v>-2.7015099159645731E-2</v>
      </c>
      <c r="O55" s="8">
        <v>0.34421998628132366</v>
      </c>
      <c r="P55" s="20">
        <v>0.11297637746406067</v>
      </c>
    </row>
    <row r="56" spans="1:16" ht="15.75" x14ac:dyDescent="0.25">
      <c r="A56" s="46"/>
      <c r="B56" s="3" t="s">
        <v>9</v>
      </c>
      <c r="C56" t="s">
        <v>17</v>
      </c>
      <c r="D56" s="4">
        <v>8287.3401193964201</v>
      </c>
      <c r="E56" t="s">
        <v>14</v>
      </c>
      <c r="F56" t="str">
        <f>IF(Table3689[[#This Row],[% Price Change
Fuel]]&lt;-1, "Market Collapse", "")</f>
        <v/>
      </c>
      <c r="G56" s="9">
        <v>1.6899178259736296E-2</v>
      </c>
      <c r="H56" s="8">
        <v>-3.1735711057593174E-16</v>
      </c>
      <c r="I56" s="8">
        <v>-5.9559331757619259E-2</v>
      </c>
      <c r="J56" s="8">
        <v>0</v>
      </c>
      <c r="K56" s="8">
        <v>-1.482730269231158E-16</v>
      </c>
      <c r="L56" s="8">
        <v>5.3605019323286389E-3</v>
      </c>
      <c r="M56" s="8">
        <v>0</v>
      </c>
      <c r="N56" s="8">
        <v>-1.1346922658698815E-2</v>
      </c>
      <c r="O56" s="8">
        <v>0.32855180978037218</v>
      </c>
      <c r="P56" s="20">
        <v>4.6345208763998932E-2</v>
      </c>
    </row>
    <row r="57" spans="1:16" ht="15.75" x14ac:dyDescent="0.25">
      <c r="A57" s="46"/>
      <c r="B57" s="3" t="s">
        <v>9</v>
      </c>
      <c r="C57" t="s">
        <v>21</v>
      </c>
      <c r="D57" s="4">
        <v>15343.41827613693</v>
      </c>
      <c r="E57" t="s">
        <v>14</v>
      </c>
      <c r="F57" t="str">
        <f>IF(Table3689[[#This Row],[% Price Change
Fuel]]&lt;-1, "Market Collapse", "")</f>
        <v/>
      </c>
      <c r="G57" s="9">
        <v>3.1287621459539949E-2</v>
      </c>
      <c r="H57" s="8">
        <v>-3.1735711057593174E-16</v>
      </c>
      <c r="I57" s="8">
        <v>-0.11026984849644603</v>
      </c>
      <c r="J57" s="8">
        <v>0</v>
      </c>
      <c r="K57" s="8">
        <v>-1.482730269231158E-16</v>
      </c>
      <c r="L57" s="8">
        <v>9.92458643337908E-3</v>
      </c>
      <c r="M57" s="8">
        <v>0</v>
      </c>
      <c r="N57" s="8">
        <v>-2.071491461899503E-2</v>
      </c>
      <c r="O57" s="8">
        <v>0.33791980174067154</v>
      </c>
      <c r="P57" s="20">
        <v>8.5804843642964021E-2</v>
      </c>
    </row>
    <row r="58" spans="1:16" ht="15.75" x14ac:dyDescent="0.25">
      <c r="A58" s="46"/>
      <c r="B58" s="3" t="s">
        <v>9</v>
      </c>
      <c r="C58" t="s">
        <v>22</v>
      </c>
      <c r="D58" s="4">
        <v>860.28054599366999</v>
      </c>
      <c r="E58" t="s">
        <v>14</v>
      </c>
      <c r="F58" t="str">
        <f>IF(Table3689[[#This Row],[% Price Change
Fuel]]&lt;-1, "Market Collapse", "")</f>
        <v/>
      </c>
      <c r="G58" s="9">
        <v>1.7542461261007261E-3</v>
      </c>
      <c r="H58" s="8">
        <v>-3.1735711057593174E-16</v>
      </c>
      <c r="I58" s="8">
        <v>-6.1826513338747837E-3</v>
      </c>
      <c r="J58" s="8">
        <v>0</v>
      </c>
      <c r="K58" s="8">
        <v>-1.482730269231158E-16</v>
      </c>
      <c r="L58" s="8">
        <v>5.564554444135321E-4</v>
      </c>
      <c r="M58" s="8">
        <v>0</v>
      </c>
      <c r="N58" s="8">
        <v>-1.1956931416254514E-3</v>
      </c>
      <c r="O58" s="8">
        <v>0.31840058026338969</v>
      </c>
      <c r="P58" s="20">
        <v>4.81093824138958E-3</v>
      </c>
    </row>
    <row r="59" spans="1:16" ht="15.75" x14ac:dyDescent="0.25">
      <c r="A59" s="46"/>
      <c r="B59" s="3" t="s">
        <v>10</v>
      </c>
      <c r="C59" t="s">
        <v>13</v>
      </c>
      <c r="D59">
        <v>3762.1112153559802</v>
      </c>
      <c r="E59" t="s">
        <v>14</v>
      </c>
      <c r="F59" t="str">
        <f>IF(Table3689[[#This Row],[% Price Change
Fuel]]&lt;-1, "Market Collapse", "")</f>
        <v/>
      </c>
      <c r="G59" s="9">
        <v>7.6715311722821214E-3</v>
      </c>
      <c r="H59" s="8">
        <v>-3.1735711057593174E-16</v>
      </c>
      <c r="I59" s="8">
        <v>-2.7037484495177878E-2</v>
      </c>
      <c r="J59" s="8">
        <v>0</v>
      </c>
      <c r="K59" s="8">
        <v>-1.482730269231158E-16</v>
      </c>
      <c r="L59" s="8">
        <v>2.433447179554145E-3</v>
      </c>
      <c r="M59" s="8">
        <v>0</v>
      </c>
      <c r="N59" s="8">
        <v>-5.1982057949322173E-3</v>
      </c>
      <c r="O59" s="8">
        <v>0.32240309291660496</v>
      </c>
      <c r="P59" s="20">
        <v>2.1038816695970481E-2</v>
      </c>
    </row>
    <row r="60" spans="1:16" ht="15.75" x14ac:dyDescent="0.25">
      <c r="A60" s="46"/>
      <c r="B60" s="3" t="s">
        <v>10</v>
      </c>
      <c r="C60" t="s">
        <v>19</v>
      </c>
      <c r="D60">
        <v>3466.4439374662097</v>
      </c>
      <c r="E60" t="s">
        <v>14</v>
      </c>
      <c r="F60" t="str">
        <f>IF(Table3689[[#This Row],[% Price Change
Fuel]]&lt;-1, "Market Collapse", "")</f>
        <v/>
      </c>
      <c r="G60" s="9">
        <v>7.0686195067000742E-3</v>
      </c>
      <c r="H60" s="8">
        <v>-3.1735711057593174E-16</v>
      </c>
      <c r="I60" s="8">
        <v>-2.4912587333965126E-2</v>
      </c>
      <c r="J60" s="8">
        <v>0</v>
      </c>
      <c r="K60" s="8">
        <v>-1.482730269231158E-16</v>
      </c>
      <c r="L60" s="8">
        <v>2.2422006527290537E-3</v>
      </c>
      <c r="M60" s="8">
        <v>0</v>
      </c>
      <c r="N60" s="8">
        <v>-4.7925421967126118E-3</v>
      </c>
      <c r="O60" s="8">
        <v>0.32199742931842007</v>
      </c>
      <c r="P60" s="20">
        <v>1.9385359552774577E-2</v>
      </c>
    </row>
    <row r="61" spans="1:16" ht="15.75" x14ac:dyDescent="0.25">
      <c r="A61" s="46"/>
      <c r="B61" s="3" t="s">
        <v>11</v>
      </c>
      <c r="C61" t="s">
        <v>13</v>
      </c>
      <c r="D61">
        <v>9038.6271912206303</v>
      </c>
      <c r="E61" t="s">
        <v>14</v>
      </c>
      <c r="F61" t="str">
        <f>IF(Table3689[[#This Row],[% Price Change
Fuel]]&lt;-1, "Market Collapse", "")</f>
        <v/>
      </c>
      <c r="G61" s="9">
        <v>1.84311697030798E-2</v>
      </c>
      <c r="H61" s="8">
        <v>-3.1735711057593174E-16</v>
      </c>
      <c r="I61" s="8">
        <v>-6.4958670424951459E-2</v>
      </c>
      <c r="J61" s="8">
        <v>0</v>
      </c>
      <c r="K61" s="8">
        <v>-1.482730269231158E-16</v>
      </c>
      <c r="L61" s="8">
        <v>5.8464571051858455E-3</v>
      </c>
      <c r="M61" s="8">
        <v>0</v>
      </c>
      <c r="N61" s="8">
        <v>-1.2356959382501038E-2</v>
      </c>
      <c r="O61" s="8">
        <v>0.32956184650417369</v>
      </c>
      <c r="P61" s="20">
        <v>5.0546623896424656E-2</v>
      </c>
    </row>
    <row r="62" spans="1:16" ht="15.75" x14ac:dyDescent="0.25">
      <c r="A62" s="46"/>
      <c r="B62" s="3" t="s">
        <v>11</v>
      </c>
      <c r="C62" t="s">
        <v>19</v>
      </c>
      <c r="D62">
        <v>8328.2743775763392</v>
      </c>
      <c r="E62" t="s">
        <v>14</v>
      </c>
      <c r="F62" t="str">
        <f>IF(Table3689[[#This Row],[% Price Change
Fuel]]&lt;-1, "Market Collapse", "")</f>
        <v/>
      </c>
      <c r="G62" s="9">
        <v>1.6982649592630367E-2</v>
      </c>
      <c r="H62" s="8">
        <v>-3.1735711057593174E-16</v>
      </c>
      <c r="I62" s="8">
        <v>-5.9853517470775428E-2</v>
      </c>
      <c r="J62" s="8">
        <v>0</v>
      </c>
      <c r="K62" s="8">
        <v>-1.482730269231158E-16</v>
      </c>
      <c r="L62" s="8">
        <v>5.3869794470573166E-3</v>
      </c>
      <c r="M62" s="8">
        <v>0</v>
      </c>
      <c r="N62" s="8">
        <v>-1.1402033407568898E-2</v>
      </c>
      <c r="O62" s="8">
        <v>0.32860692052924306</v>
      </c>
      <c r="P62" s="20">
        <v>4.6574125004140661E-2</v>
      </c>
    </row>
    <row r="63" spans="1:16" ht="15.75" x14ac:dyDescent="0.25">
      <c r="A63" s="46"/>
      <c r="B63" s="3" t="s">
        <v>12</v>
      </c>
      <c r="C63" t="s">
        <v>13</v>
      </c>
      <c r="D63">
        <v>3360.1350171024301</v>
      </c>
      <c r="E63" t="s">
        <v>14</v>
      </c>
      <c r="F63" t="str">
        <f>IF(Table3689[[#This Row],[% Price Change
Fuel]]&lt;-1, "Market Collapse", "")</f>
        <v/>
      </c>
      <c r="G63" s="9">
        <v>6.8518390475968138E-3</v>
      </c>
      <c r="H63" s="8">
        <v>-3.1735711057593174E-16</v>
      </c>
      <c r="I63" s="8">
        <v>-2.4148567978475994E-2</v>
      </c>
      <c r="J63" s="8">
        <v>0</v>
      </c>
      <c r="K63" s="8">
        <v>-1.482730269231158E-16</v>
      </c>
      <c r="L63" s="8">
        <v>2.1734368316688253E-3</v>
      </c>
      <c r="M63" s="8">
        <v>0</v>
      </c>
      <c r="N63" s="8">
        <v>-4.64656470246243E-3</v>
      </c>
      <c r="O63" s="8">
        <v>0.32185145182414243</v>
      </c>
      <c r="P63" s="20">
        <v>1.8790849247076549E-2</v>
      </c>
    </row>
    <row r="64" spans="1:16" ht="15.75" x14ac:dyDescent="0.25">
      <c r="A64" s="46"/>
      <c r="B64" s="3" t="s">
        <v>12</v>
      </c>
      <c r="C64" t="s">
        <v>19</v>
      </c>
      <c r="D64">
        <v>3808.15302114118</v>
      </c>
      <c r="E64" t="s">
        <v>14</v>
      </c>
      <c r="F64" t="str">
        <f>IF(Table3689[[#This Row],[% Price Change
Fuel]]&lt;-1, "Market Collapse", "")</f>
        <v/>
      </c>
      <c r="G64" s="9">
        <v>7.7654175908620938E-3</v>
      </c>
      <c r="H64" s="8">
        <v>-3.1735711057593174E-16</v>
      </c>
      <c r="I64" s="8">
        <v>-2.736837705491036E-2</v>
      </c>
      <c r="J64" s="8">
        <v>0</v>
      </c>
      <c r="K64" s="8">
        <v>-1.482730269231158E-16</v>
      </c>
      <c r="L64" s="8">
        <v>2.4632284103620387E-3</v>
      </c>
      <c r="M64" s="8">
        <v>0</v>
      </c>
      <c r="N64" s="8">
        <v>-5.2613327347304176E-3</v>
      </c>
      <c r="O64" s="8">
        <v>0.32246621985639795</v>
      </c>
      <c r="P64" s="20">
        <v>2.1296295823200605E-2</v>
      </c>
    </row>
    <row r="65" spans="1:16" ht="15.75" x14ac:dyDescent="0.25">
      <c r="A65" s="46"/>
      <c r="B65" s="3" t="s">
        <v>12</v>
      </c>
      <c r="C65" t="s">
        <v>15</v>
      </c>
      <c r="D65">
        <v>3822.1535825767901</v>
      </c>
      <c r="E65" t="s">
        <v>14</v>
      </c>
      <c r="F65" t="str">
        <f>IF(Table3689[[#This Row],[% Price Change
Fuel]]&lt;-1, "Market Collapse", "")</f>
        <v/>
      </c>
      <c r="G65" s="9">
        <v>7.7939669179113132E-3</v>
      </c>
      <c r="H65" s="8">
        <v>-3.1735711057593174E-16</v>
      </c>
      <c r="I65" s="8">
        <v>-2.7468996079992185E-2</v>
      </c>
      <c r="J65" s="8">
        <v>0</v>
      </c>
      <c r="K65" s="8">
        <v>-1.482730269231158E-16</v>
      </c>
      <c r="L65" s="8">
        <v>2.472284396426108E-3</v>
      </c>
      <c r="M65" s="8">
        <v>0</v>
      </c>
      <c r="N65" s="8">
        <v>-5.2805262743933984E-3</v>
      </c>
      <c r="O65" s="8">
        <v>0.3224854133960689</v>
      </c>
      <c r="P65" s="20">
        <v>2.1374591022004372E-2</v>
      </c>
    </row>
    <row r="66" spans="1:16" ht="15.75" x14ac:dyDescent="0.25">
      <c r="A66" s="46"/>
      <c r="B66" s="3" t="s">
        <v>12</v>
      </c>
      <c r="C66" t="s">
        <v>20</v>
      </c>
      <c r="D66">
        <v>5972.6399961013694</v>
      </c>
      <c r="E66" t="s">
        <v>14</v>
      </c>
      <c r="F66" t="str">
        <f>IF(Table3689[[#This Row],[% Price Change
Fuel]]&lt;-1, "Market Collapse", "")</f>
        <v/>
      </c>
      <c r="G66" s="9">
        <v>1.2179143913632307E-2</v>
      </c>
      <c r="H66" s="8">
        <v>-3.1735711057593174E-16</v>
      </c>
      <c r="I66" s="8">
        <v>-4.2924079604752169E-2</v>
      </c>
      <c r="J66" s="8">
        <v>0</v>
      </c>
      <c r="K66" s="8">
        <v>-1.482730269231158E-16</v>
      </c>
      <c r="L66" s="8">
        <v>3.8632839703624314E-3</v>
      </c>
      <c r="M66" s="8">
        <v>0</v>
      </c>
      <c r="N66" s="8">
        <v>-8.215798550359657E-3</v>
      </c>
      <c r="O66" s="8">
        <v>0.32542068567203769</v>
      </c>
      <c r="P66" s="20">
        <v>3.3400734554585997E-2</v>
      </c>
    </row>
    <row r="67" spans="1:16" ht="15.75" x14ac:dyDescent="0.25">
      <c r="A67" s="46"/>
      <c r="B67" s="3" t="s">
        <v>12</v>
      </c>
      <c r="C67" t="s">
        <v>17</v>
      </c>
      <c r="D67">
        <v>2450.098450813101</v>
      </c>
      <c r="E67" t="s">
        <v>14</v>
      </c>
      <c r="F67" t="str">
        <f>IF(Table3689[[#This Row],[% Price Change
Fuel]]&lt;-1, "Market Collapse", "")</f>
        <v/>
      </c>
      <c r="G67" s="9">
        <v>4.9961326405908273E-3</v>
      </c>
      <c r="H67" s="8">
        <v>-3.1735711057593174E-16</v>
      </c>
      <c r="I67" s="8">
        <v>-1.7608330823694091E-2</v>
      </c>
      <c r="J67" s="8">
        <v>0</v>
      </c>
      <c r="K67" s="8">
        <v>-1.482730269231158E-16</v>
      </c>
      <c r="L67" s="8">
        <v>1.5847976903035537E-3</v>
      </c>
      <c r="M67" s="8">
        <v>0</v>
      </c>
      <c r="N67" s="8">
        <v>-3.3943761965770942E-3</v>
      </c>
      <c r="O67" s="8">
        <v>0.32059926331826016</v>
      </c>
      <c r="P67" s="20">
        <v>1.370166091403365E-2</v>
      </c>
    </row>
    <row r="68" spans="1:16" ht="16.5" thickBot="1" x14ac:dyDescent="0.3">
      <c r="A68" s="46"/>
      <c r="B68" s="3" t="s">
        <v>12</v>
      </c>
      <c r="C68" t="s">
        <v>22</v>
      </c>
      <c r="D68">
        <v>4536.1822744070996</v>
      </c>
      <c r="E68" t="s">
        <v>14</v>
      </c>
      <c r="F68" t="str">
        <f>IF(Table3689[[#This Row],[% Price Change
Fuel]]&lt;-1, "Market Collapse", "")</f>
        <v/>
      </c>
      <c r="G68" s="9">
        <v>9.249982716944976E-3</v>
      </c>
      <c r="H68" s="8">
        <v>-3.1735711057593174E-16</v>
      </c>
      <c r="I68" s="8">
        <v>-3.2600566780421079E-2</v>
      </c>
      <c r="J68" s="8">
        <v>0</v>
      </c>
      <c r="K68" s="8">
        <v>-1.482730269231158E-16</v>
      </c>
      <c r="L68" s="8">
        <v>2.9341397236059713E-3</v>
      </c>
      <c r="M68" s="8">
        <v>0</v>
      </c>
      <c r="N68" s="8">
        <v>-6.2579569992525855E-3</v>
      </c>
      <c r="O68" s="8">
        <v>0.32346284412092147</v>
      </c>
      <c r="P68" s="20">
        <v>2.5367646490952932E-2</v>
      </c>
    </row>
    <row r="69" spans="1:16" ht="15.75" x14ac:dyDescent="0.25">
      <c r="A69" s="45" t="s">
        <v>44</v>
      </c>
      <c r="B69" s="3" t="s">
        <v>7</v>
      </c>
      <c r="C69" t="s">
        <v>13</v>
      </c>
      <c r="D69">
        <v>1606695.2125056691</v>
      </c>
      <c r="E69" t="s">
        <v>14</v>
      </c>
      <c r="F69" s="6" t="str">
        <f>IF(Table3689[[#This Row],[% Price Change
Fuel]]&lt;-1, "Market Collapse", "")</f>
        <v/>
      </c>
      <c r="G69" s="9">
        <v>3.2763019755457679</v>
      </c>
      <c r="H69" s="8">
        <v>-3.1735711057593174E-16</v>
      </c>
      <c r="I69" s="8">
        <v>-11.546973071738</v>
      </c>
      <c r="J69" s="8">
        <v>0</v>
      </c>
      <c r="K69" s="8">
        <v>-1.482730269231158E-16</v>
      </c>
      <c r="L69" s="8">
        <v>1.0392589983295142</v>
      </c>
      <c r="M69" s="8">
        <v>0</v>
      </c>
      <c r="N69" s="8">
        <v>-0.52312558608089144</v>
      </c>
      <c r="O69" s="8">
        <v>0.84033047320256582</v>
      </c>
      <c r="P69" s="20">
        <v>8.9851054706239548</v>
      </c>
    </row>
    <row r="70" spans="1:16" ht="15.75" x14ac:dyDescent="0.25">
      <c r="A70" s="46"/>
      <c r="B70" s="3" t="s">
        <v>7</v>
      </c>
      <c r="C70" t="s">
        <v>15</v>
      </c>
      <c r="D70">
        <v>1405858.3109424603</v>
      </c>
      <c r="E70" t="s">
        <v>14</v>
      </c>
      <c r="F70" s="6" t="str">
        <f>IF(Table3689[[#This Row],[% Price Change
Fuel]]&lt;-1, "Market Collapse", "")</f>
        <v/>
      </c>
      <c r="G70" s="9">
        <v>2.8667642286025465</v>
      </c>
      <c r="H70" s="8">
        <v>-3.1735711057593174E-16</v>
      </c>
      <c r="I70" s="8">
        <v>-10.103601437770749</v>
      </c>
      <c r="J70" s="8">
        <v>0</v>
      </c>
      <c r="K70" s="8">
        <v>-1.482730269231158E-16</v>
      </c>
      <c r="L70" s="8">
        <v>0.90935162353832488</v>
      </c>
      <c r="M70" s="8">
        <v>0</v>
      </c>
      <c r="N70" s="8">
        <v>-0.50621462528932959</v>
      </c>
      <c r="O70" s="8">
        <v>0.82341951241100397</v>
      </c>
      <c r="P70" s="20">
        <v>7.8619672867958466</v>
      </c>
    </row>
    <row r="71" spans="1:16" ht="15.75" x14ac:dyDescent="0.25">
      <c r="A71" s="46"/>
      <c r="B71" s="3" t="s">
        <v>7</v>
      </c>
      <c r="C71" t="s">
        <v>16</v>
      </c>
      <c r="D71">
        <v>1068040.3431848581</v>
      </c>
      <c r="E71" t="s">
        <v>14</v>
      </c>
      <c r="F71" s="6" t="str">
        <f>IF(Table3689[[#This Row],[% Price Change
Fuel]]&lt;-1, "Market Collapse", "")</f>
        <v/>
      </c>
      <c r="G71" s="9">
        <v>2.1779007363083083</v>
      </c>
      <c r="H71" s="8">
        <v>-3.1735711057593174E-16</v>
      </c>
      <c r="I71" s="8">
        <v>-7.6757763303796835</v>
      </c>
      <c r="J71" s="8">
        <v>0</v>
      </c>
      <c r="K71" s="8">
        <v>-1.482730269231158E-16</v>
      </c>
      <c r="L71" s="8">
        <v>0.69084075722288851</v>
      </c>
      <c r="M71" s="8">
        <v>0</v>
      </c>
      <c r="N71" s="8">
        <v>-0.46793783144180334</v>
      </c>
      <c r="O71" s="8">
        <v>0.78514271856347762</v>
      </c>
      <c r="P71" s="20">
        <v>5.9727912647672738</v>
      </c>
    </row>
    <row r="72" spans="1:16" ht="15.75" x14ac:dyDescent="0.25">
      <c r="A72" s="46"/>
      <c r="B72" s="3" t="s">
        <v>7</v>
      </c>
      <c r="C72" t="s">
        <v>17</v>
      </c>
      <c r="D72">
        <v>901191.22496311564</v>
      </c>
      <c r="E72" t="s">
        <v>14</v>
      </c>
      <c r="F72" s="6" t="str">
        <f>IF(Table3689[[#This Row],[% Price Change
Fuel]]&lt;-1, "Market Collapse", "")</f>
        <v/>
      </c>
      <c r="G72" s="9">
        <v>1.8376693773093249</v>
      </c>
      <c r="H72" s="8">
        <v>-3.1735711057593174E-16</v>
      </c>
      <c r="I72" s="8">
        <v>-6.4766675883145837</v>
      </c>
      <c r="J72" s="8">
        <v>0</v>
      </c>
      <c r="K72" s="8">
        <v>-1.482730269231158E-16</v>
      </c>
      <c r="L72" s="8">
        <v>0.58291770739636228</v>
      </c>
      <c r="M72" s="8">
        <v>0</v>
      </c>
      <c r="N72" s="8">
        <v>-0.44217683707138455</v>
      </c>
      <c r="O72" s="8">
        <v>0.75938172419305905</v>
      </c>
      <c r="P72" s="20">
        <v>5.0397226197406537</v>
      </c>
    </row>
    <row r="73" spans="1:16" ht="15.75" x14ac:dyDescent="0.25">
      <c r="A73" s="46"/>
      <c r="B73" s="3" t="s">
        <v>7</v>
      </c>
      <c r="C73" t="s">
        <v>18</v>
      </c>
      <c r="D73">
        <v>1864178.4196379881</v>
      </c>
      <c r="E73" t="s">
        <v>14</v>
      </c>
      <c r="F73" s="6" t="str">
        <f>IF(Table3689[[#This Row],[% Price Change
Fuel]]&lt;-1, "Market Collapse", "")</f>
        <v/>
      </c>
      <c r="G73" s="9">
        <v>3.8013503690627184</v>
      </c>
      <c r="H73" s="8">
        <v>-3.1735711057593174E-16</v>
      </c>
      <c r="I73" s="8">
        <v>-13.397449525542168</v>
      </c>
      <c r="J73" s="8">
        <v>0</v>
      </c>
      <c r="K73" s="8">
        <v>-1.482730269231158E-16</v>
      </c>
      <c r="L73" s="8">
        <v>1.2058069147284751</v>
      </c>
      <c r="M73" s="8">
        <v>0</v>
      </c>
      <c r="N73" s="8">
        <v>-0.54058613823696533</v>
      </c>
      <c r="O73" s="8">
        <v>0.85779102535863982</v>
      </c>
      <c r="P73" s="20">
        <v>10.425026219121738</v>
      </c>
    </row>
    <row r="74" spans="1:16" ht="15.75" x14ac:dyDescent="0.25">
      <c r="A74" s="46"/>
      <c r="B74" s="3" t="s">
        <v>7</v>
      </c>
      <c r="C74" t="s">
        <v>23</v>
      </c>
      <c r="D74">
        <v>1789322.1461500002</v>
      </c>
      <c r="E74" t="s">
        <v>14</v>
      </c>
      <c r="F74" s="6" t="str">
        <f>IF(Table3689[[#This Row],[% Price Change
Fuel]]&lt;-1, "Market Collapse", "")</f>
        <v/>
      </c>
      <c r="G74" s="9">
        <v>3.6487067594958393</v>
      </c>
      <c r="H74" s="8">
        <v>-3.1735711057593174E-16</v>
      </c>
      <c r="I74" s="8">
        <v>-12.859473581200827</v>
      </c>
      <c r="J74" s="8">
        <v>0</v>
      </c>
      <c r="K74" s="8">
        <v>-1.482730269231158E-16</v>
      </c>
      <c r="L74" s="8">
        <v>1.1573876157859684</v>
      </c>
      <c r="M74" s="8">
        <v>0</v>
      </c>
      <c r="N74" s="8">
        <v>-0.53591660489681203</v>
      </c>
      <c r="O74" s="8">
        <v>0.85312149201848642</v>
      </c>
      <c r="P74" s="20">
        <v>10.006408234084956</v>
      </c>
    </row>
    <row r="75" spans="1:16" ht="15.75" x14ac:dyDescent="0.25">
      <c r="A75" s="46"/>
      <c r="B75" s="3" t="s">
        <v>7</v>
      </c>
      <c r="C75" t="s">
        <v>24</v>
      </c>
      <c r="D75">
        <v>1602880.4750000001</v>
      </c>
      <c r="E75" t="s">
        <v>14</v>
      </c>
      <c r="F75" s="6" t="str">
        <f>IF(Table3689[[#This Row],[% Price Change
Fuel]]&lt;-1, "Market Collapse", "")</f>
        <v/>
      </c>
      <c r="G75" s="9">
        <v>3.2685231311646232</v>
      </c>
      <c r="H75" s="8">
        <v>-3.1735711057593174E-16</v>
      </c>
      <c r="I75" s="8">
        <v>-11.519557373408373</v>
      </c>
      <c r="J75" s="8">
        <v>0</v>
      </c>
      <c r="K75" s="8">
        <v>-1.482730269231158E-16</v>
      </c>
      <c r="L75" s="8">
        <v>1.036791510875656</v>
      </c>
      <c r="M75" s="8">
        <v>0</v>
      </c>
      <c r="N75" s="8">
        <v>-0.52283460853123265</v>
      </c>
      <c r="O75" s="8">
        <v>0.84003949565290703</v>
      </c>
      <c r="P75" s="20">
        <v>8.96377235245407</v>
      </c>
    </row>
    <row r="76" spans="1:16" ht="15.75" x14ac:dyDescent="0.25">
      <c r="A76" s="46"/>
      <c r="B76" s="3" t="s">
        <v>7</v>
      </c>
      <c r="C76" t="s">
        <v>25</v>
      </c>
      <c r="D76">
        <v>924809.875</v>
      </c>
      <c r="E76" t="s">
        <v>14</v>
      </c>
      <c r="F76" t="str">
        <f>IF(Table3689[[#This Row],[% Price Change
Fuel]]&lt;-1, "Market Collapse", "")</f>
        <v/>
      </c>
      <c r="G76" s="9">
        <v>1.8858314861979735</v>
      </c>
      <c r="H76" s="8">
        <v>-3.1735711057593174E-16</v>
      </c>
      <c r="I76" s="8">
        <v>-6.6464097483981934</v>
      </c>
      <c r="J76" s="8">
        <v>0</v>
      </c>
      <c r="K76" s="8">
        <v>-1.482730269231158E-16</v>
      </c>
      <c r="L76" s="8">
        <v>0.59819496370992775</v>
      </c>
      <c r="M76" s="8">
        <v>0</v>
      </c>
      <c r="N76" s="8">
        <v>-0.44619255443237321</v>
      </c>
      <c r="O76" s="8">
        <v>0.76339744155404765</v>
      </c>
      <c r="P76" s="20">
        <v>5.1718049586958363</v>
      </c>
    </row>
    <row r="77" spans="1:16" x14ac:dyDescent="0.25">
      <c r="H77" s="10"/>
    </row>
    <row r="79" spans="1:16" ht="28.5" x14ac:dyDescent="0.25">
      <c r="A79" s="47" t="s">
        <v>38</v>
      </c>
      <c r="B79" s="47" t="s">
        <v>38</v>
      </c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</row>
    <row r="80" spans="1:16" ht="37.5" x14ac:dyDescent="0.3">
      <c r="A80" s="26" t="s">
        <v>45</v>
      </c>
      <c r="B80" s="1" t="s">
        <v>0</v>
      </c>
      <c r="C80" s="1" t="s">
        <v>1</v>
      </c>
      <c r="D80" s="1" t="s">
        <v>2</v>
      </c>
      <c r="E80" s="1" t="s">
        <v>3</v>
      </c>
      <c r="F80" s="5" t="s">
        <v>30</v>
      </c>
      <c r="G80" s="5" t="s">
        <v>34</v>
      </c>
      <c r="H80" s="7" t="s">
        <v>32</v>
      </c>
      <c r="I80" s="7" t="s">
        <v>26</v>
      </c>
      <c r="J80" s="7" t="s">
        <v>27</v>
      </c>
      <c r="K80" s="7" t="s">
        <v>33</v>
      </c>
      <c r="L80" s="7" t="s">
        <v>28</v>
      </c>
      <c r="M80" s="7" t="s">
        <v>29</v>
      </c>
      <c r="N80" s="7" t="s">
        <v>36</v>
      </c>
      <c r="O80" s="7" t="s">
        <v>35</v>
      </c>
      <c r="P80" s="7" t="s">
        <v>31</v>
      </c>
    </row>
    <row r="81" spans="1:16" ht="15.75" x14ac:dyDescent="0.25">
      <c r="A81" s="46" t="s">
        <v>4</v>
      </c>
      <c r="B81" s="3" t="s">
        <v>5</v>
      </c>
      <c r="C81" t="s">
        <v>13</v>
      </c>
      <c r="D81" s="4">
        <v>78.279968349613</v>
      </c>
      <c r="E81" t="s">
        <v>14</v>
      </c>
      <c r="F81" t="str">
        <f>IF(Table36891314[[#This Row],[% Price Change
Fuel]]&lt;-1, "Market Collapse", "")</f>
        <v/>
      </c>
      <c r="G81" s="9">
        <v>1.5962505704459633E-4</v>
      </c>
      <c r="H81" s="8">
        <v>-1.5867855528796587E-16</v>
      </c>
      <c r="I81" s="8">
        <v>-3.8640791461552932E-4</v>
      </c>
      <c r="J81" s="8">
        <v>0</v>
      </c>
      <c r="K81" s="8">
        <v>0</v>
      </c>
      <c r="L81" s="8">
        <v>6.0925190359233751E-5</v>
      </c>
      <c r="M81" s="8">
        <v>0</v>
      </c>
      <c r="N81" s="8">
        <v>-9.868411422799816E-5</v>
      </c>
      <c r="O81" s="8">
        <v>0.38177554291850552</v>
      </c>
      <c r="P81" s="23">
        <v>2.4225871808050664E-2</v>
      </c>
    </row>
    <row r="82" spans="1:16" ht="15.75" x14ac:dyDescent="0.25">
      <c r="A82" s="46"/>
      <c r="B82" s="3" t="s">
        <v>5</v>
      </c>
      <c r="C82" t="s">
        <v>15</v>
      </c>
      <c r="D82" s="4">
        <v>71.425238501169304</v>
      </c>
      <c r="E82" t="s">
        <v>14</v>
      </c>
      <c r="F82" t="str">
        <f>IF(Table36891314[[#This Row],[% Price Change
Fuel]]&lt;-1, "Market Collapse", "")</f>
        <v/>
      </c>
      <c r="G82" s="9">
        <v>1.4564719442977924E-4</v>
      </c>
      <c r="H82" s="8">
        <v>-1.5867855528796587E-16</v>
      </c>
      <c r="I82" s="8">
        <v>-3.5257139268223637E-4</v>
      </c>
      <c r="J82" s="8">
        <v>0</v>
      </c>
      <c r="K82" s="8">
        <v>0</v>
      </c>
      <c r="L82" s="8">
        <v>5.5590163663665927E-5</v>
      </c>
      <c r="M82" s="8">
        <v>0</v>
      </c>
      <c r="N82" s="8">
        <v>-9.0043916122344061E-5</v>
      </c>
      <c r="O82" s="8">
        <v>0.38176690272082886</v>
      </c>
      <c r="P82" s="23">
        <v>2.2104488648480733E-2</v>
      </c>
    </row>
    <row r="83" spans="1:16" ht="15.75" x14ac:dyDescent="0.25">
      <c r="A83" s="46"/>
      <c r="B83" s="3" t="s">
        <v>5</v>
      </c>
      <c r="C83" t="s">
        <v>16</v>
      </c>
      <c r="D83" s="4">
        <v>54.2622507724803</v>
      </c>
      <c r="E83" t="s">
        <v>14</v>
      </c>
      <c r="F83" t="str">
        <f>IF(Table36891314[[#This Row],[% Price Change
Fuel]]&lt;-1, "Market Collapse", "")</f>
        <v/>
      </c>
      <c r="G83" s="9">
        <v>1.1064918723831063E-4</v>
      </c>
      <c r="H83" s="8">
        <v>-1.5867855528796587E-16</v>
      </c>
      <c r="I83" s="8">
        <v>-2.6785094073741172E-4</v>
      </c>
      <c r="J83" s="8">
        <v>0</v>
      </c>
      <c r="K83" s="8">
        <v>0</v>
      </c>
      <c r="L83" s="8">
        <v>4.2232234214446582E-5</v>
      </c>
      <c r="M83" s="8">
        <v>0</v>
      </c>
      <c r="N83" s="8">
        <v>-6.8409383581217071E-5</v>
      </c>
      <c r="O83" s="8">
        <v>0.38174526818818477</v>
      </c>
      <c r="P83" s="23">
        <v>1.6792933862162754E-2</v>
      </c>
    </row>
    <row r="84" spans="1:16" ht="15.75" x14ac:dyDescent="0.25">
      <c r="A84" s="46"/>
      <c r="B84" s="3" t="s">
        <v>5</v>
      </c>
      <c r="C84" t="s">
        <v>17</v>
      </c>
      <c r="D84" s="4">
        <v>45.7854092798406</v>
      </c>
      <c r="E84" t="s">
        <v>14</v>
      </c>
      <c r="F84" t="str">
        <f>IF(Table36891314[[#This Row],[% Price Change
Fuel]]&lt;-1, "Market Collapse", "")</f>
        <v/>
      </c>
      <c r="G84" s="9">
        <v>9.3363586140756002E-5</v>
      </c>
      <c r="H84" s="8">
        <v>-1.5867855528796587E-16</v>
      </c>
      <c r="I84" s="8">
        <v>-2.2600730292359389E-4</v>
      </c>
      <c r="J84" s="8">
        <v>0</v>
      </c>
      <c r="K84" s="8">
        <v>0</v>
      </c>
      <c r="L84" s="8">
        <v>3.5634720284923168E-5</v>
      </c>
      <c r="M84" s="8">
        <v>0</v>
      </c>
      <c r="N84" s="8">
        <v>-5.7723476585106411E-5</v>
      </c>
      <c r="O84" s="8">
        <v>0.38173458228048518</v>
      </c>
      <c r="P84" s="23">
        <v>1.4169544000567403E-2</v>
      </c>
    </row>
    <row r="85" spans="1:16" ht="15.75" x14ac:dyDescent="0.25">
      <c r="A85" s="46"/>
      <c r="B85" s="3" t="s">
        <v>5</v>
      </c>
      <c r="C85" t="s">
        <v>18</v>
      </c>
      <c r="D85" s="4">
        <v>94.710389505675494</v>
      </c>
      <c r="E85" t="s">
        <v>14</v>
      </c>
      <c r="F85" t="str">
        <f>IF(Table36891314[[#This Row],[% Price Change
Fuel]]&lt;-1, "Market Collapse", "")</f>
        <v/>
      </c>
      <c r="G85" s="9">
        <v>1.9312924680856913E-4</v>
      </c>
      <c r="H85" s="8">
        <v>-1.5867855528796587E-16</v>
      </c>
      <c r="I85" s="8">
        <v>-4.6751224959449238E-4</v>
      </c>
      <c r="J85" s="8">
        <v>0</v>
      </c>
      <c r="K85" s="8">
        <v>0</v>
      </c>
      <c r="L85" s="8">
        <v>7.3712964265163866E-5</v>
      </c>
      <c r="M85" s="8">
        <v>0</v>
      </c>
      <c r="N85" s="8">
        <v>-1.1939322421991491E-4</v>
      </c>
      <c r="O85" s="8">
        <v>0.38179625202878675</v>
      </c>
      <c r="P85" s="23">
        <v>2.9310713882825336E-2</v>
      </c>
    </row>
    <row r="86" spans="1:16" ht="15.75" x14ac:dyDescent="0.25">
      <c r="A86" s="46"/>
      <c r="B86" s="3" t="s">
        <v>6</v>
      </c>
      <c r="C86" t="s">
        <v>13</v>
      </c>
      <c r="D86" s="4">
        <v>347.463431650475</v>
      </c>
      <c r="E86" t="s">
        <v>14</v>
      </c>
      <c r="F86" t="str">
        <f>IF(Table36891314[[#This Row],[% Price Change
Fuel]]&lt;-1, "Market Collapse", "")</f>
        <v/>
      </c>
      <c r="G86" s="9">
        <v>7.0853209662025205E-4</v>
      </c>
      <c r="H86" s="8">
        <v>-1.5867855528796587E-16</v>
      </c>
      <c r="I86" s="8">
        <v>-1.7151593550682523E-3</v>
      </c>
      <c r="J86" s="8">
        <v>0</v>
      </c>
      <c r="K86" s="8">
        <v>0</v>
      </c>
      <c r="L86" s="8">
        <v>2.7043030499978985E-4</v>
      </c>
      <c r="M86" s="8">
        <v>0</v>
      </c>
      <c r="N86" s="8">
        <v>-4.3779160221867308E-4</v>
      </c>
      <c r="O86" s="8">
        <v>0.38211465040614279</v>
      </c>
      <c r="P86" s="23">
        <v>0.10753203828030219</v>
      </c>
    </row>
    <row r="87" spans="1:16" ht="15.75" x14ac:dyDescent="0.25">
      <c r="A87" s="46"/>
      <c r="B87" s="3" t="s">
        <v>6</v>
      </c>
      <c r="C87" t="s">
        <v>15</v>
      </c>
      <c r="D87" s="4">
        <v>301.51785396969899</v>
      </c>
      <c r="E87" t="s">
        <v>14</v>
      </c>
      <c r="F87" t="str">
        <f>IF(Table36891314[[#This Row],[% Price Change
Fuel]]&lt;-1, "Market Collapse", "")</f>
        <v/>
      </c>
      <c r="G87" s="9">
        <v>6.1484190214437426E-4</v>
      </c>
      <c r="H87" s="8">
        <v>-1.5867855528796587E-16</v>
      </c>
      <c r="I87" s="8">
        <v>-1.4883614241065239E-3</v>
      </c>
      <c r="J87" s="8">
        <v>0</v>
      </c>
      <c r="K87" s="8">
        <v>0</v>
      </c>
      <c r="L87" s="8">
        <v>2.3467092587156448E-4</v>
      </c>
      <c r="M87" s="8">
        <v>0</v>
      </c>
      <c r="N87" s="8">
        <v>-3.7993737485457696E-4</v>
      </c>
      <c r="O87" s="8">
        <v>0.3820567961788624</v>
      </c>
      <c r="P87" s="23">
        <v>9.3312925798394258E-2</v>
      </c>
    </row>
    <row r="88" spans="1:16" ht="15.75" x14ac:dyDescent="0.25">
      <c r="A88" s="46"/>
      <c r="B88" s="3" t="s">
        <v>6</v>
      </c>
      <c r="C88" t="s">
        <v>16</v>
      </c>
      <c r="D88" s="4">
        <v>229.06521214312818</v>
      </c>
      <c r="E88" t="s">
        <v>14</v>
      </c>
      <c r="F88" t="str">
        <f>IF(Table36891314[[#This Row],[% Price Change
Fuel]]&lt;-1, "Market Collapse", "")</f>
        <v/>
      </c>
      <c r="G88" s="9">
        <v>4.6709967219168101E-4</v>
      </c>
      <c r="H88" s="8">
        <v>-1.5867855528796587E-16</v>
      </c>
      <c r="I88" s="8">
        <v>-1.1307185324847709E-3</v>
      </c>
      <c r="J88" s="8">
        <v>0</v>
      </c>
      <c r="K88" s="8">
        <v>0</v>
      </c>
      <c r="L88" s="8">
        <v>1.7828113563049278E-4</v>
      </c>
      <c r="M88" s="8">
        <v>0</v>
      </c>
      <c r="N88" s="8">
        <v>-2.8868369250303514E-4</v>
      </c>
      <c r="O88" s="8">
        <v>0.38196554249652814</v>
      </c>
      <c r="P88" s="23">
        <v>7.0890479161652725E-2</v>
      </c>
    </row>
    <row r="89" spans="1:16" ht="15.75" x14ac:dyDescent="0.25">
      <c r="A89" s="46"/>
      <c r="B89" s="3" t="s">
        <v>6</v>
      </c>
      <c r="C89" t="s">
        <v>17</v>
      </c>
      <c r="D89" s="4">
        <v>193.28067562836512</v>
      </c>
      <c r="E89" t="s">
        <v>14</v>
      </c>
      <c r="F89" t="str">
        <f>IF(Table36891314[[#This Row],[% Price Change
Fuel]]&lt;-1, "Market Collapse", "")</f>
        <v/>
      </c>
      <c r="G89" s="9">
        <v>3.9412942446531317E-4</v>
      </c>
      <c r="H89" s="8">
        <v>-1.5867855528796587E-16</v>
      </c>
      <c r="I89" s="8">
        <v>-9.5407783599884015E-4</v>
      </c>
      <c r="J89" s="8">
        <v>0</v>
      </c>
      <c r="K89" s="8">
        <v>0</v>
      </c>
      <c r="L89" s="8">
        <v>1.504300806922096E-4</v>
      </c>
      <c r="M89" s="8">
        <v>0</v>
      </c>
      <c r="N89" s="8">
        <v>-2.4360333253180161E-4</v>
      </c>
      <c r="O89" s="8">
        <v>0.38192046213682063</v>
      </c>
      <c r="P89" s="23">
        <v>5.9815978077957868E-2</v>
      </c>
    </row>
    <row r="90" spans="1:16" ht="16.5" thickBot="1" x14ac:dyDescent="0.3">
      <c r="A90" s="42"/>
      <c r="B90" s="3" t="s">
        <v>6</v>
      </c>
      <c r="C90" t="s">
        <v>18</v>
      </c>
      <c r="D90" s="4">
        <v>399.81488344685596</v>
      </c>
      <c r="E90" t="s">
        <v>14</v>
      </c>
      <c r="F90" t="str">
        <f>IF(Table36891314[[#This Row],[% Price Change
Fuel]]&lt;-1, "Market Collapse", "")</f>
        <v/>
      </c>
      <c r="G90" s="9">
        <v>8.1528486690808091E-4</v>
      </c>
      <c r="H90" s="8">
        <v>-1.5867855528796587E-16</v>
      </c>
      <c r="I90" s="8">
        <v>-1.973578152906815E-3</v>
      </c>
      <c r="J90" s="8">
        <v>0</v>
      </c>
      <c r="K90" s="8">
        <v>0</v>
      </c>
      <c r="L90" s="8">
        <v>3.1117536703188109E-4</v>
      </c>
      <c r="M90" s="8">
        <v>0</v>
      </c>
      <c r="N90" s="8">
        <v>-5.0369884183295145E-4</v>
      </c>
      <c r="O90" s="8">
        <v>0.38218055764582115</v>
      </c>
      <c r="P90" s="23">
        <v>0.12373362326967716</v>
      </c>
    </row>
    <row r="91" spans="1:16" ht="15.75" x14ac:dyDescent="0.25">
      <c r="A91" s="46" t="s">
        <v>8</v>
      </c>
      <c r="B91" s="3" t="s">
        <v>9</v>
      </c>
      <c r="C91" t="s">
        <v>13</v>
      </c>
      <c r="D91" s="4">
        <v>13979.558874595172</v>
      </c>
      <c r="E91" t="s">
        <v>14</v>
      </c>
      <c r="F91" t="str">
        <f>IF(Table36891314[[#This Row],[% Price Change
Fuel]]&lt;-1, "Market Collapse", "")</f>
        <v/>
      </c>
      <c r="G91" s="9">
        <v>2.8506499553618933E-2</v>
      </c>
      <c r="H91" s="8">
        <v>-1.5867855528796587E-16</v>
      </c>
      <c r="I91" s="8">
        <v>-6.9006315483619754E-2</v>
      </c>
      <c r="J91" s="8">
        <v>0</v>
      </c>
      <c r="K91" s="8">
        <v>0</v>
      </c>
      <c r="L91" s="8">
        <v>1.0880271205119411E-2</v>
      </c>
      <c r="M91" s="8">
        <v>0</v>
      </c>
      <c r="N91" s="8">
        <v>-1.7137692718664808E-2</v>
      </c>
      <c r="O91" s="8">
        <v>0.39881455152254364</v>
      </c>
      <c r="P91" s="23">
        <v>4.3263558783851206</v>
      </c>
    </row>
    <row r="92" spans="1:16" ht="15.75" x14ac:dyDescent="0.25">
      <c r="A92" s="46"/>
      <c r="B92" s="3" t="s">
        <v>9</v>
      </c>
      <c r="C92" t="s">
        <v>19</v>
      </c>
      <c r="D92" s="4">
        <v>12880.894356686529</v>
      </c>
      <c r="E92" t="s">
        <v>14</v>
      </c>
      <c r="F92" t="str">
        <f>IF(Table36891314[[#This Row],[% Price Change
Fuel]]&lt;-1, "Market Collapse", "")</f>
        <v/>
      </c>
      <c r="G92" s="9">
        <v>2.6266151351627E-2</v>
      </c>
      <c r="H92" s="8">
        <v>-1.5867855528796587E-16</v>
      </c>
      <c r="I92" s="8">
        <v>-6.3583054920567206E-2</v>
      </c>
      <c r="J92" s="8">
        <v>0</v>
      </c>
      <c r="K92" s="8">
        <v>0</v>
      </c>
      <c r="L92" s="8">
        <v>1.0025182140756199E-2</v>
      </c>
      <c r="M92" s="8">
        <v>0</v>
      </c>
      <c r="N92" s="8">
        <v>-1.5825299499044036E-2</v>
      </c>
      <c r="O92" s="8">
        <v>0.39750215830292274</v>
      </c>
      <c r="P92" s="23">
        <v>3.9863441699995823</v>
      </c>
    </row>
    <row r="93" spans="1:16" ht="15.75" x14ac:dyDescent="0.25">
      <c r="A93" s="46"/>
      <c r="B93" s="3" t="s">
        <v>9</v>
      </c>
      <c r="C93" t="s">
        <v>15</v>
      </c>
      <c r="D93" s="4">
        <v>12928.250585906731</v>
      </c>
      <c r="E93" t="s">
        <v>14</v>
      </c>
      <c r="F93" t="str">
        <f>IF(Table36891314[[#This Row],[% Price Change
Fuel]]&lt;-1, "Market Collapse", "")</f>
        <v/>
      </c>
      <c r="G93" s="9">
        <v>2.6362718084471486E-2</v>
      </c>
      <c r="H93" s="8">
        <v>-1.5867855528796587E-16</v>
      </c>
      <c r="I93" s="8">
        <v>-6.381681615173343E-2</v>
      </c>
      <c r="J93" s="8">
        <v>0</v>
      </c>
      <c r="K93" s="8">
        <v>0</v>
      </c>
      <c r="L93" s="8">
        <v>1.0062039428013234E-2</v>
      </c>
      <c r="M93" s="8">
        <v>0</v>
      </c>
      <c r="N93" s="8">
        <v>-1.5881986328264777E-2</v>
      </c>
      <c r="O93" s="8">
        <v>0.39755884513214157</v>
      </c>
      <c r="P93" s="23">
        <v>4.0009998470851524</v>
      </c>
    </row>
    <row r="94" spans="1:16" ht="15.75" x14ac:dyDescent="0.25">
      <c r="A94" s="46"/>
      <c r="B94" s="3" t="s">
        <v>9</v>
      </c>
      <c r="C94" t="s">
        <v>20</v>
      </c>
      <c r="D94" s="4">
        <v>20202.167397060159</v>
      </c>
      <c r="E94" t="s">
        <v>14</v>
      </c>
      <c r="F94" t="str">
        <f>IF(Table36891314[[#This Row],[% Price Change
Fuel]]&lt;-1, "Market Collapse", "")</f>
        <v/>
      </c>
      <c r="G94" s="9">
        <v>4.1195368255359736E-2</v>
      </c>
      <c r="H94" s="8">
        <v>-1.5867855528796587E-16</v>
      </c>
      <c r="I94" s="8">
        <v>-9.9722541273306459E-2</v>
      </c>
      <c r="J94" s="8">
        <v>0</v>
      </c>
      <c r="K94" s="8">
        <v>0</v>
      </c>
      <c r="L94" s="8">
        <v>1.5723318752974495E-2</v>
      </c>
      <c r="M94" s="8">
        <v>0</v>
      </c>
      <c r="N94" s="8">
        <v>-2.4464236279754584E-2</v>
      </c>
      <c r="O94" s="8">
        <v>0.40614109508362856</v>
      </c>
      <c r="P94" s="23">
        <v>6.2521118483377407</v>
      </c>
    </row>
    <row r="95" spans="1:16" ht="15.75" x14ac:dyDescent="0.25">
      <c r="A95" s="46"/>
      <c r="B95" s="3" t="s">
        <v>9</v>
      </c>
      <c r="C95" t="s">
        <v>17</v>
      </c>
      <c r="D95" s="4">
        <v>8287.3401193964201</v>
      </c>
      <c r="E95" t="s">
        <v>14</v>
      </c>
      <c r="F95" t="str">
        <f>IF(Table36891314[[#This Row],[% Price Change
Fuel]]&lt;-1, "Market Collapse", "")</f>
        <v/>
      </c>
      <c r="G95" s="9">
        <v>1.6899178259736296E-2</v>
      </c>
      <c r="H95" s="8">
        <v>-1.5867855528796587E-16</v>
      </c>
      <c r="I95" s="8">
        <v>-4.0908215482993011E-2</v>
      </c>
      <c r="J95" s="8">
        <v>0</v>
      </c>
      <c r="K95" s="8">
        <v>0</v>
      </c>
      <c r="L95" s="8">
        <v>6.4500252745428935E-3</v>
      </c>
      <c r="M95" s="8">
        <v>0</v>
      </c>
      <c r="N95" s="8">
        <v>-1.0275505387933776E-2</v>
      </c>
      <c r="O95" s="8">
        <v>0.3919523641918124</v>
      </c>
      <c r="P95" s="23">
        <v>2.5647434917910261</v>
      </c>
    </row>
    <row r="96" spans="1:16" ht="15.75" x14ac:dyDescent="0.25">
      <c r="A96" s="46"/>
      <c r="B96" s="3" t="s">
        <v>9</v>
      </c>
      <c r="C96" t="s">
        <v>21</v>
      </c>
      <c r="D96" s="4">
        <v>15343.41827613693</v>
      </c>
      <c r="E96" t="s">
        <v>14</v>
      </c>
      <c r="F96" t="str">
        <f>IF(Table36891314[[#This Row],[% Price Change
Fuel]]&lt;-1, "Market Collapse", "")</f>
        <v/>
      </c>
      <c r="G96" s="9">
        <v>3.1287621459539949E-2</v>
      </c>
      <c r="H96" s="8">
        <v>-1.5867855528796587E-16</v>
      </c>
      <c r="I96" s="8">
        <v>-7.5738638941202308E-2</v>
      </c>
      <c r="J96" s="8">
        <v>0</v>
      </c>
      <c r="K96" s="8">
        <v>0</v>
      </c>
      <c r="L96" s="8">
        <v>1.1941761078121818E-2</v>
      </c>
      <c r="M96" s="8">
        <v>0</v>
      </c>
      <c r="N96" s="8">
        <v>-1.8758937835439818E-2</v>
      </c>
      <c r="O96" s="8">
        <v>0.40043579663931261</v>
      </c>
      <c r="P96" s="23">
        <v>4.7484393784499073</v>
      </c>
    </row>
    <row r="97" spans="1:16" ht="15.75" x14ac:dyDescent="0.25">
      <c r="A97" s="46"/>
      <c r="B97" s="3" t="s">
        <v>9</v>
      </c>
      <c r="C97" t="s">
        <v>22</v>
      </c>
      <c r="D97" s="4">
        <v>860.28054599366999</v>
      </c>
      <c r="E97" t="s">
        <v>14</v>
      </c>
      <c r="F97" t="str">
        <f>IF(Table36891314[[#This Row],[% Price Change
Fuel]]&lt;-1, "Market Collapse", "")</f>
        <v/>
      </c>
      <c r="G97" s="9">
        <v>1.7542461261007261E-3</v>
      </c>
      <c r="H97" s="8">
        <v>-1.5867855528796587E-16</v>
      </c>
      <c r="I97" s="8">
        <v>-4.2465424906316263E-3</v>
      </c>
      <c r="J97" s="8">
        <v>0</v>
      </c>
      <c r="K97" s="8">
        <v>0</v>
      </c>
      <c r="L97" s="8">
        <v>6.6955515097904986E-4</v>
      </c>
      <c r="M97" s="8">
        <v>0</v>
      </c>
      <c r="N97" s="8">
        <v>-1.0827914923408216E-3</v>
      </c>
      <c r="O97" s="8">
        <v>0.3827596502962724</v>
      </c>
      <c r="P97" s="23">
        <v>0.26623728478181408</v>
      </c>
    </row>
    <row r="98" spans="1:16" ht="15.75" x14ac:dyDescent="0.25">
      <c r="A98" s="46"/>
      <c r="B98" s="3" t="s">
        <v>10</v>
      </c>
      <c r="C98" t="s">
        <v>13</v>
      </c>
      <c r="D98">
        <v>3762.1112153559802</v>
      </c>
      <c r="E98" t="s">
        <v>14</v>
      </c>
      <c r="F98" t="str">
        <f>IF(Table36891314[[#This Row],[% Price Change
Fuel]]&lt;-1, "Market Collapse", "")</f>
        <v/>
      </c>
      <c r="G98" s="9">
        <v>7.6715311722821214E-3</v>
      </c>
      <c r="H98" s="8">
        <v>-1.5867855528796587E-16</v>
      </c>
      <c r="I98" s="8">
        <v>-1.8570645593338431E-2</v>
      </c>
      <c r="J98" s="8">
        <v>0</v>
      </c>
      <c r="K98" s="8">
        <v>0</v>
      </c>
      <c r="L98" s="8">
        <v>2.9280459200527855E-3</v>
      </c>
      <c r="M98" s="8">
        <v>0</v>
      </c>
      <c r="N98" s="8">
        <v>-4.7073724973761728E-3</v>
      </c>
      <c r="O98" s="8">
        <v>0.38638423130126881</v>
      </c>
      <c r="P98" s="23">
        <v>1.1642879519805303</v>
      </c>
    </row>
    <row r="99" spans="1:16" ht="15.75" x14ac:dyDescent="0.25">
      <c r="A99" s="46"/>
      <c r="B99" s="3" t="s">
        <v>10</v>
      </c>
      <c r="C99" t="s">
        <v>19</v>
      </c>
      <c r="D99">
        <v>3466.4439374662097</v>
      </c>
      <c r="E99" t="s">
        <v>14</v>
      </c>
      <c r="F99" t="str">
        <f>IF(Table36891314[[#This Row],[% Price Change
Fuel]]&lt;-1, "Market Collapse", "")</f>
        <v/>
      </c>
      <c r="G99" s="9">
        <v>7.0686195067000742E-3</v>
      </c>
      <c r="H99" s="8">
        <v>-1.5867855528796587E-16</v>
      </c>
      <c r="I99" s="8">
        <v>-1.7111163957381818E-2</v>
      </c>
      <c r="J99" s="8">
        <v>0</v>
      </c>
      <c r="K99" s="8">
        <v>0</v>
      </c>
      <c r="L99" s="8">
        <v>2.6979284893971119E-3</v>
      </c>
      <c r="M99" s="8">
        <v>0</v>
      </c>
      <c r="N99" s="8">
        <v>-4.3400131159323074E-3</v>
      </c>
      <c r="O99" s="8">
        <v>0.38601687191981771</v>
      </c>
      <c r="P99" s="23">
        <v>1.0727856465630619</v>
      </c>
    </row>
    <row r="100" spans="1:16" ht="15.75" x14ac:dyDescent="0.25">
      <c r="A100" s="46"/>
      <c r="B100" s="3" t="s">
        <v>11</v>
      </c>
      <c r="C100" t="s">
        <v>13</v>
      </c>
      <c r="D100">
        <v>9038.6271912206303</v>
      </c>
      <c r="E100" t="s">
        <v>14</v>
      </c>
      <c r="F100" t="str">
        <f>IF(Table36891314[[#This Row],[% Price Change
Fuel]]&lt;-1, "Market Collapse", "")</f>
        <v/>
      </c>
      <c r="G100" s="9">
        <v>1.84311697030798E-2</v>
      </c>
      <c r="H100" s="8">
        <v>-1.5867855528796587E-16</v>
      </c>
      <c r="I100" s="8">
        <v>-4.461674113549291E-2</v>
      </c>
      <c r="J100" s="8">
        <v>0</v>
      </c>
      <c r="K100" s="8">
        <v>0</v>
      </c>
      <c r="L100" s="8">
        <v>7.0347509563527299E-3</v>
      </c>
      <c r="M100" s="8">
        <v>0</v>
      </c>
      <c r="N100" s="8">
        <v>-1.1190170809530192E-2</v>
      </c>
      <c r="O100" s="8">
        <v>0.39286702961340836</v>
      </c>
      <c r="P100" s="23">
        <v>2.7972497724754852</v>
      </c>
    </row>
    <row r="101" spans="1:16" ht="15.75" x14ac:dyDescent="0.25">
      <c r="A101" s="46"/>
      <c r="B101" s="3" t="s">
        <v>11</v>
      </c>
      <c r="C101" t="s">
        <v>19</v>
      </c>
      <c r="D101">
        <v>8328.2743775763392</v>
      </c>
      <c r="E101" t="s">
        <v>14</v>
      </c>
      <c r="F101" t="str">
        <f>IF(Table36891314[[#This Row],[% Price Change
Fuel]]&lt;-1, "Market Collapse", "")</f>
        <v/>
      </c>
      <c r="G101" s="9">
        <v>1.6982649592630367E-2</v>
      </c>
      <c r="H101" s="8">
        <v>-1.5867855528796587E-16</v>
      </c>
      <c r="I101" s="8">
        <v>-4.1110276389162849E-2</v>
      </c>
      <c r="J101" s="8">
        <v>0</v>
      </c>
      <c r="K101" s="8">
        <v>0</v>
      </c>
      <c r="L101" s="8">
        <v>6.481884350682126E-3</v>
      </c>
      <c r="M101" s="8">
        <v>0</v>
      </c>
      <c r="N101" s="8">
        <v>-1.0325412381572641E-2</v>
      </c>
      <c r="O101" s="8">
        <v>0.39200227118544795</v>
      </c>
      <c r="P101" s="23">
        <v>2.5774117147366127</v>
      </c>
    </row>
    <row r="102" spans="1:16" ht="15.75" x14ac:dyDescent="0.25">
      <c r="A102" s="46"/>
      <c r="B102" s="3" t="s">
        <v>12</v>
      </c>
      <c r="C102" t="s">
        <v>13</v>
      </c>
      <c r="D102">
        <v>3360.1350171024301</v>
      </c>
      <c r="E102" t="s">
        <v>14</v>
      </c>
      <c r="F102" t="str">
        <f>IF(Table36891314[[#This Row],[% Price Change
Fuel]]&lt;-1, "Market Collapse", "")</f>
        <v/>
      </c>
      <c r="G102" s="9">
        <v>6.8518390475968138E-3</v>
      </c>
      <c r="H102" s="8">
        <v>-1.5867855528796587E-16</v>
      </c>
      <c r="I102" s="8">
        <v>-1.6586398693817062E-2</v>
      </c>
      <c r="J102" s="8">
        <v>0</v>
      </c>
      <c r="K102" s="8">
        <v>0</v>
      </c>
      <c r="L102" s="8">
        <v>2.6151884047165876E-3</v>
      </c>
      <c r="M102" s="8">
        <v>0</v>
      </c>
      <c r="N102" s="8">
        <v>-4.2078193420073857E-3</v>
      </c>
      <c r="O102" s="8">
        <v>0.38588467814590316</v>
      </c>
      <c r="P102" s="23">
        <v>1.0398854508797162</v>
      </c>
    </row>
    <row r="103" spans="1:16" ht="15.75" x14ac:dyDescent="0.25">
      <c r="A103" s="46"/>
      <c r="B103" s="3" t="s">
        <v>12</v>
      </c>
      <c r="C103" t="s">
        <v>19</v>
      </c>
      <c r="D103">
        <v>3808.15302114118</v>
      </c>
      <c r="E103" t="s">
        <v>14</v>
      </c>
      <c r="F103" t="str">
        <f>IF(Table36891314[[#This Row],[% Price Change
Fuel]]&lt;-1, "Market Collapse", "")</f>
        <v/>
      </c>
      <c r="G103" s="9">
        <v>7.7654175908620938E-3</v>
      </c>
      <c r="H103" s="8">
        <v>-1.5867855528796587E-16</v>
      </c>
      <c r="I103" s="8">
        <v>-1.8797918528339563E-2</v>
      </c>
      <c r="J103" s="8">
        <v>0</v>
      </c>
      <c r="K103" s="8">
        <v>0</v>
      </c>
      <c r="L103" s="8">
        <v>2.9638801933807041E-3</v>
      </c>
      <c r="M103" s="8">
        <v>0</v>
      </c>
      <c r="N103" s="8">
        <v>-4.7645387643483915E-3</v>
      </c>
      <c r="O103" s="8">
        <v>0.38644139756823476</v>
      </c>
      <c r="P103" s="23">
        <v>1.178536844874599</v>
      </c>
    </row>
    <row r="104" spans="1:16" ht="15.75" x14ac:dyDescent="0.25">
      <c r="A104" s="46"/>
      <c r="B104" s="3" t="s">
        <v>12</v>
      </c>
      <c r="C104" t="s">
        <v>15</v>
      </c>
      <c r="D104">
        <v>3822.1535825767901</v>
      </c>
      <c r="E104" t="s">
        <v>14</v>
      </c>
      <c r="F104" t="str">
        <f>IF(Table36891314[[#This Row],[% Price Change
Fuel]]&lt;-1, "Market Collapse", "")</f>
        <v/>
      </c>
      <c r="G104" s="9">
        <v>7.7939669179113132E-3</v>
      </c>
      <c r="H104" s="8">
        <v>-1.5867855528796587E-16</v>
      </c>
      <c r="I104" s="8">
        <v>-1.8867028517291204E-2</v>
      </c>
      <c r="J104" s="8">
        <v>0</v>
      </c>
      <c r="K104" s="8">
        <v>0</v>
      </c>
      <c r="L104" s="8">
        <v>2.9747768108497391E-3</v>
      </c>
      <c r="M104" s="8">
        <v>0</v>
      </c>
      <c r="N104" s="8">
        <v>-4.7819199809261137E-3</v>
      </c>
      <c r="O104" s="8">
        <v>0.38645877878480794</v>
      </c>
      <c r="P104" s="23">
        <v>1.182869700568465</v>
      </c>
    </row>
    <row r="105" spans="1:16" ht="15.75" x14ac:dyDescent="0.25">
      <c r="A105" s="46"/>
      <c r="B105" s="3" t="s">
        <v>12</v>
      </c>
      <c r="C105" t="s">
        <v>20</v>
      </c>
      <c r="D105">
        <v>5972.6399961013694</v>
      </c>
      <c r="E105" t="s">
        <v>14</v>
      </c>
      <c r="F105" t="str">
        <f>IF(Table36891314[[#This Row],[% Price Change
Fuel]]&lt;-1, "Market Collapse", "")</f>
        <v/>
      </c>
      <c r="G105" s="9">
        <v>1.2179143913632307E-2</v>
      </c>
      <c r="H105" s="8">
        <v>-1.5867855528796587E-16</v>
      </c>
      <c r="I105" s="8">
        <v>-2.9482323694065185E-2</v>
      </c>
      <c r="J105" s="8">
        <v>0</v>
      </c>
      <c r="K105" s="8">
        <v>0</v>
      </c>
      <c r="L105" s="8">
        <v>4.6484973918755577E-3</v>
      </c>
      <c r="M105" s="8">
        <v>0</v>
      </c>
      <c r="N105" s="8">
        <v>-7.4400332856486432E-3</v>
      </c>
      <c r="O105" s="8">
        <v>0.38911689208952549</v>
      </c>
      <c r="P105" s="23">
        <v>1.8483963899296869</v>
      </c>
    </row>
    <row r="106" spans="1:16" ht="15.75" x14ac:dyDescent="0.25">
      <c r="A106" s="46"/>
      <c r="B106" s="3" t="s">
        <v>12</v>
      </c>
      <c r="C106" t="s">
        <v>17</v>
      </c>
      <c r="D106">
        <v>2450.098450813101</v>
      </c>
      <c r="E106" t="s">
        <v>14</v>
      </c>
      <c r="F106" t="str">
        <f>IF(Table36891314[[#This Row],[% Price Change
Fuel]]&lt;-1, "Market Collapse", "")</f>
        <v/>
      </c>
      <c r="G106" s="9">
        <v>4.9961326405908273E-3</v>
      </c>
      <c r="H106" s="8">
        <v>-1.5867855528796587E-16</v>
      </c>
      <c r="I106" s="8">
        <v>-1.2094249051734056E-2</v>
      </c>
      <c r="J106" s="8">
        <v>0</v>
      </c>
      <c r="K106" s="8">
        <v>0</v>
      </c>
      <c r="L106" s="8">
        <v>1.9069082124282843E-3</v>
      </c>
      <c r="M106" s="8">
        <v>0</v>
      </c>
      <c r="N106" s="8">
        <v>-3.0738669810058891E-3</v>
      </c>
      <c r="O106" s="8">
        <v>0.38475072578489766</v>
      </c>
      <c r="P106" s="23">
        <v>0.75824980819390753</v>
      </c>
    </row>
    <row r="107" spans="1:16" ht="16.5" thickBot="1" x14ac:dyDescent="0.3">
      <c r="A107" s="46"/>
      <c r="B107" s="3" t="s">
        <v>12</v>
      </c>
      <c r="C107" t="s">
        <v>22</v>
      </c>
      <c r="D107">
        <v>4536.1822744070996</v>
      </c>
      <c r="E107" t="s">
        <v>14</v>
      </c>
      <c r="F107" t="str">
        <f>IF(Table36891314[[#This Row],[% Price Change
Fuel]]&lt;-1, "Market Collapse", "")</f>
        <v/>
      </c>
      <c r="G107" s="9">
        <v>9.249982716944976E-3</v>
      </c>
      <c r="H107" s="8">
        <v>-1.5867855528796587E-16</v>
      </c>
      <c r="I107" s="8">
        <v>-2.239163824316346E-2</v>
      </c>
      <c r="J107" s="8">
        <v>0</v>
      </c>
      <c r="K107" s="8">
        <v>0</v>
      </c>
      <c r="L107" s="8">
        <v>3.5305043473938518E-3</v>
      </c>
      <c r="M107" s="8">
        <v>0</v>
      </c>
      <c r="N107" s="8">
        <v>-5.6670581793363938E-3</v>
      </c>
      <c r="O107" s="8">
        <v>0.38734391698322301</v>
      </c>
      <c r="P107" s="23">
        <v>1.40384535909585</v>
      </c>
    </row>
    <row r="108" spans="1:16" ht="15.75" x14ac:dyDescent="0.25">
      <c r="A108" s="45" t="s">
        <v>44</v>
      </c>
      <c r="B108" s="3" t="s">
        <v>7</v>
      </c>
      <c r="C108" t="s">
        <v>13</v>
      </c>
      <c r="D108">
        <v>1606695.2125056691</v>
      </c>
      <c r="E108" t="s">
        <v>14</v>
      </c>
      <c r="F108" s="6" t="str">
        <f>IF(Table36891314[[#This Row],[% Price Change
Fuel]]&lt;-1, "Market Collapse", "")</f>
        <v/>
      </c>
      <c r="G108" s="9">
        <v>3.2763019755457679</v>
      </c>
      <c r="H108" s="8">
        <v>-1.5867855528796587E-16</v>
      </c>
      <c r="I108" s="8">
        <v>-7.9310168307008979</v>
      </c>
      <c r="J108" s="8">
        <v>0</v>
      </c>
      <c r="K108" s="8">
        <v>0</v>
      </c>
      <c r="L108" s="8">
        <v>1.2504886465192313</v>
      </c>
      <c r="M108" s="8">
        <v>0</v>
      </c>
      <c r="N108" s="8">
        <v>-0.47373018570981301</v>
      </c>
      <c r="O108" s="8">
        <v>0.85540704451368565</v>
      </c>
      <c r="P108" s="23">
        <v>497.23566671544631</v>
      </c>
    </row>
    <row r="109" spans="1:16" ht="15.75" x14ac:dyDescent="0.25">
      <c r="A109" s="46"/>
      <c r="B109" s="3" t="s">
        <v>7</v>
      </c>
      <c r="C109" t="s">
        <v>15</v>
      </c>
      <c r="D109">
        <v>1405858.3109424603</v>
      </c>
      <c r="E109" t="s">
        <v>14</v>
      </c>
      <c r="F109" s="6" t="str">
        <f>IF(Table36891314[[#This Row],[% Price Change
Fuel]]&lt;-1, "Market Collapse", "")</f>
        <v/>
      </c>
      <c r="G109" s="9">
        <v>2.8667642286025465</v>
      </c>
      <c r="H109" s="8">
        <v>-1.5867855528796587E-16</v>
      </c>
      <c r="I109" s="8">
        <v>-6.9396397268632839</v>
      </c>
      <c r="J109" s="8">
        <v>0</v>
      </c>
      <c r="K109" s="8">
        <v>0</v>
      </c>
      <c r="L109" s="8">
        <v>1.0941775657043271</v>
      </c>
      <c r="M109" s="8">
        <v>0</v>
      </c>
      <c r="N109" s="8">
        <v>-0.45841601869241311</v>
      </c>
      <c r="O109" s="8">
        <v>0.84009287749628581</v>
      </c>
      <c r="P109" s="23">
        <v>435.08120837601535</v>
      </c>
    </row>
    <row r="110" spans="1:16" ht="15.75" x14ac:dyDescent="0.25">
      <c r="A110" s="46"/>
      <c r="B110" s="3" t="s">
        <v>7</v>
      </c>
      <c r="C110" t="s">
        <v>16</v>
      </c>
      <c r="D110">
        <v>1068040.3431848581</v>
      </c>
      <c r="E110" t="s">
        <v>14</v>
      </c>
      <c r="F110" s="6" t="str">
        <f>IF(Table36891314[[#This Row],[% Price Change
Fuel]]&lt;-1, "Market Collapse", "")</f>
        <v/>
      </c>
      <c r="G110" s="9">
        <v>2.1779007363083083</v>
      </c>
      <c r="H110" s="8">
        <v>-1.5867855528796587E-16</v>
      </c>
      <c r="I110" s="8">
        <v>-5.2720925983569416</v>
      </c>
      <c r="J110" s="8">
        <v>0</v>
      </c>
      <c r="K110" s="8">
        <v>0</v>
      </c>
      <c r="L110" s="8">
        <v>0.83125431182079668</v>
      </c>
      <c r="M110" s="8">
        <v>0</v>
      </c>
      <c r="N110" s="8">
        <v>-0.42375345746383469</v>
      </c>
      <c r="O110" s="8">
        <v>0.80543031626770745</v>
      </c>
      <c r="P110" s="23">
        <v>330.53422204097274</v>
      </c>
    </row>
    <row r="111" spans="1:16" ht="15.75" x14ac:dyDescent="0.25">
      <c r="A111" s="46"/>
      <c r="B111" s="3" t="s">
        <v>7</v>
      </c>
      <c r="C111" t="s">
        <v>17</v>
      </c>
      <c r="D111">
        <v>901191.22496311564</v>
      </c>
      <c r="E111" t="s">
        <v>14</v>
      </c>
      <c r="F111" s="6" t="str">
        <f>IF(Table36891314[[#This Row],[% Price Change
Fuel]]&lt;-1, "Market Collapse", "")</f>
        <v/>
      </c>
      <c r="G111" s="9">
        <v>1.8376693773093249</v>
      </c>
      <c r="H111" s="8">
        <v>-1.5867855528796587E-16</v>
      </c>
      <c r="I111" s="8">
        <v>-4.4484870043995421</v>
      </c>
      <c r="J111" s="8">
        <v>0</v>
      </c>
      <c r="K111" s="8">
        <v>0</v>
      </c>
      <c r="L111" s="8">
        <v>0.70139587545149196</v>
      </c>
      <c r="M111" s="8">
        <v>0</v>
      </c>
      <c r="N111" s="8">
        <v>-0.40042490888605431</v>
      </c>
      <c r="O111" s="8">
        <v>0.78210176768992712</v>
      </c>
      <c r="P111" s="23">
        <v>278.89821049744563</v>
      </c>
    </row>
    <row r="112" spans="1:16" ht="15.75" x14ac:dyDescent="0.25">
      <c r="A112" s="46"/>
      <c r="B112" s="3" t="s">
        <v>7</v>
      </c>
      <c r="C112" t="s">
        <v>18</v>
      </c>
      <c r="D112">
        <v>1864178.4196379881</v>
      </c>
      <c r="E112" t="s">
        <v>14</v>
      </c>
      <c r="F112" s="6" t="str">
        <f>IF(Table36891314[[#This Row],[% Price Change
Fuel]]&lt;-1, "Market Collapse", "")</f>
        <v/>
      </c>
      <c r="G112" s="9">
        <v>3.8013503690627184</v>
      </c>
      <c r="H112" s="8">
        <v>-1.5867855528796587E-16</v>
      </c>
      <c r="I112" s="8">
        <v>-9.2020131176721947</v>
      </c>
      <c r="J112" s="8">
        <v>0</v>
      </c>
      <c r="K112" s="8">
        <v>0</v>
      </c>
      <c r="L112" s="8">
        <v>1.4508874680768002</v>
      </c>
      <c r="M112" s="8">
        <v>0</v>
      </c>
      <c r="N112" s="8">
        <v>-0.48954204969731407</v>
      </c>
      <c r="O112" s="8">
        <v>0.87121890850118666</v>
      </c>
      <c r="P112" s="23">
        <v>576.92086971471667</v>
      </c>
    </row>
    <row r="113" spans="1:16" ht="15.75" x14ac:dyDescent="0.25">
      <c r="A113" s="46"/>
      <c r="B113" s="3" t="s">
        <v>7</v>
      </c>
      <c r="C113" t="s">
        <v>23</v>
      </c>
      <c r="D113">
        <v>1789322.1461500002</v>
      </c>
      <c r="E113" t="s">
        <v>14</v>
      </c>
      <c r="F113" s="6" t="str">
        <f>IF(Table36891314[[#This Row],[% Price Change
Fuel]]&lt;-1, "Market Collapse", "")</f>
        <v/>
      </c>
      <c r="G113" s="9">
        <v>3.6487067594958393</v>
      </c>
      <c r="H113" s="8">
        <v>-1.5867855528796587E-16</v>
      </c>
      <c r="I113" s="8">
        <v>-8.8325053477505335</v>
      </c>
      <c r="J113" s="8">
        <v>0</v>
      </c>
      <c r="K113" s="8">
        <v>0</v>
      </c>
      <c r="L113" s="8">
        <v>1.3926269346608295</v>
      </c>
      <c r="M113" s="8">
        <v>0</v>
      </c>
      <c r="N113" s="8">
        <v>-0.48531343049904191</v>
      </c>
      <c r="O113" s="8">
        <v>0.86699028930291444</v>
      </c>
      <c r="P113" s="23">
        <v>553.7545536854393</v>
      </c>
    </row>
    <row r="114" spans="1:16" ht="15.75" x14ac:dyDescent="0.25">
      <c r="A114" s="46"/>
      <c r="B114" s="3" t="s">
        <v>7</v>
      </c>
      <c r="C114" t="s">
        <v>24</v>
      </c>
      <c r="D114">
        <v>1602880.4750000001</v>
      </c>
      <c r="E114" t="s">
        <v>14</v>
      </c>
      <c r="F114" s="6" t="str">
        <f>IF(Table36891314[[#This Row],[% Price Change
Fuel]]&lt;-1, "Market Collapse", "")</f>
        <v/>
      </c>
      <c r="G114" s="9">
        <v>3.2685231311646232</v>
      </c>
      <c r="H114" s="8">
        <v>-1.5867855528796587E-16</v>
      </c>
      <c r="I114" s="8">
        <v>-7.9121864096436365</v>
      </c>
      <c r="J114" s="8">
        <v>0</v>
      </c>
      <c r="K114" s="8">
        <v>0</v>
      </c>
      <c r="L114" s="8">
        <v>1.2475196416307117</v>
      </c>
      <c r="M114" s="8">
        <v>0</v>
      </c>
      <c r="N114" s="8">
        <v>-0.47346668330751235</v>
      </c>
      <c r="O114" s="8">
        <v>0.8551435421113851</v>
      </c>
      <c r="P114" s="23">
        <v>496.0550921221992</v>
      </c>
    </row>
    <row r="115" spans="1:16" ht="15.75" x14ac:dyDescent="0.25">
      <c r="A115" s="46"/>
      <c r="B115" s="3" t="s">
        <v>7</v>
      </c>
      <c r="C115" t="s">
        <v>25</v>
      </c>
      <c r="D115">
        <v>924809.875</v>
      </c>
      <c r="E115" t="s">
        <v>14</v>
      </c>
      <c r="F115" t="str">
        <f>IF(Table36891314[[#This Row],[% Price Change
Fuel]]&lt;-1, "Market Collapse", "")</f>
        <v/>
      </c>
      <c r="G115" s="9">
        <v>1.8858314861979735</v>
      </c>
      <c r="H115" s="8">
        <v>-1.5867855528796587E-16</v>
      </c>
      <c r="I115" s="8">
        <v>-4.5650740891826196</v>
      </c>
      <c r="J115" s="8">
        <v>0</v>
      </c>
      <c r="K115" s="8">
        <v>0</v>
      </c>
      <c r="L115" s="8">
        <v>0.71977823788548134</v>
      </c>
      <c r="M115" s="8">
        <v>0</v>
      </c>
      <c r="N115" s="8">
        <v>-0.40406144776275366</v>
      </c>
      <c r="O115" s="8">
        <v>0.78573830656662635</v>
      </c>
      <c r="P115" s="23">
        <v>286.20764610576742</v>
      </c>
    </row>
    <row r="116" spans="1:16" x14ac:dyDescent="0.25">
      <c r="H116" s="10"/>
    </row>
    <row r="118" spans="1:16" ht="36" customHeight="1" x14ac:dyDescent="0.25">
      <c r="A118" s="47" t="s">
        <v>42</v>
      </c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</row>
    <row r="119" spans="1:16" ht="37.5" x14ac:dyDescent="0.3">
      <c r="A119" s="26" t="s">
        <v>45</v>
      </c>
      <c r="B119" s="1" t="s">
        <v>0</v>
      </c>
      <c r="C119" s="1" t="s">
        <v>1</v>
      </c>
      <c r="D119" s="1" t="s">
        <v>2</v>
      </c>
      <c r="E119" s="1" t="s">
        <v>3</v>
      </c>
      <c r="F119" s="5" t="s">
        <v>30</v>
      </c>
      <c r="G119" s="5" t="s">
        <v>34</v>
      </c>
      <c r="H119" s="7" t="s">
        <v>32</v>
      </c>
      <c r="I119" s="7" t="s">
        <v>26</v>
      </c>
      <c r="J119" s="7" t="s">
        <v>27</v>
      </c>
      <c r="K119" s="7" t="s">
        <v>33</v>
      </c>
      <c r="L119" s="7" t="s">
        <v>28</v>
      </c>
      <c r="M119" s="7" t="s">
        <v>29</v>
      </c>
      <c r="N119" s="7" t="s">
        <v>36</v>
      </c>
      <c r="O119" s="7" t="s">
        <v>35</v>
      </c>
      <c r="P119" s="7" t="s">
        <v>31</v>
      </c>
    </row>
    <row r="120" spans="1:16" ht="15.75" x14ac:dyDescent="0.25">
      <c r="A120" s="46" t="s">
        <v>4</v>
      </c>
      <c r="B120" s="3" t="s">
        <v>5</v>
      </c>
      <c r="C120" t="s">
        <v>13</v>
      </c>
      <c r="D120" s="4">
        <v>78.279968349613</v>
      </c>
      <c r="E120" t="s">
        <v>14</v>
      </c>
      <c r="F120" t="str">
        <f>IF(Table368913[[#This Row],[% Price Change
Fuel]]&lt;-1, "Market Collapse", "")</f>
        <v/>
      </c>
      <c r="G120" s="9">
        <v>1.5962505704459633E-4</v>
      </c>
      <c r="H120" s="8">
        <v>0</v>
      </c>
      <c r="I120" s="8">
        <v>-2.7632850718866558E-4</v>
      </c>
      <c r="J120" s="8">
        <v>0</v>
      </c>
      <c r="K120" s="8">
        <v>0</v>
      </c>
      <c r="L120" s="8">
        <v>7.7955342194780698E-5</v>
      </c>
      <c r="M120" s="8">
        <v>0</v>
      </c>
      <c r="N120" s="8">
        <v>-8.165668039754773E-5</v>
      </c>
      <c r="O120" s="8">
        <v>0.48844697750219546</v>
      </c>
      <c r="P120" s="23">
        <v>3.9089528576810847E-2</v>
      </c>
    </row>
    <row r="121" spans="1:16" ht="15.75" x14ac:dyDescent="0.25">
      <c r="A121" s="46"/>
      <c r="B121" s="3" t="s">
        <v>5</v>
      </c>
      <c r="C121" t="s">
        <v>15</v>
      </c>
      <c r="D121" s="4">
        <v>71.425238501169304</v>
      </c>
      <c r="E121" t="s">
        <v>14</v>
      </c>
      <c r="F121" t="str">
        <f>IF(Table368913[[#This Row],[% Price Change
Fuel]]&lt;-1, "Market Collapse", "")</f>
        <v/>
      </c>
      <c r="G121" s="9">
        <v>1.4564719442977924E-4</v>
      </c>
      <c r="H121" s="8">
        <v>0</v>
      </c>
      <c r="I121" s="8">
        <v>-2.5213129165397663E-4</v>
      </c>
      <c r="J121" s="8">
        <v>0</v>
      </c>
      <c r="K121" s="8">
        <v>0</v>
      </c>
      <c r="L121" s="8">
        <v>7.1129038834566357E-5</v>
      </c>
      <c r="M121" s="8">
        <v>0</v>
      </c>
      <c r="N121" s="8">
        <v>-7.4507303815437093E-5</v>
      </c>
      <c r="O121" s="8">
        <v>0.48843982812618314</v>
      </c>
      <c r="P121" s="23">
        <v>3.5666581890074066E-2</v>
      </c>
    </row>
    <row r="122" spans="1:16" ht="15.75" x14ac:dyDescent="0.25">
      <c r="A122" s="46"/>
      <c r="B122" s="3" t="s">
        <v>5</v>
      </c>
      <c r="C122" t="s">
        <v>16</v>
      </c>
      <c r="D122" s="4">
        <v>54.2622507724803</v>
      </c>
      <c r="E122" t="s">
        <v>14</v>
      </c>
      <c r="F122" t="str">
        <f>IF(Table368913[[#This Row],[% Price Change
Fuel]]&lt;-1, "Market Collapse", "")</f>
        <v/>
      </c>
      <c r="G122" s="9">
        <v>1.1064918723831063E-4</v>
      </c>
      <c r="H122" s="8">
        <v>0</v>
      </c>
      <c r="I122" s="8">
        <v>-1.9154589697450471E-4</v>
      </c>
      <c r="J122" s="8">
        <v>0</v>
      </c>
      <c r="K122" s="8">
        <v>0</v>
      </c>
      <c r="L122" s="8">
        <v>5.4037225824369646E-5</v>
      </c>
      <c r="M122" s="8">
        <v>0</v>
      </c>
      <c r="N122" s="8">
        <v>-5.6605698039505624E-5</v>
      </c>
      <c r="O122" s="8">
        <v>0.48842192651997407</v>
      </c>
      <c r="P122" s="23">
        <v>2.7096150483086705E-2</v>
      </c>
    </row>
    <row r="123" spans="1:16" ht="15.75" x14ac:dyDescent="0.25">
      <c r="A123" s="46"/>
      <c r="B123" s="3" t="s">
        <v>5</v>
      </c>
      <c r="C123" t="s">
        <v>17</v>
      </c>
      <c r="D123" s="4">
        <v>45.7854092798406</v>
      </c>
      <c r="E123" t="s">
        <v>14</v>
      </c>
      <c r="F123" t="str">
        <f>IF(Table368913[[#This Row],[% Price Change
Fuel]]&lt;-1, "Market Collapse", "")</f>
        <v/>
      </c>
      <c r="G123" s="9">
        <v>9.3363586140756002E-5</v>
      </c>
      <c r="H123" s="8">
        <v>0</v>
      </c>
      <c r="I123" s="8">
        <v>-1.6162262279946737E-4</v>
      </c>
      <c r="J123" s="8">
        <v>0</v>
      </c>
      <c r="K123" s="8">
        <v>0</v>
      </c>
      <c r="L123" s="8">
        <v>4.5595537698775106E-5</v>
      </c>
      <c r="M123" s="8">
        <v>0</v>
      </c>
      <c r="N123" s="8">
        <v>-4.7763589062071185E-5</v>
      </c>
      <c r="O123" s="8">
        <v>0.48841308441106518</v>
      </c>
      <c r="P123" s="23">
        <v>2.2863193511414338E-2</v>
      </c>
    </row>
    <row r="124" spans="1:16" ht="15.75" x14ac:dyDescent="0.25">
      <c r="A124" s="46"/>
      <c r="B124" s="3" t="s">
        <v>5</v>
      </c>
      <c r="C124" t="s">
        <v>18</v>
      </c>
      <c r="D124" s="4">
        <v>94.710389505675494</v>
      </c>
      <c r="E124" t="s">
        <v>14</v>
      </c>
      <c r="F124" t="str">
        <f>IF(Table368913[[#This Row],[% Price Change
Fuel]]&lt;-1, "Market Collapse", "")</f>
        <v/>
      </c>
      <c r="G124" s="9">
        <v>1.9312924680856913E-4</v>
      </c>
      <c r="H124" s="8">
        <v>0</v>
      </c>
      <c r="I124" s="8">
        <v>-3.3432793981820025E-4</v>
      </c>
      <c r="J124" s="8">
        <v>0</v>
      </c>
      <c r="K124" s="8">
        <v>0</v>
      </c>
      <c r="L124" s="8">
        <v>9.4317626577738572E-5</v>
      </c>
      <c r="M124" s="8">
        <v>0</v>
      </c>
      <c r="N124" s="8">
        <v>-9.8792540501870419E-5</v>
      </c>
      <c r="O124" s="8">
        <v>0.48846411336241491</v>
      </c>
      <c r="P124" s="23">
        <v>4.7294148875578305E-2</v>
      </c>
    </row>
    <row r="125" spans="1:16" ht="15.75" x14ac:dyDescent="0.25">
      <c r="A125" s="46"/>
      <c r="B125" s="3" t="s">
        <v>6</v>
      </c>
      <c r="C125" t="s">
        <v>13</v>
      </c>
      <c r="D125" s="4">
        <v>347.463431650475</v>
      </c>
      <c r="E125" t="s">
        <v>14</v>
      </c>
      <c r="F125" t="str">
        <f>IF(Table368913[[#This Row],[% Price Change
Fuel]]&lt;-1, "Market Collapse", "")</f>
        <v/>
      </c>
      <c r="G125" s="9">
        <v>7.0853209662025205E-4</v>
      </c>
      <c r="H125" s="8">
        <v>0</v>
      </c>
      <c r="I125" s="8">
        <v>-1.2265468854289175E-3</v>
      </c>
      <c r="J125" s="8">
        <v>0</v>
      </c>
      <c r="K125" s="8">
        <v>0</v>
      </c>
      <c r="L125" s="8">
        <v>3.4602250467831767E-4</v>
      </c>
      <c r="M125" s="8">
        <v>0</v>
      </c>
      <c r="N125" s="8">
        <v>-3.6225292411811572E-4</v>
      </c>
      <c r="O125" s="8">
        <v>0.48872757374565295</v>
      </c>
      <c r="P125" s="23">
        <v>0.17350775718564959</v>
      </c>
    </row>
    <row r="126" spans="1:16" ht="15.75" x14ac:dyDescent="0.25">
      <c r="A126" s="46"/>
      <c r="B126" s="3" t="s">
        <v>6</v>
      </c>
      <c r="C126" t="s">
        <v>15</v>
      </c>
      <c r="D126" s="4">
        <v>301.51785396969899</v>
      </c>
      <c r="E126" t="s">
        <v>14</v>
      </c>
      <c r="F126" t="str">
        <f>IF(Table368913[[#This Row],[% Price Change
Fuel]]&lt;-1, "Market Collapse", "")</f>
        <v/>
      </c>
      <c r="G126" s="9">
        <v>6.1484190214437426E-4</v>
      </c>
      <c r="H126" s="8">
        <v>0</v>
      </c>
      <c r="I126" s="8">
        <v>-1.0643588677261403E-3</v>
      </c>
      <c r="J126" s="8">
        <v>0</v>
      </c>
      <c r="K126" s="8">
        <v>0</v>
      </c>
      <c r="L126" s="8">
        <v>3.0026746279532908E-4</v>
      </c>
      <c r="M126" s="8">
        <v>0</v>
      </c>
      <c r="N126" s="8">
        <v>-3.1438114464808992E-4</v>
      </c>
      <c r="O126" s="8">
        <v>0.48867970196626509</v>
      </c>
      <c r="P126" s="23">
        <v>0.15056458271076528</v>
      </c>
    </row>
    <row r="127" spans="1:16" ht="15.75" x14ac:dyDescent="0.25">
      <c r="A127" s="46"/>
      <c r="B127" s="3" t="s">
        <v>6</v>
      </c>
      <c r="C127" t="s">
        <v>16</v>
      </c>
      <c r="D127" s="4">
        <v>229.06521214312818</v>
      </c>
      <c r="E127" t="s">
        <v>14</v>
      </c>
      <c r="F127" t="str">
        <f>IF(Table368913[[#This Row],[% Price Change
Fuel]]&lt;-1, "Market Collapse", "")</f>
        <v/>
      </c>
      <c r="G127" s="9">
        <v>4.6709967219168101E-4</v>
      </c>
      <c r="H127" s="8">
        <v>0</v>
      </c>
      <c r="I127" s="8">
        <v>-8.0860083945998658E-4</v>
      </c>
      <c r="J127" s="8">
        <v>0</v>
      </c>
      <c r="K127" s="8">
        <v>0</v>
      </c>
      <c r="L127" s="8">
        <v>2.2811528126562871E-4</v>
      </c>
      <c r="M127" s="8">
        <v>0</v>
      </c>
      <c r="N127" s="8">
        <v>-2.3887281351314693E-4</v>
      </c>
      <c r="O127" s="8">
        <v>0.48860419363531027</v>
      </c>
      <c r="P127" s="23">
        <v>0.11438496137391868</v>
      </c>
    </row>
    <row r="128" spans="1:16" ht="15.75" x14ac:dyDescent="0.25">
      <c r="A128" s="46"/>
      <c r="B128" s="3" t="s">
        <v>6</v>
      </c>
      <c r="C128" t="s">
        <v>17</v>
      </c>
      <c r="D128" s="4">
        <v>193.28067562836512</v>
      </c>
      <c r="E128" t="s">
        <v>14</v>
      </c>
      <c r="F128" t="str">
        <f>IF(Table368913[[#This Row],[% Price Change
Fuel]]&lt;-1, "Market Collapse", "")</f>
        <v/>
      </c>
      <c r="G128" s="9">
        <v>3.9412942446531317E-4</v>
      </c>
      <c r="H128" s="8">
        <v>0</v>
      </c>
      <c r="I128" s="8">
        <v>-6.8228132548912239E-4</v>
      </c>
      <c r="J128" s="8">
        <v>0</v>
      </c>
      <c r="K128" s="8">
        <v>0</v>
      </c>
      <c r="L128" s="8">
        <v>1.9247914282423859E-4</v>
      </c>
      <c r="M128" s="8">
        <v>0</v>
      </c>
      <c r="N128" s="8">
        <v>-2.0157083664318608E-4</v>
      </c>
      <c r="O128" s="8">
        <v>0.48856689165838707</v>
      </c>
      <c r="P128" s="23">
        <v>9.651575815127976E-2</v>
      </c>
    </row>
    <row r="129" spans="1:16" ht="16.5" thickBot="1" x14ac:dyDescent="0.3">
      <c r="A129" s="42"/>
      <c r="B129" s="3" t="s">
        <v>6</v>
      </c>
      <c r="C129" t="s">
        <v>18</v>
      </c>
      <c r="D129" s="4">
        <v>399.81488344685596</v>
      </c>
      <c r="E129" t="s">
        <v>14</v>
      </c>
      <c r="F129" t="str">
        <f>IF(Table368913[[#This Row],[% Price Change
Fuel]]&lt;-1, "Market Collapse", "")</f>
        <v/>
      </c>
      <c r="G129" s="9">
        <v>8.1528486690808091E-4</v>
      </c>
      <c r="H129" s="8">
        <v>0</v>
      </c>
      <c r="I129" s="8">
        <v>-1.4113476566741416E-3</v>
      </c>
      <c r="J129" s="8">
        <v>0</v>
      </c>
      <c r="K129" s="8">
        <v>0</v>
      </c>
      <c r="L129" s="8">
        <v>3.981568555885394E-4</v>
      </c>
      <c r="M129" s="8">
        <v>0</v>
      </c>
      <c r="N129" s="8">
        <v>-4.1678821019903772E-4</v>
      </c>
      <c r="O129" s="8">
        <v>0.4887821090318013</v>
      </c>
      <c r="P129" s="23">
        <v>0.19964973979212669</v>
      </c>
    </row>
    <row r="130" spans="1:16" ht="15.75" x14ac:dyDescent="0.25">
      <c r="A130" s="46" t="s">
        <v>8</v>
      </c>
      <c r="B130" s="3" t="s">
        <v>9</v>
      </c>
      <c r="C130" t="s">
        <v>13</v>
      </c>
      <c r="D130" s="4">
        <v>13979.558874595172</v>
      </c>
      <c r="E130" t="s">
        <v>14</v>
      </c>
      <c r="F130" t="str">
        <f>IF(Table368913[[#This Row],[% Price Change
Fuel]]&lt;-1, "Market Collapse", "")</f>
        <v/>
      </c>
      <c r="G130" s="9">
        <v>2.8506499553618933E-2</v>
      </c>
      <c r="H130" s="8">
        <v>0</v>
      </c>
      <c r="I130" s="8">
        <v>-4.9347881922018957E-2</v>
      </c>
      <c r="J130" s="8">
        <v>0</v>
      </c>
      <c r="K130" s="8">
        <v>0</v>
      </c>
      <c r="L130" s="8">
        <v>1.392158580000084E-2</v>
      </c>
      <c r="M130" s="8">
        <v>0</v>
      </c>
      <c r="N130" s="8">
        <v>-1.4180672421562762E-2</v>
      </c>
      <c r="O130" s="8">
        <v>0.50254599324305638</v>
      </c>
      <c r="P130" s="23">
        <v>6.9807688689838887</v>
      </c>
    </row>
    <row r="131" spans="1:16" ht="15.75" x14ac:dyDescent="0.25">
      <c r="A131" s="46"/>
      <c r="B131" s="3" t="s">
        <v>9</v>
      </c>
      <c r="C131" t="s">
        <v>19</v>
      </c>
      <c r="D131" s="4">
        <v>12880.894356686529</v>
      </c>
      <c r="E131" t="s">
        <v>14</v>
      </c>
      <c r="F131" t="str">
        <f>IF(Table368913[[#This Row],[% Price Change
Fuel]]&lt;-1, "Market Collapse", "")</f>
        <v/>
      </c>
      <c r="G131" s="9">
        <v>2.6266151351627E-2</v>
      </c>
      <c r="H131" s="8">
        <v>0</v>
      </c>
      <c r="I131" s="8">
        <v>-4.5469593101318331E-2</v>
      </c>
      <c r="J131" s="8">
        <v>0</v>
      </c>
      <c r="K131" s="8">
        <v>0</v>
      </c>
      <c r="L131" s="8">
        <v>1.2827477431583186E-2</v>
      </c>
      <c r="M131" s="8">
        <v>0</v>
      </c>
      <c r="N131" s="8">
        <v>-1.3094725868474353E-2</v>
      </c>
      <c r="O131" s="8">
        <v>0.50146004668996813</v>
      </c>
      <c r="P131" s="23">
        <v>6.4321447576743687</v>
      </c>
    </row>
    <row r="132" spans="1:16" ht="15.75" x14ac:dyDescent="0.25">
      <c r="A132" s="46"/>
      <c r="B132" s="3" t="s">
        <v>9</v>
      </c>
      <c r="C132" t="s">
        <v>15</v>
      </c>
      <c r="D132" s="4">
        <v>12928.250585906731</v>
      </c>
      <c r="E132" t="s">
        <v>14</v>
      </c>
      <c r="F132" t="str">
        <f>IF(Table368913[[#This Row],[% Price Change
Fuel]]&lt;-1, "Market Collapse", "")</f>
        <v/>
      </c>
      <c r="G132" s="9">
        <v>2.6362718084471486E-2</v>
      </c>
      <c r="H132" s="8">
        <v>0</v>
      </c>
      <c r="I132" s="8">
        <v>-4.5636760722900363E-2</v>
      </c>
      <c r="J132" s="8">
        <v>0</v>
      </c>
      <c r="K132" s="8">
        <v>0</v>
      </c>
      <c r="L132" s="8">
        <v>1.2874637275049457E-2</v>
      </c>
      <c r="M132" s="8">
        <v>0</v>
      </c>
      <c r="N132" s="8">
        <v>-1.3141631678316605E-2</v>
      </c>
      <c r="O132" s="8">
        <v>0.50150695249980837</v>
      </c>
      <c r="P132" s="23">
        <v>6.4557923486791182</v>
      </c>
    </row>
    <row r="133" spans="1:16" ht="15.75" x14ac:dyDescent="0.25">
      <c r="A133" s="46"/>
      <c r="B133" s="3" t="s">
        <v>9</v>
      </c>
      <c r="C133" t="s">
        <v>20</v>
      </c>
      <c r="D133" s="4">
        <v>20202.167397060159</v>
      </c>
      <c r="E133" t="s">
        <v>14</v>
      </c>
      <c r="F133" t="str">
        <f>IF(Table368913[[#This Row],[% Price Change
Fuel]]&lt;-1, "Market Collapse", "")</f>
        <v/>
      </c>
      <c r="G133" s="9">
        <v>4.1195368255359736E-2</v>
      </c>
      <c r="H133" s="8">
        <v>0</v>
      </c>
      <c r="I133" s="8">
        <v>-7.1313707408228733E-2</v>
      </c>
      <c r="J133" s="8">
        <v>0</v>
      </c>
      <c r="K133" s="8">
        <v>0</v>
      </c>
      <c r="L133" s="8">
        <v>2.0118389234388155E-2</v>
      </c>
      <c r="M133" s="8">
        <v>0</v>
      </c>
      <c r="N133" s="8">
        <v>-2.024305876070924E-2</v>
      </c>
      <c r="O133" s="8">
        <v>0.50860837958219951</v>
      </c>
      <c r="P133" s="23">
        <v>10.088062328467691</v>
      </c>
    </row>
    <row r="134" spans="1:16" ht="15.75" x14ac:dyDescent="0.25">
      <c r="A134" s="46"/>
      <c r="B134" s="3" t="s">
        <v>9</v>
      </c>
      <c r="C134" t="s">
        <v>17</v>
      </c>
      <c r="D134" s="4">
        <v>8287.3401193964201</v>
      </c>
      <c r="E134" t="s">
        <v>14</v>
      </c>
      <c r="F134" t="str">
        <f>IF(Table368913[[#This Row],[% Price Change
Fuel]]&lt;-1, "Market Collapse", "")</f>
        <v/>
      </c>
      <c r="G134" s="9">
        <v>1.6899178259736296E-2</v>
      </c>
      <c r="H134" s="8">
        <v>0</v>
      </c>
      <c r="I134" s="8">
        <v>-2.9254333797526622E-2</v>
      </c>
      <c r="J134" s="8">
        <v>0</v>
      </c>
      <c r="K134" s="8">
        <v>0</v>
      </c>
      <c r="L134" s="8">
        <v>8.2529726124356793E-3</v>
      </c>
      <c r="M134" s="8">
        <v>0</v>
      </c>
      <c r="N134" s="8">
        <v>-8.5025200453964309E-3</v>
      </c>
      <c r="O134" s="8">
        <v>0.49686784086689029</v>
      </c>
      <c r="P134" s="23">
        <v>4.1383284287530167</v>
      </c>
    </row>
    <row r="135" spans="1:16" ht="15.75" x14ac:dyDescent="0.25">
      <c r="A135" s="46"/>
      <c r="B135" s="3" t="s">
        <v>9</v>
      </c>
      <c r="C135" t="s">
        <v>21</v>
      </c>
      <c r="D135" s="4">
        <v>15343.41827613693</v>
      </c>
      <c r="E135" t="s">
        <v>14</v>
      </c>
      <c r="F135" t="str">
        <f>IF(Table368913[[#This Row],[% Price Change
Fuel]]&lt;-1, "Market Collapse", "")</f>
        <v/>
      </c>
      <c r="G135" s="9">
        <v>3.1287621459539949E-2</v>
      </c>
      <c r="H135" s="8">
        <v>0</v>
      </c>
      <c r="I135" s="8">
        <v>-5.4162309423578192E-2</v>
      </c>
      <c r="J135" s="8">
        <v>0</v>
      </c>
      <c r="K135" s="8">
        <v>0</v>
      </c>
      <c r="L135" s="8">
        <v>1.5279789291829601E-2</v>
      </c>
      <c r="M135" s="8">
        <v>0</v>
      </c>
      <c r="N135" s="8">
        <v>-1.5522180073348572E-2</v>
      </c>
      <c r="O135" s="8">
        <v>0.5038875008948408</v>
      </c>
      <c r="P135" s="23">
        <v>7.6618194899198588</v>
      </c>
    </row>
    <row r="136" spans="1:16" ht="15.75" x14ac:dyDescent="0.25">
      <c r="A136" s="46"/>
      <c r="B136" s="3" t="s">
        <v>9</v>
      </c>
      <c r="C136" t="s">
        <v>22</v>
      </c>
      <c r="D136" s="4">
        <v>860.28054599366999</v>
      </c>
      <c r="E136" t="s">
        <v>14</v>
      </c>
      <c r="F136" t="str">
        <f>IF(Table368913[[#This Row],[% Price Change
Fuel]]&lt;-1, "Market Collapse", "")</f>
        <v/>
      </c>
      <c r="G136" s="9">
        <v>1.7542461261007261E-3</v>
      </c>
      <c r="H136" s="8">
        <v>0</v>
      </c>
      <c r="I136" s="8">
        <v>-3.036792733185017E-3</v>
      </c>
      <c r="J136" s="8">
        <v>0</v>
      </c>
      <c r="K136" s="8">
        <v>0</v>
      </c>
      <c r="L136" s="8">
        <v>8.5671297217304945E-4</v>
      </c>
      <c r="M136" s="8">
        <v>0</v>
      </c>
      <c r="N136" s="8">
        <v>-8.959614170825829E-4</v>
      </c>
      <c r="O136" s="8">
        <v>0.48926128223860299</v>
      </c>
      <c r="P136" s="23">
        <v>0.42958577648528756</v>
      </c>
    </row>
    <row r="137" spans="1:16" ht="15.75" x14ac:dyDescent="0.25">
      <c r="A137" s="46"/>
      <c r="B137" s="3" t="s">
        <v>10</v>
      </c>
      <c r="C137" t="s">
        <v>13</v>
      </c>
      <c r="D137">
        <v>3762.1112153559802</v>
      </c>
      <c r="E137" t="s">
        <v>14</v>
      </c>
      <c r="F137" t="str">
        <f>IF(Table368913[[#This Row],[% Price Change
Fuel]]&lt;-1, "Market Collapse", "")</f>
        <v/>
      </c>
      <c r="G137" s="9">
        <v>7.6715311722821214E-3</v>
      </c>
      <c r="H137" s="8">
        <v>0</v>
      </c>
      <c r="I137" s="8">
        <v>-1.3280263111182338E-2</v>
      </c>
      <c r="J137" s="8">
        <v>0</v>
      </c>
      <c r="K137" s="8">
        <v>0</v>
      </c>
      <c r="L137" s="8">
        <v>3.7465097821436921E-3</v>
      </c>
      <c r="M137" s="8">
        <v>0</v>
      </c>
      <c r="N137" s="8">
        <v>-3.8951397044751559E-3</v>
      </c>
      <c r="O137" s="8">
        <v>0.49226046052597439</v>
      </c>
      <c r="P137" s="23">
        <v>1.8786307271496363</v>
      </c>
    </row>
    <row r="138" spans="1:16" ht="15.75" x14ac:dyDescent="0.25">
      <c r="A138" s="46"/>
      <c r="B138" s="3" t="s">
        <v>10</v>
      </c>
      <c r="C138" t="s">
        <v>19</v>
      </c>
      <c r="D138">
        <v>3466.4439374662097</v>
      </c>
      <c r="E138" t="s">
        <v>14</v>
      </c>
      <c r="F138" t="str">
        <f>IF(Table368913[[#This Row],[% Price Change
Fuel]]&lt;-1, "Market Collapse", "")</f>
        <v/>
      </c>
      <c r="G138" s="9">
        <v>7.0686195067000742E-3</v>
      </c>
      <c r="H138" s="8">
        <v>0</v>
      </c>
      <c r="I138" s="8">
        <v>-1.2236556793379611E-2</v>
      </c>
      <c r="J138" s="8">
        <v>0</v>
      </c>
      <c r="K138" s="8">
        <v>0</v>
      </c>
      <c r="L138" s="8">
        <v>3.4520686331546376E-3</v>
      </c>
      <c r="M138" s="8">
        <v>0</v>
      </c>
      <c r="N138" s="8">
        <v>-3.5911662854879898E-3</v>
      </c>
      <c r="O138" s="8">
        <v>0.49195648710698592</v>
      </c>
      <c r="P138" s="23">
        <v>1.7309876614717288</v>
      </c>
    </row>
    <row r="139" spans="1:16" ht="15.75" x14ac:dyDescent="0.25">
      <c r="A139" s="46"/>
      <c r="B139" s="3" t="s">
        <v>11</v>
      </c>
      <c r="C139" t="s">
        <v>13</v>
      </c>
      <c r="D139">
        <v>9038.6271912206303</v>
      </c>
      <c r="E139" t="s">
        <v>14</v>
      </c>
      <c r="F139" t="str">
        <f>IF(Table368913[[#This Row],[% Price Change
Fuel]]&lt;-1, "Market Collapse", "")</f>
        <v/>
      </c>
      <c r="G139" s="9">
        <v>1.84311697030798E-2</v>
      </c>
      <c r="H139" s="8">
        <v>0</v>
      </c>
      <c r="I139" s="8">
        <v>-3.1906379262086879E-2</v>
      </c>
      <c r="J139" s="8">
        <v>0</v>
      </c>
      <c r="K139" s="8">
        <v>0</v>
      </c>
      <c r="L139" s="8">
        <v>9.001144105159951E-3</v>
      </c>
      <c r="M139" s="8">
        <v>0</v>
      </c>
      <c r="N139" s="8">
        <v>-9.2593646762295836E-3</v>
      </c>
      <c r="O139" s="8">
        <v>0.49762468549772143</v>
      </c>
      <c r="P139" s="23">
        <v>4.5134877202376451</v>
      </c>
    </row>
    <row r="140" spans="1:16" ht="15.75" x14ac:dyDescent="0.25">
      <c r="A140" s="46"/>
      <c r="B140" s="3" t="s">
        <v>11</v>
      </c>
      <c r="C140" t="s">
        <v>19</v>
      </c>
      <c r="D140">
        <v>8328.2743775763392</v>
      </c>
      <c r="E140" t="s">
        <v>14</v>
      </c>
      <c r="F140" t="str">
        <f>IF(Table368913[[#This Row],[% Price Change
Fuel]]&lt;-1, "Market Collapse", "")</f>
        <v/>
      </c>
      <c r="G140" s="9">
        <v>1.6982649592630367E-2</v>
      </c>
      <c r="H140" s="8">
        <v>0</v>
      </c>
      <c r="I140" s="8">
        <v>-2.9398831843377084E-2</v>
      </c>
      <c r="J140" s="8">
        <v>0</v>
      </c>
      <c r="K140" s="8">
        <v>0</v>
      </c>
      <c r="L140" s="8">
        <v>8.2937371167040239E-3</v>
      </c>
      <c r="M140" s="8">
        <v>0</v>
      </c>
      <c r="N140" s="8">
        <v>-8.5438158452426777E-3</v>
      </c>
      <c r="O140" s="8">
        <v>0.49690913666673819</v>
      </c>
      <c r="P140" s="23">
        <v>4.1587691735390653</v>
      </c>
    </row>
    <row r="141" spans="1:16" ht="15.75" x14ac:dyDescent="0.25">
      <c r="A141" s="46"/>
      <c r="B141" s="3" t="s">
        <v>12</v>
      </c>
      <c r="C141" t="s">
        <v>13</v>
      </c>
      <c r="D141">
        <v>3360.1350171024301</v>
      </c>
      <c r="E141" t="s">
        <v>14</v>
      </c>
      <c r="F141" t="str">
        <f>IF(Table368913[[#This Row],[% Price Change
Fuel]]&lt;-1, "Market Collapse", "")</f>
        <v/>
      </c>
      <c r="G141" s="9">
        <v>6.8518390475968138E-3</v>
      </c>
      <c r="H141" s="8">
        <v>0</v>
      </c>
      <c r="I141" s="8">
        <v>-1.1861286007196022E-2</v>
      </c>
      <c r="J141" s="8">
        <v>0</v>
      </c>
      <c r="K141" s="8">
        <v>0</v>
      </c>
      <c r="L141" s="8">
        <v>3.346200574696835E-3</v>
      </c>
      <c r="M141" s="8">
        <v>0</v>
      </c>
      <c r="N141" s="8">
        <v>-3.481781863969179E-3</v>
      </c>
      <c r="O141" s="8">
        <v>0.49184710268546583</v>
      </c>
      <c r="P141" s="23">
        <v>1.6779017230363364</v>
      </c>
    </row>
    <row r="142" spans="1:16" ht="15.75" x14ac:dyDescent="0.25">
      <c r="A142" s="46"/>
      <c r="B142" s="3" t="s">
        <v>12</v>
      </c>
      <c r="C142" t="s">
        <v>19</v>
      </c>
      <c r="D142">
        <v>3808.15302114118</v>
      </c>
      <c r="E142" t="s">
        <v>14</v>
      </c>
      <c r="F142" t="str">
        <f>IF(Table368913[[#This Row],[% Price Change
Fuel]]&lt;-1, "Market Collapse", "")</f>
        <v/>
      </c>
      <c r="G142" s="9">
        <v>7.7654175908620938E-3</v>
      </c>
      <c r="H142" s="8">
        <v>0</v>
      </c>
      <c r="I142" s="8">
        <v>-1.3442790814362934E-2</v>
      </c>
      <c r="J142" s="8">
        <v>0</v>
      </c>
      <c r="K142" s="8">
        <v>0</v>
      </c>
      <c r="L142" s="8">
        <v>3.7923606530743102E-3</v>
      </c>
      <c r="M142" s="8">
        <v>0</v>
      </c>
      <c r="N142" s="8">
        <v>-3.942442227562926E-3</v>
      </c>
      <c r="O142" s="8">
        <v>0.49230776304906387</v>
      </c>
      <c r="P142" s="23">
        <v>1.9016219536525787</v>
      </c>
    </row>
    <row r="143" spans="1:16" ht="15.75" x14ac:dyDescent="0.25">
      <c r="A143" s="46"/>
      <c r="B143" s="3" t="s">
        <v>12</v>
      </c>
      <c r="C143" t="s">
        <v>15</v>
      </c>
      <c r="D143">
        <v>3822.1535825767901</v>
      </c>
      <c r="E143" t="s">
        <v>14</v>
      </c>
      <c r="F143" t="str">
        <f>IF(Table368913[[#This Row],[% Price Change
Fuel]]&lt;-1, "Market Collapse", "")</f>
        <v/>
      </c>
      <c r="G143" s="9">
        <v>7.7939669179113132E-3</v>
      </c>
      <c r="H143" s="8">
        <v>0</v>
      </c>
      <c r="I143" s="8">
        <v>-1.3492212835383981E-2</v>
      </c>
      <c r="J143" s="8">
        <v>0</v>
      </c>
      <c r="K143" s="8">
        <v>0</v>
      </c>
      <c r="L143" s="8">
        <v>3.8063031543379205E-3</v>
      </c>
      <c r="M143" s="8">
        <v>0</v>
      </c>
      <c r="N143" s="8">
        <v>-3.9568244050603458E-3</v>
      </c>
      <c r="O143" s="8">
        <v>0.49232214522656387</v>
      </c>
      <c r="P143" s="23">
        <v>1.9086132102647939</v>
      </c>
    </row>
    <row r="144" spans="1:16" ht="15.75" x14ac:dyDescent="0.25">
      <c r="A144" s="46"/>
      <c r="B144" s="3" t="s">
        <v>12</v>
      </c>
      <c r="C144" t="s">
        <v>20</v>
      </c>
      <c r="D144">
        <v>5972.6399961013694</v>
      </c>
      <c r="E144" t="s">
        <v>14</v>
      </c>
      <c r="F144" t="str">
        <f>IF(Table368913[[#This Row],[% Price Change
Fuel]]&lt;-1, "Market Collapse", "")</f>
        <v/>
      </c>
      <c r="G144" s="9">
        <v>1.2179143913632307E-2</v>
      </c>
      <c r="H144" s="8">
        <v>0</v>
      </c>
      <c r="I144" s="8">
        <v>-2.1083435889093637E-2</v>
      </c>
      <c r="J144" s="8">
        <v>0</v>
      </c>
      <c r="K144" s="8">
        <v>0</v>
      </c>
      <c r="L144" s="8">
        <v>5.9478715247121925E-3</v>
      </c>
      <c r="M144" s="8">
        <v>0</v>
      </c>
      <c r="N144" s="8">
        <v>-6.1562939983397279E-3</v>
      </c>
      <c r="O144" s="8">
        <v>0.49452161481983214</v>
      </c>
      <c r="P144" s="23">
        <v>2.9824703142959499</v>
      </c>
    </row>
    <row r="145" spans="1:16" ht="15.75" x14ac:dyDescent="0.25">
      <c r="A145" s="46"/>
      <c r="B145" s="3" t="s">
        <v>12</v>
      </c>
      <c r="C145" t="s">
        <v>17</v>
      </c>
      <c r="D145">
        <v>2450.098450813101</v>
      </c>
      <c r="E145" t="s">
        <v>14</v>
      </c>
      <c r="F145" t="str">
        <f>IF(Table368913[[#This Row],[% Price Change
Fuel]]&lt;-1, "Market Collapse", "")</f>
        <v/>
      </c>
      <c r="G145" s="9">
        <v>4.9961326405908273E-3</v>
      </c>
      <c r="H145" s="8">
        <v>0</v>
      </c>
      <c r="I145" s="8">
        <v>-8.6488543832214555E-3</v>
      </c>
      <c r="J145" s="8">
        <v>0</v>
      </c>
      <c r="K145" s="8">
        <v>0</v>
      </c>
      <c r="L145" s="8">
        <v>2.4399379198889602E-3</v>
      </c>
      <c r="M145" s="8">
        <v>0</v>
      </c>
      <c r="N145" s="8">
        <v>-2.5434871216723411E-3</v>
      </c>
      <c r="O145" s="8">
        <v>0.49090880794318614</v>
      </c>
      <c r="P145" s="23">
        <v>1.2234700068013677</v>
      </c>
    </row>
    <row r="146" spans="1:16" ht="16.5" thickBot="1" x14ac:dyDescent="0.3">
      <c r="A146" s="46"/>
      <c r="B146" s="3" t="s">
        <v>12</v>
      </c>
      <c r="C146" t="s">
        <v>22</v>
      </c>
      <c r="D146">
        <v>4536.1822744070996</v>
      </c>
      <c r="E146" t="s">
        <v>14</v>
      </c>
      <c r="F146" t="str">
        <f>IF(Table368913[[#This Row],[% Price Change
Fuel]]&lt;-1, "Market Collapse", "")</f>
        <v/>
      </c>
      <c r="G146" s="9">
        <v>9.249982716944976E-3</v>
      </c>
      <c r="H146" s="8">
        <v>0</v>
      </c>
      <c r="I146" s="8">
        <v>-1.6012736114370332E-2</v>
      </c>
      <c r="J146" s="8">
        <v>0</v>
      </c>
      <c r="K146" s="8">
        <v>0</v>
      </c>
      <c r="L146" s="8">
        <v>4.5173707771541654E-3</v>
      </c>
      <c r="M146" s="8">
        <v>0</v>
      </c>
      <c r="N146" s="8">
        <v>-4.6892365824475575E-3</v>
      </c>
      <c r="O146" s="8">
        <v>0.49305455740394205</v>
      </c>
      <c r="P146" s="23">
        <v>2.2651673267576236</v>
      </c>
    </row>
    <row r="147" spans="1:16" ht="15.75" x14ac:dyDescent="0.25">
      <c r="A147" s="45" t="s">
        <v>44</v>
      </c>
      <c r="B147" s="3" t="s">
        <v>7</v>
      </c>
      <c r="C147" t="s">
        <v>13</v>
      </c>
      <c r="D147">
        <v>1606695.2125056691</v>
      </c>
      <c r="E147" t="s">
        <v>14</v>
      </c>
      <c r="F147" s="6" t="str">
        <f>IF(Table368913[[#This Row],[% Price Change
Fuel]]&lt;-1, "Market Collapse", "")</f>
        <v/>
      </c>
      <c r="G147" s="9">
        <v>3.2763019755457679</v>
      </c>
      <c r="H147" s="8">
        <v>0</v>
      </c>
      <c r="I147" s="8">
        <v>-5.6716385933672253</v>
      </c>
      <c r="J147" s="8">
        <v>0</v>
      </c>
      <c r="K147" s="8">
        <v>0</v>
      </c>
      <c r="L147" s="8">
        <v>1.6000322653954868</v>
      </c>
      <c r="M147" s="8">
        <v>0</v>
      </c>
      <c r="N147" s="8">
        <v>-0.39199049078762627</v>
      </c>
      <c r="O147" s="8">
        <v>0.88035581160911514</v>
      </c>
      <c r="P147" s="23">
        <v>802.31200583787609</v>
      </c>
    </row>
    <row r="148" spans="1:16" ht="15.75" x14ac:dyDescent="0.25">
      <c r="A148" s="46"/>
      <c r="B148" s="3" t="s">
        <v>7</v>
      </c>
      <c r="C148" t="s">
        <v>15</v>
      </c>
      <c r="D148">
        <v>1405858.3109424603</v>
      </c>
      <c r="E148" t="s">
        <v>14</v>
      </c>
      <c r="F148" s="6" t="str">
        <f>IF(Table368913[[#This Row],[% Price Change
Fuel]]&lt;-1, "Market Collapse", "")</f>
        <v/>
      </c>
      <c r="G148" s="9">
        <v>2.8667642286025465</v>
      </c>
      <c r="H148" s="8">
        <v>0</v>
      </c>
      <c r="I148" s="8">
        <v>-4.962683769196321</v>
      </c>
      <c r="J148" s="8">
        <v>0</v>
      </c>
      <c r="K148" s="8">
        <v>0</v>
      </c>
      <c r="L148" s="8">
        <v>1.4000282322210509</v>
      </c>
      <c r="M148" s="8">
        <v>0</v>
      </c>
      <c r="N148" s="8">
        <v>-0.37931870413303581</v>
      </c>
      <c r="O148" s="8">
        <v>0.86768402495452479</v>
      </c>
      <c r="P148" s="23">
        <v>702.02300510814143</v>
      </c>
    </row>
    <row r="149" spans="1:16" ht="15.75" x14ac:dyDescent="0.25">
      <c r="A149" s="46"/>
      <c r="B149" s="3" t="s">
        <v>7</v>
      </c>
      <c r="C149" t="s">
        <v>16</v>
      </c>
      <c r="D149">
        <v>1068040.3431848581</v>
      </c>
      <c r="E149" t="s">
        <v>14</v>
      </c>
      <c r="F149" s="6" t="str">
        <f>IF(Table368913[[#This Row],[% Price Change
Fuel]]&lt;-1, "Market Collapse", "")</f>
        <v/>
      </c>
      <c r="G149" s="9">
        <v>2.1779007363083083</v>
      </c>
      <c r="H149" s="8">
        <v>0</v>
      </c>
      <c r="I149" s="8">
        <v>-3.7701853982832128</v>
      </c>
      <c r="J149" s="8">
        <v>0</v>
      </c>
      <c r="K149" s="8">
        <v>0</v>
      </c>
      <c r="L149" s="8">
        <v>1.0636111918045641</v>
      </c>
      <c r="M149" s="8">
        <v>0</v>
      </c>
      <c r="N149" s="8">
        <v>-0.35063698868020277</v>
      </c>
      <c r="O149" s="8">
        <v>0.83900230950169175</v>
      </c>
      <c r="P149" s="23">
        <v>533.33176285504953</v>
      </c>
    </row>
    <row r="150" spans="1:16" ht="15.75" x14ac:dyDescent="0.25">
      <c r="A150" s="46"/>
      <c r="B150" s="3" t="s">
        <v>7</v>
      </c>
      <c r="C150" t="s">
        <v>17</v>
      </c>
      <c r="D150">
        <v>901191.22496311564</v>
      </c>
      <c r="E150" t="s">
        <v>14</v>
      </c>
      <c r="F150" s="6" t="str">
        <f>IF(Table368913[[#This Row],[% Price Change
Fuel]]&lt;-1, "Market Collapse", "")</f>
        <v/>
      </c>
      <c r="G150" s="9">
        <v>1.8376693773093249</v>
      </c>
      <c r="H150" s="8">
        <v>0</v>
      </c>
      <c r="I150" s="8">
        <v>-3.1812075443566163</v>
      </c>
      <c r="J150" s="8">
        <v>0</v>
      </c>
      <c r="K150" s="8">
        <v>0</v>
      </c>
      <c r="L150" s="8">
        <v>0.89745399501349421</v>
      </c>
      <c r="M150" s="8">
        <v>0</v>
      </c>
      <c r="N150" s="8">
        <v>-0.33133366057864777</v>
      </c>
      <c r="O150" s="8">
        <v>0.81969898140013675</v>
      </c>
      <c r="P150" s="23">
        <v>450.01474686419311</v>
      </c>
    </row>
    <row r="151" spans="1:16" ht="15.75" x14ac:dyDescent="0.25">
      <c r="A151" s="46"/>
      <c r="B151" s="3" t="s">
        <v>7</v>
      </c>
      <c r="C151" t="s">
        <v>18</v>
      </c>
      <c r="D151">
        <v>1864178.4196379881</v>
      </c>
      <c r="E151" t="s">
        <v>14</v>
      </c>
      <c r="F151" s="6" t="str">
        <f>IF(Table368913[[#This Row],[% Price Change
Fuel]]&lt;-1, "Market Collapse", "")</f>
        <v/>
      </c>
      <c r="G151" s="9">
        <v>3.8013503690627184</v>
      </c>
      <c r="H151" s="8">
        <v>0</v>
      </c>
      <c r="I151" s="8">
        <v>-6.5805550346119723</v>
      </c>
      <c r="J151" s="8">
        <v>0</v>
      </c>
      <c r="K151" s="8">
        <v>0</v>
      </c>
      <c r="L151" s="8">
        <v>1.8564476925421998</v>
      </c>
      <c r="M151" s="8">
        <v>0</v>
      </c>
      <c r="N151" s="8">
        <v>-0.40507409937262873</v>
      </c>
      <c r="O151" s="8">
        <v>0.89343942019411748</v>
      </c>
      <c r="P151" s="23">
        <v>930.88764779907433</v>
      </c>
    </row>
    <row r="152" spans="1:16" ht="15.75" x14ac:dyDescent="0.25">
      <c r="A152" s="46"/>
      <c r="B152" s="3" t="s">
        <v>7</v>
      </c>
      <c r="C152" t="s">
        <v>23</v>
      </c>
      <c r="D152">
        <v>1789322.1461500002</v>
      </c>
      <c r="E152" t="s">
        <v>14</v>
      </c>
      <c r="F152" s="6" t="str">
        <f>IF(Table368913[[#This Row],[% Price Change
Fuel]]&lt;-1, "Market Collapse", "")</f>
        <v/>
      </c>
      <c r="G152" s="9">
        <v>3.6487067594958393</v>
      </c>
      <c r="H152" s="8">
        <v>0</v>
      </c>
      <c r="I152" s="8">
        <v>-6.3163121798591924</v>
      </c>
      <c r="J152" s="8">
        <v>0</v>
      </c>
      <c r="K152" s="8">
        <v>0</v>
      </c>
      <c r="L152" s="8">
        <v>1.7819018471847206</v>
      </c>
      <c r="M152" s="8">
        <v>0</v>
      </c>
      <c r="N152" s="8">
        <v>-0.40157510656008283</v>
      </c>
      <c r="O152" s="8">
        <v>0.88994042738157164</v>
      </c>
      <c r="P152" s="23">
        <v>893.5077598998414</v>
      </c>
    </row>
    <row r="153" spans="1:16" ht="15.75" x14ac:dyDescent="0.25">
      <c r="A153" s="46"/>
      <c r="B153" s="3" t="s">
        <v>7</v>
      </c>
      <c r="C153" t="s">
        <v>24</v>
      </c>
      <c r="D153">
        <v>1602880.4750000001</v>
      </c>
      <c r="E153" t="s">
        <v>14</v>
      </c>
      <c r="F153" s="6" t="str">
        <f>IF(Table368913[[#This Row],[% Price Change
Fuel]]&lt;-1, "Market Collapse", "")</f>
        <v/>
      </c>
      <c r="G153" s="9">
        <v>3.2685231311646232</v>
      </c>
      <c r="H153" s="8">
        <v>0</v>
      </c>
      <c r="I153" s="8">
        <v>-5.6581725593040648</v>
      </c>
      <c r="J153" s="8">
        <v>0</v>
      </c>
      <c r="K153" s="8">
        <v>0</v>
      </c>
      <c r="L153" s="8">
        <v>1.5962333475636687</v>
      </c>
      <c r="M153" s="8">
        <v>0</v>
      </c>
      <c r="N153" s="8">
        <v>-0.39177245436284824</v>
      </c>
      <c r="O153" s="8">
        <v>0.88013777518433722</v>
      </c>
      <c r="P153" s="23">
        <v>800.40709588600953</v>
      </c>
    </row>
    <row r="154" spans="1:16" ht="15.75" x14ac:dyDescent="0.25">
      <c r="A154" s="46"/>
      <c r="B154" s="3" t="s">
        <v>7</v>
      </c>
      <c r="C154" t="s">
        <v>25</v>
      </c>
      <c r="D154">
        <v>924809.875</v>
      </c>
      <c r="E154" t="s">
        <v>14</v>
      </c>
      <c r="F154" t="str">
        <f>IF(Table368913[[#This Row],[% Price Change
Fuel]]&lt;-1, "Market Collapse", "")</f>
        <v/>
      </c>
      <c r="G154" s="9">
        <v>1.8858314861979735</v>
      </c>
      <c r="H154" s="8">
        <v>0</v>
      </c>
      <c r="I154" s="8">
        <v>-3.2645814450378294</v>
      </c>
      <c r="J154" s="8">
        <v>0</v>
      </c>
      <c r="K154" s="8">
        <v>0</v>
      </c>
      <c r="L154" s="8">
        <v>0.9209746987723384</v>
      </c>
      <c r="M154" s="8">
        <v>0</v>
      </c>
      <c r="N154" s="8">
        <v>-0.3343427334687567</v>
      </c>
      <c r="O154" s="8">
        <v>0.82270805429024552</v>
      </c>
      <c r="P154" s="23">
        <v>461.80884840802219</v>
      </c>
    </row>
    <row r="157" spans="1:16" ht="30.75" customHeight="1" x14ac:dyDescent="0.25">
      <c r="A157" s="47" t="s">
        <v>39</v>
      </c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</row>
    <row r="158" spans="1:16" ht="37.5" x14ac:dyDescent="0.3">
      <c r="A158" s="26" t="s">
        <v>45</v>
      </c>
      <c r="B158" s="1" t="s">
        <v>0</v>
      </c>
      <c r="C158" s="1" t="s">
        <v>1</v>
      </c>
      <c r="D158" s="1" t="s">
        <v>2</v>
      </c>
      <c r="E158" s="1" t="s">
        <v>3</v>
      </c>
      <c r="F158" s="5" t="s">
        <v>30</v>
      </c>
      <c r="G158" s="5" t="s">
        <v>34</v>
      </c>
      <c r="H158" s="7" t="s">
        <v>32</v>
      </c>
      <c r="I158" s="7" t="s">
        <v>26</v>
      </c>
      <c r="J158" s="7" t="s">
        <v>27</v>
      </c>
      <c r="K158" s="7" t="s">
        <v>33</v>
      </c>
      <c r="L158" s="7" t="s">
        <v>28</v>
      </c>
      <c r="M158" s="7" t="s">
        <v>29</v>
      </c>
      <c r="N158" s="7" t="s">
        <v>36</v>
      </c>
      <c r="O158" s="7" t="s">
        <v>35</v>
      </c>
      <c r="P158" s="7" t="s">
        <v>31</v>
      </c>
    </row>
    <row r="159" spans="1:16" ht="15.75" x14ac:dyDescent="0.25">
      <c r="A159" s="46" t="s">
        <v>4</v>
      </c>
      <c r="B159" s="3" t="s">
        <v>5</v>
      </c>
      <c r="C159" t="s">
        <v>13</v>
      </c>
      <c r="D159" s="4">
        <v>78.279968349613</v>
      </c>
      <c r="E159" t="s">
        <v>14</v>
      </c>
      <c r="F159" t="str">
        <f>IF(Table36810[[#This Row],[% Price Change
Fuel]]&lt;-1, "Market Collapse", "")</f>
        <v/>
      </c>
      <c r="G159" s="9">
        <v>1.5962505704459633E-4</v>
      </c>
      <c r="H159" s="8">
        <v>3.1735711057593174E-16</v>
      </c>
      <c r="I159" s="8">
        <v>-2.159616830375269E-4</v>
      </c>
      <c r="J159" s="8">
        <v>0</v>
      </c>
      <c r="K159" s="8">
        <v>0</v>
      </c>
      <c r="L159" s="8">
        <v>1.0900996613440747E-4</v>
      </c>
      <c r="M159" s="8">
        <v>0</v>
      </c>
      <c r="N159" s="8">
        <v>-5.060701276288834E-5</v>
      </c>
      <c r="O159" s="8">
        <v>0.68296322833106538</v>
      </c>
      <c r="P159" s="23">
        <v>4.7240660340491215E-2</v>
      </c>
    </row>
    <row r="160" spans="1:16" ht="15.75" x14ac:dyDescent="0.25">
      <c r="A160" s="46"/>
      <c r="B160" s="3" t="s">
        <v>5</v>
      </c>
      <c r="C160" t="s">
        <v>15</v>
      </c>
      <c r="D160" s="4">
        <v>71.425238501169304</v>
      </c>
      <c r="E160" t="s">
        <v>14</v>
      </c>
      <c r="F160" t="str">
        <f>IF(Table36810[[#This Row],[% Price Change
Fuel]]&lt;-1, "Market Collapse", "")</f>
        <v/>
      </c>
      <c r="G160" s="9">
        <v>1.4564719442977924E-4</v>
      </c>
      <c r="H160" s="8">
        <v>3.1735711057593174E-16</v>
      </c>
      <c r="I160" s="8">
        <v>-1.9705059983132208E-4</v>
      </c>
      <c r="J160" s="8">
        <v>0</v>
      </c>
      <c r="K160" s="8">
        <v>0</v>
      </c>
      <c r="L160" s="8">
        <v>9.9464307335721714E-5</v>
      </c>
      <c r="M160" s="8">
        <v>0</v>
      </c>
      <c r="N160" s="8">
        <v>-4.6176161665650837E-5</v>
      </c>
      <c r="O160" s="8">
        <v>0.68295879748021027</v>
      </c>
      <c r="P160" s="23">
        <v>4.3103944762730037E-2</v>
      </c>
    </row>
    <row r="161" spans="1:16" ht="15.75" x14ac:dyDescent="0.25">
      <c r="A161" s="46"/>
      <c r="B161" s="3" t="s">
        <v>5</v>
      </c>
      <c r="C161" t="s">
        <v>16</v>
      </c>
      <c r="D161" s="4">
        <v>54.2622507724803</v>
      </c>
      <c r="E161" t="s">
        <v>14</v>
      </c>
      <c r="F161" t="str">
        <f>IF(Table36810[[#This Row],[% Price Change
Fuel]]&lt;-1, "Market Collapse", "")</f>
        <v/>
      </c>
      <c r="G161" s="9">
        <v>1.1064918723831063E-4</v>
      </c>
      <c r="H161" s="8">
        <v>3.1735711057593174E-16</v>
      </c>
      <c r="I161" s="8">
        <v>-1.497007120632725E-4</v>
      </c>
      <c r="J161" s="8">
        <v>0</v>
      </c>
      <c r="K161" s="8">
        <v>0</v>
      </c>
      <c r="L161" s="8">
        <v>7.5563726503784522E-5</v>
      </c>
      <c r="M161" s="8">
        <v>0</v>
      </c>
      <c r="N161" s="8">
        <v>-3.5081578986369995E-5</v>
      </c>
      <c r="O161" s="8">
        <v>0.6829477028980514</v>
      </c>
      <c r="P161" s="23">
        <v>3.2746366817669015E-2</v>
      </c>
    </row>
    <row r="162" spans="1:16" ht="15.75" x14ac:dyDescent="0.25">
      <c r="A162" s="46"/>
      <c r="B162" s="3" t="s">
        <v>5</v>
      </c>
      <c r="C162" t="s">
        <v>17</v>
      </c>
      <c r="D162" s="4">
        <v>45.7854092798406</v>
      </c>
      <c r="E162" t="s">
        <v>14</v>
      </c>
      <c r="F162" t="str">
        <f>IF(Table36810[[#This Row],[% Price Change
Fuel]]&lt;-1, "Market Collapse", "")</f>
        <v/>
      </c>
      <c r="G162" s="9">
        <v>9.3363586140756002E-5</v>
      </c>
      <c r="H162" s="8">
        <v>3.1735711057593174E-16</v>
      </c>
      <c r="I162" s="8">
        <v>-1.2631448702786052E-4</v>
      </c>
      <c r="J162" s="8">
        <v>0</v>
      </c>
      <c r="K162" s="8">
        <v>0</v>
      </c>
      <c r="L162" s="8">
        <v>6.3759171347104539E-5</v>
      </c>
      <c r="M162" s="8">
        <v>0</v>
      </c>
      <c r="N162" s="8">
        <v>-2.9601651077403264E-5</v>
      </c>
      <c r="O162" s="8">
        <v>0.68294222296929041</v>
      </c>
      <c r="P162" s="23">
        <v>2.7630733812775463E-2</v>
      </c>
    </row>
    <row r="163" spans="1:16" ht="15.75" x14ac:dyDescent="0.25">
      <c r="A163" s="46"/>
      <c r="B163" s="3" t="s">
        <v>5</v>
      </c>
      <c r="C163" t="s">
        <v>18</v>
      </c>
      <c r="D163" s="4">
        <v>94.710389505675494</v>
      </c>
      <c r="E163" t="s">
        <v>14</v>
      </c>
      <c r="F163" t="str">
        <f>IF(Table36810[[#This Row],[% Price Change
Fuel]]&lt;-1, "Market Collapse", "")</f>
        <v/>
      </c>
      <c r="G163" s="9">
        <v>1.9312924680856913E-4</v>
      </c>
      <c r="H163" s="8">
        <v>3.1735711057593174E-16</v>
      </c>
      <c r="I163" s="8">
        <v>-2.6129053894648733E-4</v>
      </c>
      <c r="J163" s="8">
        <v>0</v>
      </c>
      <c r="K163" s="8">
        <v>0</v>
      </c>
      <c r="L163" s="8">
        <v>1.3189040019132437E-4</v>
      </c>
      <c r="M163" s="8">
        <v>0</v>
      </c>
      <c r="N163" s="8">
        <v>-6.1227021888600377E-5</v>
      </c>
      <c r="O163" s="8">
        <v>0.6829738483405936</v>
      </c>
      <c r="P163" s="23">
        <v>5.7156146529960442E-2</v>
      </c>
    </row>
    <row r="164" spans="1:16" ht="15.75" x14ac:dyDescent="0.25">
      <c r="A164" s="46"/>
      <c r="B164" s="3" t="s">
        <v>6</v>
      </c>
      <c r="C164" t="s">
        <v>13</v>
      </c>
      <c r="D164" s="4">
        <v>347.463431650475</v>
      </c>
      <c r="E164" t="s">
        <v>14</v>
      </c>
      <c r="F164" t="str">
        <f>IF(Table36810[[#This Row],[% Price Change
Fuel]]&lt;-1, "Market Collapse", "")</f>
        <v/>
      </c>
      <c r="G164" s="9">
        <v>7.0853209662025205E-4</v>
      </c>
      <c r="H164" s="8">
        <v>3.1735711057593174E-16</v>
      </c>
      <c r="I164" s="8">
        <v>-9.5859501575320703E-4</v>
      </c>
      <c r="J164" s="8">
        <v>0</v>
      </c>
      <c r="K164" s="8">
        <v>0</v>
      </c>
      <c r="L164" s="8">
        <v>4.8386551139105878E-4</v>
      </c>
      <c r="M164" s="8">
        <v>0</v>
      </c>
      <c r="N164" s="8">
        <v>-2.2450751444928714E-4</v>
      </c>
      <c r="O164" s="8">
        <v>0.68313712883268973</v>
      </c>
      <c r="P164" s="23">
        <v>0.20968840817667636</v>
      </c>
    </row>
    <row r="165" spans="1:16" ht="15.75" x14ac:dyDescent="0.25">
      <c r="A165" s="46"/>
      <c r="B165" s="3" t="s">
        <v>6</v>
      </c>
      <c r="C165" t="s">
        <v>15</v>
      </c>
      <c r="D165" s="4">
        <v>301.51785396969899</v>
      </c>
      <c r="E165" t="s">
        <v>14</v>
      </c>
      <c r="F165" t="str">
        <f>IF(Table36810[[#This Row],[% Price Change
Fuel]]&lt;-1, "Market Collapse", "")</f>
        <v/>
      </c>
      <c r="G165" s="9">
        <v>6.1484190214437426E-4</v>
      </c>
      <c r="H165" s="8">
        <v>3.1735711057593174E-16</v>
      </c>
      <c r="I165" s="8">
        <v>-8.3183865019409605E-4</v>
      </c>
      <c r="J165" s="8">
        <v>0</v>
      </c>
      <c r="K165" s="8">
        <v>0</v>
      </c>
      <c r="L165" s="8">
        <v>4.1988329508977457E-4</v>
      </c>
      <c r="M165" s="8">
        <v>0</v>
      </c>
      <c r="N165" s="8">
        <v>-1.9483881198884343E-4</v>
      </c>
      <c r="O165" s="8">
        <v>0.68310746013030788</v>
      </c>
      <c r="P165" s="23">
        <v>0.1819610153949815</v>
      </c>
    </row>
    <row r="166" spans="1:16" ht="15.75" x14ac:dyDescent="0.25">
      <c r="A166" s="46"/>
      <c r="B166" s="3" t="s">
        <v>6</v>
      </c>
      <c r="C166" t="s">
        <v>16</v>
      </c>
      <c r="D166" s="4">
        <v>229.06521214312818</v>
      </c>
      <c r="E166" t="s">
        <v>14</v>
      </c>
      <c r="F166" t="str">
        <f>IF(Table36810[[#This Row],[% Price Change
Fuel]]&lt;-1, "Market Collapse", "")</f>
        <v/>
      </c>
      <c r="G166" s="9">
        <v>4.6709967219168101E-4</v>
      </c>
      <c r="H166" s="8">
        <v>3.1735711057593174E-16</v>
      </c>
      <c r="I166" s="8">
        <v>-6.319536119234366E-4</v>
      </c>
      <c r="J166" s="8">
        <v>0</v>
      </c>
      <c r="K166" s="8">
        <v>0</v>
      </c>
      <c r="L166" s="8">
        <v>3.1898826155333029E-4</v>
      </c>
      <c r="M166" s="8">
        <v>0</v>
      </c>
      <c r="N166" s="8">
        <v>-1.4804226014714762E-4</v>
      </c>
      <c r="O166" s="8">
        <v>0.68306066357846562</v>
      </c>
      <c r="P166" s="23">
        <v>0.1382370497947959</v>
      </c>
    </row>
    <row r="167" spans="1:16" ht="15.75" x14ac:dyDescent="0.25">
      <c r="A167" s="46"/>
      <c r="B167" s="3" t="s">
        <v>6</v>
      </c>
      <c r="C167" t="s">
        <v>17</v>
      </c>
      <c r="D167" s="4">
        <v>193.28067562836512</v>
      </c>
      <c r="E167" t="s">
        <v>14</v>
      </c>
      <c r="F167" t="str">
        <f>IF(Table36810[[#This Row],[% Price Change
Fuel]]&lt;-1, "Market Collapse", "")</f>
        <v/>
      </c>
      <c r="G167" s="9">
        <v>3.9412942446531317E-4</v>
      </c>
      <c r="H167" s="8">
        <v>3.1735711057593174E-16</v>
      </c>
      <c r="I167" s="8">
        <v>-5.3322990398920215E-4</v>
      </c>
      <c r="J167" s="8">
        <v>0</v>
      </c>
      <c r="K167" s="8">
        <v>0</v>
      </c>
      <c r="L167" s="8">
        <v>2.6915595840029454E-4</v>
      </c>
      <c r="M167" s="8">
        <v>0</v>
      </c>
      <c r="N167" s="8">
        <v>-1.2492422975019207E-4</v>
      </c>
      <c r="O167" s="8">
        <v>0.68303754554822271</v>
      </c>
      <c r="P167" s="23">
        <v>0.11664167653927299</v>
      </c>
    </row>
    <row r="168" spans="1:16" ht="16.5" thickBot="1" x14ac:dyDescent="0.3">
      <c r="A168" s="42"/>
      <c r="B168" s="3" t="s">
        <v>6</v>
      </c>
      <c r="C168" t="s">
        <v>18</v>
      </c>
      <c r="D168" s="4">
        <v>399.81488344685596</v>
      </c>
      <c r="E168" t="s">
        <v>14</v>
      </c>
      <c r="F168" t="str">
        <f>IF(Table36810[[#This Row],[% Price Change
Fuel]]&lt;-1, "Market Collapse", "")</f>
        <v/>
      </c>
      <c r="G168" s="9">
        <v>8.1528486690808091E-4</v>
      </c>
      <c r="H168" s="8">
        <v>3.1735711057593174E-16</v>
      </c>
      <c r="I168" s="8">
        <v>-1.1030241446577237E-3</v>
      </c>
      <c r="J168" s="8">
        <v>0</v>
      </c>
      <c r="K168" s="8">
        <v>0</v>
      </c>
      <c r="L168" s="8">
        <v>5.5676832558134446E-4</v>
      </c>
      <c r="M168" s="8">
        <v>0</v>
      </c>
      <c r="N168" s="8">
        <v>-2.5830594839595412E-4</v>
      </c>
      <c r="O168" s="8">
        <v>0.68317092726673079</v>
      </c>
      <c r="P168" s="23">
        <v>0.24128163955866266</v>
      </c>
    </row>
    <row r="169" spans="1:16" ht="15.75" x14ac:dyDescent="0.25">
      <c r="A169" s="46" t="s">
        <v>8</v>
      </c>
      <c r="B169" s="3" t="s">
        <v>9</v>
      </c>
      <c r="C169" t="s">
        <v>13</v>
      </c>
      <c r="D169" s="4">
        <v>13979.558874595172</v>
      </c>
      <c r="E169" t="s">
        <v>14</v>
      </c>
      <c r="F169" t="str">
        <f>IF(Table36810[[#This Row],[% Price Change
Fuel]]&lt;-1, "Market Collapse", "")</f>
        <v/>
      </c>
      <c r="G169" s="9">
        <v>2.8506499553618933E-2</v>
      </c>
      <c r="H169" s="8">
        <v>3.1735711057593174E-16</v>
      </c>
      <c r="I169" s="8">
        <v>-3.856732605201775E-2</v>
      </c>
      <c r="J169" s="8">
        <v>0</v>
      </c>
      <c r="K169" s="8">
        <v>0</v>
      </c>
      <c r="L169" s="8">
        <v>1.9467448334767962E-2</v>
      </c>
      <c r="M169" s="8">
        <v>0</v>
      </c>
      <c r="N169" s="8">
        <v>-8.7885212419892E-3</v>
      </c>
      <c r="O169" s="8">
        <v>0.691701142560189</v>
      </c>
      <c r="P169" s="23">
        <v>8.4364315217347787</v>
      </c>
    </row>
    <row r="170" spans="1:16" ht="15.75" x14ac:dyDescent="0.25">
      <c r="A170" s="46"/>
      <c r="B170" s="3" t="s">
        <v>9</v>
      </c>
      <c r="C170" t="s">
        <v>19</v>
      </c>
      <c r="D170" s="4">
        <v>12880.894356686529</v>
      </c>
      <c r="E170" t="s">
        <v>14</v>
      </c>
      <c r="F170" t="str">
        <f>IF(Table36810[[#This Row],[% Price Change
Fuel]]&lt;-1, "Market Collapse", "")</f>
        <v/>
      </c>
      <c r="G170" s="9">
        <v>2.6266151351627E-2</v>
      </c>
      <c r="H170" s="8">
        <v>3.1735711057593174E-16</v>
      </c>
      <c r="I170" s="8">
        <v>-3.5536289589131312E-2</v>
      </c>
      <c r="J170" s="8">
        <v>0</v>
      </c>
      <c r="K170" s="8">
        <v>0</v>
      </c>
      <c r="L170" s="8">
        <v>1.7937486271480139E-2</v>
      </c>
      <c r="M170" s="8">
        <v>0</v>
      </c>
      <c r="N170" s="8">
        <v>-8.1155020743670456E-3</v>
      </c>
      <c r="O170" s="8">
        <v>0.69102812339256747</v>
      </c>
      <c r="P170" s="23">
        <v>7.7734057386008022</v>
      </c>
    </row>
    <row r="171" spans="1:16" ht="15.75" x14ac:dyDescent="0.25">
      <c r="A171" s="46"/>
      <c r="B171" s="3" t="s">
        <v>9</v>
      </c>
      <c r="C171" t="s">
        <v>15</v>
      </c>
      <c r="D171" s="4">
        <v>12928.250585906731</v>
      </c>
      <c r="E171" t="s">
        <v>14</v>
      </c>
      <c r="F171" t="str">
        <f>IF(Table36810[[#This Row],[% Price Change
Fuel]]&lt;-1, "Market Collapse", "")</f>
        <v/>
      </c>
      <c r="G171" s="9">
        <v>2.6362718084471486E-2</v>
      </c>
      <c r="H171" s="8">
        <v>3.1735711057593174E-16</v>
      </c>
      <c r="I171" s="8">
        <v>-3.5666937712531654E-2</v>
      </c>
      <c r="J171" s="8">
        <v>0</v>
      </c>
      <c r="K171" s="8">
        <v>0</v>
      </c>
      <c r="L171" s="8">
        <v>1.8003432912139176E-2</v>
      </c>
      <c r="M171" s="8">
        <v>0</v>
      </c>
      <c r="N171" s="8">
        <v>-8.144572113778125E-3</v>
      </c>
      <c r="O171" s="8">
        <v>0.69105719343197969</v>
      </c>
      <c r="P171" s="23">
        <v>7.8019844361497057</v>
      </c>
    </row>
    <row r="172" spans="1:16" ht="15.75" x14ac:dyDescent="0.25">
      <c r="A172" s="46"/>
      <c r="B172" s="3" t="s">
        <v>9</v>
      </c>
      <c r="C172" t="s">
        <v>20</v>
      </c>
      <c r="D172" s="4">
        <v>20202.167397060159</v>
      </c>
      <c r="E172" t="s">
        <v>14</v>
      </c>
      <c r="F172" t="str">
        <f>IF(Table36810[[#This Row],[% Price Change
Fuel]]&lt;-1, "Market Collapse", "")</f>
        <v/>
      </c>
      <c r="G172" s="9">
        <v>4.1195368255359736E-2</v>
      </c>
      <c r="H172" s="8">
        <v>3.1735711057593174E-16</v>
      </c>
      <c r="I172" s="8">
        <v>-5.5734489474899548E-2</v>
      </c>
      <c r="J172" s="8">
        <v>0</v>
      </c>
      <c r="K172" s="8">
        <v>0</v>
      </c>
      <c r="L172" s="8">
        <v>2.8132836921436227E-2</v>
      </c>
      <c r="M172" s="8">
        <v>0</v>
      </c>
      <c r="N172" s="8">
        <v>-1.2545706341175158E-2</v>
      </c>
      <c r="O172" s="8">
        <v>0.69545832765937488</v>
      </c>
      <c r="P172" s="23">
        <v>12.191672381426118</v>
      </c>
    </row>
    <row r="173" spans="1:16" ht="15.75" x14ac:dyDescent="0.25">
      <c r="A173" s="46"/>
      <c r="B173" s="3" t="s">
        <v>9</v>
      </c>
      <c r="C173" t="s">
        <v>17</v>
      </c>
      <c r="D173" s="4">
        <v>8287.3401193964201</v>
      </c>
      <c r="E173" t="s">
        <v>14</v>
      </c>
      <c r="F173" t="str">
        <f>IF(Table36810[[#This Row],[% Price Change
Fuel]]&lt;-1, "Market Collapse", "")</f>
        <v/>
      </c>
      <c r="G173" s="9">
        <v>1.6899178259736296E-2</v>
      </c>
      <c r="H173" s="8">
        <v>3.1735711057593174E-16</v>
      </c>
      <c r="I173" s="8">
        <v>-2.2863421611219042E-2</v>
      </c>
      <c r="J173" s="8">
        <v>0</v>
      </c>
      <c r="K173" s="8">
        <v>0</v>
      </c>
      <c r="L173" s="8">
        <v>1.1540662123480011E-2</v>
      </c>
      <c r="M173" s="8">
        <v>0</v>
      </c>
      <c r="N173" s="8">
        <v>-5.2694664828291972E-3</v>
      </c>
      <c r="O173" s="8">
        <v>0.68818208780102985</v>
      </c>
      <c r="P173" s="23">
        <v>5.0012720745909736</v>
      </c>
    </row>
    <row r="174" spans="1:16" ht="15.75" x14ac:dyDescent="0.25">
      <c r="A174" s="46"/>
      <c r="B174" s="3" t="s">
        <v>9</v>
      </c>
      <c r="C174" t="s">
        <v>21</v>
      </c>
      <c r="D174" s="4">
        <v>15343.41827613693</v>
      </c>
      <c r="E174" t="s">
        <v>14</v>
      </c>
      <c r="F174" t="str">
        <f>IF(Table36810[[#This Row],[% Price Change
Fuel]]&lt;-1, "Market Collapse", "")</f>
        <v/>
      </c>
      <c r="G174" s="9">
        <v>3.1287621459539949E-2</v>
      </c>
      <c r="H174" s="8">
        <v>3.1735711057593174E-16</v>
      </c>
      <c r="I174" s="8">
        <v>-4.232999200594581E-2</v>
      </c>
      <c r="J174" s="8">
        <v>0</v>
      </c>
      <c r="K174" s="8">
        <v>0</v>
      </c>
      <c r="L174" s="8">
        <v>2.1366711585745976E-2</v>
      </c>
      <c r="M174" s="8">
        <v>0</v>
      </c>
      <c r="N174" s="8">
        <v>-9.6199252927648624E-3</v>
      </c>
      <c r="O174" s="8">
        <v>0.6925325466109653</v>
      </c>
      <c r="P174" s="23">
        <v>9.2594980111425649</v>
      </c>
    </row>
    <row r="175" spans="1:16" ht="15.75" x14ac:dyDescent="0.25">
      <c r="A175" s="46"/>
      <c r="B175" s="3" t="s">
        <v>9</v>
      </c>
      <c r="C175" t="s">
        <v>22</v>
      </c>
      <c r="D175" s="4">
        <v>860.28054599366999</v>
      </c>
      <c r="E175" t="s">
        <v>14</v>
      </c>
      <c r="F175" t="str">
        <f>IF(Table36810[[#This Row],[% Price Change
Fuel]]&lt;-1, "Market Collapse", "")</f>
        <v/>
      </c>
      <c r="G175" s="9">
        <v>1.7542461261007261E-3</v>
      </c>
      <c r="H175" s="8">
        <v>3.1735711057593174E-16</v>
      </c>
      <c r="I175" s="8">
        <v>-2.3733739105200997E-3</v>
      </c>
      <c r="J175" s="8">
        <v>0</v>
      </c>
      <c r="K175" s="8">
        <v>0</v>
      </c>
      <c r="L175" s="8">
        <v>1.1979968204127544E-3</v>
      </c>
      <c r="M175" s="8">
        <v>0</v>
      </c>
      <c r="N175" s="8">
        <v>-5.5527521629083251E-4</v>
      </c>
      <c r="O175" s="8">
        <v>0.68346789653452</v>
      </c>
      <c r="P175" s="23">
        <v>0.51916501664046666</v>
      </c>
    </row>
    <row r="176" spans="1:16" ht="15.75" x14ac:dyDescent="0.25">
      <c r="A176" s="46"/>
      <c r="B176" s="3" t="s">
        <v>10</v>
      </c>
      <c r="C176" t="s">
        <v>13</v>
      </c>
      <c r="D176">
        <v>3762.1112153559802</v>
      </c>
      <c r="E176" t="s">
        <v>14</v>
      </c>
      <c r="F176" t="str">
        <f>IF(Table36810[[#This Row],[% Price Change
Fuel]]&lt;-1, "Market Collapse", "")</f>
        <v/>
      </c>
      <c r="G176" s="9">
        <v>7.6715311722821214E-3</v>
      </c>
      <c r="H176" s="8">
        <v>3.1735711057593174E-16</v>
      </c>
      <c r="I176" s="8">
        <v>-1.0379052099438145E-2</v>
      </c>
      <c r="J176" s="8">
        <v>0</v>
      </c>
      <c r="K176" s="8">
        <v>0</v>
      </c>
      <c r="L176" s="8">
        <v>5.2389854623875083E-3</v>
      </c>
      <c r="M176" s="8">
        <v>0</v>
      </c>
      <c r="N176" s="8">
        <v>-2.4140264308794099E-3</v>
      </c>
      <c r="O176" s="8">
        <v>0.68532664774908469</v>
      </c>
      <c r="P176" s="23">
        <v>2.270371614027022</v>
      </c>
    </row>
    <row r="177" spans="1:16" ht="15.75" x14ac:dyDescent="0.25">
      <c r="A177" s="46"/>
      <c r="B177" s="3" t="s">
        <v>10</v>
      </c>
      <c r="C177" t="s">
        <v>19</v>
      </c>
      <c r="D177">
        <v>3466.4439374662097</v>
      </c>
      <c r="E177" t="s">
        <v>14</v>
      </c>
      <c r="F177" t="str">
        <f>IF(Table36810[[#This Row],[% Price Change
Fuel]]&lt;-1, "Market Collapse", "")</f>
        <v/>
      </c>
      <c r="G177" s="9">
        <v>7.0686195067000742E-3</v>
      </c>
      <c r="H177" s="8">
        <v>3.1735711057593174E-16</v>
      </c>
      <c r="I177" s="8">
        <v>-9.5633542357515828E-3</v>
      </c>
      <c r="J177" s="8">
        <v>0</v>
      </c>
      <c r="K177" s="8">
        <v>0</v>
      </c>
      <c r="L177" s="8">
        <v>4.8272494764215294E-3</v>
      </c>
      <c r="M177" s="8">
        <v>0</v>
      </c>
      <c r="N177" s="8">
        <v>-2.2256378432051723E-3</v>
      </c>
      <c r="O177" s="8">
        <v>0.68513825916141402</v>
      </c>
      <c r="P177" s="23">
        <v>2.0919413240936704</v>
      </c>
    </row>
    <row r="178" spans="1:16" ht="15.75" x14ac:dyDescent="0.25">
      <c r="A178" s="46"/>
      <c r="B178" s="3" t="s">
        <v>11</v>
      </c>
      <c r="C178" t="s">
        <v>13</v>
      </c>
      <c r="D178">
        <v>9038.6271912206303</v>
      </c>
      <c r="E178" t="s">
        <v>14</v>
      </c>
      <c r="F178" t="str">
        <f>IF(Table36810[[#This Row],[% Price Change
Fuel]]&lt;-1, "Market Collapse", "")</f>
        <v/>
      </c>
      <c r="G178" s="9">
        <v>1.84311697030798E-2</v>
      </c>
      <c r="H178" s="8">
        <v>3.1735711057593174E-16</v>
      </c>
      <c r="I178" s="8">
        <v>-2.49361002785243E-2</v>
      </c>
      <c r="J178" s="8">
        <v>0</v>
      </c>
      <c r="K178" s="8">
        <v>0</v>
      </c>
      <c r="L178" s="8">
        <v>1.2586878415890833E-2</v>
      </c>
      <c r="M178" s="8">
        <v>0</v>
      </c>
      <c r="N178" s="8">
        <v>-5.738523585146039E-3</v>
      </c>
      <c r="O178" s="8">
        <v>0.68865114490334567</v>
      </c>
      <c r="P178" s="23">
        <v>5.4546613404087907</v>
      </c>
    </row>
    <row r="179" spans="1:16" ht="15.75" x14ac:dyDescent="0.25">
      <c r="A179" s="46"/>
      <c r="B179" s="3" t="s">
        <v>11</v>
      </c>
      <c r="C179" t="s">
        <v>19</v>
      </c>
      <c r="D179">
        <v>8328.2743775763392</v>
      </c>
      <c r="E179" t="s">
        <v>14</v>
      </c>
      <c r="F179" t="str">
        <f>IF(Table36810[[#This Row],[% Price Change
Fuel]]&lt;-1, "Market Collapse", "")</f>
        <v/>
      </c>
      <c r="G179" s="9">
        <v>1.6982649592630367E-2</v>
      </c>
      <c r="H179" s="8">
        <v>3.1735711057593174E-16</v>
      </c>
      <c r="I179" s="8">
        <v>-2.2976352562480522E-2</v>
      </c>
      <c r="J179" s="8">
        <v>0</v>
      </c>
      <c r="K179" s="8">
        <v>0</v>
      </c>
      <c r="L179" s="8">
        <v>1.1597665750231688E-2</v>
      </c>
      <c r="M179" s="8">
        <v>0</v>
      </c>
      <c r="N179" s="8">
        <v>-5.2950596989592503E-3</v>
      </c>
      <c r="O179" s="8">
        <v>0.68820768101715735</v>
      </c>
      <c r="P179" s="23">
        <v>5.025975219312933</v>
      </c>
    </row>
    <row r="180" spans="1:16" ht="15.75" x14ac:dyDescent="0.25">
      <c r="A180" s="46"/>
      <c r="B180" s="3" t="s">
        <v>12</v>
      </c>
      <c r="C180" t="s">
        <v>13</v>
      </c>
      <c r="D180">
        <v>3360.1350171024301</v>
      </c>
      <c r="E180" t="s">
        <v>14</v>
      </c>
      <c r="F180" t="str">
        <f>IF(Table36810[[#This Row],[% Price Change
Fuel]]&lt;-1, "Market Collapse", "")</f>
        <v/>
      </c>
      <c r="G180" s="9">
        <v>6.8518390475968138E-3</v>
      </c>
      <c r="H180" s="8">
        <v>3.1735711057593174E-16</v>
      </c>
      <c r="I180" s="8">
        <v>-9.270065239246875E-3</v>
      </c>
      <c r="J180" s="8">
        <v>0</v>
      </c>
      <c r="K180" s="8">
        <v>0</v>
      </c>
      <c r="L180" s="8">
        <v>4.6792073648448222E-3</v>
      </c>
      <c r="M180" s="8">
        <v>0</v>
      </c>
      <c r="N180" s="8">
        <v>-2.1578464660769645E-3</v>
      </c>
      <c r="O180" s="8">
        <v>0.68507046778429515</v>
      </c>
      <c r="P180" s="23">
        <v>2.0277856568909725</v>
      </c>
    </row>
    <row r="181" spans="1:16" ht="15.75" x14ac:dyDescent="0.25">
      <c r="A181" s="46"/>
      <c r="B181" s="3" t="s">
        <v>12</v>
      </c>
      <c r="C181" t="s">
        <v>19</v>
      </c>
      <c r="D181">
        <v>3808.15302114118</v>
      </c>
      <c r="E181" t="s">
        <v>14</v>
      </c>
      <c r="F181" t="str">
        <f>IF(Table36810[[#This Row],[% Price Change
Fuel]]&lt;-1, "Market Collapse", "")</f>
        <v/>
      </c>
      <c r="G181" s="9">
        <v>7.7654175908620938E-3</v>
      </c>
      <c r="H181" s="8">
        <v>3.1735711057593174E-16</v>
      </c>
      <c r="I181" s="8">
        <v>-1.0506073942664416E-2</v>
      </c>
      <c r="J181" s="8">
        <v>0</v>
      </c>
      <c r="K181" s="8">
        <v>0</v>
      </c>
      <c r="L181" s="8">
        <v>5.3031016826061254E-3</v>
      </c>
      <c r="M181" s="8">
        <v>0</v>
      </c>
      <c r="N181" s="8">
        <v>-2.4433423347095338E-3</v>
      </c>
      <c r="O181" s="8">
        <v>0.6853559636529114</v>
      </c>
      <c r="P181" s="23">
        <v>2.2981570788709846</v>
      </c>
    </row>
    <row r="182" spans="1:16" ht="15.75" x14ac:dyDescent="0.25">
      <c r="A182" s="46"/>
      <c r="B182" s="3" t="s">
        <v>12</v>
      </c>
      <c r="C182" t="s">
        <v>15</v>
      </c>
      <c r="D182">
        <v>3822.1535825767901</v>
      </c>
      <c r="E182" t="s">
        <v>14</v>
      </c>
      <c r="F182" t="str">
        <f>IF(Table36810[[#This Row],[% Price Change
Fuel]]&lt;-1, "Market Collapse", "")</f>
        <v/>
      </c>
      <c r="G182" s="9">
        <v>7.7939669179113132E-3</v>
      </c>
      <c r="H182" s="8">
        <v>3.1735711057593174E-16</v>
      </c>
      <c r="I182" s="8">
        <v>-1.054469921136153E-2</v>
      </c>
      <c r="J182" s="8">
        <v>0</v>
      </c>
      <c r="K182" s="8">
        <v>0</v>
      </c>
      <c r="L182" s="8">
        <v>5.3225983783781565E-3</v>
      </c>
      <c r="M182" s="8">
        <v>0</v>
      </c>
      <c r="N182" s="8">
        <v>-2.452255739425791E-3</v>
      </c>
      <c r="O182" s="8">
        <v>0.68536487705762994</v>
      </c>
      <c r="P182" s="23">
        <v>2.3066061850893682</v>
      </c>
    </row>
    <row r="183" spans="1:16" ht="15.75" x14ac:dyDescent="0.25">
      <c r="A183" s="46"/>
      <c r="B183" s="3" t="s">
        <v>12</v>
      </c>
      <c r="C183" t="s">
        <v>20</v>
      </c>
      <c r="D183">
        <v>5972.6399961013694</v>
      </c>
      <c r="E183" t="s">
        <v>14</v>
      </c>
      <c r="F183" t="str">
        <f>IF(Table36810[[#This Row],[% Price Change
Fuel]]&lt;-1, "Market Collapse", "")</f>
        <v/>
      </c>
      <c r="G183" s="9">
        <v>1.2179143913632307E-2</v>
      </c>
      <c r="H183" s="8">
        <v>3.1735711057593174E-16</v>
      </c>
      <c r="I183" s="8">
        <v>-1.6477540971594835E-2</v>
      </c>
      <c r="J183" s="8">
        <v>0</v>
      </c>
      <c r="K183" s="8">
        <v>0</v>
      </c>
      <c r="L183" s="8">
        <v>8.3172910954702629E-3</v>
      </c>
      <c r="M183" s="8">
        <v>0</v>
      </c>
      <c r="N183" s="8">
        <v>-3.8153846988291567E-3</v>
      </c>
      <c r="O183" s="8">
        <v>0.6867280060170291</v>
      </c>
      <c r="P183" s="23">
        <v>3.6043890070560476</v>
      </c>
    </row>
    <row r="184" spans="1:16" ht="15.75" x14ac:dyDescent="0.25">
      <c r="A184" s="46"/>
      <c r="B184" s="3" t="s">
        <v>12</v>
      </c>
      <c r="C184" t="s">
        <v>17</v>
      </c>
      <c r="D184">
        <v>2450.098450813101</v>
      </c>
      <c r="E184" t="s">
        <v>14</v>
      </c>
      <c r="F184" t="str">
        <f>IF(Table36810[[#This Row],[% Price Change
Fuel]]&lt;-1, "Market Collapse", "")</f>
        <v/>
      </c>
      <c r="G184" s="9">
        <v>4.9961326405908273E-3</v>
      </c>
      <c r="H184" s="8">
        <v>3.1735711057593174E-16</v>
      </c>
      <c r="I184" s="8">
        <v>-6.7594225726087124E-3</v>
      </c>
      <c r="J184" s="8">
        <v>0</v>
      </c>
      <c r="K184" s="8">
        <v>0</v>
      </c>
      <c r="L184" s="8">
        <v>3.4119220380393316E-3</v>
      </c>
      <c r="M184" s="8">
        <v>0</v>
      </c>
      <c r="N184" s="8">
        <v>-1.5763350236871298E-3</v>
      </c>
      <c r="O184" s="8">
        <v>0.68448895634189622</v>
      </c>
      <c r="P184" s="23">
        <v>1.4785937086581598</v>
      </c>
    </row>
    <row r="185" spans="1:16" ht="16.5" thickBot="1" x14ac:dyDescent="0.3">
      <c r="A185" s="46"/>
      <c r="B185" s="3" t="s">
        <v>12</v>
      </c>
      <c r="C185" t="s">
        <v>22</v>
      </c>
      <c r="D185">
        <v>4536.1822744070996</v>
      </c>
      <c r="E185" t="s">
        <v>14</v>
      </c>
      <c r="F185" t="str">
        <f>IF(Table36810[[#This Row],[% Price Change
Fuel]]&lt;-1, "Market Collapse", "")</f>
        <v/>
      </c>
      <c r="G185" s="9">
        <v>9.249982716944976E-3</v>
      </c>
      <c r="H185" s="8">
        <v>3.1735711057593174E-16</v>
      </c>
      <c r="I185" s="8">
        <v>-1.2514588076621848E-2</v>
      </c>
      <c r="J185" s="8">
        <v>0</v>
      </c>
      <c r="K185" s="8">
        <v>0</v>
      </c>
      <c r="L185" s="8">
        <v>6.3169299443769766E-3</v>
      </c>
      <c r="M185" s="8">
        <v>0</v>
      </c>
      <c r="N185" s="8">
        <v>-2.9061707434189362E-3</v>
      </c>
      <c r="O185" s="8">
        <v>0.68581879206161722</v>
      </c>
      <c r="P185" s="23">
        <v>2.7375106375987386</v>
      </c>
    </row>
    <row r="186" spans="1:16" ht="15.75" x14ac:dyDescent="0.25">
      <c r="A186" s="45" t="s">
        <v>44</v>
      </c>
      <c r="B186" s="3" t="s">
        <v>7</v>
      </c>
      <c r="C186" t="s">
        <v>13</v>
      </c>
      <c r="D186">
        <v>1606695.2125056691</v>
      </c>
      <c r="E186" t="s">
        <v>14</v>
      </c>
      <c r="F186" t="str">
        <f>IF(Table36810[[#This Row],[% Price Change
Fuel]]&lt;-1, "Market Collapse", "")</f>
        <v/>
      </c>
      <c r="G186" s="9">
        <v>3.2763019755457679</v>
      </c>
      <c r="H186" s="8">
        <v>3.1735711057593174E-16</v>
      </c>
      <c r="I186" s="8">
        <v>-4.4326104051489104</v>
      </c>
      <c r="J186" s="8">
        <v>0</v>
      </c>
      <c r="K186" s="8">
        <v>0</v>
      </c>
      <c r="L186" s="8">
        <v>2.2374279703499527</v>
      </c>
      <c r="M186" s="8">
        <v>0</v>
      </c>
      <c r="N186" s="8">
        <v>-0.24293747521495562</v>
      </c>
      <c r="O186" s="8">
        <v>0.92585009653315398</v>
      </c>
      <c r="P186" s="23">
        <v>969.61386680349381</v>
      </c>
    </row>
    <row r="187" spans="1:16" ht="15.75" x14ac:dyDescent="0.25">
      <c r="A187" s="46"/>
      <c r="B187" s="3" t="s">
        <v>7</v>
      </c>
      <c r="C187" t="s">
        <v>15</v>
      </c>
      <c r="D187">
        <v>1405858.3109424603</v>
      </c>
      <c r="E187" t="s">
        <v>14</v>
      </c>
      <c r="F187" t="str">
        <f>IF(Table36810[[#This Row],[% Price Change
Fuel]]&lt;-1, "Market Collapse", "")</f>
        <v/>
      </c>
      <c r="G187" s="9">
        <v>2.8667642286025465</v>
      </c>
      <c r="H187" s="8">
        <v>3.1735711057593174E-16</v>
      </c>
      <c r="I187" s="8">
        <v>-3.8785341045052961</v>
      </c>
      <c r="J187" s="8">
        <v>0</v>
      </c>
      <c r="K187" s="8">
        <v>0</v>
      </c>
      <c r="L187" s="8">
        <v>1.9577494740562082</v>
      </c>
      <c r="M187" s="8">
        <v>0</v>
      </c>
      <c r="N187" s="8">
        <v>-0.23508409119499318</v>
      </c>
      <c r="O187" s="8">
        <v>0.91799671251319159</v>
      </c>
      <c r="P187" s="23">
        <v>848.41213345305687</v>
      </c>
    </row>
    <row r="188" spans="1:16" ht="15.75" x14ac:dyDescent="0.25">
      <c r="A188" s="46"/>
      <c r="B188" s="3" t="s">
        <v>7</v>
      </c>
      <c r="C188" t="s">
        <v>16</v>
      </c>
      <c r="D188">
        <v>1068040.3431848581</v>
      </c>
      <c r="E188" t="s">
        <v>14</v>
      </c>
      <c r="F188" t="str">
        <f>IF(Table36810[[#This Row],[% Price Change
Fuel]]&lt;-1, "Market Collapse", "")</f>
        <v/>
      </c>
      <c r="G188" s="9">
        <v>2.1779007363083083</v>
      </c>
      <c r="H188" s="8">
        <v>3.1735711057593174E-16</v>
      </c>
      <c r="I188" s="8">
        <v>-2.9465493526534736</v>
      </c>
      <c r="J188" s="8">
        <v>0</v>
      </c>
      <c r="K188" s="8">
        <v>0</v>
      </c>
      <c r="L188" s="8">
        <v>1.4873159008031416</v>
      </c>
      <c r="M188" s="8">
        <v>0</v>
      </c>
      <c r="N188" s="8">
        <v>-0.21730849790714446</v>
      </c>
      <c r="O188" s="8">
        <v>0.90022111922534298</v>
      </c>
      <c r="P188" s="23">
        <v>644.54460248411726</v>
      </c>
    </row>
    <row r="189" spans="1:16" ht="15.75" x14ac:dyDescent="0.25">
      <c r="A189" s="46"/>
      <c r="B189" s="3" t="s">
        <v>7</v>
      </c>
      <c r="C189" t="s">
        <v>17</v>
      </c>
      <c r="D189">
        <v>901191.22496311564</v>
      </c>
      <c r="E189" t="s">
        <v>14</v>
      </c>
      <c r="F189" t="str">
        <f>IF(Table36810[[#This Row],[% Price Change
Fuel]]&lt;-1, "Market Collapse", "")</f>
        <v/>
      </c>
      <c r="G189" s="9">
        <v>1.8376693773093249</v>
      </c>
      <c r="H189" s="8">
        <v>3.1735711057593174E-16</v>
      </c>
      <c r="I189" s="8">
        <v>-2.4862398105803178</v>
      </c>
      <c r="J189" s="8">
        <v>0</v>
      </c>
      <c r="K189" s="8">
        <v>0</v>
      </c>
      <c r="L189" s="8">
        <v>1.2549676115744925</v>
      </c>
      <c r="M189" s="8">
        <v>0</v>
      </c>
      <c r="N189" s="8">
        <v>-0.20534519292284481</v>
      </c>
      <c r="O189" s="8">
        <v>0.88825781424104333</v>
      </c>
      <c r="P189" s="23">
        <v>543.85393170067732</v>
      </c>
    </row>
    <row r="190" spans="1:16" ht="15.75" x14ac:dyDescent="0.25">
      <c r="A190" s="46"/>
      <c r="B190" s="3" t="s">
        <v>7</v>
      </c>
      <c r="C190" t="s">
        <v>18</v>
      </c>
      <c r="D190">
        <v>1864178.4196379881</v>
      </c>
      <c r="E190" t="s">
        <v>14</v>
      </c>
      <c r="F190" t="str">
        <f>IF(Table36810[[#This Row],[% Price Change
Fuel]]&lt;-1, "Market Collapse", "")</f>
        <v/>
      </c>
      <c r="G190" s="9">
        <v>3.8013503690627184</v>
      </c>
      <c r="H190" s="8">
        <v>3.1735711057593174E-16</v>
      </c>
      <c r="I190" s="8">
        <v>-5.1429646367432866</v>
      </c>
      <c r="J190" s="8">
        <v>0</v>
      </c>
      <c r="K190" s="8">
        <v>0</v>
      </c>
      <c r="L190" s="8">
        <v>2.5959901450855223</v>
      </c>
      <c r="M190" s="8">
        <v>0</v>
      </c>
      <c r="N190" s="8">
        <v>-0.25104608731407729</v>
      </c>
      <c r="O190" s="8">
        <v>0.93395870863227559</v>
      </c>
      <c r="P190" s="23">
        <v>1125.0007044322592</v>
      </c>
    </row>
    <row r="191" spans="1:16" ht="15.75" x14ac:dyDescent="0.25">
      <c r="A191" s="46"/>
      <c r="B191" s="3" t="s">
        <v>7</v>
      </c>
      <c r="C191" t="s">
        <v>23</v>
      </c>
      <c r="D191">
        <v>1789322.1461500002</v>
      </c>
      <c r="E191" t="s">
        <v>14</v>
      </c>
      <c r="F191" t="str">
        <f>IF(Table36810[[#This Row],[% Price Change
Fuel]]&lt;-1, "Market Collapse", "")</f>
        <v/>
      </c>
      <c r="G191" s="9">
        <v>3.6487067594958393</v>
      </c>
      <c r="H191" s="8">
        <v>3.1735711057593174E-16</v>
      </c>
      <c r="I191" s="8">
        <v>-4.9364483702038076</v>
      </c>
      <c r="J191" s="8">
        <v>0</v>
      </c>
      <c r="K191" s="8">
        <v>0</v>
      </c>
      <c r="L191" s="8">
        <v>2.4917478975487333</v>
      </c>
      <c r="M191" s="8">
        <v>0</v>
      </c>
      <c r="N191" s="8">
        <v>-0.2488775743025316</v>
      </c>
      <c r="O191" s="8">
        <v>0.93179019562072996</v>
      </c>
      <c r="P191" s="23">
        <v>1079.8261870588021</v>
      </c>
    </row>
    <row r="192" spans="1:16" ht="15.75" x14ac:dyDescent="0.25">
      <c r="A192" s="46"/>
      <c r="B192" s="3" t="s">
        <v>7</v>
      </c>
      <c r="C192" t="s">
        <v>24</v>
      </c>
      <c r="D192">
        <v>1602880.4750000001</v>
      </c>
      <c r="E192" t="s">
        <v>14</v>
      </c>
      <c r="F192" t="str">
        <f>IF(Table36810[[#This Row],[% Price Change
Fuel]]&lt;-1, "Market Collapse", "")</f>
        <v/>
      </c>
      <c r="G192" s="9">
        <v>3.2685231311646232</v>
      </c>
      <c r="H192" s="8">
        <v>3.1735711057593174E-16</v>
      </c>
      <c r="I192" s="8">
        <v>-4.4220861656858634</v>
      </c>
      <c r="J192" s="8">
        <v>0</v>
      </c>
      <c r="K192" s="8">
        <v>0</v>
      </c>
      <c r="L192" s="8">
        <v>2.2321156993427986</v>
      </c>
      <c r="M192" s="8">
        <v>0</v>
      </c>
      <c r="N192" s="8">
        <v>-0.24280234637947282</v>
      </c>
      <c r="O192" s="8">
        <v>0.92571496769767125</v>
      </c>
      <c r="P192" s="23">
        <v>967.31173609760617</v>
      </c>
    </row>
    <row r="193" spans="1:16" ht="15.75" x14ac:dyDescent="0.25">
      <c r="A193" s="46"/>
      <c r="B193" s="3" t="s">
        <v>7</v>
      </c>
      <c r="C193" t="s">
        <v>25</v>
      </c>
      <c r="D193">
        <v>924809.875</v>
      </c>
      <c r="E193" t="s">
        <v>14</v>
      </c>
      <c r="F193" t="str">
        <f>IF(Table36810[[#This Row],[% Price Change
Fuel]]&lt;-1, "Market Collapse", "")</f>
        <v/>
      </c>
      <c r="G193" s="9">
        <v>1.8858314861979735</v>
      </c>
      <c r="H193" s="8">
        <v>3.1735711057593174E-16</v>
      </c>
      <c r="I193" s="8">
        <v>-2.5513998192080867</v>
      </c>
      <c r="J193" s="8">
        <v>0</v>
      </c>
      <c r="K193" s="8">
        <v>0</v>
      </c>
      <c r="L193" s="8">
        <v>1.287858123603852</v>
      </c>
      <c r="M193" s="8">
        <v>0</v>
      </c>
      <c r="N193" s="8">
        <v>-0.20721007635201164</v>
      </c>
      <c r="O193" s="8">
        <v>0.89012269767021013</v>
      </c>
      <c r="P193" s="23">
        <v>558.10739459313709</v>
      </c>
    </row>
    <row r="194" spans="1:16" x14ac:dyDescent="0.25">
      <c r="P194" s="24"/>
    </row>
    <row r="195" spans="1:16" x14ac:dyDescent="0.25">
      <c r="P195" s="24"/>
    </row>
    <row r="196" spans="1:16" ht="34.5" customHeight="1" x14ac:dyDescent="0.25">
      <c r="A196" s="47" t="s">
        <v>43</v>
      </c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</row>
    <row r="197" spans="1:16" ht="37.5" x14ac:dyDescent="0.3">
      <c r="A197" s="26" t="s">
        <v>45</v>
      </c>
      <c r="B197" s="1" t="s">
        <v>0</v>
      </c>
      <c r="C197" s="1" t="s">
        <v>1</v>
      </c>
      <c r="D197" s="1" t="s">
        <v>2</v>
      </c>
      <c r="E197" s="1" t="s">
        <v>3</v>
      </c>
      <c r="F197" s="5" t="s">
        <v>30</v>
      </c>
      <c r="G197" s="5" t="s">
        <v>34</v>
      </c>
      <c r="H197" s="7" t="s">
        <v>32</v>
      </c>
      <c r="I197" s="7" t="s">
        <v>26</v>
      </c>
      <c r="J197" s="7" t="s">
        <v>27</v>
      </c>
      <c r="K197" s="7" t="s">
        <v>33</v>
      </c>
      <c r="L197" s="7" t="s">
        <v>28</v>
      </c>
      <c r="M197" s="7" t="s">
        <v>29</v>
      </c>
      <c r="N197" s="7" t="s">
        <v>36</v>
      </c>
      <c r="O197" s="7" t="s">
        <v>35</v>
      </c>
      <c r="P197" s="25" t="s">
        <v>31</v>
      </c>
    </row>
    <row r="198" spans="1:16" ht="15.75" x14ac:dyDescent="0.25">
      <c r="A198" s="46" t="s">
        <v>4</v>
      </c>
      <c r="B198" s="3" t="s">
        <v>5</v>
      </c>
      <c r="C198" t="s">
        <v>13</v>
      </c>
      <c r="D198" s="4">
        <v>78.279968349613</v>
      </c>
      <c r="E198" t="s">
        <v>14</v>
      </c>
      <c r="F198" t="str">
        <f>IF(Table3681016[[#This Row],[% Price Change
Fuel]]&lt;-1, "Market Collapse", "")</f>
        <v/>
      </c>
      <c r="G198" s="9">
        <v>1.5962505704459633E-4</v>
      </c>
      <c r="H198" s="8">
        <v>3.1735711057593174E-16</v>
      </c>
      <c r="I198" s="8">
        <v>-1.7948193533448694E-4</v>
      </c>
      <c r="J198" s="8">
        <v>0</v>
      </c>
      <c r="K198" s="8">
        <v>0</v>
      </c>
      <c r="L198" s="8">
        <v>1.5871043655245597E-4</v>
      </c>
      <c r="M198" s="8">
        <v>0</v>
      </c>
      <c r="N198" s="8">
        <v>-9.1447451909171269E-7</v>
      </c>
      <c r="O198" s="8">
        <v>0.99427110921040285</v>
      </c>
      <c r="P198" s="23">
        <v>5.2166399509564039E-2</v>
      </c>
    </row>
    <row r="199" spans="1:16" ht="15.75" x14ac:dyDescent="0.25">
      <c r="A199" s="46"/>
      <c r="B199" s="3" t="s">
        <v>5</v>
      </c>
      <c r="C199" t="s">
        <v>15</v>
      </c>
      <c r="D199" s="4">
        <v>71.425238501169304</v>
      </c>
      <c r="E199" t="s">
        <v>14</v>
      </c>
      <c r="F199" t="str">
        <f>IF(Table3681016[[#This Row],[% Price Change
Fuel]]&lt;-1, "Market Collapse", "")</f>
        <v/>
      </c>
      <c r="G199" s="9">
        <v>1.4564719442977924E-4</v>
      </c>
      <c r="H199" s="8">
        <v>3.1735711057593174E-16</v>
      </c>
      <c r="I199" s="8">
        <v>-1.6376526853799104E-4</v>
      </c>
      <c r="J199" s="8">
        <v>0</v>
      </c>
      <c r="K199" s="8">
        <v>0</v>
      </c>
      <c r="L199" s="8">
        <v>1.4481266436841981E-4</v>
      </c>
      <c r="M199" s="8">
        <v>0</v>
      </c>
      <c r="N199" s="8">
        <v>-8.3440853208716312E-7</v>
      </c>
      <c r="O199" s="8">
        <v>0.99427102914440657</v>
      </c>
      <c r="P199" s="23">
        <v>4.7598352493906392E-2</v>
      </c>
    </row>
    <row r="200" spans="1:16" ht="15.75" x14ac:dyDescent="0.25">
      <c r="A200" s="46"/>
      <c r="B200" s="3" t="s">
        <v>5</v>
      </c>
      <c r="C200" t="s">
        <v>16</v>
      </c>
      <c r="D200" s="4">
        <v>54.2622507724803</v>
      </c>
      <c r="E200" t="s">
        <v>14</v>
      </c>
      <c r="F200" t="str">
        <f>IF(Table3681016[[#This Row],[% Price Change
Fuel]]&lt;-1, "Market Collapse", "")</f>
        <v/>
      </c>
      <c r="G200" s="9">
        <v>1.1064918723831063E-4</v>
      </c>
      <c r="H200" s="8">
        <v>3.1735711057593174E-16</v>
      </c>
      <c r="I200" s="8">
        <v>-1.2441361423088022E-4</v>
      </c>
      <c r="J200" s="8">
        <v>0</v>
      </c>
      <c r="K200" s="8">
        <v>0</v>
      </c>
      <c r="L200" s="8">
        <v>1.1001518894286742E-4</v>
      </c>
      <c r="M200" s="8">
        <v>0</v>
      </c>
      <c r="N200" s="8">
        <v>-6.3392815185420946E-7</v>
      </c>
      <c r="O200" s="8">
        <v>0.99427082866420979</v>
      </c>
      <c r="P200" s="23">
        <v>3.6160799649921242E-2</v>
      </c>
    </row>
    <row r="201" spans="1:16" ht="15.75" x14ac:dyDescent="0.25">
      <c r="A201" s="46"/>
      <c r="B201" s="3" t="s">
        <v>5</v>
      </c>
      <c r="C201" t="s">
        <v>17</v>
      </c>
      <c r="D201" s="4">
        <v>45.7854092798406</v>
      </c>
      <c r="E201" t="s">
        <v>14</v>
      </c>
      <c r="F201" t="str">
        <f>IF(Table3681016[[#This Row],[% Price Change
Fuel]]&lt;-1, "Market Collapse", "")</f>
        <v/>
      </c>
      <c r="G201" s="9">
        <v>9.3363586140756002E-5</v>
      </c>
      <c r="H201" s="8">
        <v>3.1735711057593174E-16</v>
      </c>
      <c r="I201" s="8">
        <v>-1.049777362059726E-4</v>
      </c>
      <c r="J201" s="8">
        <v>0</v>
      </c>
      <c r="K201" s="8">
        <v>0</v>
      </c>
      <c r="L201" s="8">
        <v>9.2828630973422843E-5</v>
      </c>
      <c r="M201" s="8">
        <v>0</v>
      </c>
      <c r="N201" s="8">
        <v>-5.349052267150297E-7</v>
      </c>
      <c r="O201" s="8">
        <v>0.99427072964069096</v>
      </c>
      <c r="P201" s="23">
        <v>3.051176440863311E-2</v>
      </c>
    </row>
    <row r="202" spans="1:16" ht="15.75" x14ac:dyDescent="0.25">
      <c r="A202" s="46"/>
      <c r="B202" s="3" t="s">
        <v>5</v>
      </c>
      <c r="C202" t="s">
        <v>18</v>
      </c>
      <c r="D202" s="4">
        <v>94.710389505675494</v>
      </c>
      <c r="E202" t="s">
        <v>14</v>
      </c>
      <c r="F202" t="str">
        <f>IF(Table3681016[[#This Row],[% Price Change
Fuel]]&lt;-1, "Market Collapse", "")</f>
        <v/>
      </c>
      <c r="G202" s="9">
        <v>1.9312924680856913E-4</v>
      </c>
      <c r="H202" s="8">
        <v>3.1735711057593174E-16</v>
      </c>
      <c r="I202" s="8">
        <v>-2.1715394580710729E-4</v>
      </c>
      <c r="J202" s="8">
        <v>0</v>
      </c>
      <c r="K202" s="8">
        <v>0</v>
      </c>
      <c r="L202" s="8">
        <v>1.9202265383350012E-4</v>
      </c>
      <c r="M202" s="8">
        <v>0</v>
      </c>
      <c r="N202" s="8">
        <v>-1.1063793008452364E-6</v>
      </c>
      <c r="O202" s="8">
        <v>0.99427130111504081</v>
      </c>
      <c r="P202" s="23">
        <v>6.3115764107053163E-2</v>
      </c>
    </row>
    <row r="203" spans="1:16" ht="15.75" x14ac:dyDescent="0.25">
      <c r="A203" s="46"/>
      <c r="B203" s="3" t="s">
        <v>6</v>
      </c>
      <c r="C203" t="s">
        <v>13</v>
      </c>
      <c r="D203" s="4">
        <v>347.463431650475</v>
      </c>
      <c r="E203" t="s">
        <v>14</v>
      </c>
      <c r="F203" t="str">
        <f>IF(Table3681016[[#This Row],[% Price Change
Fuel]]&lt;-1, "Market Collapse", "")</f>
        <v/>
      </c>
      <c r="G203" s="9">
        <v>7.0853209662025205E-4</v>
      </c>
      <c r="H203" s="8">
        <v>3.1735711057593174E-16</v>
      </c>
      <c r="I203" s="8">
        <v>-7.9667136414902689E-4</v>
      </c>
      <c r="J203" s="8">
        <v>0</v>
      </c>
      <c r="K203" s="8">
        <v>0</v>
      </c>
      <c r="L203" s="8">
        <v>7.044723456829671E-4</v>
      </c>
      <c r="M203" s="8">
        <v>0</v>
      </c>
      <c r="N203" s="8">
        <v>-4.0568765100791254E-6</v>
      </c>
      <c r="O203" s="8">
        <v>0.99427425161198657</v>
      </c>
      <c r="P203" s="23">
        <v>0.23155242104204649</v>
      </c>
    </row>
    <row r="204" spans="1:16" ht="15.75" x14ac:dyDescent="0.25">
      <c r="A204" s="46"/>
      <c r="B204" s="3" t="s">
        <v>6</v>
      </c>
      <c r="C204" t="s">
        <v>15</v>
      </c>
      <c r="D204" s="4">
        <v>301.51785396969899</v>
      </c>
      <c r="E204" t="s">
        <v>14</v>
      </c>
      <c r="F204" t="str">
        <f>IF(Table3681016[[#This Row],[% Price Change
Fuel]]&lt;-1, "Market Collapse", "")</f>
        <v/>
      </c>
      <c r="G204" s="9">
        <v>6.1484190214437426E-4</v>
      </c>
      <c r="H204" s="8">
        <v>3.1735711057593174E-16</v>
      </c>
      <c r="I204" s="8">
        <v>-6.9132639051060706E-4</v>
      </c>
      <c r="J204" s="8">
        <v>0</v>
      </c>
      <c r="K204" s="8">
        <v>0</v>
      </c>
      <c r="L204" s="8">
        <v>6.1131897777667106E-4</v>
      </c>
      <c r="M204" s="8">
        <v>0</v>
      </c>
      <c r="N204" s="8">
        <v>-3.5207596571571283E-6</v>
      </c>
      <c r="O204" s="8">
        <v>0.99427371549519028</v>
      </c>
      <c r="P204" s="23">
        <v>0.20093391912483144</v>
      </c>
    </row>
    <row r="205" spans="1:16" ht="15.75" x14ac:dyDescent="0.25">
      <c r="A205" s="46"/>
      <c r="B205" s="3" t="s">
        <v>6</v>
      </c>
      <c r="C205" t="s">
        <v>16</v>
      </c>
      <c r="D205" s="4">
        <v>229.06521214312818</v>
      </c>
      <c r="E205" t="s">
        <v>14</v>
      </c>
      <c r="F205" t="str">
        <f>IF(Table3681016[[#This Row],[% Price Change
Fuel]]&lt;-1, "Market Collapse", "")</f>
        <v/>
      </c>
      <c r="G205" s="9">
        <v>4.6709967219168101E-4</v>
      </c>
      <c r="H205" s="8">
        <v>3.1735711057593174E-16</v>
      </c>
      <c r="I205" s="8">
        <v>-5.2520547031475475E-4</v>
      </c>
      <c r="J205" s="8">
        <v>0</v>
      </c>
      <c r="K205" s="8">
        <v>0</v>
      </c>
      <c r="L205" s="8">
        <v>4.6442328203093105E-4</v>
      </c>
      <c r="M205" s="8">
        <v>0</v>
      </c>
      <c r="N205" s="8">
        <v>-2.6751406034332023E-6</v>
      </c>
      <c r="O205" s="8">
        <v>0.99427286987618479</v>
      </c>
      <c r="P205" s="23">
        <v>0.15265089680462515</v>
      </c>
    </row>
    <row r="206" spans="1:16" ht="15.75" x14ac:dyDescent="0.25">
      <c r="A206" s="46"/>
      <c r="B206" s="3" t="s">
        <v>6</v>
      </c>
      <c r="C206" t="s">
        <v>17</v>
      </c>
      <c r="D206" s="4">
        <v>193.28067562836512</v>
      </c>
      <c r="E206" t="s">
        <v>14</v>
      </c>
      <c r="F206" t="str">
        <f>IF(Table3681016[[#This Row],[% Price Change
Fuel]]&lt;-1, "Market Collapse", "")</f>
        <v/>
      </c>
      <c r="G206" s="9">
        <v>3.9412942446531317E-4</v>
      </c>
      <c r="H206" s="8">
        <v>3.1735711057593174E-16</v>
      </c>
      <c r="I206" s="8">
        <v>-4.4315794265050525E-4</v>
      </c>
      <c r="J206" s="8">
        <v>0</v>
      </c>
      <c r="K206" s="8">
        <v>0</v>
      </c>
      <c r="L206" s="8">
        <v>3.9187113961405568E-4</v>
      </c>
      <c r="M206" s="8">
        <v>0</v>
      </c>
      <c r="N206" s="8">
        <v>-2.2573951453546762E-6</v>
      </c>
      <c r="O206" s="8">
        <v>0.9942724521306241</v>
      </c>
      <c r="P206" s="23">
        <v>0.12880379431521333</v>
      </c>
    </row>
    <row r="207" spans="1:16" ht="16.5" thickBot="1" x14ac:dyDescent="0.3">
      <c r="A207" s="42"/>
      <c r="B207" s="3" t="s">
        <v>6</v>
      </c>
      <c r="C207" t="s">
        <v>18</v>
      </c>
      <c r="D207" s="4">
        <v>399.81488344685596</v>
      </c>
      <c r="E207" t="s">
        <v>14</v>
      </c>
      <c r="F207" t="str">
        <f>IF(Table3681016[[#This Row],[% Price Change
Fuel]]&lt;-1, "Market Collapse", "")</f>
        <v/>
      </c>
      <c r="G207" s="9">
        <v>8.1528486690808091E-4</v>
      </c>
      <c r="H207" s="8">
        <v>3.1735711057593174E-16</v>
      </c>
      <c r="I207" s="8">
        <v>-9.1670385884845768E-4</v>
      </c>
      <c r="J207" s="8">
        <v>0</v>
      </c>
      <c r="K207" s="8">
        <v>0</v>
      </c>
      <c r="L207" s="8">
        <v>8.1061344338557843E-4</v>
      </c>
      <c r="M207" s="8">
        <v>0</v>
      </c>
      <c r="N207" s="8">
        <v>-4.6676180840911238E-6</v>
      </c>
      <c r="O207" s="8">
        <v>0.99427486235358098</v>
      </c>
      <c r="P207" s="23">
        <v>0.26643984891017897</v>
      </c>
    </row>
    <row r="208" spans="1:16" ht="15.75" x14ac:dyDescent="0.25">
      <c r="A208" s="46" t="s">
        <v>8</v>
      </c>
      <c r="B208" s="3" t="s">
        <v>9</v>
      </c>
      <c r="C208" t="s">
        <v>13</v>
      </c>
      <c r="D208" s="4">
        <v>13979.558874595172</v>
      </c>
      <c r="E208" t="s">
        <v>14</v>
      </c>
      <c r="F208" t="str">
        <f>IF(Table3681016[[#This Row],[% Price Change
Fuel]]&lt;-1, "Market Collapse", "")</f>
        <v/>
      </c>
      <c r="G208" s="9">
        <v>2.8506499553618933E-2</v>
      </c>
      <c r="H208" s="8">
        <v>3.1735711057593174E-16</v>
      </c>
      <c r="I208" s="8">
        <v>-3.2052622590885281E-2</v>
      </c>
      <c r="J208" s="8">
        <v>0</v>
      </c>
      <c r="K208" s="8">
        <v>0</v>
      </c>
      <c r="L208" s="8">
        <v>2.8343162862403133E-2</v>
      </c>
      <c r="M208" s="8">
        <v>0</v>
      </c>
      <c r="N208" s="8">
        <v>-1.5880958582824119E-4</v>
      </c>
      <c r="O208" s="8">
        <v>0.99442900432129411</v>
      </c>
      <c r="P208" s="23">
        <v>9.3160902922539925</v>
      </c>
    </row>
    <row r="209" spans="1:16" ht="15.75" x14ac:dyDescent="0.25">
      <c r="A209" s="46"/>
      <c r="B209" s="3" t="s">
        <v>9</v>
      </c>
      <c r="C209" t="s">
        <v>19</v>
      </c>
      <c r="D209" s="4">
        <v>12880.894356686529</v>
      </c>
      <c r="E209" t="s">
        <v>14</v>
      </c>
      <c r="F209" t="str">
        <f>IF(Table3681016[[#This Row],[% Price Change
Fuel]]&lt;-1, "Market Collapse", "")</f>
        <v/>
      </c>
      <c r="G209" s="9">
        <v>2.6266151351627E-2</v>
      </c>
      <c r="H209" s="8">
        <v>3.1735711057593174E-16</v>
      </c>
      <c r="I209" s="8">
        <v>-2.9533581792643954E-2</v>
      </c>
      <c r="J209" s="8">
        <v>0</v>
      </c>
      <c r="K209" s="8">
        <v>0</v>
      </c>
      <c r="L209" s="8">
        <v>2.6115651419333454E-2</v>
      </c>
      <c r="M209" s="8">
        <v>0</v>
      </c>
      <c r="N209" s="8">
        <v>-1.4664805235492263E-4</v>
      </c>
      <c r="O209" s="8">
        <v>0.99441684278782483</v>
      </c>
      <c r="P209" s="23">
        <v>8.583931435057595</v>
      </c>
    </row>
    <row r="210" spans="1:16" ht="15.75" x14ac:dyDescent="0.25">
      <c r="A210" s="46"/>
      <c r="B210" s="3" t="s">
        <v>9</v>
      </c>
      <c r="C210" t="s">
        <v>15</v>
      </c>
      <c r="D210" s="4">
        <v>12928.250585906731</v>
      </c>
      <c r="E210" t="s">
        <v>14</v>
      </c>
      <c r="F210" t="str">
        <f>IF(Table3681016[[#This Row],[% Price Change
Fuel]]&lt;-1, "Market Collapse", "")</f>
        <v/>
      </c>
      <c r="G210" s="9">
        <v>2.6362718084471486E-2</v>
      </c>
      <c r="H210" s="8">
        <v>3.1735711057593174E-16</v>
      </c>
      <c r="I210" s="8">
        <v>-2.9642161137395619E-2</v>
      </c>
      <c r="J210" s="8">
        <v>0</v>
      </c>
      <c r="K210" s="8">
        <v>0</v>
      </c>
      <c r="L210" s="8">
        <v>2.6211664843603683E-2</v>
      </c>
      <c r="M210" s="8">
        <v>0</v>
      </c>
      <c r="N210" s="8">
        <v>-1.471733512979848E-4</v>
      </c>
      <c r="O210" s="8">
        <v>0.99441736808676517</v>
      </c>
      <c r="P210" s="23">
        <v>8.6154900064884909</v>
      </c>
    </row>
    <row r="211" spans="1:16" ht="15.75" x14ac:dyDescent="0.25">
      <c r="A211" s="46"/>
      <c r="B211" s="3" t="s">
        <v>9</v>
      </c>
      <c r="C211" t="s">
        <v>20</v>
      </c>
      <c r="D211" s="4">
        <v>20202.167397060159</v>
      </c>
      <c r="E211" t="s">
        <v>14</v>
      </c>
      <c r="F211" t="str">
        <f>IF(Table3681016[[#This Row],[% Price Change
Fuel]]&lt;-1, "Market Collapse", "")</f>
        <v/>
      </c>
      <c r="G211" s="9">
        <v>4.1195368255359736E-2</v>
      </c>
      <c r="H211" s="8">
        <v>3.1735711057593174E-16</v>
      </c>
      <c r="I211" s="8">
        <v>-4.6319948497989219E-2</v>
      </c>
      <c r="J211" s="8">
        <v>0</v>
      </c>
      <c r="K211" s="8">
        <v>0</v>
      </c>
      <c r="L211" s="8">
        <v>4.0959326817455829E-2</v>
      </c>
      <c r="M211" s="8">
        <v>0</v>
      </c>
      <c r="N211" s="8">
        <v>-2.2670235106729607E-4</v>
      </c>
      <c r="O211" s="8">
        <v>0.99449689708653588</v>
      </c>
      <c r="P211" s="23">
        <v>13.462886580224149</v>
      </c>
    </row>
    <row r="212" spans="1:16" ht="15.75" x14ac:dyDescent="0.25">
      <c r="A212" s="46"/>
      <c r="B212" s="3" t="s">
        <v>9</v>
      </c>
      <c r="C212" t="s">
        <v>17</v>
      </c>
      <c r="D212" s="4">
        <v>8287.3401193964201</v>
      </c>
      <c r="E212" t="s">
        <v>14</v>
      </c>
      <c r="F212" t="str">
        <f>IF(Table3681016[[#This Row],[% Price Change
Fuel]]&lt;-1, "Market Collapse", "")</f>
        <v/>
      </c>
      <c r="G212" s="9">
        <v>1.6899178259736296E-2</v>
      </c>
      <c r="H212" s="8">
        <v>3.1735711057593174E-16</v>
      </c>
      <c r="I212" s="8">
        <v>-1.9001385345001228E-2</v>
      </c>
      <c r="J212" s="8">
        <v>0</v>
      </c>
      <c r="K212" s="8">
        <v>0</v>
      </c>
      <c r="L212" s="8">
        <v>1.6802349259177351E-2</v>
      </c>
      <c r="M212" s="8">
        <v>0</v>
      </c>
      <c r="N212" s="8">
        <v>-9.5219863118191621E-5</v>
      </c>
      <c r="O212" s="8">
        <v>0.99436541459858663</v>
      </c>
      <c r="P212" s="23">
        <v>5.5227500043095379</v>
      </c>
    </row>
    <row r="213" spans="1:16" ht="15.75" x14ac:dyDescent="0.25">
      <c r="A213" s="46"/>
      <c r="B213" s="3" t="s">
        <v>9</v>
      </c>
      <c r="C213" t="s">
        <v>21</v>
      </c>
      <c r="D213" s="4">
        <v>15343.41827613693</v>
      </c>
      <c r="E213" t="s">
        <v>14</v>
      </c>
      <c r="F213" t="str">
        <f>IF(Table3681016[[#This Row],[% Price Change
Fuel]]&lt;-1, "Market Collapse", "")</f>
        <v/>
      </c>
      <c r="G213" s="9">
        <v>3.1287621459539949E-2</v>
      </c>
      <c r="H213" s="8">
        <v>3.1735711057593174E-16</v>
      </c>
      <c r="I213" s="8">
        <v>-3.5179707719736546E-2</v>
      </c>
      <c r="J213" s="8">
        <v>0</v>
      </c>
      <c r="K213" s="8">
        <v>0</v>
      </c>
      <c r="L213" s="8">
        <v>3.110834948138639E-2</v>
      </c>
      <c r="M213" s="8">
        <v>0</v>
      </c>
      <c r="N213" s="8">
        <v>-1.7383315228763462E-4</v>
      </c>
      <c r="O213" s="8">
        <v>0.99444402788775654</v>
      </c>
      <c r="P213" s="23">
        <v>10.224977149463186</v>
      </c>
    </row>
    <row r="214" spans="1:16" ht="15.75" x14ac:dyDescent="0.25">
      <c r="A214" s="46"/>
      <c r="B214" s="3" t="s">
        <v>9</v>
      </c>
      <c r="C214" t="s">
        <v>22</v>
      </c>
      <c r="D214" s="4">
        <v>860.28054599366999</v>
      </c>
      <c r="E214" t="s">
        <v>14</v>
      </c>
      <c r="F214" t="str">
        <f>IF(Table3681016[[#This Row],[% Price Change
Fuel]]&lt;-1, "Market Collapse", "")</f>
        <v/>
      </c>
      <c r="G214" s="9">
        <v>1.7542461261007261E-3</v>
      </c>
      <c r="H214" s="8">
        <v>3.1735711057593174E-16</v>
      </c>
      <c r="I214" s="8">
        <v>-1.9724690822057354E-3</v>
      </c>
      <c r="J214" s="8">
        <v>0</v>
      </c>
      <c r="K214" s="8">
        <v>0</v>
      </c>
      <c r="L214" s="8">
        <v>1.7441946374120382E-3</v>
      </c>
      <c r="M214" s="8">
        <v>0</v>
      </c>
      <c r="N214" s="8">
        <v>-1.003388678163049E-5</v>
      </c>
      <c r="O214" s="8">
        <v>0.99428022862223242</v>
      </c>
      <c r="P214" s="23">
        <v>0.57329786404848937</v>
      </c>
    </row>
    <row r="215" spans="1:16" ht="15.75" x14ac:dyDescent="0.25">
      <c r="A215" s="46"/>
      <c r="B215" s="3" t="s">
        <v>10</v>
      </c>
      <c r="C215" t="s">
        <v>13</v>
      </c>
      <c r="D215">
        <v>3762.1112153559802</v>
      </c>
      <c r="E215" t="s">
        <v>14</v>
      </c>
      <c r="F215" t="str">
        <f>IF(Table3681016[[#This Row],[% Price Change
Fuel]]&lt;-1, "Market Collapse", "")</f>
        <v/>
      </c>
      <c r="G215" s="9">
        <v>7.6715311722821214E-3</v>
      </c>
      <c r="H215" s="8">
        <v>3.1735711057593174E-16</v>
      </c>
      <c r="I215" s="8">
        <v>-8.6258466388291939E-3</v>
      </c>
      <c r="J215" s="8">
        <v>0</v>
      </c>
      <c r="K215" s="8">
        <v>0</v>
      </c>
      <c r="L215" s="8">
        <v>7.6275747925841405E-3</v>
      </c>
      <c r="M215" s="8">
        <v>0</v>
      </c>
      <c r="N215" s="8">
        <v>-4.362173420424526E-5</v>
      </c>
      <c r="O215" s="8">
        <v>0.99431381646966988</v>
      </c>
      <c r="P215" s="23">
        <v>2.5071011243030119</v>
      </c>
    </row>
    <row r="216" spans="1:16" ht="15.75" x14ac:dyDescent="0.25">
      <c r="A216" s="46"/>
      <c r="B216" s="3" t="s">
        <v>10</v>
      </c>
      <c r="C216" t="s">
        <v>19</v>
      </c>
      <c r="D216">
        <v>3466.4439374662097</v>
      </c>
      <c r="E216" t="s">
        <v>14</v>
      </c>
      <c r="F216" t="str">
        <f>IF(Table3681016[[#This Row],[% Price Change
Fuel]]&lt;-1, "Market Collapse", "")</f>
        <v/>
      </c>
      <c r="G216" s="9">
        <v>7.0686195067000742E-3</v>
      </c>
      <c r="H216" s="8">
        <v>3.1735711057593174E-16</v>
      </c>
      <c r="I216" s="8">
        <v>-7.9479345705235765E-3</v>
      </c>
      <c r="J216" s="8">
        <v>0</v>
      </c>
      <c r="K216" s="8">
        <v>0</v>
      </c>
      <c r="L216" s="8">
        <v>7.0281176934375552E-3</v>
      </c>
      <c r="M216" s="8">
        <v>0</v>
      </c>
      <c r="N216" s="8">
        <v>-4.0217530839473064E-5</v>
      </c>
      <c r="O216" s="8">
        <v>0.99431041226630568</v>
      </c>
      <c r="P216" s="23">
        <v>2.3100660760588689</v>
      </c>
    </row>
    <row r="217" spans="1:16" ht="15.75" x14ac:dyDescent="0.25">
      <c r="A217" s="46"/>
      <c r="B217" s="3" t="s">
        <v>11</v>
      </c>
      <c r="C217" t="s">
        <v>13</v>
      </c>
      <c r="D217">
        <v>9038.6271912206303</v>
      </c>
      <c r="E217" t="s">
        <v>14</v>
      </c>
      <c r="F217" t="str">
        <f>IF(Table3681016[[#This Row],[% Price Change
Fuel]]&lt;-1, "Market Collapse", "")</f>
        <v/>
      </c>
      <c r="G217" s="9">
        <v>1.84311697030798E-2</v>
      </c>
      <c r="H217" s="8">
        <v>3.1735711057593174E-16</v>
      </c>
      <c r="I217" s="8">
        <v>-2.0723951928583187E-2</v>
      </c>
      <c r="J217" s="8">
        <v>0</v>
      </c>
      <c r="K217" s="8">
        <v>0</v>
      </c>
      <c r="L217" s="8">
        <v>1.8325562689883692E-2</v>
      </c>
      <c r="M217" s="8">
        <v>0</v>
      </c>
      <c r="N217" s="8">
        <v>-1.0369577870139278E-4</v>
      </c>
      <c r="O217" s="8">
        <v>0.99437389051417258</v>
      </c>
      <c r="P217" s="23">
        <v>6.0234137419355385</v>
      </c>
    </row>
    <row r="218" spans="1:16" ht="15.75" x14ac:dyDescent="0.25">
      <c r="A218" s="46"/>
      <c r="B218" s="3" t="s">
        <v>11</v>
      </c>
      <c r="C218" t="s">
        <v>19</v>
      </c>
      <c r="D218">
        <v>8328.2743775763392</v>
      </c>
      <c r="E218" t="s">
        <v>14</v>
      </c>
      <c r="F218" t="str">
        <f>IF(Table3681016[[#This Row],[% Price Change
Fuel]]&lt;-1, "Market Collapse", "")</f>
        <v/>
      </c>
      <c r="G218" s="9">
        <v>1.6982649592630367E-2</v>
      </c>
      <c r="H218" s="8">
        <v>3.1735711057593174E-16</v>
      </c>
      <c r="I218" s="8">
        <v>-1.9095240261329444E-2</v>
      </c>
      <c r="J218" s="8">
        <v>0</v>
      </c>
      <c r="K218" s="8">
        <v>0</v>
      </c>
      <c r="L218" s="8">
        <v>1.6885342317588883E-2</v>
      </c>
      <c r="M218" s="8">
        <v>0</v>
      </c>
      <c r="N218" s="8">
        <v>-9.5682335466111985E-5</v>
      </c>
      <c r="O218" s="8">
        <v>0.99436587707093516</v>
      </c>
      <c r="P218" s="23">
        <v>5.550028922669652</v>
      </c>
    </row>
    <row r="219" spans="1:16" ht="15.75" x14ac:dyDescent="0.25">
      <c r="A219" s="46"/>
      <c r="B219" s="3" t="s">
        <v>12</v>
      </c>
      <c r="C219" t="s">
        <v>13</v>
      </c>
      <c r="D219">
        <v>3360.1350171024301</v>
      </c>
      <c r="E219" t="s">
        <v>14</v>
      </c>
      <c r="F219" t="str">
        <f>IF(Table3681016[[#This Row],[% Price Change
Fuel]]&lt;-1, "Market Collapse", "")</f>
        <v/>
      </c>
      <c r="G219" s="9">
        <v>6.8518390475968138E-3</v>
      </c>
      <c r="H219" s="8">
        <v>3.1735711057593174E-16</v>
      </c>
      <c r="I219" s="8">
        <v>-7.7041872725558741E-3</v>
      </c>
      <c r="J219" s="8">
        <v>0</v>
      </c>
      <c r="K219" s="8">
        <v>0</v>
      </c>
      <c r="L219" s="8">
        <v>6.8125793441501312E-3</v>
      </c>
      <c r="M219" s="8">
        <v>0</v>
      </c>
      <c r="N219" s="8">
        <v>-3.899253288723941E-5</v>
      </c>
      <c r="O219" s="8">
        <v>0.99430918726835604</v>
      </c>
      <c r="P219" s="23">
        <v>2.2392209578499167</v>
      </c>
    </row>
    <row r="220" spans="1:16" ht="15.75" x14ac:dyDescent="0.25">
      <c r="A220" s="46"/>
      <c r="B220" s="3" t="s">
        <v>12</v>
      </c>
      <c r="C220" t="s">
        <v>19</v>
      </c>
      <c r="D220">
        <v>3808.15302114118</v>
      </c>
      <c r="E220" t="s">
        <v>14</v>
      </c>
      <c r="F220" t="str">
        <f>IF(Table3681016[[#This Row],[% Price Change
Fuel]]&lt;-1, "Market Collapse", "")</f>
        <v/>
      </c>
      <c r="G220" s="9">
        <v>7.7654175908620938E-3</v>
      </c>
      <c r="H220" s="8">
        <v>3.1735711057593174E-16</v>
      </c>
      <c r="I220" s="8">
        <v>-8.7314122462618243E-3</v>
      </c>
      <c r="J220" s="8">
        <v>0</v>
      </c>
      <c r="K220" s="8">
        <v>0</v>
      </c>
      <c r="L220" s="8">
        <v>7.7209232602686775E-3</v>
      </c>
      <c r="M220" s="8">
        <v>0</v>
      </c>
      <c r="N220" s="8">
        <v>-4.4151475945463967E-5</v>
      </c>
      <c r="O220" s="8">
        <v>0.99431434621141057</v>
      </c>
      <c r="P220" s="23">
        <v>2.5377837534017815</v>
      </c>
    </row>
    <row r="221" spans="1:16" ht="15.75" x14ac:dyDescent="0.25">
      <c r="A221" s="46"/>
      <c r="B221" s="3" t="s">
        <v>12</v>
      </c>
      <c r="C221" t="s">
        <v>15</v>
      </c>
      <c r="D221">
        <v>3822.1535825767901</v>
      </c>
      <c r="E221" t="s">
        <v>14</v>
      </c>
      <c r="F221" t="str">
        <f>IF(Table3681016[[#This Row],[% Price Change
Fuel]]&lt;-1, "Market Collapse", "")</f>
        <v/>
      </c>
      <c r="G221" s="9">
        <v>7.7939669179113132E-3</v>
      </c>
      <c r="H221" s="8">
        <v>3.1735711057593174E-16</v>
      </c>
      <c r="I221" s="8">
        <v>-8.7635130239601833E-3</v>
      </c>
      <c r="J221" s="8">
        <v>0</v>
      </c>
      <c r="K221" s="8">
        <v>0</v>
      </c>
      <c r="L221" s="8">
        <v>7.7493090052335178E-3</v>
      </c>
      <c r="M221" s="8">
        <v>0</v>
      </c>
      <c r="N221" s="8">
        <v>-4.4312542189895538E-5</v>
      </c>
      <c r="O221" s="8">
        <v>0.99431450727766613</v>
      </c>
      <c r="P221" s="23">
        <v>2.5471138399693203</v>
      </c>
    </row>
    <row r="222" spans="1:16" ht="15.75" x14ac:dyDescent="0.25">
      <c r="A222" s="46"/>
      <c r="B222" s="3" t="s">
        <v>12</v>
      </c>
      <c r="C222" t="s">
        <v>20</v>
      </c>
      <c r="D222">
        <v>5972.6399961013694</v>
      </c>
      <c r="E222" t="s">
        <v>14</v>
      </c>
      <c r="F222" t="str">
        <f>IF(Table3681016[[#This Row],[% Price Change
Fuel]]&lt;-1, "Market Collapse", "")</f>
        <v/>
      </c>
      <c r="G222" s="9">
        <v>1.2179143913632307E-2</v>
      </c>
      <c r="H222" s="8">
        <v>3.1735711057593174E-16</v>
      </c>
      <c r="I222" s="8">
        <v>-1.3694192884309273E-2</v>
      </c>
      <c r="J222" s="8">
        <v>0</v>
      </c>
      <c r="K222" s="8">
        <v>0</v>
      </c>
      <c r="L222" s="8">
        <v>1.2109359790718512E-2</v>
      </c>
      <c r="M222" s="8">
        <v>0</v>
      </c>
      <c r="N222" s="8">
        <v>-6.8944438673173018E-5</v>
      </c>
      <c r="O222" s="8">
        <v>0.99433913917414152</v>
      </c>
      <c r="P222" s="23">
        <v>3.9802152547119443</v>
      </c>
    </row>
    <row r="223" spans="1:16" ht="15.75" x14ac:dyDescent="0.25">
      <c r="A223" s="46"/>
      <c r="B223" s="3" t="s">
        <v>12</v>
      </c>
      <c r="C223" t="s">
        <v>17</v>
      </c>
      <c r="D223">
        <v>2450.098450813101</v>
      </c>
      <c r="E223" t="s">
        <v>14</v>
      </c>
      <c r="F223" t="str">
        <f>IF(Table3681016[[#This Row],[% Price Change
Fuel]]&lt;-1, "Market Collapse", "")</f>
        <v/>
      </c>
      <c r="G223" s="9">
        <v>4.9961326405908273E-3</v>
      </c>
      <c r="H223" s="8">
        <v>3.1735711057593174E-16</v>
      </c>
      <c r="I223" s="8">
        <v>-5.6176365548372079E-3</v>
      </c>
      <c r="J223" s="8">
        <v>0</v>
      </c>
      <c r="K223" s="8">
        <v>0</v>
      </c>
      <c r="L223" s="8">
        <v>4.967505773484468E-3</v>
      </c>
      <c r="M223" s="8">
        <v>0</v>
      </c>
      <c r="N223" s="8">
        <v>-2.8484554493883742E-5</v>
      </c>
      <c r="O223" s="8">
        <v>0.99429867928996474</v>
      </c>
      <c r="P223" s="23">
        <v>1.6327652823270586</v>
      </c>
    </row>
    <row r="224" spans="1:16" ht="16.5" thickBot="1" x14ac:dyDescent="0.3">
      <c r="A224" s="46"/>
      <c r="B224" s="3" t="s">
        <v>12</v>
      </c>
      <c r="C224" t="s">
        <v>22</v>
      </c>
      <c r="D224">
        <v>4536.1822744070996</v>
      </c>
      <c r="E224" t="s">
        <v>14</v>
      </c>
      <c r="F224" t="str">
        <f>IF(Table3681016[[#This Row],[% Price Change
Fuel]]&lt;-1, "Market Collapse", "")</f>
        <v/>
      </c>
      <c r="G224" s="9">
        <v>9.249982716944976E-3</v>
      </c>
      <c r="H224" s="8">
        <v>3.1735711057593174E-16</v>
      </c>
      <c r="I224" s="8">
        <v>-1.0400652820974188E-2</v>
      </c>
      <c r="J224" s="8">
        <v>0</v>
      </c>
      <c r="K224" s="8">
        <v>0</v>
      </c>
      <c r="L224" s="8">
        <v>9.1969821172766027E-3</v>
      </c>
      <c r="M224" s="8">
        <v>0</v>
      </c>
      <c r="N224" s="8">
        <v>-5.2514838321567512E-5</v>
      </c>
      <c r="O224" s="8">
        <v>0.99432270957378488</v>
      </c>
      <c r="P224" s="23">
        <v>3.0229482939763086</v>
      </c>
    </row>
    <row r="225" spans="1:16" ht="15.75" x14ac:dyDescent="0.25">
      <c r="A225" s="45" t="s">
        <v>44</v>
      </c>
      <c r="B225" s="3" t="s">
        <v>7</v>
      </c>
      <c r="C225" t="s">
        <v>13</v>
      </c>
      <c r="D225">
        <v>1606695.2125056691</v>
      </c>
      <c r="E225" t="s">
        <v>14</v>
      </c>
      <c r="F225" t="str">
        <f>IF(Table3681016[[#This Row],[% Price Change
Fuel]]&lt;-1, "Market Collapse", "")</f>
        <v/>
      </c>
      <c r="G225" s="9">
        <v>3.2763019755457679</v>
      </c>
      <c r="H225" s="8">
        <v>3.1735711057593174E-16</v>
      </c>
      <c r="I225" s="8">
        <v>-3.6838641138108024</v>
      </c>
      <c r="J225" s="8">
        <v>0</v>
      </c>
      <c r="K225" s="8">
        <v>0</v>
      </c>
      <c r="L225" s="8">
        <v>3.2575294032380864</v>
      </c>
      <c r="M225" s="8">
        <v>0</v>
      </c>
      <c r="N225" s="8">
        <v>-4.3899080128188672E-3</v>
      </c>
      <c r="O225" s="8">
        <v>0.99866010274828598</v>
      </c>
      <c r="P225" s="23">
        <v>1070.7145916482607</v>
      </c>
    </row>
    <row r="226" spans="1:16" ht="15.75" x14ac:dyDescent="0.25">
      <c r="A226" s="46"/>
      <c r="B226" s="3" t="s">
        <v>7</v>
      </c>
      <c r="C226" t="s">
        <v>15</v>
      </c>
      <c r="D226">
        <v>1405858.3109424603</v>
      </c>
      <c r="E226" t="s">
        <v>14</v>
      </c>
      <c r="F226" t="str">
        <f>IF(Table3681016[[#This Row],[% Price Change
Fuel]]&lt;-1, "Market Collapse", "")</f>
        <v/>
      </c>
      <c r="G226" s="9">
        <v>2.8667642286025465</v>
      </c>
      <c r="H226" s="8">
        <v>3.1735711057593174E-16</v>
      </c>
      <c r="I226" s="8">
        <v>-3.2233810995844521</v>
      </c>
      <c r="J226" s="8">
        <v>0</v>
      </c>
      <c r="K226" s="8">
        <v>0</v>
      </c>
      <c r="L226" s="8">
        <v>2.8503382278333258</v>
      </c>
      <c r="M226" s="8">
        <v>0</v>
      </c>
      <c r="N226" s="8">
        <v>-4.2479964637402957E-3</v>
      </c>
      <c r="O226" s="8">
        <v>0.99851819119920748</v>
      </c>
      <c r="P226" s="23">
        <v>936.87526769222791</v>
      </c>
    </row>
    <row r="227" spans="1:16" ht="15.75" x14ac:dyDescent="0.25">
      <c r="A227" s="46"/>
      <c r="B227" s="3" t="s">
        <v>7</v>
      </c>
      <c r="C227" t="s">
        <v>16</v>
      </c>
      <c r="D227">
        <v>1068040.3431848581</v>
      </c>
      <c r="E227" t="s">
        <v>14</v>
      </c>
      <c r="F227" t="str">
        <f>IF(Table3681016[[#This Row],[% Price Change
Fuel]]&lt;-1, "Market Collapse", "")</f>
        <v/>
      </c>
      <c r="G227" s="9">
        <v>2.1779007363083083</v>
      </c>
      <c r="H227" s="8">
        <v>3.1735711057593174E-16</v>
      </c>
      <c r="I227" s="8">
        <v>-2.4488250551421809</v>
      </c>
      <c r="J227" s="8">
        <v>0</v>
      </c>
      <c r="K227" s="8">
        <v>0</v>
      </c>
      <c r="L227" s="8">
        <v>2.165421789203779</v>
      </c>
      <c r="M227" s="8">
        <v>0</v>
      </c>
      <c r="N227" s="8">
        <v>-3.9267894563080928E-3</v>
      </c>
      <c r="O227" s="8">
        <v>0.99819698419177527</v>
      </c>
      <c r="P227" s="23">
        <v>711.75066124310661</v>
      </c>
    </row>
    <row r="228" spans="1:16" ht="15.75" x14ac:dyDescent="0.25">
      <c r="A228" s="46"/>
      <c r="B228" s="3" t="s">
        <v>7</v>
      </c>
      <c r="C228" t="s">
        <v>17</v>
      </c>
      <c r="D228">
        <v>901191.22496311564</v>
      </c>
      <c r="E228" t="s">
        <v>14</v>
      </c>
      <c r="F228" t="str">
        <f>IF(Table3681016[[#This Row],[% Price Change
Fuel]]&lt;-1, "Market Collapse", "")</f>
        <v/>
      </c>
      <c r="G228" s="9">
        <v>1.8376693773093249</v>
      </c>
      <c r="H228" s="8">
        <v>3.1735711057593174E-16</v>
      </c>
      <c r="I228" s="8">
        <v>-2.066269935631059</v>
      </c>
      <c r="J228" s="8">
        <v>0</v>
      </c>
      <c r="K228" s="8">
        <v>0</v>
      </c>
      <c r="L228" s="8">
        <v>1.8271398896367477</v>
      </c>
      <c r="M228" s="8">
        <v>0</v>
      </c>
      <c r="N228" s="8">
        <v>-3.710611164490593E-3</v>
      </c>
      <c r="O228" s="8">
        <v>0.99798080589995808</v>
      </c>
      <c r="P228" s="23">
        <v>600.56106903347927</v>
      </c>
    </row>
    <row r="229" spans="1:16" ht="15.75" x14ac:dyDescent="0.25">
      <c r="A229" s="46"/>
      <c r="B229" s="3" t="s">
        <v>7</v>
      </c>
      <c r="C229" t="s">
        <v>18</v>
      </c>
      <c r="D229">
        <v>1864178.4196379881</v>
      </c>
      <c r="E229" t="s">
        <v>14</v>
      </c>
      <c r="F229" t="str">
        <f>IF(Table3681016[[#This Row],[% Price Change
Fuel]]&lt;-1, "Market Collapse", "")</f>
        <v/>
      </c>
      <c r="G229" s="9">
        <v>3.8013503690627184</v>
      </c>
      <c r="H229" s="8">
        <v>3.1735711057593174E-16</v>
      </c>
      <c r="I229" s="8">
        <v>-4.2742269525625343</v>
      </c>
      <c r="J229" s="8">
        <v>0</v>
      </c>
      <c r="K229" s="8">
        <v>0</v>
      </c>
      <c r="L229" s="8">
        <v>3.7795693717057288</v>
      </c>
      <c r="M229" s="8">
        <v>0</v>
      </c>
      <c r="N229" s="8">
        <v>-4.5364315625318766E-3</v>
      </c>
      <c r="O229" s="8">
        <v>0.99880662629799888</v>
      </c>
      <c r="P229" s="23">
        <v>1242.3034685149694</v>
      </c>
    </row>
    <row r="230" spans="1:16" ht="15.75" x14ac:dyDescent="0.25">
      <c r="A230" s="46"/>
      <c r="B230" s="3" t="s">
        <v>7</v>
      </c>
      <c r="C230" t="s">
        <v>23</v>
      </c>
      <c r="D230">
        <v>1789322.1461500002</v>
      </c>
      <c r="E230" t="s">
        <v>14</v>
      </c>
      <c r="F230" t="str">
        <f>IF(Table3681016[[#This Row],[% Price Change
Fuel]]&lt;-1, "Market Collapse", "")</f>
        <v/>
      </c>
      <c r="G230" s="9">
        <v>3.6487067594958393</v>
      </c>
      <c r="H230" s="8">
        <v>3.1735711057593174E-16</v>
      </c>
      <c r="I230" s="8">
        <v>-4.1025949358305294</v>
      </c>
      <c r="J230" s="8">
        <v>0</v>
      </c>
      <c r="K230" s="8">
        <v>0</v>
      </c>
      <c r="L230" s="8">
        <v>3.6278003802965433</v>
      </c>
      <c r="M230" s="8">
        <v>0</v>
      </c>
      <c r="N230" s="8">
        <v>-4.497246283945865E-3</v>
      </c>
      <c r="O230" s="8">
        <v>0.99876744101941284</v>
      </c>
      <c r="P230" s="23">
        <v>1192.4186467540289</v>
      </c>
    </row>
    <row r="231" spans="1:16" ht="15.75" x14ac:dyDescent="0.25">
      <c r="A231" s="46"/>
      <c r="B231" s="3" t="s">
        <v>7</v>
      </c>
      <c r="C231" t="s">
        <v>24</v>
      </c>
      <c r="D231">
        <v>1602880.4750000001</v>
      </c>
      <c r="E231" t="s">
        <v>14</v>
      </c>
      <c r="F231" t="str">
        <f>IF(Table3681016[[#This Row],[% Price Change
Fuel]]&lt;-1, "Market Collapse", "")</f>
        <v/>
      </c>
      <c r="G231" s="9">
        <v>3.2685231311646232</v>
      </c>
      <c r="H231" s="8">
        <v>3.1735711057593174E-16</v>
      </c>
      <c r="I231" s="8">
        <v>-3.6751176045218217</v>
      </c>
      <c r="J231" s="8">
        <v>0</v>
      </c>
      <c r="K231" s="8">
        <v>0</v>
      </c>
      <c r="L231" s="8">
        <v>3.2497951301204289</v>
      </c>
      <c r="M231" s="8">
        <v>0</v>
      </c>
      <c r="N231" s="8">
        <v>-4.3874662192786235E-3</v>
      </c>
      <c r="O231" s="8">
        <v>0.99865766095474584</v>
      </c>
      <c r="P231" s="23">
        <v>1068.172419941495</v>
      </c>
    </row>
    <row r="232" spans="1:16" ht="15.75" x14ac:dyDescent="0.25">
      <c r="A232" s="46"/>
      <c r="B232" s="3" t="s">
        <v>7</v>
      </c>
      <c r="C232" t="s">
        <v>25</v>
      </c>
      <c r="D232">
        <v>924809.875</v>
      </c>
      <c r="E232" t="s">
        <v>14</v>
      </c>
      <c r="F232" t="str">
        <f>IF(Table3681016[[#This Row],[% Price Change
Fuel]]&lt;-1, "Market Collapse", "")</f>
        <v/>
      </c>
      <c r="G232" s="9">
        <v>1.8858314861979735</v>
      </c>
      <c r="H232" s="8">
        <v>3.1735711057593174E-16</v>
      </c>
      <c r="I232" s="8">
        <v>-2.120423266399901</v>
      </c>
      <c r="J232" s="8">
        <v>0</v>
      </c>
      <c r="K232" s="8">
        <v>0</v>
      </c>
      <c r="L232" s="8">
        <v>1.8750260390203344</v>
      </c>
      <c r="M232" s="8">
        <v>0</v>
      </c>
      <c r="N232" s="8">
        <v>-3.7443098217335908E-3</v>
      </c>
      <c r="O232" s="8">
        <v>0.99801450455720064</v>
      </c>
      <c r="P232" s="23">
        <v>616.30072707981628</v>
      </c>
    </row>
  </sheetData>
  <mergeCells count="24">
    <mergeCell ref="A1:P1"/>
    <mergeCell ref="A40:P40"/>
    <mergeCell ref="A186:A193"/>
    <mergeCell ref="A198:A207"/>
    <mergeCell ref="A208:A224"/>
    <mergeCell ref="A147:A154"/>
    <mergeCell ref="A159:A168"/>
    <mergeCell ref="A169:A185"/>
    <mergeCell ref="A3:A12"/>
    <mergeCell ref="A13:A29"/>
    <mergeCell ref="A30:A37"/>
    <mergeCell ref="A225:A232"/>
    <mergeCell ref="A42:A51"/>
    <mergeCell ref="A52:A68"/>
    <mergeCell ref="A69:A76"/>
    <mergeCell ref="A81:A90"/>
    <mergeCell ref="A91:A107"/>
    <mergeCell ref="A79:P79"/>
    <mergeCell ref="A118:P118"/>
    <mergeCell ref="A157:P157"/>
    <mergeCell ref="A196:P196"/>
    <mergeCell ref="A108:A115"/>
    <mergeCell ref="A120:A129"/>
    <mergeCell ref="A130:A146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topLeftCell="A114" workbookViewId="0">
      <selection activeCell="A129" sqref="A129:J148"/>
    </sheetView>
  </sheetViews>
  <sheetFormatPr defaultColWidth="8.85546875" defaultRowHeight="15" x14ac:dyDescent="0.25"/>
  <cols>
    <col min="1" max="1" width="20.42578125" customWidth="1"/>
    <col min="2" max="7" width="26.42578125" customWidth="1"/>
    <col min="8" max="8" width="27.42578125" customWidth="1"/>
    <col min="9" max="10" width="26.42578125" customWidth="1"/>
  </cols>
  <sheetData>
    <row r="1" spans="1:10" ht="29.25" thickBot="1" x14ac:dyDescent="0.3">
      <c r="A1" s="48" t="s">
        <v>37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ht="45" customHeight="1" thickTop="1" x14ac:dyDescent="0.3">
      <c r="A2" s="11" t="s">
        <v>34</v>
      </c>
      <c r="B2" s="12" t="s">
        <v>32</v>
      </c>
      <c r="C2" s="12" t="s">
        <v>26</v>
      </c>
      <c r="D2" s="12" t="s">
        <v>27</v>
      </c>
      <c r="E2" s="12" t="s">
        <v>33</v>
      </c>
      <c r="F2" s="12" t="s">
        <v>28</v>
      </c>
      <c r="G2" s="12" t="s">
        <v>29</v>
      </c>
      <c r="H2" s="12" t="s">
        <v>58</v>
      </c>
      <c r="I2" s="12" t="s">
        <v>59</v>
      </c>
      <c r="J2" s="12" t="s">
        <v>31</v>
      </c>
    </row>
    <row r="3" spans="1:10" ht="15.75" x14ac:dyDescent="0.25">
      <c r="A3" s="16" t="s">
        <v>40</v>
      </c>
      <c r="B3" s="13"/>
      <c r="C3" s="13"/>
      <c r="D3" s="13"/>
      <c r="E3" s="13"/>
      <c r="F3" s="13"/>
      <c r="G3" s="17"/>
      <c r="H3" s="17"/>
      <c r="I3" s="17"/>
      <c r="J3" s="17"/>
    </row>
    <row r="4" spans="1:10" x14ac:dyDescent="0.25">
      <c r="A4" s="18">
        <v>4.9999999999999295E-2</v>
      </c>
      <c r="B4" s="14">
        <v>-5.7675094162107129E-2</v>
      </c>
      <c r="C4" s="14">
        <v>-1.3334455850139912E-16</v>
      </c>
      <c r="D4" s="14">
        <v>0</v>
      </c>
      <c r="E4" s="14">
        <v>3.3192016690292696E-2</v>
      </c>
      <c r="F4" s="14">
        <v>5.934724674547403E-18</v>
      </c>
      <c r="G4" s="14">
        <v>0</v>
      </c>
      <c r="H4" s="14">
        <v>-1.6007603152102246E-2</v>
      </c>
      <c r="I4" s="14">
        <v>0.67984793695795431</v>
      </c>
      <c r="J4" s="40">
        <v>676598.04267528793</v>
      </c>
    </row>
    <row r="5" spans="1:10" x14ac:dyDescent="0.25">
      <c r="A5" s="19">
        <v>9.9999999999998618E-2</v>
      </c>
      <c r="B5" s="15">
        <v>-0.11535018832421443</v>
      </c>
      <c r="C5" s="15">
        <v>-1.3334455850139912E-16</v>
      </c>
      <c r="D5" s="15">
        <v>0</v>
      </c>
      <c r="E5" s="15">
        <v>6.6384033380585503E-2</v>
      </c>
      <c r="F5" s="15">
        <v>5.934724674547403E-18</v>
      </c>
      <c r="G5" s="15">
        <v>0</v>
      </c>
      <c r="H5" s="15">
        <v>-3.0559969654013388E-2</v>
      </c>
      <c r="I5" s="15">
        <v>0.69440030345986592</v>
      </c>
      <c r="J5" s="41">
        <v>1353196.0853505775</v>
      </c>
    </row>
    <row r="6" spans="1:10" x14ac:dyDescent="0.25">
      <c r="A6" s="18">
        <v>0.15000000000000283</v>
      </c>
      <c r="B6" s="14">
        <v>-0.1730252824863214</v>
      </c>
      <c r="C6" s="14">
        <v>-1.3334455850139912E-16</v>
      </c>
      <c r="D6" s="14">
        <v>0</v>
      </c>
      <c r="E6" s="14">
        <v>9.9576050070877886E-2</v>
      </c>
      <c r="F6" s="14">
        <v>5.934724674547403E-18</v>
      </c>
      <c r="G6" s="14">
        <v>0</v>
      </c>
      <c r="H6" s="14">
        <v>-4.3846912981845246E-2</v>
      </c>
      <c r="I6" s="14">
        <v>0.70768724678769845</v>
      </c>
      <c r="J6" s="40">
        <v>2029794.1280258615</v>
      </c>
    </row>
    <row r="7" spans="1:10" x14ac:dyDescent="0.25">
      <c r="A7" s="19">
        <v>0.19999999999999718</v>
      </c>
      <c r="B7" s="15">
        <v>-0.23070037664842846</v>
      </c>
      <c r="C7" s="15">
        <v>-1.3334455850139912E-16</v>
      </c>
      <c r="D7" s="15">
        <v>0</v>
      </c>
      <c r="E7" s="15">
        <v>0.13276806676117076</v>
      </c>
      <c r="F7" s="15">
        <v>5.934724674547403E-18</v>
      </c>
      <c r="G7" s="15">
        <v>0</v>
      </c>
      <c r="H7" s="15">
        <v>-5.6026611032357877E-2</v>
      </c>
      <c r="I7" s="15">
        <v>0.71986694483820979</v>
      </c>
      <c r="J7" s="41">
        <v>2706392.1707011512</v>
      </c>
    </row>
    <row r="8" spans="1:10" x14ac:dyDescent="0.25">
      <c r="A8" s="18">
        <v>0.25</v>
      </c>
      <c r="B8" s="14">
        <v>-0.28837547081053583</v>
      </c>
      <c r="C8" s="14">
        <v>-1.3334455850139912E-16</v>
      </c>
      <c r="D8" s="14">
        <v>0</v>
      </c>
      <c r="E8" s="14">
        <v>0.16596008345146351</v>
      </c>
      <c r="F8" s="14">
        <v>5.934724674547403E-18</v>
      </c>
      <c r="G8" s="14">
        <v>0</v>
      </c>
      <c r="H8" s="14">
        <v>-6.7231933238829505E-2</v>
      </c>
      <c r="I8" s="14">
        <v>0.73107226704468276</v>
      </c>
      <c r="J8" s="40">
        <v>3382990.213376435</v>
      </c>
    </row>
    <row r="9" spans="1:10" x14ac:dyDescent="0.25">
      <c r="A9" s="19">
        <v>0.30000000000000565</v>
      </c>
      <c r="B9" s="15">
        <v>-0.34605056497264303</v>
      </c>
      <c r="C9" s="15">
        <v>-1.3334455850139912E-16</v>
      </c>
      <c r="D9" s="15">
        <v>0</v>
      </c>
      <c r="E9" s="15">
        <v>0.19915210014175599</v>
      </c>
      <c r="F9" s="15">
        <v>5.934724674547403E-18</v>
      </c>
      <c r="G9" s="15">
        <v>0</v>
      </c>
      <c r="H9" s="15">
        <v>-7.757530758326471E-2</v>
      </c>
      <c r="I9" s="15">
        <v>0.74141564138911675</v>
      </c>
      <c r="J9" s="41">
        <v>4059588.2560517271</v>
      </c>
    </row>
    <row r="10" spans="1:10" x14ac:dyDescent="0.25">
      <c r="A10" s="18">
        <v>0.3500000000000032</v>
      </c>
      <c r="B10" s="14">
        <v>-0.40372565913475011</v>
      </c>
      <c r="C10" s="14">
        <v>-1.3334455850139912E-16</v>
      </c>
      <c r="D10" s="14">
        <v>0</v>
      </c>
      <c r="E10" s="14">
        <v>0.23234411683204897</v>
      </c>
      <c r="F10" s="14">
        <v>5.934724674547403E-18</v>
      </c>
      <c r="G10" s="14">
        <v>0</v>
      </c>
      <c r="H10" s="14">
        <v>-8.7152506050334394E-2</v>
      </c>
      <c r="I10" s="14">
        <v>0.7509928398561867</v>
      </c>
      <c r="J10" s="40">
        <v>4736186.2987270039</v>
      </c>
    </row>
    <row r="11" spans="1:10" x14ac:dyDescent="0.25">
      <c r="A11" s="19">
        <v>0.39999999999999436</v>
      </c>
      <c r="B11" s="15">
        <v>-0.46140075329685704</v>
      </c>
      <c r="C11" s="15">
        <v>-1.3334455850139912E-16</v>
      </c>
      <c r="D11" s="15">
        <v>0</v>
      </c>
      <c r="E11" s="15">
        <v>0.26553613352234151</v>
      </c>
      <c r="F11" s="15">
        <v>5.934724674547403E-18</v>
      </c>
      <c r="G11" s="15">
        <v>0</v>
      </c>
      <c r="H11" s="15">
        <v>-9.6045618912613456E-2</v>
      </c>
      <c r="I11" s="15">
        <v>0.7598859527184666</v>
      </c>
      <c r="J11" s="41">
        <v>5412784.3414023016</v>
      </c>
    </row>
    <row r="12" spans="1:10" x14ac:dyDescent="0.25">
      <c r="A12" s="18">
        <v>0.44999999999999246</v>
      </c>
      <c r="B12" s="14">
        <v>-0.51907584745896396</v>
      </c>
      <c r="C12" s="14">
        <v>-1.3334455850139912E-16</v>
      </c>
      <c r="D12" s="14">
        <v>0</v>
      </c>
      <c r="E12" s="14">
        <v>0.2987281502126336</v>
      </c>
      <c r="F12" s="14">
        <v>5.934724674547403E-18</v>
      </c>
      <c r="G12" s="14">
        <v>0</v>
      </c>
      <c r="H12" s="14">
        <v>-0.10432541364645946</v>
      </c>
      <c r="I12" s="14">
        <v>0.76816574745231136</v>
      </c>
      <c r="J12" s="40">
        <v>6089382.3840775928</v>
      </c>
    </row>
    <row r="13" spans="1:10" x14ac:dyDescent="0.25">
      <c r="A13" s="19">
        <v>0.5</v>
      </c>
      <c r="B13" s="15">
        <v>-0.57675094162107166</v>
      </c>
      <c r="C13" s="15">
        <v>-1.3334455850139912E-16</v>
      </c>
      <c r="D13" s="15">
        <v>0</v>
      </c>
      <c r="E13" s="15">
        <v>0.33192016690292703</v>
      </c>
      <c r="F13" s="15">
        <v>5.934724674547403E-18</v>
      </c>
      <c r="G13" s="15">
        <v>0</v>
      </c>
      <c r="H13" s="15">
        <v>-0.11205322206471575</v>
      </c>
      <c r="I13" s="15">
        <v>0.77589355587056841</v>
      </c>
      <c r="J13" s="41">
        <v>6765980.4267528709</v>
      </c>
    </row>
    <row r="14" spans="1:10" x14ac:dyDescent="0.25">
      <c r="A14" s="18">
        <v>0.55000000000000437</v>
      </c>
      <c r="B14" s="14">
        <v>-0.63442603578317824</v>
      </c>
      <c r="C14" s="14">
        <v>-1.3334455850139912E-16</v>
      </c>
      <c r="D14" s="14">
        <v>0</v>
      </c>
      <c r="E14" s="14">
        <v>0.36511218359321929</v>
      </c>
      <c r="F14" s="14">
        <v>5.934724674547403E-18</v>
      </c>
      <c r="G14" s="14">
        <v>0</v>
      </c>
      <c r="H14" s="14">
        <v>-0.11928246219792296</v>
      </c>
      <c r="I14" s="14">
        <v>0.78312279600377654</v>
      </c>
      <c r="J14" s="40">
        <v>7442578.4694281546</v>
      </c>
    </row>
    <row r="15" spans="1:10" x14ac:dyDescent="0.25">
      <c r="A15" s="19">
        <v>0.6000000000000113</v>
      </c>
      <c r="B15" s="15">
        <v>-0.69210112994528605</v>
      </c>
      <c r="C15" s="15">
        <v>-1.3334455850139912E-16</v>
      </c>
      <c r="D15" s="15">
        <v>0</v>
      </c>
      <c r="E15" s="15">
        <v>0.39830420028351199</v>
      </c>
      <c r="F15" s="15">
        <v>5.934724674547403E-18</v>
      </c>
      <c r="G15" s="15">
        <v>0</v>
      </c>
      <c r="H15" s="15">
        <v>-0.12605987482280506</v>
      </c>
      <c r="I15" s="15">
        <v>0.78990020862865784</v>
      </c>
      <c r="J15" s="41">
        <v>8119176.5121034533</v>
      </c>
    </row>
    <row r="16" spans="1:10" x14ac:dyDescent="0.25">
      <c r="A16" s="18">
        <v>0.64999999999998781</v>
      </c>
      <c r="B16" s="14">
        <v>-0.74977622410739297</v>
      </c>
      <c r="C16" s="14">
        <v>-1.3334455850139912E-16</v>
      </c>
      <c r="D16" s="14">
        <v>0</v>
      </c>
      <c r="E16" s="14">
        <v>0.43149621697380458</v>
      </c>
      <c r="F16" s="14">
        <v>5.934724674547403E-18</v>
      </c>
      <c r="G16" s="14">
        <v>0</v>
      </c>
      <c r="H16" s="14">
        <v>-0.13242653516739133</v>
      </c>
      <c r="I16" s="14">
        <v>0.79626686897324561</v>
      </c>
      <c r="J16" s="40">
        <v>8795774.5547787379</v>
      </c>
    </row>
    <row r="17" spans="1:10" x14ac:dyDescent="0.25">
      <c r="A17" s="19">
        <v>0.70000000000000639</v>
      </c>
      <c r="B17" s="15">
        <v>-0.80745131826950023</v>
      </c>
      <c r="C17" s="15">
        <v>-1.3334455850139912E-16</v>
      </c>
      <c r="D17" s="15">
        <v>0</v>
      </c>
      <c r="E17" s="15">
        <v>0.46468823366409795</v>
      </c>
      <c r="F17" s="15">
        <v>5.934724674547403E-18</v>
      </c>
      <c r="G17" s="15">
        <v>0</v>
      </c>
      <c r="H17" s="15">
        <v>-0.13841868607994293</v>
      </c>
      <c r="I17" s="15">
        <v>0.80225901988579595</v>
      </c>
      <c r="J17" s="41">
        <v>9472372.5974540077</v>
      </c>
    </row>
    <row r="18" spans="1:10" x14ac:dyDescent="0.25">
      <c r="A18" s="18">
        <v>0.75</v>
      </c>
      <c r="B18" s="14">
        <v>-0.86512641243160648</v>
      </c>
      <c r="C18" s="14">
        <v>-1.3334455850139912E-16</v>
      </c>
      <c r="D18" s="14">
        <v>0</v>
      </c>
      <c r="E18" s="14">
        <v>0.49788025035439015</v>
      </c>
      <c r="F18" s="14">
        <v>5.934724674547403E-18</v>
      </c>
      <c r="G18" s="14">
        <v>0</v>
      </c>
      <c r="H18" s="14">
        <v>-0.14406842836892003</v>
      </c>
      <c r="I18" s="14">
        <v>0.80790876217477281</v>
      </c>
      <c r="J18" s="40">
        <v>10148970.640129291</v>
      </c>
    </row>
    <row r="19" spans="1:10" x14ac:dyDescent="0.25">
      <c r="A19" s="19">
        <v>0.79999999999998872</v>
      </c>
      <c r="B19" s="15">
        <v>-0.92280150659371418</v>
      </c>
      <c r="C19" s="15">
        <v>-1.3334455850139912E-16</v>
      </c>
      <c r="D19" s="15">
        <v>0</v>
      </c>
      <c r="E19" s="15">
        <v>0.53107226704468302</v>
      </c>
      <c r="F19" s="15">
        <v>5.934724674547403E-18</v>
      </c>
      <c r="G19" s="15">
        <v>0</v>
      </c>
      <c r="H19" s="15">
        <v>-0.14940429608628736</v>
      </c>
      <c r="I19" s="15">
        <v>0.81324462989214064</v>
      </c>
      <c r="J19" s="41">
        <v>10825568.682804603</v>
      </c>
    </row>
    <row r="20" spans="1:10" x14ac:dyDescent="0.25">
      <c r="A20" s="18">
        <v>0.85000000000001463</v>
      </c>
      <c r="B20" s="14">
        <v>-0.9804766007558211</v>
      </c>
      <c r="C20" s="14">
        <v>-1.3334455850139912E-16</v>
      </c>
      <c r="D20" s="14">
        <v>0</v>
      </c>
      <c r="E20" s="14">
        <v>0.56426428373497495</v>
      </c>
      <c r="F20" s="14">
        <v>5.934724674547403E-18</v>
      </c>
      <c r="G20" s="14">
        <v>0</v>
      </c>
      <c r="H20" s="14">
        <v>-0.15445173852163493</v>
      </c>
      <c r="I20" s="14">
        <v>0.81829207232748802</v>
      </c>
      <c r="J20" s="40">
        <v>11502166.725479884</v>
      </c>
    </row>
    <row r="21" spans="1:10" x14ac:dyDescent="0.25">
      <c r="A21" s="19">
        <v>0.89999999999998492</v>
      </c>
      <c r="B21" s="15">
        <v>-1.0381516949179279</v>
      </c>
      <c r="C21" s="15">
        <v>-1.3334455850139912E-16</v>
      </c>
      <c r="D21" s="15">
        <v>0</v>
      </c>
      <c r="E21" s="15">
        <v>0.59745630042526721</v>
      </c>
      <c r="F21" s="15">
        <v>5.934724674547403E-18</v>
      </c>
      <c r="G21" s="15">
        <v>0</v>
      </c>
      <c r="H21" s="15">
        <v>-0.15923352609196412</v>
      </c>
      <c r="I21" s="15">
        <v>0.82307385989781645</v>
      </c>
      <c r="J21" s="41">
        <v>12178764.768155184</v>
      </c>
    </row>
    <row r="22" spans="1:10" x14ac:dyDescent="0.25">
      <c r="A22" s="18">
        <v>0.95000000000001672</v>
      </c>
      <c r="B22" s="14">
        <v>-1.0958267890800353</v>
      </c>
      <c r="C22" s="14">
        <v>-1.3334455850139912E-16</v>
      </c>
      <c r="D22" s="14">
        <v>0</v>
      </c>
      <c r="E22" s="14">
        <v>0.63064831711556013</v>
      </c>
      <c r="F22" s="14">
        <v>5.934724674547403E-18</v>
      </c>
      <c r="G22" s="14">
        <v>0</v>
      </c>
      <c r="H22" s="14">
        <v>-0.16377009378689208</v>
      </c>
      <c r="I22" s="14">
        <v>0.82761042759274606</v>
      </c>
      <c r="J22" s="40">
        <v>12855362.81083045</v>
      </c>
    </row>
    <row r="23" spans="1:10" x14ac:dyDescent="0.25">
      <c r="A23" s="19">
        <v>1</v>
      </c>
      <c r="B23" s="15">
        <v>-1.1535018832421435</v>
      </c>
      <c r="C23" s="15">
        <v>-1.3334455850139912E-16</v>
      </c>
      <c r="D23" s="15">
        <v>0</v>
      </c>
      <c r="E23" s="15">
        <v>0.66384033380585405</v>
      </c>
      <c r="F23" s="15">
        <v>5.934724674547403E-18</v>
      </c>
      <c r="G23" s="15">
        <v>0</v>
      </c>
      <c r="H23" s="15">
        <v>-0.16807983309707364</v>
      </c>
      <c r="I23" s="15">
        <v>0.83192016690292658</v>
      </c>
      <c r="J23" s="41">
        <v>13531960.85350574</v>
      </c>
    </row>
    <row r="26" spans="1:10" ht="29.25" thickBot="1" x14ac:dyDescent="0.3">
      <c r="A26" s="48" t="s">
        <v>41</v>
      </c>
      <c r="B26" s="48"/>
      <c r="C26" s="48"/>
      <c r="D26" s="48"/>
      <c r="E26" s="48"/>
      <c r="F26" s="48"/>
      <c r="G26" s="48"/>
      <c r="H26" s="48"/>
      <c r="I26" s="48"/>
      <c r="J26" s="48"/>
    </row>
    <row r="27" spans="1:10" ht="38.25" thickTop="1" x14ac:dyDescent="0.3">
      <c r="A27" s="11" t="s">
        <v>34</v>
      </c>
      <c r="B27" s="12" t="s">
        <v>32</v>
      </c>
      <c r="C27" s="12" t="s">
        <v>26</v>
      </c>
      <c r="D27" s="12" t="s">
        <v>27</v>
      </c>
      <c r="E27" s="12" t="s">
        <v>33</v>
      </c>
      <c r="F27" s="12" t="s">
        <v>28</v>
      </c>
      <c r="G27" s="12" t="s">
        <v>29</v>
      </c>
      <c r="H27" s="12" t="s">
        <v>58</v>
      </c>
      <c r="I27" s="12" t="s">
        <v>59</v>
      </c>
      <c r="J27" s="12" t="s">
        <v>31</v>
      </c>
    </row>
    <row r="28" spans="1:10" ht="15.75" x14ac:dyDescent="0.25">
      <c r="A28" s="16" t="s">
        <v>40</v>
      </c>
      <c r="B28" s="13"/>
      <c r="C28" s="13"/>
      <c r="D28" s="13"/>
      <c r="E28" s="13"/>
      <c r="F28" s="13"/>
      <c r="G28" s="17"/>
      <c r="H28" s="17"/>
      <c r="I28" s="17"/>
      <c r="J28" s="17"/>
    </row>
    <row r="29" spans="1:10" x14ac:dyDescent="0.25">
      <c r="A29" s="18">
        <v>0.05</v>
      </c>
      <c r="B29" s="14">
        <v>-8.3119570922960795E-2</v>
      </c>
      <c r="C29" s="14">
        <v>-4.7118218551730776E-16</v>
      </c>
      <c r="D29" s="14">
        <v>0</v>
      </c>
      <c r="E29" s="14">
        <v>2.4113344542308977E-2</v>
      </c>
      <c r="F29" s="14">
        <v>0</v>
      </c>
      <c r="G29" s="14">
        <v>0</v>
      </c>
      <c r="H29" s="14">
        <v>-2.4653957578753355E-2</v>
      </c>
      <c r="I29" s="14">
        <v>0.5069208484249329</v>
      </c>
      <c r="J29" s="40">
        <v>87138.52908173576</v>
      </c>
    </row>
    <row r="30" spans="1:10" x14ac:dyDescent="0.25">
      <c r="A30" s="19">
        <v>0.10000000000000014</v>
      </c>
      <c r="B30" s="15">
        <v>-0.16623914184592192</v>
      </c>
      <c r="C30" s="15">
        <v>-4.7118218551730776E-16</v>
      </c>
      <c r="D30" s="15">
        <v>0</v>
      </c>
      <c r="E30" s="15">
        <v>4.8226689084617955E-2</v>
      </c>
      <c r="F30" s="15">
        <v>0</v>
      </c>
      <c r="G30" s="15">
        <v>0</v>
      </c>
      <c r="H30" s="15">
        <v>-4.7066646286711082E-2</v>
      </c>
      <c r="I30" s="15">
        <v>0.52933353713288989</v>
      </c>
      <c r="J30" s="41">
        <v>174277.05816347152</v>
      </c>
    </row>
    <row r="31" spans="1:10" x14ac:dyDescent="0.25">
      <c r="A31" s="18">
        <v>0.14999999999999986</v>
      </c>
      <c r="B31" s="14">
        <v>-0.24935871276888208</v>
      </c>
      <c r="C31" s="14">
        <v>-4.7118218551730776E-16</v>
      </c>
      <c r="D31" s="14">
        <v>0</v>
      </c>
      <c r="E31" s="14">
        <v>7.2340033626926786E-2</v>
      </c>
      <c r="F31" s="14">
        <v>0</v>
      </c>
      <c r="G31" s="14">
        <v>0</v>
      </c>
      <c r="H31" s="14">
        <v>-6.7530405541802674E-2</v>
      </c>
      <c r="I31" s="14">
        <v>0.54979729638798169</v>
      </c>
      <c r="J31" s="40">
        <v>261415.58724520725</v>
      </c>
    </row>
    <row r="32" spans="1:10" x14ac:dyDescent="0.25">
      <c r="A32" s="19">
        <v>0.2</v>
      </c>
      <c r="B32" s="15">
        <v>-0.33247828369184312</v>
      </c>
      <c r="C32" s="15">
        <v>-4.7118218551730776E-16</v>
      </c>
      <c r="D32" s="15">
        <v>0</v>
      </c>
      <c r="E32" s="15">
        <v>9.6453378169235909E-2</v>
      </c>
      <c r="F32" s="15">
        <v>0</v>
      </c>
      <c r="G32" s="15">
        <v>0</v>
      </c>
      <c r="H32" s="15">
        <v>-8.6288851525636742E-2</v>
      </c>
      <c r="I32" s="15">
        <v>0.56855574237181628</v>
      </c>
      <c r="J32" s="41">
        <v>348554.11632694304</v>
      </c>
    </row>
    <row r="33" spans="1:10" x14ac:dyDescent="0.25">
      <c r="A33" s="18">
        <v>0.25</v>
      </c>
      <c r="B33" s="14">
        <v>-0.41559785461480392</v>
      </c>
      <c r="C33" s="14">
        <v>-4.7118218551730776E-16</v>
      </c>
      <c r="D33" s="14">
        <v>0</v>
      </c>
      <c r="E33" s="14">
        <v>0.12056672271154488</v>
      </c>
      <c r="F33" s="14">
        <v>0</v>
      </c>
      <c r="G33" s="14">
        <v>0</v>
      </c>
      <c r="H33" s="14">
        <v>-0.10354662183076409</v>
      </c>
      <c r="I33" s="14">
        <v>0.5858135126769437</v>
      </c>
      <c r="J33" s="40">
        <v>435692.6454086788</v>
      </c>
    </row>
    <row r="34" spans="1:10" x14ac:dyDescent="0.25">
      <c r="A34" s="19">
        <v>0.3</v>
      </c>
      <c r="B34" s="15">
        <v>-0.4987174255377646</v>
      </c>
      <c r="C34" s="15">
        <v>-4.7118218551730776E-16</v>
      </c>
      <c r="D34" s="15">
        <v>0</v>
      </c>
      <c r="E34" s="15">
        <v>0.14468006725385385</v>
      </c>
      <c r="F34" s="15">
        <v>0</v>
      </c>
      <c r="G34" s="15">
        <v>0</v>
      </c>
      <c r="H34" s="15">
        <v>-0.11947687134318934</v>
      </c>
      <c r="I34" s="15">
        <v>0.60174376218936887</v>
      </c>
      <c r="J34" s="41">
        <v>522831.1744904145</v>
      </c>
    </row>
    <row r="35" spans="1:10" x14ac:dyDescent="0.25">
      <c r="A35" s="18">
        <v>0.35</v>
      </c>
      <c r="B35" s="14">
        <v>-0.5818369964607254</v>
      </c>
      <c r="C35" s="14">
        <v>-4.7118218551730776E-16</v>
      </c>
      <c r="D35" s="14">
        <v>0</v>
      </c>
      <c r="E35" s="14">
        <v>0.16879341179616283</v>
      </c>
      <c r="F35" s="14">
        <v>0</v>
      </c>
      <c r="G35" s="14">
        <v>0</v>
      </c>
      <c r="H35" s="14">
        <v>-0.13422710237321273</v>
      </c>
      <c r="I35" s="14">
        <v>0.61649399321939213</v>
      </c>
      <c r="J35" s="40">
        <v>609969.70357215032</v>
      </c>
    </row>
    <row r="36" spans="1:10" x14ac:dyDescent="0.25">
      <c r="A36" s="19">
        <v>0.4</v>
      </c>
      <c r="B36" s="15">
        <v>-0.66495656738368591</v>
      </c>
      <c r="C36" s="15">
        <v>-4.7118218551730776E-16</v>
      </c>
      <c r="D36" s="15">
        <v>0</v>
      </c>
      <c r="E36" s="15">
        <v>0.19290675633847182</v>
      </c>
      <c r="F36" s="15">
        <v>0</v>
      </c>
      <c r="G36" s="15">
        <v>0</v>
      </c>
      <c r="H36" s="15">
        <v>-0.14792374547252013</v>
      </c>
      <c r="I36" s="15">
        <v>0.63019063631869965</v>
      </c>
      <c r="J36" s="41">
        <v>697108.23265388608</v>
      </c>
    </row>
    <row r="37" spans="1:10" x14ac:dyDescent="0.25">
      <c r="A37" s="18">
        <v>0.45</v>
      </c>
      <c r="B37" s="14">
        <v>-0.74807613830664665</v>
      </c>
      <c r="C37" s="14">
        <v>-4.7118218551730776E-16</v>
      </c>
      <c r="D37" s="14">
        <v>0</v>
      </c>
      <c r="E37" s="14">
        <v>0.21702010088078094</v>
      </c>
      <c r="F37" s="14">
        <v>0</v>
      </c>
      <c r="G37" s="14">
        <v>0</v>
      </c>
      <c r="H37" s="14">
        <v>-0.16067579249601313</v>
      </c>
      <c r="I37" s="14">
        <v>0.64294268334219307</v>
      </c>
      <c r="J37" s="40">
        <v>784246.76173562778</v>
      </c>
    </row>
    <row r="38" spans="1:10" x14ac:dyDescent="0.25">
      <c r="A38" s="19">
        <v>0.5</v>
      </c>
      <c r="B38" s="15">
        <v>-0.8311957092296075</v>
      </c>
      <c r="C38" s="15">
        <v>-4.7118218551730776E-16</v>
      </c>
      <c r="D38" s="15">
        <v>0</v>
      </c>
      <c r="E38" s="15">
        <v>0.24113344542308976</v>
      </c>
      <c r="F38" s="15">
        <v>0</v>
      </c>
      <c r="G38" s="15">
        <v>0</v>
      </c>
      <c r="H38" s="15">
        <v>-0.17257770305127348</v>
      </c>
      <c r="I38" s="15">
        <v>0.65484459389745298</v>
      </c>
      <c r="J38" s="41">
        <v>871385.2908173576</v>
      </c>
    </row>
    <row r="39" spans="1:10" x14ac:dyDescent="0.25">
      <c r="A39" s="18">
        <v>0.55000000000000004</v>
      </c>
      <c r="B39" s="14">
        <v>-0.91431528015256813</v>
      </c>
      <c r="C39" s="14">
        <v>-4.7118218551730776E-16</v>
      </c>
      <c r="D39" s="14">
        <v>0</v>
      </c>
      <c r="E39" s="14">
        <v>0.26524678996539891</v>
      </c>
      <c r="F39" s="14">
        <v>0</v>
      </c>
      <c r="G39" s="14">
        <v>0</v>
      </c>
      <c r="H39" s="14">
        <v>-0.18371174840942006</v>
      </c>
      <c r="I39" s="14">
        <v>0.66597863925559997</v>
      </c>
      <c r="J39" s="40">
        <v>958523.8198990993</v>
      </c>
    </row>
    <row r="40" spans="1:10" x14ac:dyDescent="0.25">
      <c r="A40" s="19">
        <v>0.6</v>
      </c>
      <c r="B40" s="15">
        <v>-0.99743485107552887</v>
      </c>
      <c r="C40" s="15">
        <v>-4.7118218551730776E-16</v>
      </c>
      <c r="D40" s="15">
        <v>0</v>
      </c>
      <c r="E40" s="15">
        <v>0.28936013450770787</v>
      </c>
      <c r="F40" s="15">
        <v>0</v>
      </c>
      <c r="G40" s="15">
        <v>0</v>
      </c>
      <c r="H40" s="15">
        <v>-0.19414991593268258</v>
      </c>
      <c r="I40" s="15">
        <v>0.67641680677886229</v>
      </c>
      <c r="J40" s="41">
        <v>1045662.348980829</v>
      </c>
    </row>
    <row r="41" spans="1:10" x14ac:dyDescent="0.25">
      <c r="A41" s="18">
        <v>0.65</v>
      </c>
      <c r="B41" s="14">
        <v>-1.0805544219984897</v>
      </c>
      <c r="C41" s="14">
        <v>-4.7118218551730776E-16</v>
      </c>
      <c r="D41" s="14">
        <v>0</v>
      </c>
      <c r="E41" s="14">
        <v>0.31347347905001682</v>
      </c>
      <c r="F41" s="14">
        <v>0</v>
      </c>
      <c r="G41" s="14">
        <v>0</v>
      </c>
      <c r="H41" s="14">
        <v>-0.20395546724241403</v>
      </c>
      <c r="I41" s="14">
        <v>0.68622235808859378</v>
      </c>
      <c r="J41" s="40">
        <v>1132800.8780625707</v>
      </c>
    </row>
    <row r="42" spans="1:10" x14ac:dyDescent="0.25">
      <c r="A42" s="19">
        <v>0.7</v>
      </c>
      <c r="B42" s="15">
        <v>-1.1636739929214506</v>
      </c>
      <c r="C42" s="15">
        <v>-4.7118218551730776E-16</v>
      </c>
      <c r="D42" s="15">
        <v>0</v>
      </c>
      <c r="E42" s="15">
        <v>0.33758682359232567</v>
      </c>
      <c r="F42" s="15">
        <v>0</v>
      </c>
      <c r="G42" s="15">
        <v>0</v>
      </c>
      <c r="H42" s="15">
        <v>-0.21318422141627902</v>
      </c>
      <c r="I42" s="15">
        <v>0.69545111226245848</v>
      </c>
      <c r="J42" s="41">
        <v>1219939.4071443006</v>
      </c>
    </row>
    <row r="43" spans="1:10" x14ac:dyDescent="0.25">
      <c r="A43" s="18">
        <v>0.75</v>
      </c>
      <c r="B43" s="14">
        <v>-1.2467935638444112</v>
      </c>
      <c r="C43" s="14">
        <v>-4.7118218551730776E-16</v>
      </c>
      <c r="D43" s="14">
        <v>0</v>
      </c>
      <c r="E43" s="14">
        <v>0.36170016813463479</v>
      </c>
      <c r="F43" s="14">
        <v>0</v>
      </c>
      <c r="G43" s="14">
        <v>0</v>
      </c>
      <c r="H43" s="14">
        <v>-0.22188561820878011</v>
      </c>
      <c r="I43" s="14">
        <v>0.70415250905495996</v>
      </c>
      <c r="J43" s="40">
        <v>1307077.9362260425</v>
      </c>
    </row>
    <row r="44" spans="1:10" x14ac:dyDescent="0.25">
      <c r="A44" s="19">
        <v>0.8</v>
      </c>
      <c r="B44" s="15">
        <v>-1.3299131347673721</v>
      </c>
      <c r="C44" s="15">
        <v>-4.7118218551730776E-16</v>
      </c>
      <c r="D44" s="15">
        <v>0</v>
      </c>
      <c r="E44" s="15">
        <v>0.38581351267694364</v>
      </c>
      <c r="F44" s="15">
        <v>0</v>
      </c>
      <c r="G44" s="15">
        <v>0</v>
      </c>
      <c r="H44" s="15">
        <v>-0.23010360406836464</v>
      </c>
      <c r="I44" s="15">
        <v>0.71237049491454429</v>
      </c>
      <c r="J44" s="41">
        <v>1394216.4653077722</v>
      </c>
    </row>
    <row r="45" spans="1:10" x14ac:dyDescent="0.25">
      <c r="A45" s="18">
        <v>0.85</v>
      </c>
      <c r="B45" s="14">
        <v>-1.4130327056903327</v>
      </c>
      <c r="C45" s="14">
        <v>-4.7118218551730776E-16</v>
      </c>
      <c r="D45" s="14">
        <v>0</v>
      </c>
      <c r="E45" s="14">
        <v>0.40992685721925276</v>
      </c>
      <c r="F45" s="14">
        <v>0</v>
      </c>
      <c r="G45" s="14">
        <v>0</v>
      </c>
      <c r="H45" s="14">
        <v>-0.23787737447607959</v>
      </c>
      <c r="I45" s="14">
        <v>0.72014426532225928</v>
      </c>
      <c r="J45" s="40">
        <v>1481354.9943895137</v>
      </c>
    </row>
    <row r="46" spans="1:10" x14ac:dyDescent="0.25">
      <c r="A46" s="19">
        <v>0.9</v>
      </c>
      <c r="B46" s="15">
        <v>-1.4961522766132933</v>
      </c>
      <c r="C46" s="15">
        <v>-4.7118218551730776E-16</v>
      </c>
      <c r="D46" s="15">
        <v>0</v>
      </c>
      <c r="E46" s="15">
        <v>0.43404020176156188</v>
      </c>
      <c r="F46" s="15">
        <v>0</v>
      </c>
      <c r="G46" s="15">
        <v>0</v>
      </c>
      <c r="H46" s="15">
        <v>-0.24524199907286218</v>
      </c>
      <c r="I46" s="15">
        <v>0.72750888991904206</v>
      </c>
      <c r="J46" s="41">
        <v>1568493.5234712437</v>
      </c>
    </row>
    <row r="47" spans="1:10" x14ac:dyDescent="0.25">
      <c r="A47" s="18">
        <v>0.95</v>
      </c>
      <c r="B47" s="14">
        <v>-1.5792718475362544</v>
      </c>
      <c r="C47" s="14">
        <v>-4.7118218551730776E-16</v>
      </c>
      <c r="D47" s="14">
        <v>0</v>
      </c>
      <c r="E47" s="14">
        <v>0.45815354630387073</v>
      </c>
      <c r="F47" s="14">
        <v>0</v>
      </c>
      <c r="G47" s="14">
        <v>0</v>
      </c>
      <c r="H47" s="14">
        <v>-0.25222895061339962</v>
      </c>
      <c r="I47" s="14">
        <v>0.73449584145957925</v>
      </c>
      <c r="J47" s="40">
        <v>1655632.0525529853</v>
      </c>
    </row>
    <row r="48" spans="1:10" x14ac:dyDescent="0.25">
      <c r="A48" s="19">
        <v>1</v>
      </c>
      <c r="B48" s="15">
        <v>-1.662391418459215</v>
      </c>
      <c r="C48" s="15">
        <v>-4.7118218551730776E-16</v>
      </c>
      <c r="D48" s="15">
        <v>0</v>
      </c>
      <c r="E48" s="15">
        <v>0.48226689084617952</v>
      </c>
      <c r="F48" s="15">
        <v>0</v>
      </c>
      <c r="G48" s="15">
        <v>0</v>
      </c>
      <c r="H48" s="15">
        <v>-0.25886655457691021</v>
      </c>
      <c r="I48" s="15">
        <v>0.74113344542308979</v>
      </c>
      <c r="J48" s="41">
        <v>1742770.5816347152</v>
      </c>
    </row>
    <row r="51" spans="1:10" ht="29.25" thickBot="1" x14ac:dyDescent="0.3">
      <c r="A51" s="48" t="s">
        <v>38</v>
      </c>
      <c r="B51" s="48"/>
      <c r="C51" s="48"/>
      <c r="D51" s="48"/>
      <c r="E51" s="48"/>
      <c r="F51" s="48"/>
      <c r="G51" s="48"/>
      <c r="H51" s="48"/>
      <c r="I51" s="48"/>
      <c r="J51" s="48"/>
    </row>
    <row r="52" spans="1:10" ht="38.25" thickTop="1" x14ac:dyDescent="0.3">
      <c r="A52" s="11" t="s">
        <v>34</v>
      </c>
      <c r="B52" s="12" t="s">
        <v>32</v>
      </c>
      <c r="C52" s="12" t="s">
        <v>26</v>
      </c>
      <c r="D52" s="12" t="s">
        <v>27</v>
      </c>
      <c r="E52" s="12" t="s">
        <v>33</v>
      </c>
      <c r="F52" s="12" t="s">
        <v>28</v>
      </c>
      <c r="G52" s="12" t="s">
        <v>29</v>
      </c>
      <c r="H52" s="12" t="s">
        <v>58</v>
      </c>
      <c r="I52" s="12" t="s">
        <v>59</v>
      </c>
      <c r="J52" s="12" t="s">
        <v>31</v>
      </c>
    </row>
    <row r="53" spans="1:10" ht="15.75" x14ac:dyDescent="0.25">
      <c r="A53" s="16" t="s">
        <v>40</v>
      </c>
      <c r="B53" s="13"/>
      <c r="C53" s="13"/>
      <c r="D53" s="13"/>
      <c r="E53" s="13"/>
      <c r="F53" s="13"/>
      <c r="G53" s="17"/>
      <c r="H53" s="17"/>
      <c r="I53" s="17"/>
      <c r="J53" s="17"/>
    </row>
    <row r="54" spans="1:10" x14ac:dyDescent="0.25">
      <c r="A54" s="18">
        <v>0.05</v>
      </c>
      <c r="B54" s="14">
        <v>-7.005693198069031E-2</v>
      </c>
      <c r="C54" s="14">
        <v>-3.1412145701153851E-16</v>
      </c>
      <c r="D54" s="14">
        <v>0</v>
      </c>
      <c r="E54" s="14">
        <v>2.7572391852952821E-2</v>
      </c>
      <c r="F54" s="14">
        <v>0</v>
      </c>
      <c r="G54" s="14">
        <v>0</v>
      </c>
      <c r="H54" s="14">
        <v>-2.13596268067116E-2</v>
      </c>
      <c r="I54" s="14">
        <v>0.57280746386576809</v>
      </c>
      <c r="J54" s="40">
        <v>389754.1760658854</v>
      </c>
    </row>
    <row r="55" spans="1:10" x14ac:dyDescent="0.25">
      <c r="A55" s="19">
        <v>0.10000000000000014</v>
      </c>
      <c r="B55" s="15">
        <v>-0.14011386396138087</v>
      </c>
      <c r="C55" s="15">
        <v>-3.1412145701153851E-16</v>
      </c>
      <c r="D55" s="15">
        <v>0</v>
      </c>
      <c r="E55" s="15">
        <v>5.5144783705905573E-2</v>
      </c>
      <c r="F55" s="15">
        <v>0</v>
      </c>
      <c r="G55" s="15">
        <v>0</v>
      </c>
      <c r="H55" s="15">
        <v>-4.0777469358267787E-2</v>
      </c>
      <c r="I55" s="15">
        <v>0.59222530641732263</v>
      </c>
      <c r="J55" s="41">
        <v>779508.35213177383</v>
      </c>
    </row>
    <row r="56" spans="1:10" x14ac:dyDescent="0.25">
      <c r="A56" s="18">
        <v>0.14999999999999986</v>
      </c>
      <c r="B56" s="14">
        <v>-0.21017079594207094</v>
      </c>
      <c r="C56" s="14">
        <v>-3.1412145701153851E-16</v>
      </c>
      <c r="D56" s="14">
        <v>0</v>
      </c>
      <c r="E56" s="14">
        <v>8.2717175558858158E-2</v>
      </c>
      <c r="F56" s="14">
        <v>0</v>
      </c>
      <c r="G56" s="14">
        <v>0</v>
      </c>
      <c r="H56" s="14">
        <v>-5.8506803861862341E-2</v>
      </c>
      <c r="I56" s="14">
        <v>0.60995464092091733</v>
      </c>
      <c r="J56" s="40">
        <v>1169262.5281976531</v>
      </c>
    </row>
    <row r="57" spans="1:10" x14ac:dyDescent="0.25">
      <c r="A57" s="19">
        <v>0.2</v>
      </c>
      <c r="B57" s="15">
        <v>-0.28022772792276152</v>
      </c>
      <c r="C57" s="15">
        <v>-3.1412145701153851E-16</v>
      </c>
      <c r="D57" s="15">
        <v>0</v>
      </c>
      <c r="E57" s="15">
        <v>0.11028956741181099</v>
      </c>
      <c r="F57" s="15">
        <v>0</v>
      </c>
      <c r="G57" s="15">
        <v>0</v>
      </c>
      <c r="H57" s="15">
        <v>-7.4758693823490846E-2</v>
      </c>
      <c r="I57" s="15">
        <v>0.62620653088254585</v>
      </c>
      <c r="J57" s="41">
        <v>1559016.7042635446</v>
      </c>
    </row>
    <row r="58" spans="1:10" x14ac:dyDescent="0.25">
      <c r="A58" s="18">
        <v>0.25</v>
      </c>
      <c r="B58" s="14">
        <v>-0.35028465990345192</v>
      </c>
      <c r="C58" s="14">
        <v>-3.1412145701153851E-16</v>
      </c>
      <c r="D58" s="14">
        <v>0</v>
      </c>
      <c r="E58" s="14">
        <v>0.13786195926476358</v>
      </c>
      <c r="F58" s="14">
        <v>0</v>
      </c>
      <c r="G58" s="14">
        <v>0</v>
      </c>
      <c r="H58" s="14">
        <v>-8.9710432588189129E-2</v>
      </c>
      <c r="I58" s="14">
        <v>0.64115826964724343</v>
      </c>
      <c r="J58" s="40">
        <v>1948770.8803294268</v>
      </c>
    </row>
    <row r="59" spans="1:10" x14ac:dyDescent="0.25">
      <c r="A59" s="19">
        <v>0.3</v>
      </c>
      <c r="B59" s="15">
        <v>-0.42034159188414233</v>
      </c>
      <c r="C59" s="15">
        <v>-3.1412145701153851E-16</v>
      </c>
      <c r="D59" s="15">
        <v>0</v>
      </c>
      <c r="E59" s="15">
        <v>0.16543435111771632</v>
      </c>
      <c r="F59" s="15">
        <v>0</v>
      </c>
      <c r="G59" s="15">
        <v>0</v>
      </c>
      <c r="H59" s="15">
        <v>-0.10351203760175667</v>
      </c>
      <c r="I59" s="15">
        <v>0.65495987466081118</v>
      </c>
      <c r="J59" s="41">
        <v>2338525.0563953123</v>
      </c>
    </row>
    <row r="60" spans="1:10" x14ac:dyDescent="0.25">
      <c r="A60" s="18">
        <v>0.35</v>
      </c>
      <c r="B60" s="14">
        <v>-0.49039852386483268</v>
      </c>
      <c r="C60" s="14">
        <v>-3.1412145701153851E-16</v>
      </c>
      <c r="D60" s="14">
        <v>0</v>
      </c>
      <c r="E60" s="14">
        <v>0.19300674297066908</v>
      </c>
      <c r="F60" s="14">
        <v>0</v>
      </c>
      <c r="G60" s="14">
        <v>0</v>
      </c>
      <c r="H60" s="14">
        <v>-0.11629130150320807</v>
      </c>
      <c r="I60" s="14">
        <v>0.66773913856226264</v>
      </c>
      <c r="J60" s="40">
        <v>2728279.2324611982</v>
      </c>
    </row>
    <row r="61" spans="1:10" x14ac:dyDescent="0.25">
      <c r="A61" s="19">
        <v>0.4</v>
      </c>
      <c r="B61" s="15">
        <v>-0.56045545584552303</v>
      </c>
      <c r="C61" s="15">
        <v>-3.1412145701153851E-16</v>
      </c>
      <c r="D61" s="15">
        <v>0</v>
      </c>
      <c r="E61" s="15">
        <v>0.22057913482362174</v>
      </c>
      <c r="F61" s="15">
        <v>0</v>
      </c>
      <c r="G61" s="15">
        <v>0</v>
      </c>
      <c r="H61" s="15">
        <v>-0.12815776084027017</v>
      </c>
      <c r="I61" s="15">
        <v>0.67960559789932462</v>
      </c>
      <c r="J61" s="41">
        <v>3118033.4085270837</v>
      </c>
    </row>
    <row r="62" spans="1:10" x14ac:dyDescent="0.25">
      <c r="A62" s="18">
        <v>0.45</v>
      </c>
      <c r="B62" s="14">
        <v>-0.63051238782621355</v>
      </c>
      <c r="C62" s="14">
        <v>-3.1412145701153851E-16</v>
      </c>
      <c r="D62" s="14">
        <v>0</v>
      </c>
      <c r="E62" s="14">
        <v>0.24815152667657453</v>
      </c>
      <c r="F62" s="14">
        <v>0</v>
      </c>
      <c r="G62" s="14">
        <v>0</v>
      </c>
      <c r="H62" s="14">
        <v>-0.13920584367132793</v>
      </c>
      <c r="I62" s="14">
        <v>0.69065368073038247</v>
      </c>
      <c r="J62" s="40">
        <v>3507787.5845929687</v>
      </c>
    </row>
    <row r="63" spans="1:10" x14ac:dyDescent="0.25">
      <c r="A63" s="19">
        <v>0.5</v>
      </c>
      <c r="B63" s="15">
        <v>-0.70056931980690385</v>
      </c>
      <c r="C63" s="15">
        <v>-3.1412145701153851E-16</v>
      </c>
      <c r="D63" s="15">
        <v>0</v>
      </c>
      <c r="E63" s="15">
        <v>0.27572391852952727</v>
      </c>
      <c r="F63" s="15">
        <v>0</v>
      </c>
      <c r="G63" s="15">
        <v>0</v>
      </c>
      <c r="H63" s="15">
        <v>-0.14951738764698183</v>
      </c>
      <c r="I63" s="15">
        <v>0.70096522470603628</v>
      </c>
      <c r="J63" s="41">
        <v>3897541.7606588537</v>
      </c>
    </row>
    <row r="64" spans="1:10" x14ac:dyDescent="0.25">
      <c r="A64" s="18">
        <v>0.55000000000000004</v>
      </c>
      <c r="B64" s="14">
        <v>-0.77062625178759414</v>
      </c>
      <c r="C64" s="14">
        <v>-3.1412145701153851E-16</v>
      </c>
      <c r="D64" s="14">
        <v>0</v>
      </c>
      <c r="E64" s="14">
        <v>0.30329631038248006</v>
      </c>
      <c r="F64" s="14">
        <v>0</v>
      </c>
      <c r="G64" s="14">
        <v>0</v>
      </c>
      <c r="H64" s="14">
        <v>-0.15916367072098059</v>
      </c>
      <c r="I64" s="14">
        <v>0.71061150778003523</v>
      </c>
      <c r="J64" s="40">
        <v>4287295.9367247391</v>
      </c>
    </row>
    <row r="65" spans="1:10" x14ac:dyDescent="0.25">
      <c r="A65" s="19">
        <v>0.6</v>
      </c>
      <c r="B65" s="15">
        <v>-0.84068318376828466</v>
      </c>
      <c r="C65" s="15">
        <v>-3.1412145701153851E-16</v>
      </c>
      <c r="D65" s="15">
        <v>0</v>
      </c>
      <c r="E65" s="15">
        <v>0.33086870223543274</v>
      </c>
      <c r="F65" s="15">
        <v>0</v>
      </c>
      <c r="G65" s="15">
        <v>0</v>
      </c>
      <c r="H65" s="15">
        <v>-0.16820706110285452</v>
      </c>
      <c r="I65" s="15">
        <v>0.71965489816190908</v>
      </c>
      <c r="J65" s="41">
        <v>4677050.1127906246</v>
      </c>
    </row>
    <row r="66" spans="1:10" x14ac:dyDescent="0.25">
      <c r="A66" s="18">
        <v>0.65</v>
      </c>
      <c r="B66" s="14">
        <v>-0.91074011574897495</v>
      </c>
      <c r="C66" s="14">
        <v>-3.1412145701153851E-16</v>
      </c>
      <c r="D66" s="14">
        <v>0</v>
      </c>
      <c r="E66" s="14">
        <v>0.35844109408838554</v>
      </c>
      <c r="F66" s="14">
        <v>0</v>
      </c>
      <c r="G66" s="14">
        <v>0</v>
      </c>
      <c r="H66" s="14">
        <v>-0.17670236721916033</v>
      </c>
      <c r="I66" s="14">
        <v>0.72815020427821486</v>
      </c>
      <c r="J66" s="40">
        <v>5066804.2888565045</v>
      </c>
    </row>
    <row r="67" spans="1:10" x14ac:dyDescent="0.25">
      <c r="A67" s="19">
        <v>0.7</v>
      </c>
      <c r="B67" s="15">
        <v>-0.98079704772966547</v>
      </c>
      <c r="C67" s="15">
        <v>-3.1412145701153851E-16</v>
      </c>
      <c r="D67" s="15">
        <v>0</v>
      </c>
      <c r="E67" s="15">
        <v>0.38601348594133816</v>
      </c>
      <c r="F67" s="15">
        <v>0</v>
      </c>
      <c r="G67" s="15">
        <v>0</v>
      </c>
      <c r="H67" s="15">
        <v>-0.18469794944627166</v>
      </c>
      <c r="I67" s="15">
        <v>0.73614578650532603</v>
      </c>
      <c r="J67" s="41">
        <v>5456558.4649223965</v>
      </c>
    </row>
    <row r="68" spans="1:10" x14ac:dyDescent="0.25">
      <c r="A68" s="18">
        <v>0.75</v>
      </c>
      <c r="B68" s="14">
        <v>-1.0508539797103558</v>
      </c>
      <c r="C68" s="14">
        <v>-3.1412145701153851E-16</v>
      </c>
      <c r="D68" s="14">
        <v>0</v>
      </c>
      <c r="E68" s="14">
        <v>0.41358587779429101</v>
      </c>
      <c r="F68" s="14">
        <v>0</v>
      </c>
      <c r="G68" s="14">
        <v>0</v>
      </c>
      <c r="H68" s="14">
        <v>-0.19223664126040513</v>
      </c>
      <c r="I68" s="14">
        <v>0.74368447831945983</v>
      </c>
      <c r="J68" s="40">
        <v>5846312.6409882754</v>
      </c>
    </row>
    <row r="69" spans="1:10" x14ac:dyDescent="0.25">
      <c r="A69" s="19">
        <v>0.8</v>
      </c>
      <c r="B69" s="15">
        <v>-1.1209109116910463</v>
      </c>
      <c r="C69" s="15">
        <v>-3.1412145701153851E-16</v>
      </c>
      <c r="D69" s="15">
        <v>0</v>
      </c>
      <c r="E69" s="15">
        <v>0.44115826964724369</v>
      </c>
      <c r="F69" s="15">
        <v>0</v>
      </c>
      <c r="G69" s="15">
        <v>0</v>
      </c>
      <c r="H69" s="15">
        <v>-0.19935651686264241</v>
      </c>
      <c r="I69" s="15">
        <v>0.75080435392169709</v>
      </c>
      <c r="J69" s="41">
        <v>6236066.8170541674</v>
      </c>
    </row>
    <row r="70" spans="1:10" x14ac:dyDescent="0.25">
      <c r="A70" s="18">
        <v>0.85</v>
      </c>
      <c r="B70" s="14">
        <v>-1.1909678436717366</v>
      </c>
      <c r="C70" s="14">
        <v>-3.1412145701153851E-16</v>
      </c>
      <c r="D70" s="14">
        <v>0</v>
      </c>
      <c r="E70" s="14">
        <v>0.46873066150019649</v>
      </c>
      <c r="F70" s="14">
        <v>0</v>
      </c>
      <c r="G70" s="14">
        <v>0</v>
      </c>
      <c r="H70" s="14">
        <v>-0.20609153432421812</v>
      </c>
      <c r="I70" s="14">
        <v>0.75753937138327276</v>
      </c>
      <c r="J70" s="40">
        <v>6625820.9931200519</v>
      </c>
    </row>
    <row r="71" spans="1:10" x14ac:dyDescent="0.25">
      <c r="A71" s="19">
        <v>0.9</v>
      </c>
      <c r="B71" s="15">
        <v>-1.2610247756524271</v>
      </c>
      <c r="C71" s="15">
        <v>-3.1412145701153851E-16</v>
      </c>
      <c r="D71" s="15">
        <v>0</v>
      </c>
      <c r="E71" s="15">
        <v>0.49630305335314917</v>
      </c>
      <c r="F71" s="15">
        <v>0</v>
      </c>
      <c r="G71" s="15">
        <v>0</v>
      </c>
      <c r="H71" s="15">
        <v>-0.21247207718255307</v>
      </c>
      <c r="I71" s="15">
        <v>0.76391991424160777</v>
      </c>
      <c r="J71" s="41">
        <v>7015575.1691859309</v>
      </c>
    </row>
    <row r="72" spans="1:10" x14ac:dyDescent="0.25">
      <c r="A72" s="18">
        <v>0.95</v>
      </c>
      <c r="B72" s="14">
        <v>-1.3310817076331172</v>
      </c>
      <c r="C72" s="14">
        <v>-3.1412145701153851E-16</v>
      </c>
      <c r="D72" s="14">
        <v>0</v>
      </c>
      <c r="E72" s="14">
        <v>0.52387544520610185</v>
      </c>
      <c r="F72" s="14">
        <v>0</v>
      </c>
      <c r="G72" s="14">
        <v>0</v>
      </c>
      <c r="H72" s="14">
        <v>-0.21852541271481957</v>
      </c>
      <c r="I72" s="14">
        <v>0.76997324977387405</v>
      </c>
      <c r="J72" s="40">
        <v>7405329.3452518228</v>
      </c>
    </row>
    <row r="73" spans="1:10" x14ac:dyDescent="0.25">
      <c r="A73" s="19">
        <v>1</v>
      </c>
      <c r="B73" s="15">
        <v>-1.4011386396138077</v>
      </c>
      <c r="C73" s="15">
        <v>-3.1412145701153851E-16</v>
      </c>
      <c r="D73" s="15">
        <v>0</v>
      </c>
      <c r="E73" s="15">
        <v>0.55144783705905465</v>
      </c>
      <c r="F73" s="15">
        <v>0</v>
      </c>
      <c r="G73" s="15">
        <v>0</v>
      </c>
      <c r="H73" s="15">
        <v>-0.22427608147047268</v>
      </c>
      <c r="I73" s="15">
        <v>0.77572391852952738</v>
      </c>
      <c r="J73" s="41">
        <v>7795083.5213177018</v>
      </c>
    </row>
    <row r="76" spans="1:10" ht="29.25" thickBot="1" x14ac:dyDescent="0.3">
      <c r="A76" s="48" t="s">
        <v>42</v>
      </c>
      <c r="B76" s="48"/>
      <c r="C76" s="48"/>
      <c r="D76" s="48"/>
      <c r="E76" s="48"/>
      <c r="F76" s="48"/>
      <c r="G76" s="48"/>
      <c r="H76" s="48"/>
      <c r="I76" s="48"/>
      <c r="J76" s="48"/>
    </row>
    <row r="77" spans="1:10" ht="38.25" thickTop="1" x14ac:dyDescent="0.3">
      <c r="A77" s="11" t="s">
        <v>34</v>
      </c>
      <c r="B77" s="12" t="s">
        <v>32</v>
      </c>
      <c r="C77" s="12" t="s">
        <v>26</v>
      </c>
      <c r="D77" s="12" t="s">
        <v>27</v>
      </c>
      <c r="E77" s="12" t="s">
        <v>33</v>
      </c>
      <c r="F77" s="12" t="s">
        <v>28</v>
      </c>
      <c r="G77" s="12" t="s">
        <v>29</v>
      </c>
      <c r="H77" s="12" t="s">
        <v>58</v>
      </c>
      <c r="I77" s="12" t="s">
        <v>59</v>
      </c>
      <c r="J77" s="12" t="s">
        <v>31</v>
      </c>
    </row>
    <row r="78" spans="1:10" ht="15.75" x14ac:dyDescent="0.25">
      <c r="A78" s="16" t="s">
        <v>40</v>
      </c>
      <c r="B78" s="13"/>
      <c r="C78" s="13"/>
      <c r="D78" s="13"/>
      <c r="E78" s="13"/>
      <c r="F78" s="13"/>
      <c r="G78" s="17"/>
      <c r="H78" s="17"/>
      <c r="I78" s="17"/>
      <c r="J78" s="17"/>
    </row>
    <row r="79" spans="1:10" x14ac:dyDescent="0.25">
      <c r="A79" s="18">
        <v>0.05</v>
      </c>
      <c r="B79" s="14">
        <v>-5.7105093798434182E-2</v>
      </c>
      <c r="C79" s="14">
        <v>-1.5706072850576925E-16</v>
      </c>
      <c r="D79" s="14">
        <v>0</v>
      </c>
      <c r="E79" s="14">
        <v>3.2863981480998769E-2</v>
      </c>
      <c r="F79" s="14">
        <v>0</v>
      </c>
      <c r="G79" s="14">
        <v>0</v>
      </c>
      <c r="H79" s="14">
        <v>-1.6320017637144024E-2</v>
      </c>
      <c r="I79" s="14">
        <v>0.67359964725711952</v>
      </c>
      <c r="J79" s="40">
        <v>689802.95705717115</v>
      </c>
    </row>
    <row r="80" spans="1:10" x14ac:dyDescent="0.25">
      <c r="A80" s="19">
        <v>0.10000000000000014</v>
      </c>
      <c r="B80" s="15">
        <v>-0.11421018759686845</v>
      </c>
      <c r="C80" s="15">
        <v>-1.5706072850576925E-16</v>
      </c>
      <c r="D80" s="15">
        <v>0</v>
      </c>
      <c r="E80" s="15">
        <v>6.572796296199776E-2</v>
      </c>
      <c r="F80" s="15">
        <v>0</v>
      </c>
      <c r="G80" s="15">
        <v>0</v>
      </c>
      <c r="H80" s="15">
        <v>-3.1156397307274888E-2</v>
      </c>
      <c r="I80" s="15">
        <v>0.68843602692725159</v>
      </c>
      <c r="J80" s="41">
        <v>1379605.9141143393</v>
      </c>
    </row>
    <row r="81" spans="1:10" x14ac:dyDescent="0.25">
      <c r="A81" s="18">
        <v>0.14999999999999986</v>
      </c>
      <c r="B81" s="14">
        <v>-0.17131528139530222</v>
      </c>
      <c r="C81" s="14">
        <v>-1.5706072850576925E-16</v>
      </c>
      <c r="D81" s="14">
        <v>0</v>
      </c>
      <c r="E81" s="14">
        <v>9.859194444299639E-2</v>
      </c>
      <c r="F81" s="14">
        <v>0</v>
      </c>
      <c r="G81" s="14">
        <v>0</v>
      </c>
      <c r="H81" s="14">
        <v>-4.4702657006089969E-2</v>
      </c>
      <c r="I81" s="14">
        <v>0.70198228662606654</v>
      </c>
      <c r="J81" s="40">
        <v>2069408.8711715047</v>
      </c>
    </row>
    <row r="82" spans="1:10" x14ac:dyDescent="0.25">
      <c r="A82" s="19">
        <v>0.2</v>
      </c>
      <c r="B82" s="15">
        <v>-0.22842037519373648</v>
      </c>
      <c r="C82" s="15">
        <v>-1.5706072850576925E-16</v>
      </c>
      <c r="D82" s="15">
        <v>0</v>
      </c>
      <c r="E82" s="15">
        <v>0.13145592592399538</v>
      </c>
      <c r="F82" s="15">
        <v>0</v>
      </c>
      <c r="G82" s="15">
        <v>0</v>
      </c>
      <c r="H82" s="15">
        <v>-5.7120061730003849E-2</v>
      </c>
      <c r="I82" s="15">
        <v>0.71439969134998083</v>
      </c>
      <c r="J82" s="41">
        <v>2759211.8282286725</v>
      </c>
    </row>
    <row r="83" spans="1:10" x14ac:dyDescent="0.25">
      <c r="A83" s="18">
        <v>0.25</v>
      </c>
      <c r="B83" s="14">
        <v>-0.28552546899217068</v>
      </c>
      <c r="C83" s="14">
        <v>-1.5706072850576925E-16</v>
      </c>
      <c r="D83" s="14">
        <v>0</v>
      </c>
      <c r="E83" s="14">
        <v>0.16431990740499425</v>
      </c>
      <c r="F83" s="14">
        <v>0</v>
      </c>
      <c r="G83" s="14">
        <v>0</v>
      </c>
      <c r="H83" s="14">
        <v>-6.8544074076004616E-2</v>
      </c>
      <c r="I83" s="14">
        <v>0.72582370369598159</v>
      </c>
      <c r="J83" s="40">
        <v>3449014.7852858407</v>
      </c>
    </row>
    <row r="84" spans="1:10" x14ac:dyDescent="0.25">
      <c r="A84" s="19">
        <v>0.3</v>
      </c>
      <c r="B84" s="15">
        <v>-0.34263056279060483</v>
      </c>
      <c r="C84" s="15">
        <v>-1.5706072850576925E-16</v>
      </c>
      <c r="D84" s="15">
        <v>0</v>
      </c>
      <c r="E84" s="15">
        <v>0.19718388888599309</v>
      </c>
      <c r="F84" s="15">
        <v>0</v>
      </c>
      <c r="G84" s="15">
        <v>0</v>
      </c>
      <c r="H84" s="15">
        <v>-7.9089316241543778E-2</v>
      </c>
      <c r="I84" s="15">
        <v>0.73636894586152069</v>
      </c>
      <c r="J84" s="41">
        <v>4138817.7423430094</v>
      </c>
    </row>
    <row r="85" spans="1:10" x14ac:dyDescent="0.25">
      <c r="A85" s="18">
        <v>0.35</v>
      </c>
      <c r="B85" s="14">
        <v>-0.39973565658903892</v>
      </c>
      <c r="C85" s="14">
        <v>-1.5706072850576925E-16</v>
      </c>
      <c r="D85" s="14">
        <v>0</v>
      </c>
      <c r="E85" s="14">
        <v>0.23004787036699192</v>
      </c>
      <c r="F85" s="14">
        <v>0</v>
      </c>
      <c r="G85" s="14">
        <v>0</v>
      </c>
      <c r="H85" s="14">
        <v>-8.8853429357783759E-2</v>
      </c>
      <c r="I85" s="14">
        <v>0.74613305897776061</v>
      </c>
      <c r="J85" s="40">
        <v>4828620.6994001772</v>
      </c>
    </row>
    <row r="86" spans="1:10" x14ac:dyDescent="0.25">
      <c r="A86" s="19">
        <v>0.4</v>
      </c>
      <c r="B86" s="15">
        <v>-0.45684075038747307</v>
      </c>
      <c r="C86" s="15">
        <v>-1.5706072850576925E-16</v>
      </c>
      <c r="D86" s="15">
        <v>0</v>
      </c>
      <c r="E86" s="15">
        <v>0.26291185184799076</v>
      </c>
      <c r="F86" s="15">
        <v>0</v>
      </c>
      <c r="G86" s="15">
        <v>0</v>
      </c>
      <c r="H86" s="15">
        <v>-9.7920105822863729E-2</v>
      </c>
      <c r="I86" s="15">
        <v>0.75519973544284069</v>
      </c>
      <c r="J86" s="41">
        <v>5518423.656457345</v>
      </c>
    </row>
    <row r="87" spans="1:10" x14ac:dyDescent="0.25">
      <c r="A87" s="18">
        <v>0.45</v>
      </c>
      <c r="B87" s="14">
        <v>-0.51394584418590727</v>
      </c>
      <c r="C87" s="14">
        <v>-1.5706072850576925E-16</v>
      </c>
      <c r="D87" s="14">
        <v>0</v>
      </c>
      <c r="E87" s="14">
        <v>0.29577583332898955</v>
      </c>
      <c r="F87" s="14">
        <v>0</v>
      </c>
      <c r="G87" s="14">
        <v>0</v>
      </c>
      <c r="H87" s="14">
        <v>-0.10636149425586928</v>
      </c>
      <c r="I87" s="14">
        <v>0.76364112387584604</v>
      </c>
      <c r="J87" s="40">
        <v>6208226.6135145165</v>
      </c>
    </row>
    <row r="88" spans="1:10" x14ac:dyDescent="0.25">
      <c r="A88" s="19">
        <v>0.5</v>
      </c>
      <c r="B88" s="15">
        <v>-0.57105093798434137</v>
      </c>
      <c r="C88" s="15">
        <v>-1.5706072850576925E-16</v>
      </c>
      <c r="D88" s="15">
        <v>0</v>
      </c>
      <c r="E88" s="15">
        <v>0.32863981480998838</v>
      </c>
      <c r="F88" s="15">
        <v>0</v>
      </c>
      <c r="G88" s="15">
        <v>0</v>
      </c>
      <c r="H88" s="15">
        <v>-0.11424012346000774</v>
      </c>
      <c r="I88" s="15">
        <v>0.77151975307998455</v>
      </c>
      <c r="J88" s="41">
        <v>6898029.5705716852</v>
      </c>
    </row>
    <row r="89" spans="1:10" x14ac:dyDescent="0.25">
      <c r="A89" s="18">
        <v>0.55000000000000004</v>
      </c>
      <c r="B89" s="14">
        <v>-0.62815603178277546</v>
      </c>
      <c r="C89" s="14">
        <v>-1.5706072850576925E-16</v>
      </c>
      <c r="D89" s="14">
        <v>0</v>
      </c>
      <c r="E89" s="14">
        <v>0.36150379629098717</v>
      </c>
      <c r="F89" s="14">
        <v>0</v>
      </c>
      <c r="G89" s="14">
        <v>0</v>
      </c>
      <c r="H89" s="14">
        <v>-0.12161045400581473</v>
      </c>
      <c r="I89" s="14">
        <v>0.77889008362579149</v>
      </c>
      <c r="J89" s="40">
        <v>7587832.5276288558</v>
      </c>
    </row>
    <row r="90" spans="1:10" x14ac:dyDescent="0.25">
      <c r="A90" s="19">
        <v>0.6</v>
      </c>
      <c r="B90" s="15">
        <v>-0.68526112558120955</v>
      </c>
      <c r="C90" s="15">
        <v>-1.5706072850576925E-16</v>
      </c>
      <c r="D90" s="15">
        <v>0</v>
      </c>
      <c r="E90" s="15">
        <v>0.39436777777198617</v>
      </c>
      <c r="F90" s="15">
        <v>0</v>
      </c>
      <c r="G90" s="15">
        <v>0</v>
      </c>
      <c r="H90" s="15">
        <v>-0.12852013889250866</v>
      </c>
      <c r="I90" s="15">
        <v>0.78579976851248556</v>
      </c>
      <c r="J90" s="41">
        <v>8277635.4846860189</v>
      </c>
    </row>
    <row r="91" spans="1:10" x14ac:dyDescent="0.25">
      <c r="A91" s="18">
        <v>0.65</v>
      </c>
      <c r="B91" s="14">
        <v>-0.74236621937964375</v>
      </c>
      <c r="C91" s="14">
        <v>-1.5706072850576925E-16</v>
      </c>
      <c r="D91" s="14">
        <v>0</v>
      </c>
      <c r="E91" s="14">
        <v>0.42723175925298501</v>
      </c>
      <c r="F91" s="14">
        <v>0</v>
      </c>
      <c r="G91" s="14">
        <v>0</v>
      </c>
      <c r="H91" s="14">
        <v>-0.13501105499819091</v>
      </c>
      <c r="I91" s="14">
        <v>0.79229068461816787</v>
      </c>
      <c r="J91" s="40">
        <v>8967438.4417431876</v>
      </c>
    </row>
    <row r="92" spans="1:10" x14ac:dyDescent="0.25">
      <c r="A92" s="19">
        <v>0.7</v>
      </c>
      <c r="B92" s="15">
        <v>-0.79947131317807796</v>
      </c>
      <c r="C92" s="15">
        <v>-1.5706072850576925E-16</v>
      </c>
      <c r="D92" s="15">
        <v>0</v>
      </c>
      <c r="E92" s="15">
        <v>0.46009574073398385</v>
      </c>
      <c r="F92" s="15">
        <v>0</v>
      </c>
      <c r="G92" s="15">
        <v>0</v>
      </c>
      <c r="H92" s="15">
        <v>-0.14112015250942128</v>
      </c>
      <c r="I92" s="15">
        <v>0.79839978212939822</v>
      </c>
      <c r="J92" s="41">
        <v>9657241.3988003545</v>
      </c>
    </row>
    <row r="93" spans="1:10" x14ac:dyDescent="0.25">
      <c r="A93" s="18">
        <v>0.75</v>
      </c>
      <c r="B93" s="14">
        <v>-0.85657640697651205</v>
      </c>
      <c r="C93" s="14">
        <v>-1.5706072850576925E-16</v>
      </c>
      <c r="D93" s="14">
        <v>0</v>
      </c>
      <c r="E93" s="14">
        <v>0.49295972221498269</v>
      </c>
      <c r="F93" s="14">
        <v>0</v>
      </c>
      <c r="G93" s="14">
        <v>0</v>
      </c>
      <c r="H93" s="14">
        <v>-0.14688015873429561</v>
      </c>
      <c r="I93" s="14">
        <v>0.80415978835427249</v>
      </c>
      <c r="J93" s="40">
        <v>10347044.355857523</v>
      </c>
    </row>
    <row r="94" spans="1:10" x14ac:dyDescent="0.25">
      <c r="A94" s="19">
        <v>0.8</v>
      </c>
      <c r="B94" s="15">
        <v>-0.91368150077494614</v>
      </c>
      <c r="C94" s="15">
        <v>-1.5706072850576925E-16</v>
      </c>
      <c r="D94" s="15">
        <v>0</v>
      </c>
      <c r="E94" s="15">
        <v>0.52582370369598153</v>
      </c>
      <c r="F94" s="15">
        <v>0</v>
      </c>
      <c r="G94" s="15">
        <v>0</v>
      </c>
      <c r="H94" s="15">
        <v>-0.15232016461334358</v>
      </c>
      <c r="I94" s="15">
        <v>0.8095997942333204</v>
      </c>
      <c r="J94" s="41">
        <v>11036847.31291469</v>
      </c>
    </row>
    <row r="95" spans="1:10" x14ac:dyDescent="0.25">
      <c r="A95" s="18">
        <v>0.85</v>
      </c>
      <c r="B95" s="14">
        <v>-0.97078659457338023</v>
      </c>
      <c r="C95" s="14">
        <v>-1.5706072850576925E-16</v>
      </c>
      <c r="D95" s="14">
        <v>0</v>
      </c>
      <c r="E95" s="14">
        <v>0.55868768517698042</v>
      </c>
      <c r="F95" s="14">
        <v>0</v>
      </c>
      <c r="G95" s="14">
        <v>0</v>
      </c>
      <c r="H95" s="14">
        <v>-0.15746611612055114</v>
      </c>
      <c r="I95" s="14">
        <v>0.81474574574052805</v>
      </c>
      <c r="J95" s="40">
        <v>11726650.269971859</v>
      </c>
    </row>
    <row r="96" spans="1:10" x14ac:dyDescent="0.25">
      <c r="A96" s="19">
        <v>0.9</v>
      </c>
      <c r="B96" s="15">
        <v>-1.0278916883718145</v>
      </c>
      <c r="C96" s="15">
        <v>-1.5706072850576925E-16</v>
      </c>
      <c r="D96" s="15">
        <v>0</v>
      </c>
      <c r="E96" s="15">
        <v>0.5915516666579792</v>
      </c>
      <c r="F96" s="15">
        <v>0</v>
      </c>
      <c r="G96" s="15">
        <v>0</v>
      </c>
      <c r="H96" s="15">
        <v>-0.16234122807474777</v>
      </c>
      <c r="I96" s="15">
        <v>0.8196208576947247</v>
      </c>
      <c r="J96" s="41">
        <v>12416453.227029026</v>
      </c>
    </row>
    <row r="97" spans="1:10" x14ac:dyDescent="0.25">
      <c r="A97" s="18">
        <v>0.95</v>
      </c>
      <c r="B97" s="14">
        <v>-1.0849967821702484</v>
      </c>
      <c r="C97" s="14">
        <v>-1.5706072850576925E-16</v>
      </c>
      <c r="D97" s="14">
        <v>0</v>
      </c>
      <c r="E97" s="14">
        <v>0.62441564813897799</v>
      </c>
      <c r="F97" s="14">
        <v>0</v>
      </c>
      <c r="G97" s="14">
        <v>0</v>
      </c>
      <c r="H97" s="14">
        <v>-0.16696633428770363</v>
      </c>
      <c r="I97" s="14">
        <v>0.82424596390768046</v>
      </c>
      <c r="J97" s="40">
        <v>13106256.184086202</v>
      </c>
    </row>
    <row r="98" spans="1:10" x14ac:dyDescent="0.25">
      <c r="A98" s="19">
        <v>1</v>
      </c>
      <c r="B98" s="15">
        <v>-1.1421018759686827</v>
      </c>
      <c r="C98" s="15">
        <v>-1.5706072850576925E-16</v>
      </c>
      <c r="D98" s="15">
        <v>0</v>
      </c>
      <c r="E98" s="15">
        <v>0.65727962961997677</v>
      </c>
      <c r="F98" s="15">
        <v>0</v>
      </c>
      <c r="G98" s="15">
        <v>0</v>
      </c>
      <c r="H98" s="15">
        <v>-0.17136018519001162</v>
      </c>
      <c r="I98" s="15">
        <v>0.82863981480998838</v>
      </c>
      <c r="J98" s="41">
        <v>13796059.14114337</v>
      </c>
    </row>
    <row r="101" spans="1:10" ht="29.25" thickBot="1" x14ac:dyDescent="0.3">
      <c r="A101" s="48" t="s">
        <v>39</v>
      </c>
      <c r="B101" s="48"/>
      <c r="C101" s="48"/>
      <c r="D101" s="48"/>
      <c r="E101" s="48"/>
      <c r="F101" s="48"/>
      <c r="G101" s="48"/>
      <c r="H101" s="48"/>
      <c r="I101" s="48"/>
      <c r="J101" s="48"/>
    </row>
    <row r="102" spans="1:10" ht="38.25" thickTop="1" x14ac:dyDescent="0.3">
      <c r="A102" s="11" t="s">
        <v>34</v>
      </c>
      <c r="B102" s="12" t="s">
        <v>32</v>
      </c>
      <c r="C102" s="12" t="s">
        <v>26</v>
      </c>
      <c r="D102" s="12" t="s">
        <v>27</v>
      </c>
      <c r="E102" s="12" t="s">
        <v>33</v>
      </c>
      <c r="F102" s="12" t="s">
        <v>28</v>
      </c>
      <c r="G102" s="12" t="s">
        <v>29</v>
      </c>
      <c r="H102" s="12" t="s">
        <v>58</v>
      </c>
      <c r="I102" s="12" t="s">
        <v>59</v>
      </c>
      <c r="J102" s="12" t="s">
        <v>31</v>
      </c>
    </row>
    <row r="103" spans="1:10" ht="15.75" x14ac:dyDescent="0.25">
      <c r="A103" s="16" t="s">
        <v>40</v>
      </c>
      <c r="B103" s="13"/>
      <c r="C103" s="13"/>
      <c r="D103" s="13"/>
      <c r="E103" s="13"/>
      <c r="F103" s="13"/>
      <c r="G103" s="17"/>
      <c r="H103" s="17"/>
      <c r="I103" s="17"/>
      <c r="J103" s="17"/>
    </row>
    <row r="104" spans="1:10" x14ac:dyDescent="0.25">
      <c r="A104" s="18">
        <v>0.05</v>
      </c>
      <c r="B104" s="14">
        <v>-4.7910324679327085E-2</v>
      </c>
      <c r="C104" s="14">
        <v>7.8530364252884627E-17</v>
      </c>
      <c r="D104" s="14">
        <v>0</v>
      </c>
      <c r="E104" s="14">
        <v>4.031776435488732E-2</v>
      </c>
      <c r="F104" s="14">
        <v>5.9347246745474002E-17</v>
      </c>
      <c r="G104" s="14">
        <v>0</v>
      </c>
      <c r="H104" s="14">
        <v>-9.2211768048692244E-3</v>
      </c>
      <c r="I104" s="14">
        <v>0.81557646390261551</v>
      </c>
      <c r="J104" s="40">
        <v>902813.59129007009</v>
      </c>
    </row>
    <row r="105" spans="1:10" x14ac:dyDescent="0.25">
      <c r="A105" s="19">
        <v>0.10000000000000014</v>
      </c>
      <c r="B105" s="15">
        <v>-9.5820649358654322E-2</v>
      </c>
      <c r="C105" s="15">
        <v>7.8530364252884627E-17</v>
      </c>
      <c r="D105" s="15">
        <v>0</v>
      </c>
      <c r="E105" s="15">
        <v>8.0635528709774695E-2</v>
      </c>
      <c r="F105" s="15">
        <v>5.9347246745474002E-17</v>
      </c>
      <c r="G105" s="15">
        <v>0</v>
      </c>
      <c r="H105" s="15">
        <v>-1.7604064809295855E-2</v>
      </c>
      <c r="I105" s="15">
        <v>0.82395935190704161</v>
      </c>
      <c r="J105" s="41">
        <v>1805627.1825801493</v>
      </c>
    </row>
    <row r="106" spans="1:10" x14ac:dyDescent="0.25">
      <c r="A106" s="18">
        <v>0.14999999999999986</v>
      </c>
      <c r="B106" s="14">
        <v>-0.14373097403798116</v>
      </c>
      <c r="C106" s="14">
        <v>7.8530364252884627E-17</v>
      </c>
      <c r="D106" s="14">
        <v>0</v>
      </c>
      <c r="E106" s="14">
        <v>0.12095329306466188</v>
      </c>
      <c r="F106" s="14">
        <v>5.9347246745474002E-17</v>
      </c>
      <c r="G106" s="14">
        <v>0</v>
      </c>
      <c r="H106" s="14">
        <v>-2.5258006030728683E-2</v>
      </c>
      <c r="I106" s="14">
        <v>0.83161329312847521</v>
      </c>
      <c r="J106" s="40">
        <v>2708440.7738702162</v>
      </c>
    </row>
    <row r="107" spans="1:10" x14ac:dyDescent="0.25">
      <c r="A107" s="19">
        <v>0.2</v>
      </c>
      <c r="B107" s="15">
        <v>-0.19164129871730823</v>
      </c>
      <c r="C107" s="15">
        <v>7.8530364252884627E-17</v>
      </c>
      <c r="D107" s="15">
        <v>0</v>
      </c>
      <c r="E107" s="15">
        <v>0.16127105741954917</v>
      </c>
      <c r="F107" s="15">
        <v>5.9347246745474002E-17</v>
      </c>
      <c r="G107" s="15">
        <v>0</v>
      </c>
      <c r="H107" s="15">
        <v>-3.2274118817042348E-2</v>
      </c>
      <c r="I107" s="15">
        <v>0.8386294059147883</v>
      </c>
      <c r="J107" s="41">
        <v>3611254.3651602925</v>
      </c>
    </row>
    <row r="108" spans="1:10" x14ac:dyDescent="0.25">
      <c r="A108" s="18">
        <v>0.25</v>
      </c>
      <c r="B108" s="14">
        <v>-0.23955162339663533</v>
      </c>
      <c r="C108" s="14">
        <v>7.8530364252884627E-17</v>
      </c>
      <c r="D108" s="14">
        <v>0</v>
      </c>
      <c r="E108" s="14">
        <v>0.20158882177443657</v>
      </c>
      <c r="F108" s="14">
        <v>5.9347246745474002E-17</v>
      </c>
      <c r="G108" s="14">
        <v>0</v>
      </c>
      <c r="H108" s="14">
        <v>-3.8728942580450745E-2</v>
      </c>
      <c r="I108" s="14">
        <v>0.84508422967819707</v>
      </c>
      <c r="J108" s="40">
        <v>4514067.9564503711</v>
      </c>
    </row>
    <row r="109" spans="1:10" x14ac:dyDescent="0.25">
      <c r="A109" s="19">
        <v>0.3</v>
      </c>
      <c r="B109" s="15">
        <v>-0.28746194807596248</v>
      </c>
      <c r="C109" s="15">
        <v>7.8530364252884627E-17</v>
      </c>
      <c r="D109" s="15">
        <v>0</v>
      </c>
      <c r="E109" s="15">
        <v>0.24190658612932386</v>
      </c>
      <c r="F109" s="15">
        <v>5.9347246745474002E-17</v>
      </c>
      <c r="G109" s="15">
        <v>0</v>
      </c>
      <c r="H109" s="15">
        <v>-4.4687241438981624E-2</v>
      </c>
      <c r="I109" s="15">
        <v>0.8510425285367279</v>
      </c>
      <c r="J109" s="41">
        <v>5416881.5477404445</v>
      </c>
    </row>
    <row r="110" spans="1:10" x14ac:dyDescent="0.25">
      <c r="A110" s="18">
        <v>0.35</v>
      </c>
      <c r="B110" s="14">
        <v>-0.33537227275528947</v>
      </c>
      <c r="C110" s="14">
        <v>7.8530364252884627E-17</v>
      </c>
      <c r="D110" s="14">
        <v>0</v>
      </c>
      <c r="E110" s="14">
        <v>0.28222435048421124</v>
      </c>
      <c r="F110" s="14">
        <v>5.9347246745474002E-17</v>
      </c>
      <c r="G110" s="14">
        <v>0</v>
      </c>
      <c r="H110" s="14">
        <v>-5.020418482651022E-2</v>
      </c>
      <c r="I110" s="14">
        <v>0.85655947192425641</v>
      </c>
      <c r="J110" s="40">
        <v>6319695.139030518</v>
      </c>
    </row>
    <row r="111" spans="1:10" x14ac:dyDescent="0.25">
      <c r="A111" s="19">
        <v>0.4</v>
      </c>
      <c r="B111" s="15">
        <v>-0.38328259743461657</v>
      </c>
      <c r="C111" s="15">
        <v>7.8530364252884627E-17</v>
      </c>
      <c r="D111" s="15">
        <v>0</v>
      </c>
      <c r="E111" s="15">
        <v>0.3225421148390985</v>
      </c>
      <c r="F111" s="15">
        <v>5.9347246745474002E-17</v>
      </c>
      <c r="G111" s="15">
        <v>0</v>
      </c>
      <c r="H111" s="15">
        <v>-5.5327060829215347E-2</v>
      </c>
      <c r="I111" s="15">
        <v>0.86168234792696163</v>
      </c>
      <c r="J111" s="41">
        <v>7222508.7303205933</v>
      </c>
    </row>
    <row r="112" spans="1:10" x14ac:dyDescent="0.25">
      <c r="A112" s="18">
        <v>0.45</v>
      </c>
      <c r="B112" s="14">
        <v>-0.43119292211394367</v>
      </c>
      <c r="C112" s="14">
        <v>7.8530364252884627E-17</v>
      </c>
      <c r="D112" s="14">
        <v>0</v>
      </c>
      <c r="E112" s="14">
        <v>0.36285987919398582</v>
      </c>
      <c r="F112" s="14">
        <v>5.9347246745474002E-17</v>
      </c>
      <c r="G112" s="14">
        <v>0</v>
      </c>
      <c r="H112" s="14">
        <v>-6.0096635038630462E-2</v>
      </c>
      <c r="I112" s="14">
        <v>0.86645192213637678</v>
      </c>
      <c r="J112" s="40">
        <v>8125322.3216106659</v>
      </c>
    </row>
    <row r="113" spans="1:10" x14ac:dyDescent="0.25">
      <c r="A113" s="19">
        <v>0.5</v>
      </c>
      <c r="B113" s="15">
        <v>-0.47910324679327077</v>
      </c>
      <c r="C113" s="15">
        <v>7.8530364252884627E-17</v>
      </c>
      <c r="D113" s="15">
        <v>0</v>
      </c>
      <c r="E113" s="15">
        <v>0.40317764354887314</v>
      </c>
      <c r="F113" s="15">
        <v>5.9347246745474002E-17</v>
      </c>
      <c r="G113" s="15">
        <v>0</v>
      </c>
      <c r="H113" s="15">
        <v>-6.4548237634084571E-2</v>
      </c>
      <c r="I113" s="15">
        <v>0.87090352473183086</v>
      </c>
      <c r="J113" s="41">
        <v>9028135.9129007403</v>
      </c>
    </row>
    <row r="114" spans="1:10" x14ac:dyDescent="0.25">
      <c r="A114" s="18">
        <v>0.55000000000000004</v>
      </c>
      <c r="B114" s="14">
        <v>-0.52701357147259764</v>
      </c>
      <c r="C114" s="14">
        <v>7.8530364252884627E-17</v>
      </c>
      <c r="D114" s="14">
        <v>0</v>
      </c>
      <c r="E114" s="14">
        <v>0.44349540790376046</v>
      </c>
      <c r="F114" s="14">
        <v>5.9347246745474002E-17</v>
      </c>
      <c r="G114" s="14">
        <v>0</v>
      </c>
      <c r="H114" s="14">
        <v>-6.8712640062090019E-2</v>
      </c>
      <c r="I114" s="14">
        <v>0.87506792715983628</v>
      </c>
      <c r="J114" s="40">
        <v>9930949.50419081</v>
      </c>
    </row>
    <row r="115" spans="1:10" x14ac:dyDescent="0.25">
      <c r="A115" s="19">
        <v>0.6</v>
      </c>
      <c r="B115" s="15">
        <v>-0.57492389615192474</v>
      </c>
      <c r="C115" s="15">
        <v>7.8530364252884627E-17</v>
      </c>
      <c r="D115" s="15">
        <v>0</v>
      </c>
      <c r="E115" s="15">
        <v>0.48381317225864773</v>
      </c>
      <c r="F115" s="15">
        <v>5.9347246745474002E-17</v>
      </c>
      <c r="G115" s="15">
        <v>0</v>
      </c>
      <c r="H115" s="15">
        <v>-7.2616767338345142E-2</v>
      </c>
      <c r="I115" s="15">
        <v>0.8789720544360915</v>
      </c>
      <c r="J115" s="41">
        <v>10833763.095480885</v>
      </c>
    </row>
    <row r="116" spans="1:10" x14ac:dyDescent="0.25">
      <c r="A116" s="18">
        <v>0.65</v>
      </c>
      <c r="B116" s="14">
        <v>-0.62283422083125184</v>
      </c>
      <c r="C116" s="14">
        <v>7.8530364252884627E-17</v>
      </c>
      <c r="D116" s="14">
        <v>0</v>
      </c>
      <c r="E116" s="14">
        <v>0.52413093661353516</v>
      </c>
      <c r="F116" s="14">
        <v>5.9347246745474002E-17</v>
      </c>
      <c r="G116" s="14">
        <v>0</v>
      </c>
      <c r="H116" s="14">
        <v>-7.6284280840281674E-2</v>
      </c>
      <c r="I116" s="14">
        <v>0.88263956793802822</v>
      </c>
      <c r="J116" s="40">
        <v>11736576.686770957</v>
      </c>
    </row>
    <row r="117" spans="1:10" x14ac:dyDescent="0.25">
      <c r="A117" s="19">
        <v>0.7</v>
      </c>
      <c r="B117" s="15">
        <v>-0.67074454551057894</v>
      </c>
      <c r="C117" s="15">
        <v>7.8530364252884627E-17</v>
      </c>
      <c r="D117" s="15">
        <v>0</v>
      </c>
      <c r="E117" s="15">
        <v>0.56444870096842248</v>
      </c>
      <c r="F117" s="15">
        <v>5.9347246745474002E-17</v>
      </c>
      <c r="G117" s="15">
        <v>0</v>
      </c>
      <c r="H117" s="15">
        <v>-7.9736058253869174E-2</v>
      </c>
      <c r="I117" s="15">
        <v>0.88609134535161549</v>
      </c>
      <c r="J117" s="41">
        <v>12639390.278061036</v>
      </c>
    </row>
    <row r="118" spans="1:10" x14ac:dyDescent="0.25">
      <c r="A118" s="18">
        <v>0.75</v>
      </c>
      <c r="B118" s="14">
        <v>-0.71865487018990604</v>
      </c>
      <c r="C118" s="14">
        <v>7.8530364252884627E-17</v>
      </c>
      <c r="D118" s="14">
        <v>0</v>
      </c>
      <c r="E118" s="14">
        <v>0.6047664653233098</v>
      </c>
      <c r="F118" s="14">
        <v>5.9347246745474002E-17</v>
      </c>
      <c r="G118" s="14">
        <v>0</v>
      </c>
      <c r="H118" s="14">
        <v>-8.2990591243822937E-2</v>
      </c>
      <c r="I118" s="14">
        <v>0.88934587834156931</v>
      </c>
      <c r="J118" s="40">
        <v>13542203.869351104</v>
      </c>
    </row>
    <row r="119" spans="1:10" x14ac:dyDescent="0.25">
      <c r="A119" s="19">
        <v>0.8</v>
      </c>
      <c r="B119" s="15">
        <v>-0.76656519486923314</v>
      </c>
      <c r="C119" s="15">
        <v>7.8530364252884627E-17</v>
      </c>
      <c r="D119" s="15">
        <v>0</v>
      </c>
      <c r="E119" s="15">
        <v>0.64508422967819701</v>
      </c>
      <c r="F119" s="15">
        <v>5.9347246745474002E-17</v>
      </c>
      <c r="G119" s="15">
        <v>0</v>
      </c>
      <c r="H119" s="15">
        <v>-8.606431684544609E-2</v>
      </c>
      <c r="I119" s="15">
        <v>0.89241960394319242</v>
      </c>
      <c r="J119" s="41">
        <v>14445017.460641181</v>
      </c>
    </row>
    <row r="120" spans="1:10" x14ac:dyDescent="0.25">
      <c r="A120" s="18">
        <v>0.85</v>
      </c>
      <c r="B120" s="14">
        <v>-0.81447551954856023</v>
      </c>
      <c r="C120" s="14">
        <v>7.8530364252884627E-17</v>
      </c>
      <c r="D120" s="14">
        <v>0</v>
      </c>
      <c r="E120" s="14">
        <v>0.68540199403308433</v>
      </c>
      <c r="F120" s="14">
        <v>5.9347246745474002E-17</v>
      </c>
      <c r="G120" s="14">
        <v>0</v>
      </c>
      <c r="H120" s="14">
        <v>-8.8971895117251704E-2</v>
      </c>
      <c r="I120" s="14">
        <v>0.89532718221499796</v>
      </c>
      <c r="J120" s="40">
        <v>15347831.051931251</v>
      </c>
    </row>
    <row r="121" spans="1:10" x14ac:dyDescent="0.25">
      <c r="A121" s="19">
        <v>0.9</v>
      </c>
      <c r="B121" s="15">
        <v>-0.86238584422788733</v>
      </c>
      <c r="C121" s="15">
        <v>7.8530364252884627E-17</v>
      </c>
      <c r="D121" s="15">
        <v>0</v>
      </c>
      <c r="E121" s="15">
        <v>0.72571975838797176</v>
      </c>
      <c r="F121" s="15">
        <v>5.9347246745474002E-17</v>
      </c>
      <c r="G121" s="15">
        <v>0</v>
      </c>
      <c r="H121" s="15">
        <v>-9.1726442953699056E-2</v>
      </c>
      <c r="I121" s="15">
        <v>0.89808173005144554</v>
      </c>
      <c r="J121" s="41">
        <v>16250644.643221326</v>
      </c>
    </row>
    <row r="122" spans="1:10" x14ac:dyDescent="0.25">
      <c r="A122" s="18">
        <v>0.95</v>
      </c>
      <c r="B122" s="14">
        <v>-0.91029616890721443</v>
      </c>
      <c r="C122" s="14">
        <v>7.8530364252884627E-17</v>
      </c>
      <c r="D122" s="14">
        <v>0</v>
      </c>
      <c r="E122" s="14">
        <v>0.76603752274285897</v>
      </c>
      <c r="F122" s="14">
        <v>5.9347246745474002E-17</v>
      </c>
      <c r="G122" s="14">
        <v>0</v>
      </c>
      <c r="H122" s="14">
        <v>-9.4339731926738987E-2</v>
      </c>
      <c r="I122" s="14">
        <v>0.90069501902448523</v>
      </c>
      <c r="J122" s="40">
        <v>17153458.234511405</v>
      </c>
    </row>
    <row r="123" spans="1:10" x14ac:dyDescent="0.25">
      <c r="A123" s="19">
        <v>1</v>
      </c>
      <c r="B123" s="15">
        <v>-0.95820649358654153</v>
      </c>
      <c r="C123" s="15">
        <v>7.8530364252884627E-17</v>
      </c>
      <c r="D123" s="15">
        <v>0</v>
      </c>
      <c r="E123" s="15">
        <v>0.8063552870977464</v>
      </c>
      <c r="F123" s="15">
        <v>5.9347246745474002E-17</v>
      </c>
      <c r="G123" s="15">
        <v>0</v>
      </c>
      <c r="H123" s="15">
        <v>-9.6822356451126773E-2</v>
      </c>
      <c r="I123" s="15">
        <v>0.9031776435488732</v>
      </c>
      <c r="J123" s="41">
        <v>18056271.825801477</v>
      </c>
    </row>
    <row r="126" spans="1:10" ht="29.25" thickBot="1" x14ac:dyDescent="0.3">
      <c r="A126" s="48" t="s">
        <v>43</v>
      </c>
      <c r="B126" s="48"/>
      <c r="C126" s="48"/>
      <c r="D126" s="48"/>
      <c r="E126" s="48"/>
      <c r="F126" s="48"/>
      <c r="G126" s="48"/>
      <c r="H126" s="48"/>
      <c r="I126" s="48"/>
      <c r="J126" s="48"/>
    </row>
    <row r="127" spans="1:10" ht="38.25" thickTop="1" x14ac:dyDescent="0.3">
      <c r="A127" s="11" t="s">
        <v>34</v>
      </c>
      <c r="B127" s="12" t="s">
        <v>32</v>
      </c>
      <c r="C127" s="12" t="s">
        <v>26</v>
      </c>
      <c r="D127" s="12" t="s">
        <v>27</v>
      </c>
      <c r="E127" s="12" t="s">
        <v>33</v>
      </c>
      <c r="F127" s="12" t="s">
        <v>28</v>
      </c>
      <c r="G127" s="12" t="s">
        <v>29</v>
      </c>
      <c r="H127" s="12" t="s">
        <v>58</v>
      </c>
      <c r="I127" s="12" t="s">
        <v>59</v>
      </c>
      <c r="J127" s="12" t="s">
        <v>31</v>
      </c>
    </row>
    <row r="128" spans="1:10" ht="15.75" x14ac:dyDescent="0.25">
      <c r="A128" s="16" t="s">
        <v>40</v>
      </c>
      <c r="B128" s="13"/>
      <c r="C128" s="13"/>
      <c r="D128" s="13"/>
      <c r="E128" s="13"/>
      <c r="F128" s="13"/>
      <c r="G128" s="17"/>
      <c r="H128" s="17"/>
      <c r="I128" s="17"/>
      <c r="J128" s="17"/>
    </row>
    <row r="129" spans="1:10" x14ac:dyDescent="0.25">
      <c r="A129" s="18">
        <v>0.05</v>
      </c>
      <c r="B129" s="14">
        <v>-4.1899816754663866E-2</v>
      </c>
      <c r="C129" s="14">
        <v>1.5706072850576925E-16</v>
      </c>
      <c r="D129" s="14">
        <v>0</v>
      </c>
      <c r="E129" s="14">
        <v>4.7835313066163919E-2</v>
      </c>
      <c r="F129" s="14">
        <v>1.18694493490948E-16</v>
      </c>
      <c r="G129" s="14">
        <v>0</v>
      </c>
      <c r="H129" s="14">
        <v>-2.0616066036534125E-3</v>
      </c>
      <c r="I129" s="14">
        <v>0.9587678679269318</v>
      </c>
      <c r="J129" s="40">
        <v>1042056.0332165306</v>
      </c>
    </row>
    <row r="130" spans="1:10" x14ac:dyDescent="0.25">
      <c r="A130" s="19">
        <v>0.10000000000000014</v>
      </c>
      <c r="B130" s="15">
        <v>-8.3799633509327731E-2</v>
      </c>
      <c r="C130" s="15">
        <v>1.5706072850576925E-16</v>
      </c>
      <c r="D130" s="15">
        <v>0</v>
      </c>
      <c r="E130" s="15">
        <v>9.5670626132327977E-2</v>
      </c>
      <c r="F130" s="15">
        <v>1.18694493490948E-16</v>
      </c>
      <c r="G130" s="15">
        <v>0</v>
      </c>
      <c r="H130" s="15">
        <v>-3.9357944251565136E-3</v>
      </c>
      <c r="I130" s="15">
        <v>0.96064205574843498</v>
      </c>
      <c r="J130" s="41">
        <v>2084112.066433067</v>
      </c>
    </row>
    <row r="131" spans="1:10" x14ac:dyDescent="0.25">
      <c r="A131" s="18">
        <v>0.14999999999999986</v>
      </c>
      <c r="B131" s="14">
        <v>-0.12569945026399126</v>
      </c>
      <c r="C131" s="14">
        <v>1.5706072850576925E-16</v>
      </c>
      <c r="D131" s="14">
        <v>0</v>
      </c>
      <c r="E131" s="14">
        <v>0.14350593919849161</v>
      </c>
      <c r="F131" s="14">
        <v>1.18694493490948E-16</v>
      </c>
      <c r="G131" s="14">
        <v>0</v>
      </c>
      <c r="H131" s="14">
        <v>-5.6470093926158692E-3</v>
      </c>
      <c r="I131" s="14">
        <v>0.96235327071589416</v>
      </c>
      <c r="J131" s="40">
        <v>3126168.0996495918</v>
      </c>
    </row>
    <row r="132" spans="1:10" x14ac:dyDescent="0.25">
      <c r="A132" s="19">
        <v>0.2</v>
      </c>
      <c r="B132" s="15">
        <v>-0.16759926701865513</v>
      </c>
      <c r="C132" s="15">
        <v>1.5706072850576925E-16</v>
      </c>
      <c r="D132" s="15">
        <v>0</v>
      </c>
      <c r="E132" s="15">
        <v>0.19134125226465568</v>
      </c>
      <c r="F132" s="15">
        <v>1.18694493490948E-16</v>
      </c>
      <c r="G132" s="15">
        <v>0</v>
      </c>
      <c r="H132" s="15">
        <v>-7.215623112786943E-3</v>
      </c>
      <c r="I132" s="15">
        <v>0.9639218844360653</v>
      </c>
      <c r="J132" s="41">
        <v>4168224.1328661223</v>
      </c>
    </row>
    <row r="133" spans="1:10" x14ac:dyDescent="0.25">
      <c r="A133" s="18">
        <v>0.25</v>
      </c>
      <c r="B133" s="14">
        <v>-0.20949908377331883</v>
      </c>
      <c r="C133" s="14">
        <v>1.5706072850576925E-16</v>
      </c>
      <c r="D133" s="14">
        <v>0</v>
      </c>
      <c r="E133" s="14">
        <v>0.23917656533081957</v>
      </c>
      <c r="F133" s="14">
        <v>1.18694493490948E-16</v>
      </c>
      <c r="G133" s="14">
        <v>0</v>
      </c>
      <c r="H133" s="14">
        <v>-8.6587477353443319E-3</v>
      </c>
      <c r="I133" s="14">
        <v>0.96536500905862266</v>
      </c>
      <c r="J133" s="40">
        <v>5210280.1660826532</v>
      </c>
    </row>
    <row r="134" spans="1:10" x14ac:dyDescent="0.25">
      <c r="A134" s="19">
        <v>0.3</v>
      </c>
      <c r="B134" s="15">
        <v>-0.25139890052798253</v>
      </c>
      <c r="C134" s="15">
        <v>1.5706072850576925E-16</v>
      </c>
      <c r="D134" s="15">
        <v>0</v>
      </c>
      <c r="E134" s="15">
        <v>0.2870118783969835</v>
      </c>
      <c r="F134" s="15">
        <v>1.18694493490948E-16</v>
      </c>
      <c r="G134" s="15">
        <v>0</v>
      </c>
      <c r="H134" s="15">
        <v>-9.9908627715511525E-3</v>
      </c>
      <c r="I134" s="15">
        <v>0.96669712409482955</v>
      </c>
      <c r="J134" s="41">
        <v>6252336.1992991837</v>
      </c>
    </row>
    <row r="135" spans="1:10" x14ac:dyDescent="0.25">
      <c r="A135" s="18">
        <v>0.35</v>
      </c>
      <c r="B135" s="14">
        <v>-0.29329871728264634</v>
      </c>
      <c r="C135" s="14">
        <v>1.5706072850576925E-16</v>
      </c>
      <c r="D135" s="14">
        <v>0</v>
      </c>
      <c r="E135" s="14">
        <v>0.3348471914631474</v>
      </c>
      <c r="F135" s="14">
        <v>1.18694493490948E-16</v>
      </c>
      <c r="G135" s="14">
        <v>0</v>
      </c>
      <c r="H135" s="14">
        <v>-1.12243026198908E-2</v>
      </c>
      <c r="I135" s="14">
        <v>0.96793056394316912</v>
      </c>
      <c r="J135" s="40">
        <v>7294392.2325157132</v>
      </c>
    </row>
    <row r="136" spans="1:10" x14ac:dyDescent="0.25">
      <c r="A136" s="19">
        <v>0.4</v>
      </c>
      <c r="B136" s="15">
        <v>-0.33519853403731004</v>
      </c>
      <c r="C136" s="15">
        <v>1.5706072850576925E-16</v>
      </c>
      <c r="D136" s="15">
        <v>0</v>
      </c>
      <c r="E136" s="15">
        <v>0.38268250452931135</v>
      </c>
      <c r="F136" s="15">
        <v>1.18694493490948E-16</v>
      </c>
      <c r="G136" s="15">
        <v>0</v>
      </c>
      <c r="H136" s="15">
        <v>-1.2369639621920473E-2</v>
      </c>
      <c r="I136" s="15">
        <v>0.96907590094519891</v>
      </c>
      <c r="J136" s="41">
        <v>8336448.2657322446</v>
      </c>
    </row>
    <row r="137" spans="1:10" x14ac:dyDescent="0.25">
      <c r="A137" s="18">
        <v>0.45</v>
      </c>
      <c r="B137" s="14">
        <v>-0.37709835079197379</v>
      </c>
      <c r="C137" s="14">
        <v>1.5706072850576925E-16</v>
      </c>
      <c r="D137" s="14">
        <v>0</v>
      </c>
      <c r="E137" s="14">
        <v>0.43051781759547508</v>
      </c>
      <c r="F137" s="14">
        <v>1.18694493490948E-16</v>
      </c>
      <c r="G137" s="14">
        <v>0</v>
      </c>
      <c r="H137" s="14">
        <v>-1.3435987865189583E-2</v>
      </c>
      <c r="I137" s="14">
        <v>0.97014224918846759</v>
      </c>
      <c r="J137" s="40">
        <v>9378504.2989487685</v>
      </c>
    </row>
    <row r="138" spans="1:10" x14ac:dyDescent="0.25">
      <c r="A138" s="19">
        <v>0.5</v>
      </c>
      <c r="B138" s="15">
        <v>-0.41899816754663755</v>
      </c>
      <c r="C138" s="15">
        <v>1.5706072850576925E-16</v>
      </c>
      <c r="D138" s="15">
        <v>0</v>
      </c>
      <c r="E138" s="15">
        <v>0.47835313066163915</v>
      </c>
      <c r="F138" s="15">
        <v>1.18694493490948E-16</v>
      </c>
      <c r="G138" s="15">
        <v>0</v>
      </c>
      <c r="H138" s="15">
        <v>-1.4431246225573886E-2</v>
      </c>
      <c r="I138" s="15">
        <v>0.9711375075488522</v>
      </c>
      <c r="J138" s="41">
        <v>10420560.332165306</v>
      </c>
    </row>
    <row r="139" spans="1:10" x14ac:dyDescent="0.25">
      <c r="A139" s="18">
        <v>0.55000000000000004</v>
      </c>
      <c r="B139" s="14">
        <v>-0.4608979843013013</v>
      </c>
      <c r="C139" s="14">
        <v>1.5706072850576925E-16</v>
      </c>
      <c r="D139" s="14">
        <v>0</v>
      </c>
      <c r="E139" s="14">
        <v>0.52618844372780293</v>
      </c>
      <c r="F139" s="14">
        <v>1.18694493490948E-16</v>
      </c>
      <c r="G139" s="14">
        <v>0</v>
      </c>
      <c r="H139" s="14">
        <v>-1.5362294369159394E-2</v>
      </c>
      <c r="I139" s="14">
        <v>0.97206855569243755</v>
      </c>
      <c r="J139" s="40">
        <v>11462616.365381829</v>
      </c>
    </row>
    <row r="140" spans="1:10" x14ac:dyDescent="0.25">
      <c r="A140" s="19">
        <v>0.6</v>
      </c>
      <c r="B140" s="15">
        <v>-0.50279780105596505</v>
      </c>
      <c r="C140" s="15">
        <v>1.5706072850576925E-16</v>
      </c>
      <c r="D140" s="15">
        <v>0</v>
      </c>
      <c r="E140" s="15">
        <v>0.574023756793967</v>
      </c>
      <c r="F140" s="15">
        <v>1.18694493490948E-16</v>
      </c>
      <c r="G140" s="15">
        <v>0</v>
      </c>
      <c r="H140" s="15">
        <v>-1.6235152003770622E-2</v>
      </c>
      <c r="I140" s="15">
        <v>0.97294141332704909</v>
      </c>
      <c r="J140" s="41">
        <v>12504672.39859836</v>
      </c>
    </row>
    <row r="141" spans="1:10" x14ac:dyDescent="0.25">
      <c r="A141" s="18">
        <v>0.65</v>
      </c>
      <c r="B141" s="14">
        <v>-0.54469761781062875</v>
      </c>
      <c r="C141" s="14">
        <v>1.5706072850576925E-16</v>
      </c>
      <c r="D141" s="14">
        <v>0</v>
      </c>
      <c r="E141" s="14">
        <v>0.62185906986013073</v>
      </c>
      <c r="F141" s="14">
        <v>1.18694493490948E-16</v>
      </c>
      <c r="G141" s="14">
        <v>0</v>
      </c>
      <c r="H141" s="14">
        <v>-1.7055109175678318E-2</v>
      </c>
      <c r="I141" s="14">
        <v>0.97376137049895639</v>
      </c>
      <c r="J141" s="40">
        <v>13546728.431814892</v>
      </c>
    </row>
    <row r="142" spans="1:10" x14ac:dyDescent="0.25">
      <c r="A142" s="19">
        <v>0.7</v>
      </c>
      <c r="B142" s="15">
        <v>-0.58659743456529245</v>
      </c>
      <c r="C142" s="15">
        <v>1.5706072850576925E-16</v>
      </c>
      <c r="D142" s="15">
        <v>0</v>
      </c>
      <c r="E142" s="15">
        <v>0.6696943829262948</v>
      </c>
      <c r="F142" s="15">
        <v>1.18694493490948E-16</v>
      </c>
      <c r="G142" s="15">
        <v>0</v>
      </c>
      <c r="H142" s="15">
        <v>-1.7826833572767743E-2</v>
      </c>
      <c r="I142" s="15">
        <v>0.97453309489604611</v>
      </c>
      <c r="J142" s="41">
        <v>14588784.465031426</v>
      </c>
    </row>
    <row r="143" spans="1:10" x14ac:dyDescent="0.25">
      <c r="A143" s="18">
        <v>0.75</v>
      </c>
      <c r="B143" s="14">
        <v>-0.62849725131995626</v>
      </c>
      <c r="C143" s="14">
        <v>1.5706072850576925E-16</v>
      </c>
      <c r="D143" s="14">
        <v>0</v>
      </c>
      <c r="E143" s="14">
        <v>0.71752969599245864</v>
      </c>
      <c r="F143" s="14">
        <v>1.18694493490948E-16</v>
      </c>
      <c r="G143" s="14">
        <v>0</v>
      </c>
      <c r="H143" s="14">
        <v>-1.8554459432880796E-2</v>
      </c>
      <c r="I143" s="14">
        <v>0.97526072075615888</v>
      </c>
      <c r="J143" s="40">
        <v>15630840.498247953</v>
      </c>
    </row>
    <row r="144" spans="1:10" x14ac:dyDescent="0.25">
      <c r="A144" s="19">
        <v>0.8</v>
      </c>
      <c r="B144" s="15">
        <v>-0.67039706807461996</v>
      </c>
      <c r="C144" s="15">
        <v>1.5706072850576925E-16</v>
      </c>
      <c r="D144" s="15">
        <v>0</v>
      </c>
      <c r="E144" s="15">
        <v>0.7653650090586227</v>
      </c>
      <c r="F144" s="15">
        <v>1.18694493490948E-16</v>
      </c>
      <c r="G144" s="15">
        <v>0</v>
      </c>
      <c r="H144" s="15">
        <v>-1.9241661634098513E-2</v>
      </c>
      <c r="I144" s="15">
        <v>0.97594792295737698</v>
      </c>
      <c r="J144" s="41">
        <v>16672896.531464489</v>
      </c>
    </row>
    <row r="145" spans="1:10" x14ac:dyDescent="0.25">
      <c r="A145" s="18">
        <v>0.85</v>
      </c>
      <c r="B145" s="14">
        <v>-0.71229688482928377</v>
      </c>
      <c r="C145" s="14">
        <v>1.5706072850576925E-16</v>
      </c>
      <c r="D145" s="14">
        <v>0</v>
      </c>
      <c r="E145" s="14">
        <v>0.81320032212478643</v>
      </c>
      <c r="F145" s="14">
        <v>1.18694493490948E-16</v>
      </c>
      <c r="G145" s="14">
        <v>0</v>
      </c>
      <c r="H145" s="14">
        <v>-1.9891717770385706E-2</v>
      </c>
      <c r="I145" s="14">
        <v>0.97659797909366386</v>
      </c>
      <c r="J145" s="40">
        <v>17714952.564681016</v>
      </c>
    </row>
    <row r="146" spans="1:10" x14ac:dyDescent="0.25">
      <c r="A146" s="19">
        <v>0.9</v>
      </c>
      <c r="B146" s="15">
        <v>-0.75419670158394747</v>
      </c>
      <c r="C146" s="15">
        <v>1.5706072850576925E-16</v>
      </c>
      <c r="D146" s="15">
        <v>0</v>
      </c>
      <c r="E146" s="15">
        <v>0.8610356351909505</v>
      </c>
      <c r="F146" s="15">
        <v>1.18694493490948E-16</v>
      </c>
      <c r="G146" s="15">
        <v>0</v>
      </c>
      <c r="H146" s="15">
        <v>-2.0507560425815523E-2</v>
      </c>
      <c r="I146" s="15">
        <v>0.97721382174909388</v>
      </c>
      <c r="J146" s="41">
        <v>18757008.597897537</v>
      </c>
    </row>
    <row r="147" spans="1:10" x14ac:dyDescent="0.25">
      <c r="A147" s="18">
        <v>0.95</v>
      </c>
      <c r="B147" s="14">
        <v>-0.79609651833861117</v>
      </c>
      <c r="C147" s="14">
        <v>1.5706072850576925E-16</v>
      </c>
      <c r="D147" s="14">
        <v>0</v>
      </c>
      <c r="E147" s="14">
        <v>0.90887094825711423</v>
      </c>
      <c r="F147" s="14">
        <v>1.18694493490948E-16</v>
      </c>
      <c r="G147" s="14">
        <v>0</v>
      </c>
      <c r="H147" s="14">
        <v>-2.1091821406608063E-2</v>
      </c>
      <c r="I147" s="14">
        <v>0.97779808272988633</v>
      </c>
      <c r="J147" s="40">
        <v>19799064.631114073</v>
      </c>
    </row>
    <row r="148" spans="1:10" x14ac:dyDescent="0.25">
      <c r="A148" s="19">
        <v>1</v>
      </c>
      <c r="B148" s="15">
        <v>-0.83799633509327487</v>
      </c>
      <c r="C148" s="15">
        <v>1.5706072850576925E-16</v>
      </c>
      <c r="D148" s="15">
        <v>0</v>
      </c>
      <c r="E148" s="15">
        <v>0.9567062613232783</v>
      </c>
      <c r="F148" s="15">
        <v>1.18694493490948E-16</v>
      </c>
      <c r="G148" s="15">
        <v>0</v>
      </c>
      <c r="H148" s="15">
        <v>-2.1646869338360828E-2</v>
      </c>
      <c r="I148" s="15">
        <v>0.9783531306616392</v>
      </c>
      <c r="J148" s="41">
        <v>20841120.664330613</v>
      </c>
    </row>
  </sheetData>
  <mergeCells count="6">
    <mergeCell ref="A126:J126"/>
    <mergeCell ref="A1:J1"/>
    <mergeCell ref="A26:J26"/>
    <mergeCell ref="A51:J51"/>
    <mergeCell ref="A76:J76"/>
    <mergeCell ref="A101:J10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topLeftCell="A119" workbookViewId="0">
      <selection activeCell="A129" sqref="A129:J148"/>
    </sheetView>
  </sheetViews>
  <sheetFormatPr defaultColWidth="8.85546875" defaultRowHeight="15" x14ac:dyDescent="0.25"/>
  <cols>
    <col min="1" max="1" width="20.42578125" customWidth="1"/>
    <col min="2" max="7" width="26.42578125" customWidth="1"/>
    <col min="8" max="8" width="27.42578125" customWidth="1"/>
    <col min="9" max="10" width="26.42578125" customWidth="1"/>
  </cols>
  <sheetData>
    <row r="1" spans="1:10" ht="29.25" thickBot="1" x14ac:dyDescent="0.3">
      <c r="A1" s="48" t="s">
        <v>37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ht="45" customHeight="1" thickTop="1" x14ac:dyDescent="0.3">
      <c r="A2" s="11" t="s">
        <v>34</v>
      </c>
      <c r="B2" s="12" t="s">
        <v>32</v>
      </c>
      <c r="C2" s="12" t="s">
        <v>26</v>
      </c>
      <c r="D2" s="12" t="s">
        <v>27</v>
      </c>
      <c r="E2" s="12" t="s">
        <v>33</v>
      </c>
      <c r="F2" s="12" t="s">
        <v>28</v>
      </c>
      <c r="G2" s="12" t="s">
        <v>29</v>
      </c>
      <c r="H2" s="12" t="s">
        <v>36</v>
      </c>
      <c r="I2" s="12" t="s">
        <v>35</v>
      </c>
      <c r="J2" s="12" t="s">
        <v>31</v>
      </c>
    </row>
    <row r="3" spans="1:10" ht="15.75" x14ac:dyDescent="0.25">
      <c r="A3" s="16" t="s">
        <v>40</v>
      </c>
      <c r="B3" s="13"/>
      <c r="C3" s="13"/>
      <c r="D3" s="13"/>
      <c r="E3" s="13"/>
      <c r="F3" s="13"/>
      <c r="G3" s="17"/>
      <c r="H3" s="17"/>
      <c r="I3" s="17"/>
      <c r="J3" s="17"/>
    </row>
    <row r="4" spans="1:10" x14ac:dyDescent="0.25">
      <c r="A4" s="18">
        <v>4.9999999999999295E-2</v>
      </c>
      <c r="B4" s="14">
        <v>3.427456794220068E-17</v>
      </c>
      <c r="C4" s="14">
        <v>-8.9040963315273031E-2</v>
      </c>
      <c r="D4" s="14">
        <v>0</v>
      </c>
      <c r="E4" s="14">
        <v>-4.4481908076934745E-19</v>
      </c>
      <c r="F4" s="14">
        <v>2.5119445095275451E-2</v>
      </c>
      <c r="G4" s="14">
        <v>0</v>
      </c>
      <c r="H4" s="14">
        <v>-2.3695766575928118E-2</v>
      </c>
      <c r="I4" s="14">
        <v>0.52608466848143698</v>
      </c>
      <c r="J4" s="21">
        <v>11.908565662848675</v>
      </c>
    </row>
    <row r="5" spans="1:10" x14ac:dyDescent="0.25">
      <c r="A5" s="19">
        <v>9.999999999999859E-2</v>
      </c>
      <c r="B5" s="15">
        <v>3.427456794220068E-17</v>
      </c>
      <c r="C5" s="15">
        <v>-0.17808192663054617</v>
      </c>
      <c r="D5" s="15">
        <v>0</v>
      </c>
      <c r="E5" s="15">
        <v>-4.4481908076934745E-19</v>
      </c>
      <c r="F5" s="15">
        <v>5.0238890190550847E-2</v>
      </c>
      <c r="G5" s="15">
        <v>0</v>
      </c>
      <c r="H5" s="15">
        <v>-4.5237372554044704E-2</v>
      </c>
      <c r="I5" s="15">
        <v>0.5476262744595537</v>
      </c>
      <c r="J5" s="22">
        <v>23.817131325697371</v>
      </c>
    </row>
    <row r="6" spans="1:10" x14ac:dyDescent="0.25">
      <c r="A6" s="18">
        <v>0.15000000000000283</v>
      </c>
      <c r="B6" s="14">
        <v>3.427456794220068E-17</v>
      </c>
      <c r="C6" s="14">
        <v>-0.26712288994581918</v>
      </c>
      <c r="D6" s="14">
        <v>0</v>
      </c>
      <c r="E6" s="14">
        <v>-4.4481908076934745E-19</v>
      </c>
      <c r="F6" s="14">
        <v>7.5358335285826264E-2</v>
      </c>
      <c r="G6" s="14">
        <v>0</v>
      </c>
      <c r="H6" s="14">
        <v>-6.490579540362941E-2</v>
      </c>
      <c r="I6" s="14">
        <v>0.56729469730913729</v>
      </c>
      <c r="J6" s="21">
        <v>35.725696988546098</v>
      </c>
    </row>
    <row r="7" spans="1:10" x14ac:dyDescent="0.25">
      <c r="A7" s="19">
        <v>0.19999999999999718</v>
      </c>
      <c r="B7" s="15">
        <v>3.427456794220068E-17</v>
      </c>
      <c r="C7" s="15">
        <v>-0.35616385326109218</v>
      </c>
      <c r="D7" s="15">
        <v>0</v>
      </c>
      <c r="E7" s="15">
        <v>-4.4481908076934745E-19</v>
      </c>
      <c r="F7" s="15">
        <v>0.10047778038110157</v>
      </c>
      <c r="G7" s="15">
        <v>0</v>
      </c>
      <c r="H7" s="15">
        <v>-8.2935183015748482E-2</v>
      </c>
      <c r="I7" s="15">
        <v>0.58532408492125743</v>
      </c>
      <c r="J7" s="22">
        <v>47.634262651394728</v>
      </c>
    </row>
    <row r="8" spans="1:10" x14ac:dyDescent="0.25">
      <c r="A8" s="18">
        <v>0.25</v>
      </c>
      <c r="B8" s="14">
        <v>3.427456794220068E-17</v>
      </c>
      <c r="C8" s="14">
        <v>-0.44520481657636601</v>
      </c>
      <c r="D8" s="14">
        <v>0</v>
      </c>
      <c r="E8" s="14">
        <v>-4.4481908076934745E-19</v>
      </c>
      <c r="F8" s="14">
        <v>0.12559722547637703</v>
      </c>
      <c r="G8" s="14">
        <v>0</v>
      </c>
      <c r="H8" s="14">
        <v>-9.9522219618898261E-2</v>
      </c>
      <c r="I8" s="14">
        <v>0.60191112152440562</v>
      </c>
      <c r="J8" s="21">
        <v>59.542828314243501</v>
      </c>
    </row>
    <row r="9" spans="1:10" x14ac:dyDescent="0.25">
      <c r="A9" s="19">
        <v>0.30000000000000571</v>
      </c>
      <c r="B9" s="15">
        <v>3.427456794220068E-17</v>
      </c>
      <c r="C9" s="15">
        <v>-0.53424577989163891</v>
      </c>
      <c r="D9" s="15">
        <v>0</v>
      </c>
      <c r="E9" s="15">
        <v>-4.4481908076934745E-19</v>
      </c>
      <c r="F9" s="15">
        <v>0.15071667057165258</v>
      </c>
      <c r="G9" s="15">
        <v>0</v>
      </c>
      <c r="H9" s="15">
        <v>-0.1148333303294982</v>
      </c>
      <c r="I9" s="15">
        <v>0.6172222322350065</v>
      </c>
      <c r="J9" s="22">
        <v>71.45139397709228</v>
      </c>
    </row>
    <row r="10" spans="1:10" x14ac:dyDescent="0.25">
      <c r="A10" s="18">
        <v>0.3500000000000032</v>
      </c>
      <c r="B10" s="14">
        <v>3.427456794220068E-17</v>
      </c>
      <c r="C10" s="14">
        <v>-0.6232867432069128</v>
      </c>
      <c r="D10" s="14">
        <v>0</v>
      </c>
      <c r="E10" s="14">
        <v>-4.4481908076934745E-19</v>
      </c>
      <c r="F10" s="14">
        <v>0.17583611566692775</v>
      </c>
      <c r="G10" s="14">
        <v>0</v>
      </c>
      <c r="H10" s="14">
        <v>-0.12901028469116457</v>
      </c>
      <c r="I10" s="14">
        <v>0.63139918659667293</v>
      </c>
      <c r="J10" s="21">
        <v>83.359959639940911</v>
      </c>
    </row>
    <row r="11" spans="1:10" x14ac:dyDescent="0.25">
      <c r="A11" s="19">
        <v>0.39999999999999436</v>
      </c>
      <c r="B11" s="15">
        <v>3.427456794220068E-17</v>
      </c>
      <c r="C11" s="15">
        <v>-0.71232770652218491</v>
      </c>
      <c r="D11" s="15">
        <v>0</v>
      </c>
      <c r="E11" s="15">
        <v>-4.4481908076934745E-19</v>
      </c>
      <c r="F11" s="15">
        <v>0.20095556076220314</v>
      </c>
      <c r="G11" s="15">
        <v>0</v>
      </c>
      <c r="H11" s="15">
        <v>-0.14217459945556896</v>
      </c>
      <c r="I11" s="15">
        <v>0.64456350136107654</v>
      </c>
      <c r="J11" s="22">
        <v>95.268525302789541</v>
      </c>
    </row>
    <row r="12" spans="1:10" x14ac:dyDescent="0.25">
      <c r="A12" s="18">
        <v>0.44999999999999246</v>
      </c>
      <c r="B12" s="14">
        <v>3.427456794220068E-17</v>
      </c>
      <c r="C12" s="14">
        <v>-0.8013686698374588</v>
      </c>
      <c r="D12" s="14">
        <v>0</v>
      </c>
      <c r="E12" s="14">
        <v>-4.4481908076934745E-19</v>
      </c>
      <c r="F12" s="14">
        <v>0.22607500585747875</v>
      </c>
      <c r="G12" s="14">
        <v>0</v>
      </c>
      <c r="H12" s="14">
        <v>-0.15443103044311807</v>
      </c>
      <c r="I12" s="14">
        <v>0.65681993234862579</v>
      </c>
      <c r="J12" s="21">
        <v>107.17709096563817</v>
      </c>
    </row>
    <row r="13" spans="1:10" x14ac:dyDescent="0.25">
      <c r="A13" s="19">
        <v>0.5</v>
      </c>
      <c r="B13" s="15">
        <v>3.427456794220068E-17</v>
      </c>
      <c r="C13" s="15">
        <v>-0.89040963315273236</v>
      </c>
      <c r="D13" s="15">
        <v>0</v>
      </c>
      <c r="E13" s="15">
        <v>-4.4481908076934745E-19</v>
      </c>
      <c r="F13" s="15">
        <v>0.251194450952754</v>
      </c>
      <c r="G13" s="15">
        <v>0</v>
      </c>
      <c r="H13" s="15">
        <v>-0.16587036603149707</v>
      </c>
      <c r="I13" s="15">
        <v>0.66825926793700452</v>
      </c>
      <c r="J13" s="22">
        <v>119.08565662848704</v>
      </c>
    </row>
    <row r="14" spans="1:10" x14ac:dyDescent="0.25">
      <c r="A14" s="18">
        <v>0.55000000000000437</v>
      </c>
      <c r="B14" s="14">
        <v>3.427456794220068E-17</v>
      </c>
      <c r="C14" s="14">
        <v>-0.97945059646800636</v>
      </c>
      <c r="D14" s="14">
        <v>0</v>
      </c>
      <c r="E14" s="14">
        <v>-4.4481908076934745E-19</v>
      </c>
      <c r="F14" s="14">
        <v>0.27631389604802947</v>
      </c>
      <c r="G14" s="14">
        <v>0</v>
      </c>
      <c r="H14" s="14">
        <v>-0.17657167996901324</v>
      </c>
      <c r="I14" s="14">
        <v>0.67896058187452224</v>
      </c>
      <c r="J14" s="21">
        <v>130.9942222913358</v>
      </c>
    </row>
    <row r="15" spans="1:10" x14ac:dyDescent="0.25">
      <c r="A15" s="19">
        <v>0.6000000000000113</v>
      </c>
      <c r="B15" s="15">
        <v>3.427456794220068E-17</v>
      </c>
      <c r="C15" s="15">
        <v>-1.0684915597832776</v>
      </c>
      <c r="D15" s="15">
        <v>0</v>
      </c>
      <c r="E15" s="15">
        <v>-4.4481908076934745E-19</v>
      </c>
      <c r="F15" s="15">
        <v>0.30143334114330494</v>
      </c>
      <c r="G15" s="15">
        <v>0</v>
      </c>
      <c r="H15" s="15">
        <v>-0.18660416178543451</v>
      </c>
      <c r="I15" s="15">
        <v>0.68899306369094371</v>
      </c>
      <c r="J15" s="22">
        <v>142.9027879541845</v>
      </c>
    </row>
    <row r="16" spans="1:10" x14ac:dyDescent="0.25">
      <c r="A16" s="18">
        <v>0.64999999999998781</v>
      </c>
      <c r="B16" s="14">
        <v>3.427456794220068E-17</v>
      </c>
      <c r="C16" s="14">
        <v>-1.1575325230985514</v>
      </c>
      <c r="D16" s="14">
        <v>0</v>
      </c>
      <c r="E16" s="14">
        <v>-4.4481908076934745E-19</v>
      </c>
      <c r="F16" s="14">
        <v>0.32655278623857997</v>
      </c>
      <c r="G16" s="14">
        <v>0</v>
      </c>
      <c r="H16" s="14">
        <v>-0.19602861440086047</v>
      </c>
      <c r="I16" s="14">
        <v>0.69841751630636961</v>
      </c>
      <c r="J16" s="21">
        <v>154.8113536170334</v>
      </c>
    </row>
    <row r="17" spans="1:10" x14ac:dyDescent="0.25">
      <c r="A17" s="19">
        <v>0.70000000000000639</v>
      </c>
      <c r="B17" s="15">
        <v>3.427456794220068E-17</v>
      </c>
      <c r="C17" s="15">
        <v>-1.2465734864138254</v>
      </c>
      <c r="D17" s="15">
        <v>0</v>
      </c>
      <c r="E17" s="15">
        <v>-4.4481908076934745E-19</v>
      </c>
      <c r="F17" s="15">
        <v>0.35167223133385539</v>
      </c>
      <c r="G17" s="15">
        <v>0</v>
      </c>
      <c r="H17" s="15">
        <v>-0.20489868745067283</v>
      </c>
      <c r="I17" s="15">
        <v>0.70728758935618052</v>
      </c>
      <c r="J17" s="22">
        <v>166.71991927988179</v>
      </c>
    </row>
    <row r="18" spans="1:10" x14ac:dyDescent="0.25">
      <c r="A18" s="18">
        <v>0.75</v>
      </c>
      <c r="B18" s="14">
        <v>3.427456794220068E-17</v>
      </c>
      <c r="C18" s="14">
        <v>-1.3356144497290969</v>
      </c>
      <c r="D18" s="14">
        <v>0</v>
      </c>
      <c r="E18" s="14">
        <v>-4.4481908076934745E-19</v>
      </c>
      <c r="F18" s="14">
        <v>0.37679167642913103</v>
      </c>
      <c r="G18" s="14">
        <v>0</v>
      </c>
      <c r="H18" s="14">
        <v>-0.21326189918335395</v>
      </c>
      <c r="I18" s="14">
        <v>0.71565080108886148</v>
      </c>
      <c r="J18" s="21">
        <v>178.62848494273047</v>
      </c>
    </row>
    <row r="19" spans="1:10" x14ac:dyDescent="0.25">
      <c r="A19" s="19">
        <v>0.79999999999998872</v>
      </c>
      <c r="B19" s="15">
        <v>3.427456794220068E-17</v>
      </c>
      <c r="C19" s="15">
        <v>-1.4246554130443705</v>
      </c>
      <c r="D19" s="15">
        <v>0</v>
      </c>
      <c r="E19" s="15">
        <v>-4.4481908076934745E-19</v>
      </c>
      <c r="F19" s="15">
        <v>0.40191112152440645</v>
      </c>
      <c r="G19" s="15">
        <v>0</v>
      </c>
      <c r="H19" s="15">
        <v>-0.2211604880419962</v>
      </c>
      <c r="I19" s="15">
        <v>0.72354938994750573</v>
      </c>
      <c r="J19" s="22">
        <v>190.53705060557925</v>
      </c>
    </row>
    <row r="20" spans="1:10" x14ac:dyDescent="0.25">
      <c r="A20" s="18">
        <v>0.85000000000001463</v>
      </c>
      <c r="B20" s="14">
        <v>3.427456794220068E-17</v>
      </c>
      <c r="C20" s="14">
        <v>-1.5136963763596432</v>
      </c>
      <c r="D20" s="14">
        <v>0</v>
      </c>
      <c r="E20" s="14">
        <v>-4.4481908076934745E-19</v>
      </c>
      <c r="F20" s="14">
        <v>0.42703056661968175</v>
      </c>
      <c r="G20" s="14">
        <v>0</v>
      </c>
      <c r="H20" s="14">
        <v>-0.22863212615152326</v>
      </c>
      <c r="I20" s="14">
        <v>0.73102102805703184</v>
      </c>
      <c r="J20" s="21">
        <v>202.44561626842795</v>
      </c>
    </row>
    <row r="21" spans="1:10" x14ac:dyDescent="0.25">
      <c r="A21" s="19">
        <v>0.89999999999998492</v>
      </c>
      <c r="B21" s="15">
        <v>3.427456794220068E-17</v>
      </c>
      <c r="C21" s="15">
        <v>-1.6027373396749187</v>
      </c>
      <c r="D21" s="15">
        <v>0</v>
      </c>
      <c r="E21" s="15">
        <v>-4.4481908076934745E-19</v>
      </c>
      <c r="F21" s="15">
        <v>0.45215001171495761</v>
      </c>
      <c r="G21" s="15">
        <v>0</v>
      </c>
      <c r="H21" s="15">
        <v>-0.23571052015002231</v>
      </c>
      <c r="I21" s="15">
        <v>0.73809942205553025</v>
      </c>
      <c r="J21" s="22">
        <v>214.35418193127643</v>
      </c>
    </row>
    <row r="22" spans="1:10" x14ac:dyDescent="0.25">
      <c r="A22" s="18">
        <v>0.95000000000001672</v>
      </c>
      <c r="B22" s="14">
        <v>3.427456794220068E-17</v>
      </c>
      <c r="C22" s="14">
        <v>-1.6917783029901909</v>
      </c>
      <c r="D22" s="14">
        <v>0</v>
      </c>
      <c r="E22" s="14">
        <v>-4.4481908076934745E-19</v>
      </c>
      <c r="F22" s="14">
        <v>0.47726945681023303</v>
      </c>
      <c r="G22" s="14">
        <v>0</v>
      </c>
      <c r="H22" s="14">
        <v>-0.24242591958449589</v>
      </c>
      <c r="I22" s="14">
        <v>0.74481482149000389</v>
      </c>
      <c r="J22" s="21">
        <v>226.26274759412544</v>
      </c>
    </row>
    <row r="23" spans="1:10" x14ac:dyDescent="0.25">
      <c r="A23" s="19">
        <v>1</v>
      </c>
      <c r="B23" s="15">
        <v>3.427456794220068E-17</v>
      </c>
      <c r="C23" s="15">
        <v>-1.7808192663054654</v>
      </c>
      <c r="D23" s="15">
        <v>0</v>
      </c>
      <c r="E23" s="15">
        <v>-4.4481908076934745E-19</v>
      </c>
      <c r="F23" s="15">
        <v>0.502388901905508</v>
      </c>
      <c r="G23" s="15">
        <v>0</v>
      </c>
      <c r="H23" s="15">
        <v>-0.24880554904724597</v>
      </c>
      <c r="I23" s="15">
        <v>0.75119445095275306</v>
      </c>
      <c r="J23" s="22">
        <v>238.17131325697412</v>
      </c>
    </row>
    <row r="26" spans="1:10" ht="29.25" thickBot="1" x14ac:dyDescent="0.3">
      <c r="A26" s="48" t="s">
        <v>41</v>
      </c>
      <c r="B26" s="48"/>
      <c r="C26" s="48"/>
      <c r="D26" s="48"/>
      <c r="E26" s="48"/>
      <c r="F26" s="48"/>
      <c r="G26" s="48"/>
      <c r="H26" s="48"/>
      <c r="I26" s="48"/>
      <c r="J26" s="48"/>
    </row>
    <row r="27" spans="1:10" ht="57" thickTop="1" x14ac:dyDescent="0.3">
      <c r="A27" s="11" t="s">
        <v>34</v>
      </c>
      <c r="B27" s="12" t="s">
        <v>32</v>
      </c>
      <c r="C27" s="12" t="s">
        <v>26</v>
      </c>
      <c r="D27" s="12" t="s">
        <v>27</v>
      </c>
      <c r="E27" s="12" t="s">
        <v>33</v>
      </c>
      <c r="F27" s="12" t="s">
        <v>28</v>
      </c>
      <c r="G27" s="12" t="s">
        <v>29</v>
      </c>
      <c r="H27" s="12" t="s">
        <v>36</v>
      </c>
      <c r="I27" s="12" t="s">
        <v>35</v>
      </c>
      <c r="J27" s="12" t="s">
        <v>31</v>
      </c>
    </row>
    <row r="28" spans="1:10" ht="15.75" x14ac:dyDescent="0.25">
      <c r="A28" s="16" t="s">
        <v>40</v>
      </c>
      <c r="B28" s="13"/>
      <c r="C28" s="13"/>
      <c r="D28" s="13"/>
      <c r="E28" s="13"/>
      <c r="F28" s="13"/>
      <c r="G28" s="17"/>
      <c r="H28" s="17"/>
      <c r="I28" s="17"/>
      <c r="J28" s="17"/>
    </row>
    <row r="29" spans="1:10" x14ac:dyDescent="0.25">
      <c r="A29" s="18">
        <v>5.0000000000000024E-2</v>
      </c>
      <c r="B29" s="14">
        <v>-3.1735711057593174E-16</v>
      </c>
      <c r="C29" s="14">
        <v>-0.176019746295586</v>
      </c>
      <c r="D29" s="14">
        <v>0</v>
      </c>
      <c r="E29" s="14">
        <v>-1.482730269231158E-16</v>
      </c>
      <c r="F29" s="14">
        <v>1.6164049968580948E-2</v>
      </c>
      <c r="G29" s="14">
        <v>0</v>
      </c>
      <c r="H29" s="14">
        <v>-3.2224714315637212E-2</v>
      </c>
      <c r="I29" s="14">
        <v>0.35550571368725603</v>
      </c>
      <c r="J29" s="21">
        <v>0.16410948703249822</v>
      </c>
    </row>
    <row r="30" spans="1:10" x14ac:dyDescent="0.25">
      <c r="A30" s="19">
        <v>0.10000000000000005</v>
      </c>
      <c r="B30" s="15">
        <v>-3.1735711057593174E-16</v>
      </c>
      <c r="C30" s="15">
        <v>-0.35203949259117234</v>
      </c>
      <c r="D30" s="15">
        <v>0</v>
      </c>
      <c r="E30" s="15">
        <v>-1.482730269231158E-16</v>
      </c>
      <c r="F30" s="15">
        <v>3.2328099937161778E-2</v>
      </c>
      <c r="G30" s="15">
        <v>0</v>
      </c>
      <c r="H30" s="15">
        <v>-6.151990914803479E-2</v>
      </c>
      <c r="I30" s="15">
        <v>0.38480090851965237</v>
      </c>
      <c r="J30" s="22">
        <v>0.32821897406499645</v>
      </c>
    </row>
    <row r="31" spans="1:10" x14ac:dyDescent="0.25">
      <c r="A31" s="18">
        <v>0.14999999999999994</v>
      </c>
      <c r="B31" s="14">
        <v>-3.1735711057593174E-16</v>
      </c>
      <c r="C31" s="14">
        <v>-0.52805923888675832</v>
      </c>
      <c r="D31" s="14">
        <v>0</v>
      </c>
      <c r="E31" s="14">
        <v>-1.482730269231158E-16</v>
      </c>
      <c r="F31" s="14">
        <v>4.8492149905742729E-2</v>
      </c>
      <c r="G31" s="14">
        <v>0</v>
      </c>
      <c r="H31" s="14">
        <v>-8.8267695734136717E-2</v>
      </c>
      <c r="I31" s="14">
        <v>0.41154869510575498</v>
      </c>
      <c r="J31" s="21">
        <v>0.49232846109743789</v>
      </c>
    </row>
    <row r="32" spans="1:10" x14ac:dyDescent="0.25">
      <c r="A32" s="19">
        <v>0.19999999999999984</v>
      </c>
      <c r="B32" s="15">
        <v>-3.1735711057593174E-16</v>
      </c>
      <c r="C32" s="15">
        <v>-0.70407898518234424</v>
      </c>
      <c r="D32" s="15">
        <v>0</v>
      </c>
      <c r="E32" s="15">
        <v>-1.482730269231158E-16</v>
      </c>
      <c r="F32" s="15">
        <v>6.4656199874323556E-2</v>
      </c>
      <c r="G32" s="15">
        <v>0</v>
      </c>
      <c r="H32" s="15">
        <v>-0.11278650010473026</v>
      </c>
      <c r="I32" s="15">
        <v>0.43606749947634826</v>
      </c>
      <c r="J32" s="22">
        <v>0.65643794812987932</v>
      </c>
    </row>
    <row r="33" spans="1:10" x14ac:dyDescent="0.25">
      <c r="A33" s="18">
        <v>0.25</v>
      </c>
      <c r="B33" s="14">
        <v>-3.1735711057593174E-16</v>
      </c>
      <c r="C33" s="14">
        <v>-0.88009873147793116</v>
      </c>
      <c r="D33" s="14">
        <v>0</v>
      </c>
      <c r="E33" s="14">
        <v>-1.482730269231158E-16</v>
      </c>
      <c r="F33" s="14">
        <v>8.0820249842904382E-2</v>
      </c>
      <c r="G33" s="14">
        <v>0</v>
      </c>
      <c r="H33" s="14">
        <v>-0.13534380012567648</v>
      </c>
      <c r="I33" s="14">
        <v>0.45862479949729407</v>
      </c>
      <c r="J33" s="21">
        <v>0.82054743516243434</v>
      </c>
    </row>
    <row r="34" spans="1:10" x14ac:dyDescent="0.25">
      <c r="A34" s="19">
        <v>0.30000000000000016</v>
      </c>
      <c r="B34" s="15">
        <v>-3.1735711057593174E-16</v>
      </c>
      <c r="C34" s="15">
        <v>-1.056118477773518</v>
      </c>
      <c r="D34" s="15">
        <v>0</v>
      </c>
      <c r="E34" s="15">
        <v>-1.482730269231158E-16</v>
      </c>
      <c r="F34" s="15">
        <v>9.6984299811485458E-2</v>
      </c>
      <c r="G34" s="15">
        <v>0</v>
      </c>
      <c r="H34" s="15">
        <v>-0.15616592322193437</v>
      </c>
      <c r="I34" s="15">
        <v>0.47944692259355237</v>
      </c>
      <c r="J34" s="22">
        <v>0.98465692219487577</v>
      </c>
    </row>
    <row r="35" spans="1:10" x14ac:dyDescent="0.25">
      <c r="A35" s="18">
        <v>0.35000000000000003</v>
      </c>
      <c r="B35" s="14">
        <v>-3.1735711057593174E-16</v>
      </c>
      <c r="C35" s="14">
        <v>-1.2321382240691037</v>
      </c>
      <c r="D35" s="14">
        <v>0</v>
      </c>
      <c r="E35" s="14">
        <v>-1.482730269231158E-16</v>
      </c>
      <c r="F35" s="14">
        <v>0.11314834978006628</v>
      </c>
      <c r="G35" s="14">
        <v>0</v>
      </c>
      <c r="H35" s="14">
        <v>-0.17544566682958057</v>
      </c>
      <c r="I35" s="14">
        <v>0.49872666620119843</v>
      </c>
      <c r="J35" s="21">
        <v>1.1487664092273171</v>
      </c>
    </row>
    <row r="36" spans="1:10" x14ac:dyDescent="0.25">
      <c r="A36" s="19">
        <v>0.39999999999999997</v>
      </c>
      <c r="B36" s="15">
        <v>-3.1735711057593174E-16</v>
      </c>
      <c r="C36" s="15">
        <v>-1.4081579703646898</v>
      </c>
      <c r="D36" s="15">
        <v>0</v>
      </c>
      <c r="E36" s="15">
        <v>-1.482730269231158E-16</v>
      </c>
      <c r="F36" s="15">
        <v>0.12931239974864711</v>
      </c>
      <c r="G36" s="15">
        <v>0</v>
      </c>
      <c r="H36" s="15">
        <v>-0.19334828589382347</v>
      </c>
      <c r="I36" s="15">
        <v>0.51662928526544127</v>
      </c>
      <c r="J36" s="22">
        <v>1.3128758962598721</v>
      </c>
    </row>
    <row r="37" spans="1:10" x14ac:dyDescent="0.25">
      <c r="A37" s="18">
        <v>0.44999999999999984</v>
      </c>
      <c r="B37" s="14">
        <v>-3.1735711057593174E-16</v>
      </c>
      <c r="C37" s="14">
        <v>-1.5841777166602757</v>
      </c>
      <c r="D37" s="14">
        <v>0</v>
      </c>
      <c r="E37" s="14">
        <v>-1.482730269231158E-16</v>
      </c>
      <c r="F37" s="14">
        <v>0.14547644971722795</v>
      </c>
      <c r="G37" s="14">
        <v>0</v>
      </c>
      <c r="H37" s="14">
        <v>-0.21001624157432547</v>
      </c>
      <c r="I37" s="14">
        <v>0.53329724094594322</v>
      </c>
      <c r="J37" s="21">
        <v>1.4769853832923137</v>
      </c>
    </row>
    <row r="38" spans="1:10" x14ac:dyDescent="0.25">
      <c r="A38" s="19">
        <v>0.5</v>
      </c>
      <c r="B38" s="15">
        <v>-3.1735711057593174E-16</v>
      </c>
      <c r="C38" s="15">
        <v>-1.7601974629558625</v>
      </c>
      <c r="D38" s="15">
        <v>0</v>
      </c>
      <c r="E38" s="15">
        <v>-1.482730269231158E-16</v>
      </c>
      <c r="F38" s="15">
        <v>0.16164049968580876</v>
      </c>
      <c r="G38" s="15">
        <v>0</v>
      </c>
      <c r="H38" s="15">
        <v>-0.22557300020946083</v>
      </c>
      <c r="I38" s="15">
        <v>0.54885399958107839</v>
      </c>
      <c r="J38" s="22">
        <v>1.641094870324755</v>
      </c>
    </row>
    <row r="39" spans="1:10" x14ac:dyDescent="0.25">
      <c r="A39" s="18">
        <v>0.55000000000000016</v>
      </c>
      <c r="B39" s="14">
        <v>-3.1735711057593174E-16</v>
      </c>
      <c r="C39" s="14">
        <v>-1.9362172092514494</v>
      </c>
      <c r="D39" s="14">
        <v>0</v>
      </c>
      <c r="E39" s="14">
        <v>-1.482730269231158E-16</v>
      </c>
      <c r="F39" s="14">
        <v>0.1778045496543896</v>
      </c>
      <c r="G39" s="14">
        <v>0</v>
      </c>
      <c r="H39" s="14">
        <v>-0.24012609699716808</v>
      </c>
      <c r="I39" s="14">
        <v>0.56340709636878539</v>
      </c>
      <c r="J39" s="21">
        <v>1.80520435735731</v>
      </c>
    </row>
    <row r="40" spans="1:10" x14ac:dyDescent="0.25">
      <c r="A40" s="19">
        <v>0.60000000000000009</v>
      </c>
      <c r="B40" s="15">
        <v>-3.1735711057593174E-16</v>
      </c>
      <c r="C40" s="15">
        <v>-2.1122369555470351</v>
      </c>
      <c r="D40" s="15">
        <v>0</v>
      </c>
      <c r="E40" s="15">
        <v>-1.482730269231158E-16</v>
      </c>
      <c r="F40" s="15">
        <v>0.19396859962297042</v>
      </c>
      <c r="G40" s="15">
        <v>0</v>
      </c>
      <c r="H40" s="15">
        <v>-0.2537696252356435</v>
      </c>
      <c r="I40" s="15">
        <v>0.57705062460726086</v>
      </c>
      <c r="J40" s="22">
        <v>1.9693138443897515</v>
      </c>
    </row>
    <row r="41" spans="1:10" x14ac:dyDescent="0.25">
      <c r="A41" s="18">
        <v>0.64999999999999991</v>
      </c>
      <c r="B41" s="14">
        <v>-3.1735711057593174E-16</v>
      </c>
      <c r="C41" s="14">
        <v>-2.2882567018426214</v>
      </c>
      <c r="D41" s="14">
        <v>0</v>
      </c>
      <c r="E41" s="14">
        <v>-1.482730269231158E-16</v>
      </c>
      <c r="F41" s="14">
        <v>0.21013264959155126</v>
      </c>
      <c r="G41" s="14">
        <v>0</v>
      </c>
      <c r="H41" s="14">
        <v>-0.26658627297481741</v>
      </c>
      <c r="I41" s="14">
        <v>0.58986727234643466</v>
      </c>
      <c r="J41" s="21">
        <v>2.1334233314223066</v>
      </c>
    </row>
    <row r="42" spans="1:10" x14ac:dyDescent="0.25">
      <c r="A42" s="19">
        <v>0.69999999999999984</v>
      </c>
      <c r="B42" s="15">
        <v>-3.1735711057593174E-16</v>
      </c>
      <c r="C42" s="15">
        <v>-2.4642764481382073</v>
      </c>
      <c r="D42" s="15">
        <v>0</v>
      </c>
      <c r="E42" s="15">
        <v>-1.482730269231158E-16</v>
      </c>
      <c r="F42" s="15">
        <v>0.2262966995601321</v>
      </c>
      <c r="G42" s="15">
        <v>0</v>
      </c>
      <c r="H42" s="15">
        <v>-0.27864900025874578</v>
      </c>
      <c r="I42" s="15">
        <v>0.60192999963036309</v>
      </c>
      <c r="J42" s="22">
        <v>2.2975328184547479</v>
      </c>
    </row>
    <row r="43" spans="1:10" x14ac:dyDescent="0.25">
      <c r="A43" s="18">
        <v>0.75</v>
      </c>
      <c r="B43" s="14">
        <v>-3.1735711057593174E-16</v>
      </c>
      <c r="C43" s="14">
        <v>-2.6402961944337942</v>
      </c>
      <c r="D43" s="14">
        <v>0</v>
      </c>
      <c r="E43" s="14">
        <v>-1.482730269231158E-16</v>
      </c>
      <c r="F43" s="14">
        <v>0.24246074952871316</v>
      </c>
      <c r="G43" s="14">
        <v>0</v>
      </c>
      <c r="H43" s="14">
        <v>-0.29002242884073531</v>
      </c>
      <c r="I43" s="14">
        <v>0.61330342821235295</v>
      </c>
      <c r="J43" s="21">
        <v>2.4616423054871892</v>
      </c>
    </row>
    <row r="44" spans="1:10" x14ac:dyDescent="0.25">
      <c r="A44" s="19">
        <v>0.80000000000000016</v>
      </c>
      <c r="B44" s="15">
        <v>-3.1735711057593174E-16</v>
      </c>
      <c r="C44" s="15">
        <v>-2.816315940729381</v>
      </c>
      <c r="D44" s="15">
        <v>0</v>
      </c>
      <c r="E44" s="15">
        <v>-1.482730269231158E-16</v>
      </c>
      <c r="F44" s="15">
        <v>0.258624799497294</v>
      </c>
      <c r="G44" s="15">
        <v>0</v>
      </c>
      <c r="H44" s="15">
        <v>-0.30076400027928119</v>
      </c>
      <c r="I44" s="15">
        <v>0.62404499965089855</v>
      </c>
      <c r="J44" s="22">
        <v>2.6257517925197442</v>
      </c>
    </row>
    <row r="45" spans="1:10" x14ac:dyDescent="0.25">
      <c r="A45" s="18">
        <v>0.85000000000000009</v>
      </c>
      <c r="B45" s="14">
        <v>-3.1735711057593174E-16</v>
      </c>
      <c r="C45" s="14">
        <v>-2.9923356870249664</v>
      </c>
      <c r="D45" s="14">
        <v>0</v>
      </c>
      <c r="E45" s="14">
        <v>-1.482730269231158E-16</v>
      </c>
      <c r="F45" s="14">
        <v>0.27478884946587484</v>
      </c>
      <c r="G45" s="14">
        <v>0</v>
      </c>
      <c r="H45" s="14">
        <v>-0.31092494623466227</v>
      </c>
      <c r="I45" s="14">
        <v>0.63420594560627974</v>
      </c>
      <c r="J45" s="21">
        <v>2.789861279552186</v>
      </c>
    </row>
    <row r="46" spans="1:10" x14ac:dyDescent="0.25">
      <c r="A46" s="19">
        <v>0.89999999999999991</v>
      </c>
      <c r="B46" s="15">
        <v>-3.1735711057593174E-16</v>
      </c>
      <c r="C46" s="15">
        <v>-3.1683554333205528</v>
      </c>
      <c r="D46" s="15">
        <v>0</v>
      </c>
      <c r="E46" s="15">
        <v>-1.482730269231158E-16</v>
      </c>
      <c r="F46" s="15">
        <v>0.29095289943445563</v>
      </c>
      <c r="G46" s="15">
        <v>0</v>
      </c>
      <c r="H46" s="15">
        <v>-0.32055110556081279</v>
      </c>
      <c r="I46" s="15">
        <v>0.64383210493243015</v>
      </c>
      <c r="J46" s="22">
        <v>2.9539707665846273</v>
      </c>
    </row>
    <row r="47" spans="1:10" x14ac:dyDescent="0.25">
      <c r="A47" s="18">
        <v>0.94999999999999984</v>
      </c>
      <c r="B47" s="14">
        <v>-3.1735711057593174E-16</v>
      </c>
      <c r="C47" s="14">
        <v>-3.3443751796161387</v>
      </c>
      <c r="D47" s="14">
        <v>0</v>
      </c>
      <c r="E47" s="14">
        <v>-1.482730269231158E-16</v>
      </c>
      <c r="F47" s="14">
        <v>0.30711694940303647</v>
      </c>
      <c r="G47" s="14">
        <v>0</v>
      </c>
      <c r="H47" s="14">
        <v>-0.3296836156907505</v>
      </c>
      <c r="I47" s="14">
        <v>0.65296461506236791</v>
      </c>
      <c r="J47" s="21">
        <v>3.1180802536171823</v>
      </c>
    </row>
    <row r="48" spans="1:10" x14ac:dyDescent="0.25">
      <c r="A48" s="19">
        <v>1</v>
      </c>
      <c r="B48" s="15">
        <v>-3.1735711057593174E-16</v>
      </c>
      <c r="C48" s="15">
        <v>-3.5203949259117255</v>
      </c>
      <c r="D48" s="15">
        <v>0</v>
      </c>
      <c r="E48" s="15">
        <v>-1.482730269231158E-16</v>
      </c>
      <c r="F48" s="15">
        <v>0.32328099937161753</v>
      </c>
      <c r="G48" s="15">
        <v>0</v>
      </c>
      <c r="H48" s="15">
        <v>-0.33835950031419121</v>
      </c>
      <c r="I48" s="15">
        <v>0.66164049968580874</v>
      </c>
      <c r="J48" s="22">
        <v>3.2821897406496237</v>
      </c>
    </row>
    <row r="51" spans="1:10" ht="29.25" thickBot="1" x14ac:dyDescent="0.3">
      <c r="A51" s="48" t="s">
        <v>38</v>
      </c>
      <c r="B51" s="48"/>
      <c r="C51" s="48"/>
      <c r="D51" s="48"/>
      <c r="E51" s="48"/>
      <c r="F51" s="48"/>
      <c r="G51" s="48"/>
      <c r="H51" s="48"/>
      <c r="I51" s="48"/>
      <c r="J51" s="48"/>
    </row>
    <row r="52" spans="1:10" ht="57" thickTop="1" x14ac:dyDescent="0.3">
      <c r="A52" s="11" t="s">
        <v>34</v>
      </c>
      <c r="B52" s="12" t="s">
        <v>32</v>
      </c>
      <c r="C52" s="12" t="s">
        <v>26</v>
      </c>
      <c r="D52" s="12" t="s">
        <v>27</v>
      </c>
      <c r="E52" s="12" t="s">
        <v>33</v>
      </c>
      <c r="F52" s="12" t="s">
        <v>28</v>
      </c>
      <c r="G52" s="12" t="s">
        <v>29</v>
      </c>
      <c r="H52" s="12" t="s">
        <v>36</v>
      </c>
      <c r="I52" s="12" t="s">
        <v>35</v>
      </c>
      <c r="J52" s="12" t="s">
        <v>31</v>
      </c>
    </row>
    <row r="53" spans="1:10" ht="15.75" x14ac:dyDescent="0.25">
      <c r="A53" s="16" t="s">
        <v>40</v>
      </c>
      <c r="B53" s="13"/>
      <c r="C53" s="13"/>
      <c r="D53" s="13"/>
      <c r="E53" s="13"/>
      <c r="F53" s="13"/>
      <c r="G53" s="17"/>
      <c r="H53" s="17"/>
      <c r="I53" s="17"/>
      <c r="J53" s="17"/>
    </row>
    <row r="54" spans="1:10" x14ac:dyDescent="0.25">
      <c r="A54" s="18">
        <v>5.0000000000000024E-2</v>
      </c>
      <c r="B54" s="14">
        <v>-1.5867855528796587E-16</v>
      </c>
      <c r="C54" s="14">
        <v>-0.12046657522850826</v>
      </c>
      <c r="D54" s="14">
        <v>0</v>
      </c>
      <c r="E54" s="14">
        <v>0</v>
      </c>
      <c r="F54" s="14">
        <v>1.9228949284289254E-2</v>
      </c>
      <c r="G54" s="14">
        <v>0</v>
      </c>
      <c r="H54" s="14">
        <v>-2.9305762586391209E-2</v>
      </c>
      <c r="I54" s="14">
        <v>0.41388474827217608</v>
      </c>
      <c r="J54" s="21">
        <v>7.6652696627570309</v>
      </c>
    </row>
    <row r="55" spans="1:10" x14ac:dyDescent="0.25">
      <c r="A55" s="19">
        <v>0.10000000000000005</v>
      </c>
      <c r="B55" s="15">
        <v>-1.5867855528796587E-16</v>
      </c>
      <c r="C55" s="15">
        <v>-0.24093315045701696</v>
      </c>
      <c r="D55" s="15">
        <v>0</v>
      </c>
      <c r="E55" s="15">
        <v>0</v>
      </c>
      <c r="F55" s="15">
        <v>3.845789856857839E-2</v>
      </c>
      <c r="G55" s="15">
        <v>0</v>
      </c>
      <c r="H55" s="15">
        <v>-5.5947364937656049E-2</v>
      </c>
      <c r="I55" s="15">
        <v>0.44052635062343976</v>
      </c>
      <c r="J55" s="22">
        <v>15.330539325514119</v>
      </c>
    </row>
    <row r="56" spans="1:10" x14ac:dyDescent="0.25">
      <c r="A56" s="18">
        <v>0.14999999999999994</v>
      </c>
      <c r="B56" s="14">
        <v>-1.5867855528796587E-16</v>
      </c>
      <c r="C56" s="14">
        <v>-0.36139972568552547</v>
      </c>
      <c r="D56" s="14">
        <v>0</v>
      </c>
      <c r="E56" s="14">
        <v>0</v>
      </c>
      <c r="F56" s="14">
        <v>5.7686847852867526E-2</v>
      </c>
      <c r="G56" s="14">
        <v>0</v>
      </c>
      <c r="H56" s="14">
        <v>-8.0272306214897768E-2</v>
      </c>
      <c r="I56" s="14">
        <v>0.46485129190068131</v>
      </c>
      <c r="J56" s="21">
        <v>22.995808988271122</v>
      </c>
    </row>
    <row r="57" spans="1:10" x14ac:dyDescent="0.25">
      <c r="A57" s="19">
        <v>0.19999999999999984</v>
      </c>
      <c r="B57" s="15">
        <v>-1.5867855528796587E-16</v>
      </c>
      <c r="C57" s="15">
        <v>-0.48186630091403382</v>
      </c>
      <c r="D57" s="15">
        <v>0</v>
      </c>
      <c r="E57" s="15">
        <v>0</v>
      </c>
      <c r="F57" s="15">
        <v>7.6915797137156544E-2</v>
      </c>
      <c r="G57" s="15">
        <v>0</v>
      </c>
      <c r="H57" s="15">
        <v>-0.10257016905236943</v>
      </c>
      <c r="I57" s="15">
        <v>0.4871491547381524</v>
      </c>
      <c r="J57" s="22">
        <v>30.661078651028237</v>
      </c>
    </row>
    <row r="58" spans="1:10" x14ac:dyDescent="0.25">
      <c r="A58" s="18">
        <v>0.25</v>
      </c>
      <c r="B58" s="14">
        <v>-1.5867855528796587E-16</v>
      </c>
      <c r="C58" s="14">
        <v>-0.60233287614254305</v>
      </c>
      <c r="D58" s="14">
        <v>0</v>
      </c>
      <c r="E58" s="14">
        <v>0</v>
      </c>
      <c r="F58" s="14">
        <v>9.6144746421445687E-2</v>
      </c>
      <c r="G58" s="14">
        <v>0</v>
      </c>
      <c r="H58" s="14">
        <v>-0.12308420286284347</v>
      </c>
      <c r="I58" s="14">
        <v>0.50766318854862624</v>
      </c>
      <c r="J58" s="21">
        <v>38.326348313785296</v>
      </c>
    </row>
    <row r="59" spans="1:10" x14ac:dyDescent="0.25">
      <c r="A59" s="19">
        <v>0.30000000000000016</v>
      </c>
      <c r="B59" s="15">
        <v>-1.5867855528796587E-16</v>
      </c>
      <c r="C59" s="15">
        <v>-0.72279945137105184</v>
      </c>
      <c r="D59" s="15">
        <v>0</v>
      </c>
      <c r="E59" s="15">
        <v>0</v>
      </c>
      <c r="F59" s="15">
        <v>0.11537369570573493</v>
      </c>
      <c r="G59" s="15">
        <v>0</v>
      </c>
      <c r="H59" s="15">
        <v>-0.14202023407251169</v>
      </c>
      <c r="I59" s="15">
        <v>0.52659921975829471</v>
      </c>
      <c r="J59" s="22">
        <v>45.991617976542358</v>
      </c>
    </row>
    <row r="60" spans="1:10" x14ac:dyDescent="0.25">
      <c r="A60" s="18">
        <v>0.35000000000000003</v>
      </c>
      <c r="B60" s="14">
        <v>-1.5867855528796587E-16</v>
      </c>
      <c r="C60" s="14">
        <v>-0.8432660265995604</v>
      </c>
      <c r="D60" s="14">
        <v>0</v>
      </c>
      <c r="E60" s="14">
        <v>0</v>
      </c>
      <c r="F60" s="14">
        <v>0.13460264499002395</v>
      </c>
      <c r="G60" s="14">
        <v>0</v>
      </c>
      <c r="H60" s="14">
        <v>-0.15955359630368599</v>
      </c>
      <c r="I60" s="14">
        <v>0.54413258198946868</v>
      </c>
      <c r="J60" s="21">
        <v>53.656887639299413</v>
      </c>
    </row>
    <row r="61" spans="1:10" x14ac:dyDescent="0.25">
      <c r="A61" s="19">
        <v>0.39999999999999997</v>
      </c>
      <c r="B61" s="15">
        <v>-1.5867855528796587E-16</v>
      </c>
      <c r="C61" s="15">
        <v>-0.96373260182806875</v>
      </c>
      <c r="D61" s="15">
        <v>0</v>
      </c>
      <c r="E61" s="15">
        <v>0</v>
      </c>
      <c r="F61" s="15">
        <v>0.15383159427431309</v>
      </c>
      <c r="G61" s="15">
        <v>0</v>
      </c>
      <c r="H61" s="15">
        <v>-0.17583457551834777</v>
      </c>
      <c r="I61" s="15">
        <v>0.56041356120413055</v>
      </c>
      <c r="J61" s="22">
        <v>61.322157302056418</v>
      </c>
    </row>
    <row r="62" spans="1:10" x14ac:dyDescent="0.25">
      <c r="A62" s="18">
        <v>0.44999999999999984</v>
      </c>
      <c r="B62" s="14">
        <v>-1.5867855528796587E-16</v>
      </c>
      <c r="C62" s="14">
        <v>-1.0841991770565773</v>
      </c>
      <c r="D62" s="14">
        <v>0</v>
      </c>
      <c r="E62" s="14">
        <v>0</v>
      </c>
      <c r="F62" s="14">
        <v>0.17306054355860223</v>
      </c>
      <c r="G62" s="14">
        <v>0</v>
      </c>
      <c r="H62" s="14">
        <v>-0.19099272858027425</v>
      </c>
      <c r="I62" s="14">
        <v>0.57557171426605702</v>
      </c>
      <c r="J62" s="21">
        <v>68.987426964813523</v>
      </c>
    </row>
    <row r="63" spans="1:10" x14ac:dyDescent="0.25">
      <c r="A63" s="19">
        <v>0.5</v>
      </c>
      <c r="B63" s="15">
        <v>-1.5867855528796587E-16</v>
      </c>
      <c r="C63" s="15">
        <v>-1.2046657522850865</v>
      </c>
      <c r="D63" s="15">
        <v>0</v>
      </c>
      <c r="E63" s="15">
        <v>0</v>
      </c>
      <c r="F63" s="15">
        <v>0.19228949284289149</v>
      </c>
      <c r="G63" s="15">
        <v>0</v>
      </c>
      <c r="H63" s="15">
        <v>-0.20514033810473903</v>
      </c>
      <c r="I63" s="15">
        <v>0.58971932379052205</v>
      </c>
      <c r="J63" s="22">
        <v>76.652696627570521</v>
      </c>
    </row>
    <row r="64" spans="1:10" x14ac:dyDescent="0.25">
      <c r="A64" s="18">
        <v>0.55000000000000016</v>
      </c>
      <c r="B64" s="14">
        <v>-1.5867855528796587E-16</v>
      </c>
      <c r="C64" s="14">
        <v>-1.3251323275135953</v>
      </c>
      <c r="D64" s="14">
        <v>0</v>
      </c>
      <c r="E64" s="14">
        <v>0</v>
      </c>
      <c r="F64" s="14">
        <v>0.2115184421271806</v>
      </c>
      <c r="G64" s="14">
        <v>0</v>
      </c>
      <c r="H64" s="14">
        <v>-0.2183751986276255</v>
      </c>
      <c r="I64" s="14">
        <v>0.6029541843134083</v>
      </c>
      <c r="J64" s="21">
        <v>84.317966290327661</v>
      </c>
    </row>
    <row r="65" spans="1:10" x14ac:dyDescent="0.25">
      <c r="A65" s="19">
        <v>0.60000000000000009</v>
      </c>
      <c r="B65" s="15">
        <v>-1.5867855528796587E-16</v>
      </c>
      <c r="C65" s="15">
        <v>-1.4455989027421037</v>
      </c>
      <c r="D65" s="15">
        <v>0</v>
      </c>
      <c r="E65" s="15">
        <v>0</v>
      </c>
      <c r="F65" s="15">
        <v>0.23074739141146974</v>
      </c>
      <c r="G65" s="15">
        <v>0</v>
      </c>
      <c r="H65" s="15">
        <v>-0.23078288036783143</v>
      </c>
      <c r="I65" s="15">
        <v>0.61536186605361431</v>
      </c>
      <c r="J65" s="22">
        <v>91.983235953084716</v>
      </c>
    </row>
    <row r="66" spans="1:10" x14ac:dyDescent="0.25">
      <c r="A66" s="18">
        <v>0.64999999999999991</v>
      </c>
      <c r="B66" s="14">
        <v>-1.5867855528796587E-16</v>
      </c>
      <c r="C66" s="14">
        <v>-1.566065477970612</v>
      </c>
      <c r="D66" s="14">
        <v>0</v>
      </c>
      <c r="E66" s="14">
        <v>0</v>
      </c>
      <c r="F66" s="14">
        <v>0.24997634069575875</v>
      </c>
      <c r="G66" s="14">
        <v>0</v>
      </c>
      <c r="H66" s="14">
        <v>-0.24243858139650981</v>
      </c>
      <c r="I66" s="14">
        <v>0.6270175670822925</v>
      </c>
      <c r="J66" s="21">
        <v>99.648505615841714</v>
      </c>
    </row>
    <row r="67" spans="1:10" x14ac:dyDescent="0.25">
      <c r="A67" s="19">
        <v>0.69999999999999984</v>
      </c>
      <c r="B67" s="15">
        <v>-1.5867855528796587E-16</v>
      </c>
      <c r="C67" s="15">
        <v>-1.6865320531991204</v>
      </c>
      <c r="D67" s="15">
        <v>0</v>
      </c>
      <c r="E67" s="15">
        <v>0</v>
      </c>
      <c r="F67" s="15">
        <v>0.26920528998004789</v>
      </c>
      <c r="G67" s="15">
        <v>0</v>
      </c>
      <c r="H67" s="15">
        <v>-0.25340865295291293</v>
      </c>
      <c r="I67" s="15">
        <v>0.63798763863869579</v>
      </c>
      <c r="J67" s="22">
        <v>107.31377527859877</v>
      </c>
    </row>
    <row r="68" spans="1:10" x14ac:dyDescent="0.25">
      <c r="A68" s="18">
        <v>0.75</v>
      </c>
      <c r="B68" s="14">
        <v>-1.5867855528796587E-16</v>
      </c>
      <c r="C68" s="14">
        <v>-1.80699862842763</v>
      </c>
      <c r="D68" s="14">
        <v>0</v>
      </c>
      <c r="E68" s="14">
        <v>0</v>
      </c>
      <c r="F68" s="14">
        <v>0.28843423926433703</v>
      </c>
      <c r="G68" s="14">
        <v>0</v>
      </c>
      <c r="H68" s="14">
        <v>-0.2637518632775217</v>
      </c>
      <c r="I68" s="14">
        <v>0.6483308489633044</v>
      </c>
      <c r="J68" s="21">
        <v>114.97904494135582</v>
      </c>
    </row>
    <row r="69" spans="1:10" x14ac:dyDescent="0.25">
      <c r="A69" s="19">
        <v>0.80000000000000016</v>
      </c>
      <c r="B69" s="15">
        <v>-1.5867855528796587E-16</v>
      </c>
      <c r="C69" s="15">
        <v>-1.9274652036561386</v>
      </c>
      <c r="D69" s="15">
        <v>0</v>
      </c>
      <c r="E69" s="15">
        <v>0</v>
      </c>
      <c r="F69" s="15">
        <v>0.30766318854862618</v>
      </c>
      <c r="G69" s="15">
        <v>0</v>
      </c>
      <c r="H69" s="15">
        <v>-0.27352045080631882</v>
      </c>
      <c r="I69" s="15">
        <v>0.65809943649210156</v>
      </c>
      <c r="J69" s="22">
        <v>122.64431460411295</v>
      </c>
    </row>
    <row r="70" spans="1:10" x14ac:dyDescent="0.25">
      <c r="A70" s="18">
        <v>0.85000000000000009</v>
      </c>
      <c r="B70" s="14">
        <v>-1.5867855528796587E-16</v>
      </c>
      <c r="C70" s="14">
        <v>-2.0479317788846472</v>
      </c>
      <c r="D70" s="14">
        <v>0</v>
      </c>
      <c r="E70" s="14">
        <v>0</v>
      </c>
      <c r="F70" s="14">
        <v>0.32689213783291543</v>
      </c>
      <c r="G70" s="14">
        <v>0</v>
      </c>
      <c r="H70" s="14">
        <v>-0.28276100657680248</v>
      </c>
      <c r="I70" s="14">
        <v>0.66733999226258534</v>
      </c>
      <c r="J70" s="21">
        <v>130.30958426687002</v>
      </c>
    </row>
    <row r="71" spans="1:10" x14ac:dyDescent="0.25">
      <c r="A71" s="19">
        <v>0.89999999999999991</v>
      </c>
      <c r="B71" s="15">
        <v>-1.5867855528796587E-16</v>
      </c>
      <c r="C71" s="15">
        <v>-2.1683983541131555</v>
      </c>
      <c r="D71" s="15">
        <v>0</v>
      </c>
      <c r="E71" s="15">
        <v>0</v>
      </c>
      <c r="F71" s="15">
        <v>0.34612108711720446</v>
      </c>
      <c r="G71" s="15">
        <v>0</v>
      </c>
      <c r="H71" s="15">
        <v>-0.29151521730673446</v>
      </c>
      <c r="I71" s="15">
        <v>0.67609420299251721</v>
      </c>
      <c r="J71" s="22">
        <v>137.97485392962699</v>
      </c>
    </row>
    <row r="72" spans="1:10" x14ac:dyDescent="0.25">
      <c r="A72" s="18">
        <v>0.94999999999999984</v>
      </c>
      <c r="B72" s="14">
        <v>-1.5867855528796587E-16</v>
      </c>
      <c r="C72" s="14">
        <v>-2.2888649293416643</v>
      </c>
      <c r="D72" s="14">
        <v>0</v>
      </c>
      <c r="E72" s="14">
        <v>0</v>
      </c>
      <c r="F72" s="14">
        <v>0.36535003640149344</v>
      </c>
      <c r="G72" s="14">
        <v>0</v>
      </c>
      <c r="H72" s="14">
        <v>-0.29982049415308021</v>
      </c>
      <c r="I72" s="14">
        <v>0.68439947983886285</v>
      </c>
      <c r="J72" s="21">
        <v>145.6401235923841</v>
      </c>
    </row>
    <row r="73" spans="1:10" x14ac:dyDescent="0.25">
      <c r="A73" s="19">
        <v>1</v>
      </c>
      <c r="B73" s="15">
        <v>-1.5867855528796587E-16</v>
      </c>
      <c r="C73" s="15">
        <v>-2.4093315045701731</v>
      </c>
      <c r="D73" s="15">
        <v>0</v>
      </c>
      <c r="E73" s="15">
        <v>0</v>
      </c>
      <c r="F73" s="15">
        <v>0.38457898568578275</v>
      </c>
      <c r="G73" s="15">
        <v>0</v>
      </c>
      <c r="H73" s="15">
        <v>-0.30771050715710868</v>
      </c>
      <c r="I73" s="15">
        <v>0.69228949284289132</v>
      </c>
      <c r="J73" s="22">
        <v>153.3053932551411</v>
      </c>
    </row>
    <row r="76" spans="1:10" ht="29.25" thickBot="1" x14ac:dyDescent="0.3">
      <c r="A76" s="48" t="s">
        <v>42</v>
      </c>
      <c r="B76" s="48"/>
      <c r="C76" s="48"/>
      <c r="D76" s="48"/>
      <c r="E76" s="48"/>
      <c r="F76" s="48"/>
      <c r="G76" s="48"/>
      <c r="H76" s="48"/>
      <c r="I76" s="48"/>
      <c r="J76" s="48"/>
    </row>
    <row r="77" spans="1:10" ht="57" thickTop="1" x14ac:dyDescent="0.3">
      <c r="A77" s="11" t="s">
        <v>34</v>
      </c>
      <c r="B77" s="12" t="s">
        <v>32</v>
      </c>
      <c r="C77" s="12" t="s">
        <v>26</v>
      </c>
      <c r="D77" s="12" t="s">
        <v>27</v>
      </c>
      <c r="E77" s="12" t="s">
        <v>33</v>
      </c>
      <c r="F77" s="12" t="s">
        <v>28</v>
      </c>
      <c r="G77" s="12" t="s">
        <v>29</v>
      </c>
      <c r="H77" s="12" t="s">
        <v>36</v>
      </c>
      <c r="I77" s="12" t="s">
        <v>35</v>
      </c>
      <c r="J77" s="12" t="s">
        <v>31</v>
      </c>
    </row>
    <row r="78" spans="1:10" ht="15.75" x14ac:dyDescent="0.25">
      <c r="A78" s="16" t="s">
        <v>40</v>
      </c>
      <c r="B78" s="13"/>
      <c r="C78" s="13"/>
      <c r="D78" s="13"/>
      <c r="E78" s="13"/>
      <c r="F78" s="13"/>
      <c r="G78" s="17"/>
      <c r="H78" s="17"/>
      <c r="I78" s="17"/>
      <c r="J78" s="17"/>
    </row>
    <row r="79" spans="1:10" x14ac:dyDescent="0.25">
      <c r="A79" s="18">
        <v>5.0000000000000024E-2</v>
      </c>
      <c r="B79" s="14">
        <v>0</v>
      </c>
      <c r="C79" s="14">
        <v>-8.5770518082501315E-2</v>
      </c>
      <c r="D79" s="14">
        <v>0</v>
      </c>
      <c r="E79" s="14">
        <v>0</v>
      </c>
      <c r="F79" s="14">
        <v>2.4196816156830194E-2</v>
      </c>
      <c r="G79" s="14">
        <v>0</v>
      </c>
      <c r="H79" s="14">
        <v>-2.4574460803018883E-2</v>
      </c>
      <c r="I79" s="14">
        <v>0.50851078393962257</v>
      </c>
      <c r="J79" s="21">
        <v>12.350163020222482</v>
      </c>
    </row>
    <row r="80" spans="1:10" x14ac:dyDescent="0.25">
      <c r="A80" s="19">
        <v>0.10000000000000005</v>
      </c>
      <c r="B80" s="15">
        <v>0</v>
      </c>
      <c r="C80" s="15">
        <v>-0.17154103616500294</v>
      </c>
      <c r="D80" s="15">
        <v>0</v>
      </c>
      <c r="E80" s="15">
        <v>0</v>
      </c>
      <c r="F80" s="15">
        <v>4.8393632313660388E-2</v>
      </c>
      <c r="G80" s="15">
        <v>0</v>
      </c>
      <c r="H80" s="15">
        <v>-4.6914879714854231E-2</v>
      </c>
      <c r="I80" s="15">
        <v>0.53085120285145782</v>
      </c>
      <c r="J80" s="22">
        <v>24.700326040444963</v>
      </c>
    </row>
    <row r="81" spans="1:10" x14ac:dyDescent="0.25">
      <c r="A81" s="18">
        <v>0.14999999999999994</v>
      </c>
      <c r="B81" s="14">
        <v>0</v>
      </c>
      <c r="C81" s="14">
        <v>-0.25731155424750435</v>
      </c>
      <c r="D81" s="14">
        <v>0</v>
      </c>
      <c r="E81" s="14">
        <v>0</v>
      </c>
      <c r="F81" s="14">
        <v>7.2590448470490468E-2</v>
      </c>
      <c r="G81" s="14">
        <v>0</v>
      </c>
      <c r="H81" s="14">
        <v>-6.7312653503921294E-2</v>
      </c>
      <c r="I81" s="14">
        <v>0.55124897664052452</v>
      </c>
      <c r="J81" s="21">
        <v>37.050489060667445</v>
      </c>
    </row>
    <row r="82" spans="1:10" x14ac:dyDescent="0.25">
      <c r="A82" s="19">
        <v>0.19999999999999984</v>
      </c>
      <c r="B82" s="15">
        <v>0</v>
      </c>
      <c r="C82" s="15">
        <v>-0.34308207233000571</v>
      </c>
      <c r="D82" s="15">
        <v>0</v>
      </c>
      <c r="E82" s="15">
        <v>0</v>
      </c>
      <c r="F82" s="15">
        <v>9.6787264627320652E-2</v>
      </c>
      <c r="G82" s="15">
        <v>0</v>
      </c>
      <c r="H82" s="15">
        <v>-8.6010612810566017E-2</v>
      </c>
      <c r="I82" s="15">
        <v>0.56994693594716961</v>
      </c>
      <c r="J82" s="22">
        <v>49.40065208088987</v>
      </c>
    </row>
    <row r="83" spans="1:10" x14ac:dyDescent="0.25">
      <c r="A83" s="18">
        <v>0.25</v>
      </c>
      <c r="B83" s="14">
        <v>0</v>
      </c>
      <c r="C83" s="14">
        <v>-0.42885259041250756</v>
      </c>
      <c r="D83" s="14">
        <v>0</v>
      </c>
      <c r="E83" s="14">
        <v>0</v>
      </c>
      <c r="F83" s="14">
        <v>0.12098408078415085</v>
      </c>
      <c r="G83" s="14">
        <v>0</v>
      </c>
      <c r="H83" s="14">
        <v>-0.10321273537267932</v>
      </c>
      <c r="I83" s="14">
        <v>0.58714905850928267</v>
      </c>
      <c r="J83" s="21">
        <v>61.750815101112408</v>
      </c>
    </row>
    <row r="84" spans="1:10" x14ac:dyDescent="0.25">
      <c r="A84" s="19">
        <v>0.30000000000000016</v>
      </c>
      <c r="B84" s="15">
        <v>0</v>
      </c>
      <c r="C84" s="15">
        <v>-0.51462310849500925</v>
      </c>
      <c r="D84" s="15">
        <v>0</v>
      </c>
      <c r="E84" s="15">
        <v>0</v>
      </c>
      <c r="F84" s="15">
        <v>0.14518089694098105</v>
      </c>
      <c r="G84" s="15">
        <v>0</v>
      </c>
      <c r="H84" s="15">
        <v>-0.11909161773770698</v>
      </c>
      <c r="I84" s="15">
        <v>0.60302794087431033</v>
      </c>
      <c r="J84" s="22">
        <v>74.100978121334947</v>
      </c>
    </row>
    <row r="85" spans="1:10" x14ac:dyDescent="0.25">
      <c r="A85" s="18">
        <v>0.35000000000000003</v>
      </c>
      <c r="B85" s="14">
        <v>0</v>
      </c>
      <c r="C85" s="14">
        <v>-0.60039362657751072</v>
      </c>
      <c r="D85" s="14">
        <v>0</v>
      </c>
      <c r="E85" s="14">
        <v>0</v>
      </c>
      <c r="F85" s="14">
        <v>0.16937771309781113</v>
      </c>
      <c r="G85" s="14">
        <v>0</v>
      </c>
      <c r="H85" s="14">
        <v>-0.133794286594214</v>
      </c>
      <c r="I85" s="14">
        <v>0.61773060973081706</v>
      </c>
      <c r="J85" s="21">
        <v>86.451141141557429</v>
      </c>
    </row>
    <row r="86" spans="1:10" x14ac:dyDescent="0.25">
      <c r="A86" s="19">
        <v>0.39999999999999997</v>
      </c>
      <c r="B86" s="15">
        <v>0</v>
      </c>
      <c r="C86" s="15">
        <v>-0.68616414466001219</v>
      </c>
      <c r="D86" s="15">
        <v>0</v>
      </c>
      <c r="E86" s="15">
        <v>0</v>
      </c>
      <c r="F86" s="15">
        <v>0.19357452925464119</v>
      </c>
      <c r="G86" s="15">
        <v>0</v>
      </c>
      <c r="H86" s="15">
        <v>-0.14744676481811342</v>
      </c>
      <c r="I86" s="15">
        <v>0.63138308795471643</v>
      </c>
      <c r="J86" s="22">
        <v>98.80130416177991</v>
      </c>
    </row>
    <row r="87" spans="1:10" x14ac:dyDescent="0.25">
      <c r="A87" s="18">
        <v>0.44999999999999984</v>
      </c>
      <c r="B87" s="14">
        <v>0</v>
      </c>
      <c r="C87" s="14">
        <v>-0.77193466274251354</v>
      </c>
      <c r="D87" s="14">
        <v>0</v>
      </c>
      <c r="E87" s="14">
        <v>0</v>
      </c>
      <c r="F87" s="14">
        <v>0.21777134541147131</v>
      </c>
      <c r="G87" s="14">
        <v>0</v>
      </c>
      <c r="H87" s="14">
        <v>-0.1601576928196749</v>
      </c>
      <c r="I87" s="14">
        <v>0.6440940159562778</v>
      </c>
      <c r="J87" s="21">
        <v>111.15146718200239</v>
      </c>
    </row>
    <row r="88" spans="1:10" x14ac:dyDescent="0.25">
      <c r="A88" s="19">
        <v>0.5</v>
      </c>
      <c r="B88" s="15">
        <v>0</v>
      </c>
      <c r="C88" s="15">
        <v>-0.85770518082501535</v>
      </c>
      <c r="D88" s="15">
        <v>0</v>
      </c>
      <c r="E88" s="15">
        <v>0</v>
      </c>
      <c r="F88" s="15">
        <v>0.24196816156830159</v>
      </c>
      <c r="G88" s="15">
        <v>0</v>
      </c>
      <c r="H88" s="15">
        <v>-0.17202122562113226</v>
      </c>
      <c r="I88" s="15">
        <v>0.65595754875773549</v>
      </c>
      <c r="J88" s="22">
        <v>123.50163020222486</v>
      </c>
    </row>
    <row r="89" spans="1:10" x14ac:dyDescent="0.25">
      <c r="A89" s="18">
        <v>0.55000000000000016</v>
      </c>
      <c r="B89" s="14">
        <v>0</v>
      </c>
      <c r="C89" s="14">
        <v>-0.94347569890751704</v>
      </c>
      <c r="D89" s="14">
        <v>0</v>
      </c>
      <c r="E89" s="14">
        <v>0</v>
      </c>
      <c r="F89" s="14">
        <v>0.26616497772513181</v>
      </c>
      <c r="G89" s="14">
        <v>0</v>
      </c>
      <c r="H89" s="14">
        <v>-0.18311936920959249</v>
      </c>
      <c r="I89" s="14">
        <v>0.66705569234619566</v>
      </c>
      <c r="J89" s="21">
        <v>135.85179322244741</v>
      </c>
    </row>
    <row r="90" spans="1:10" x14ac:dyDescent="0.25">
      <c r="A90" s="19">
        <v>0.60000000000000009</v>
      </c>
      <c r="B90" s="15">
        <v>0</v>
      </c>
      <c r="C90" s="15">
        <v>-1.0292462169900185</v>
      </c>
      <c r="D90" s="15">
        <v>0</v>
      </c>
      <c r="E90" s="15">
        <v>0</v>
      </c>
      <c r="F90" s="15">
        <v>0.29036179388196187</v>
      </c>
      <c r="G90" s="15">
        <v>0</v>
      </c>
      <c r="H90" s="15">
        <v>-0.19352387882377386</v>
      </c>
      <c r="I90" s="15">
        <v>0.67746020196037704</v>
      </c>
      <c r="J90" s="22">
        <v>148.20195624266989</v>
      </c>
    </row>
    <row r="91" spans="1:10" x14ac:dyDescent="0.25">
      <c r="A91" s="18">
        <v>0.64999999999999991</v>
      </c>
      <c r="B91" s="14">
        <v>0</v>
      </c>
      <c r="C91" s="14">
        <v>-1.11501673507252</v>
      </c>
      <c r="D91" s="14">
        <v>0</v>
      </c>
      <c r="E91" s="14">
        <v>0</v>
      </c>
      <c r="F91" s="14">
        <v>0.31455861003879204</v>
      </c>
      <c r="G91" s="14">
        <v>0</v>
      </c>
      <c r="H91" s="14">
        <v>-0.20329781209770176</v>
      </c>
      <c r="I91" s="14">
        <v>0.68723413523430499</v>
      </c>
      <c r="J91" s="21">
        <v>160.55211926289232</v>
      </c>
    </row>
    <row r="92" spans="1:10" x14ac:dyDescent="0.25">
      <c r="A92" s="19">
        <v>0.69999999999999984</v>
      </c>
      <c r="B92" s="15">
        <v>0</v>
      </c>
      <c r="C92" s="15">
        <v>-1.2007872531550214</v>
      </c>
      <c r="D92" s="15">
        <v>0</v>
      </c>
      <c r="E92" s="15">
        <v>0</v>
      </c>
      <c r="F92" s="15">
        <v>0.33875542619562227</v>
      </c>
      <c r="G92" s="15">
        <v>0</v>
      </c>
      <c r="H92" s="15">
        <v>-0.21249680812022215</v>
      </c>
      <c r="I92" s="15">
        <v>0.69643313125682549</v>
      </c>
      <c r="J92" s="22">
        <v>172.90228228311474</v>
      </c>
    </row>
    <row r="93" spans="1:10" x14ac:dyDescent="0.25">
      <c r="A93" s="18">
        <v>0.75</v>
      </c>
      <c r="B93" s="14">
        <v>0</v>
      </c>
      <c r="C93" s="14">
        <v>-1.2865577712375231</v>
      </c>
      <c r="D93" s="14">
        <v>0</v>
      </c>
      <c r="E93" s="14">
        <v>0</v>
      </c>
      <c r="F93" s="14">
        <v>0.36295224235245233</v>
      </c>
      <c r="G93" s="14">
        <v>0</v>
      </c>
      <c r="H93" s="14">
        <v>-0.2211701472271701</v>
      </c>
      <c r="I93" s="14">
        <v>0.70510647036377327</v>
      </c>
      <c r="J93" s="21">
        <v>185.25244530333731</v>
      </c>
    </row>
    <row r="94" spans="1:10" x14ac:dyDescent="0.25">
      <c r="A94" s="19">
        <v>0.80000000000000016</v>
      </c>
      <c r="B94" s="15">
        <v>0</v>
      </c>
      <c r="C94" s="15">
        <v>-1.3723282893200248</v>
      </c>
      <c r="D94" s="15">
        <v>0</v>
      </c>
      <c r="E94" s="15">
        <v>0</v>
      </c>
      <c r="F94" s="15">
        <v>0.38714905850928261</v>
      </c>
      <c r="G94" s="15">
        <v>0</v>
      </c>
      <c r="H94" s="15">
        <v>-0.2293616341615097</v>
      </c>
      <c r="I94" s="15">
        <v>0.71329795729811296</v>
      </c>
      <c r="J94" s="22">
        <v>197.60260832355982</v>
      </c>
    </row>
    <row r="95" spans="1:10" x14ac:dyDescent="0.25">
      <c r="A95" s="18">
        <v>0.85000000000000009</v>
      </c>
      <c r="B95" s="14">
        <v>0</v>
      </c>
      <c r="C95" s="14">
        <v>-1.4580988074025263</v>
      </c>
      <c r="D95" s="14">
        <v>0</v>
      </c>
      <c r="E95" s="14">
        <v>0</v>
      </c>
      <c r="F95" s="14">
        <v>0.41134587466611272</v>
      </c>
      <c r="G95" s="14">
        <v>0</v>
      </c>
      <c r="H95" s="14">
        <v>-0.23711033801831749</v>
      </c>
      <c r="I95" s="14">
        <v>0.72104666115492067</v>
      </c>
      <c r="J95" s="21">
        <v>209.95277134378227</v>
      </c>
    </row>
    <row r="96" spans="1:10" x14ac:dyDescent="0.25">
      <c r="A96" s="19">
        <v>0.89999999999999991</v>
      </c>
      <c r="B96" s="15">
        <v>0</v>
      </c>
      <c r="C96" s="15">
        <v>-1.5438693254850278</v>
      </c>
      <c r="D96" s="15">
        <v>0</v>
      </c>
      <c r="E96" s="15">
        <v>0</v>
      </c>
      <c r="F96" s="15">
        <v>0.43554269082294284</v>
      </c>
      <c r="G96" s="15">
        <v>0</v>
      </c>
      <c r="H96" s="15">
        <v>-0.24445121535634587</v>
      </c>
      <c r="I96" s="15">
        <v>0.72838753849294902</v>
      </c>
      <c r="J96" s="22">
        <v>222.30293436400478</v>
      </c>
    </row>
    <row r="97" spans="1:10" x14ac:dyDescent="0.25">
      <c r="A97" s="18">
        <v>0.94999999999999984</v>
      </c>
      <c r="B97" s="14">
        <v>0</v>
      </c>
      <c r="C97" s="14">
        <v>-1.6296398435675292</v>
      </c>
      <c r="D97" s="14">
        <v>0</v>
      </c>
      <c r="E97" s="14">
        <v>0</v>
      </c>
      <c r="F97" s="14">
        <v>0.459739506979773</v>
      </c>
      <c r="G97" s="14">
        <v>0</v>
      </c>
      <c r="H97" s="14">
        <v>-0.25141563744627016</v>
      </c>
      <c r="I97" s="14">
        <v>0.73535196058287344</v>
      </c>
      <c r="J97" s="21">
        <v>234.65309738422718</v>
      </c>
    </row>
    <row r="98" spans="1:10" x14ac:dyDescent="0.25">
      <c r="A98" s="19">
        <v>1</v>
      </c>
      <c r="B98" s="15">
        <v>0</v>
      </c>
      <c r="C98" s="15">
        <v>-1.7154103616500311</v>
      </c>
      <c r="D98" s="15">
        <v>0</v>
      </c>
      <c r="E98" s="15">
        <v>0</v>
      </c>
      <c r="F98" s="15">
        <v>0.48393632313660317</v>
      </c>
      <c r="G98" s="15">
        <v>0</v>
      </c>
      <c r="H98" s="15">
        <v>-0.25803183843169841</v>
      </c>
      <c r="I98" s="15">
        <v>0.74196816156830159</v>
      </c>
      <c r="J98" s="22">
        <v>247.00326040444972</v>
      </c>
    </row>
    <row r="101" spans="1:10" ht="29.25" thickBot="1" x14ac:dyDescent="0.3">
      <c r="A101" s="48" t="s">
        <v>39</v>
      </c>
      <c r="B101" s="48"/>
      <c r="C101" s="48"/>
      <c r="D101" s="48"/>
      <c r="E101" s="48"/>
      <c r="F101" s="48"/>
      <c r="G101" s="48"/>
      <c r="H101" s="48"/>
      <c r="I101" s="48"/>
      <c r="J101" s="48"/>
    </row>
    <row r="102" spans="1:10" ht="57" thickTop="1" x14ac:dyDescent="0.3">
      <c r="A102" s="11" t="s">
        <v>34</v>
      </c>
      <c r="B102" s="12" t="s">
        <v>32</v>
      </c>
      <c r="C102" s="12" t="s">
        <v>26</v>
      </c>
      <c r="D102" s="12" t="s">
        <v>27</v>
      </c>
      <c r="E102" s="12" t="s">
        <v>33</v>
      </c>
      <c r="F102" s="12" t="s">
        <v>28</v>
      </c>
      <c r="G102" s="12" t="s">
        <v>29</v>
      </c>
      <c r="H102" s="12" t="s">
        <v>36</v>
      </c>
      <c r="I102" s="12" t="s">
        <v>35</v>
      </c>
      <c r="J102" s="12" t="s">
        <v>31</v>
      </c>
    </row>
    <row r="103" spans="1:10" ht="15.75" x14ac:dyDescent="0.25">
      <c r="A103" s="16" t="s">
        <v>40</v>
      </c>
      <c r="B103" s="13"/>
      <c r="C103" s="13"/>
      <c r="D103" s="13"/>
      <c r="E103" s="13"/>
      <c r="F103" s="13"/>
      <c r="G103" s="17"/>
      <c r="H103" s="17"/>
      <c r="I103" s="17"/>
      <c r="J103" s="17"/>
    </row>
    <row r="104" spans="1:10" x14ac:dyDescent="0.25">
      <c r="A104" s="18">
        <v>5.0000000000000024E-2</v>
      </c>
      <c r="B104" s="14">
        <v>1.5867855528796587E-16</v>
      </c>
      <c r="C104" s="14">
        <v>-6.8160907270028298E-2</v>
      </c>
      <c r="D104" s="14">
        <v>0</v>
      </c>
      <c r="E104" s="14">
        <v>0</v>
      </c>
      <c r="F104" s="14">
        <v>3.3984959389464907E-2</v>
      </c>
      <c r="G104" s="14">
        <v>0</v>
      </c>
      <c r="H104" s="14">
        <v>-1.5252419629081063E-2</v>
      </c>
      <c r="I104" s="14">
        <v>0.69495160741837902</v>
      </c>
      <c r="J104" s="21">
        <v>14.727930279935434</v>
      </c>
    </row>
    <row r="105" spans="1:10" x14ac:dyDescent="0.25">
      <c r="A105" s="19">
        <v>0.10000000000000005</v>
      </c>
      <c r="B105" s="15">
        <v>1.5867855528796587E-16</v>
      </c>
      <c r="C105" s="15">
        <v>-0.13632181454005682</v>
      </c>
      <c r="D105" s="15">
        <v>0</v>
      </c>
      <c r="E105" s="15">
        <v>0</v>
      </c>
      <c r="F105" s="15">
        <v>6.7969918778929689E-2</v>
      </c>
      <c r="G105" s="15">
        <v>0</v>
      </c>
      <c r="H105" s="15">
        <v>-2.91182556555185E-2</v>
      </c>
      <c r="I105" s="15">
        <v>0.70881744344481512</v>
      </c>
      <c r="J105" s="22">
        <v>29.455860559870921</v>
      </c>
    </row>
    <row r="106" spans="1:10" x14ac:dyDescent="0.25">
      <c r="A106" s="18">
        <v>0.14999999999999994</v>
      </c>
      <c r="B106" s="14">
        <v>1.5867855528796587E-16</v>
      </c>
      <c r="C106" s="14">
        <v>-0.20448272181008514</v>
      </c>
      <c r="D106" s="14">
        <v>0</v>
      </c>
      <c r="E106" s="14">
        <v>0</v>
      </c>
      <c r="F106" s="14">
        <v>0.10195487816839455</v>
      </c>
      <c r="G106" s="14">
        <v>0</v>
      </c>
      <c r="H106" s="14">
        <v>-4.1778366810091658E-2</v>
      </c>
      <c r="I106" s="14">
        <v>0.72147755459938878</v>
      </c>
      <c r="J106" s="21">
        <v>44.183790839806349</v>
      </c>
    </row>
    <row r="107" spans="1:10" x14ac:dyDescent="0.25">
      <c r="A107" s="19">
        <v>0.19999999999999984</v>
      </c>
      <c r="B107" s="15">
        <v>1.5867855528796587E-16</v>
      </c>
      <c r="C107" s="15">
        <v>-0.27264362908011341</v>
      </c>
      <c r="D107" s="15">
        <v>0</v>
      </c>
      <c r="E107" s="15">
        <v>0</v>
      </c>
      <c r="F107" s="15">
        <v>0.13593983755785916</v>
      </c>
      <c r="G107" s="15">
        <v>0</v>
      </c>
      <c r="H107" s="15">
        <v>-5.3383468701783926E-2</v>
      </c>
      <c r="I107" s="15">
        <v>0.73308265649108018</v>
      </c>
      <c r="J107" s="22">
        <v>58.911721119741841</v>
      </c>
    </row>
    <row r="108" spans="1:10" x14ac:dyDescent="0.25">
      <c r="A108" s="18">
        <v>0.25</v>
      </c>
      <c r="B108" s="14">
        <v>1.5867855528796587E-16</v>
      </c>
      <c r="C108" s="14">
        <v>-0.34080453635014213</v>
      </c>
      <c r="D108" s="14">
        <v>0</v>
      </c>
      <c r="E108" s="14">
        <v>0</v>
      </c>
      <c r="F108" s="14">
        <v>0.16992479694732412</v>
      </c>
      <c r="G108" s="14">
        <v>0</v>
      </c>
      <c r="H108" s="14">
        <v>-6.4060162442140703E-2</v>
      </c>
      <c r="I108" s="14">
        <v>0.74375935023143724</v>
      </c>
      <c r="J108" s="21">
        <v>73.63965139967739</v>
      </c>
    </row>
    <row r="109" spans="1:10" x14ac:dyDescent="0.25">
      <c r="A109" s="19">
        <v>0.30000000000000016</v>
      </c>
      <c r="B109" s="15">
        <v>1.5867855528796587E-16</v>
      </c>
      <c r="C109" s="15">
        <v>-0.40896544362017073</v>
      </c>
      <c r="D109" s="15">
        <v>0</v>
      </c>
      <c r="E109" s="15">
        <v>0</v>
      </c>
      <c r="F109" s="15">
        <v>0.20390975633678909</v>
      </c>
      <c r="G109" s="15">
        <v>0</v>
      </c>
      <c r="H109" s="15">
        <v>-7.3915572048623882E-2</v>
      </c>
      <c r="I109" s="15">
        <v>0.75361475983792048</v>
      </c>
      <c r="J109" s="22">
        <v>88.367581679612869</v>
      </c>
    </row>
    <row r="110" spans="1:10" x14ac:dyDescent="0.25">
      <c r="A110" s="18">
        <v>0.35000000000000003</v>
      </c>
      <c r="B110" s="14">
        <v>1.5867855528796587E-16</v>
      </c>
      <c r="C110" s="14">
        <v>-0.47712635089019906</v>
      </c>
      <c r="D110" s="14">
        <v>0</v>
      </c>
      <c r="E110" s="14">
        <v>0</v>
      </c>
      <c r="F110" s="14">
        <v>0.23789471572625381</v>
      </c>
      <c r="G110" s="14">
        <v>0</v>
      </c>
      <c r="H110" s="14">
        <v>-8.3040951313886086E-2</v>
      </c>
      <c r="I110" s="14">
        <v>0.76274013910318261</v>
      </c>
      <c r="J110" s="21">
        <v>103.09551195954838</v>
      </c>
    </row>
    <row r="111" spans="1:10" x14ac:dyDescent="0.25">
      <c r="A111" s="19">
        <v>0.39999999999999997</v>
      </c>
      <c r="B111" s="15">
        <v>1.5867855528796587E-16</v>
      </c>
      <c r="C111" s="15">
        <v>-0.54528725816022738</v>
      </c>
      <c r="D111" s="15">
        <v>0</v>
      </c>
      <c r="E111" s="15">
        <v>0</v>
      </c>
      <c r="F111" s="15">
        <v>0.27187967511571864</v>
      </c>
      <c r="G111" s="15">
        <v>0</v>
      </c>
      <c r="H111" s="15">
        <v>-9.1514517774486631E-2</v>
      </c>
      <c r="I111" s="15">
        <v>0.77121370556378332</v>
      </c>
      <c r="J111" s="22">
        <v>117.8234422394838</v>
      </c>
    </row>
    <row r="112" spans="1:10" x14ac:dyDescent="0.25">
      <c r="A112" s="18">
        <v>0.44999999999999984</v>
      </c>
      <c r="B112" s="14">
        <v>1.5867855528796587E-16</v>
      </c>
      <c r="C112" s="14">
        <v>-0.61344816543025571</v>
      </c>
      <c r="D112" s="14">
        <v>0</v>
      </c>
      <c r="E112" s="14">
        <v>0</v>
      </c>
      <c r="F112" s="14">
        <v>0.30586463450518331</v>
      </c>
      <c r="G112" s="14">
        <v>0</v>
      </c>
      <c r="H112" s="14">
        <v>-9.9403700341252815E-2</v>
      </c>
      <c r="I112" s="14">
        <v>0.77910288813054906</v>
      </c>
      <c r="J112" s="21">
        <v>132.55137251941923</v>
      </c>
    </row>
    <row r="113" spans="1:10" x14ac:dyDescent="0.25">
      <c r="A113" s="19">
        <v>0.5</v>
      </c>
      <c r="B113" s="15">
        <v>1.5867855528796587E-16</v>
      </c>
      <c r="C113" s="15">
        <v>-0.68160907270028437</v>
      </c>
      <c r="D113" s="15">
        <v>0</v>
      </c>
      <c r="E113" s="15">
        <v>0</v>
      </c>
      <c r="F113" s="15">
        <v>0.33984959389464836</v>
      </c>
      <c r="G113" s="15">
        <v>0</v>
      </c>
      <c r="H113" s="15">
        <v>-0.10676693740356777</v>
      </c>
      <c r="I113" s="15">
        <v>0.78646612519286441</v>
      </c>
      <c r="J113" s="22">
        <v>147.27930279935472</v>
      </c>
    </row>
    <row r="114" spans="1:10" x14ac:dyDescent="0.25">
      <c r="A114" s="18">
        <v>0.55000000000000016</v>
      </c>
      <c r="B114" s="14">
        <v>1.5867855528796587E-16</v>
      </c>
      <c r="C114" s="14">
        <v>-0.74976997997031292</v>
      </c>
      <c r="D114" s="14">
        <v>0</v>
      </c>
      <c r="E114" s="14">
        <v>0</v>
      </c>
      <c r="F114" s="14">
        <v>0.37383455328411319</v>
      </c>
      <c r="G114" s="14">
        <v>0</v>
      </c>
      <c r="H114" s="14">
        <v>-0.11365512691347543</v>
      </c>
      <c r="I114" s="14">
        <v>0.79335431470277196</v>
      </c>
      <c r="J114" s="21">
        <v>162.0072330792903</v>
      </c>
    </row>
    <row r="115" spans="1:10" x14ac:dyDescent="0.25">
      <c r="A115" s="19">
        <v>0.60000000000000009</v>
      </c>
      <c r="B115" s="15">
        <v>1.5867855528796587E-16</v>
      </c>
      <c r="C115" s="15">
        <v>-0.81793088724034124</v>
      </c>
      <c r="D115" s="15">
        <v>0</v>
      </c>
      <c r="E115" s="15">
        <v>0</v>
      </c>
      <c r="F115" s="15">
        <v>0.40781951267357797</v>
      </c>
      <c r="G115" s="15">
        <v>0</v>
      </c>
      <c r="H115" s="15">
        <v>-0.12011280457901381</v>
      </c>
      <c r="I115" s="15">
        <v>0.79981199236831035</v>
      </c>
      <c r="J115" s="22">
        <v>176.73516335922571</v>
      </c>
    </row>
    <row r="116" spans="1:10" x14ac:dyDescent="0.25">
      <c r="A116" s="18">
        <v>0.64999999999999991</v>
      </c>
      <c r="B116" s="14">
        <v>1.5867855528796587E-16</v>
      </c>
      <c r="C116" s="14">
        <v>-0.88609179451036968</v>
      </c>
      <c r="D116" s="14">
        <v>0</v>
      </c>
      <c r="E116" s="14">
        <v>0</v>
      </c>
      <c r="F116" s="14">
        <v>0.44180447206304274</v>
      </c>
      <c r="G116" s="14">
        <v>0</v>
      </c>
      <c r="H116" s="14">
        <v>-0.12617910784058012</v>
      </c>
      <c r="I116" s="14">
        <v>0.80587829562987667</v>
      </c>
      <c r="J116" s="21">
        <v>191.46309363916117</v>
      </c>
    </row>
    <row r="117" spans="1:10" x14ac:dyDescent="0.25">
      <c r="A117" s="19">
        <v>0.69999999999999984</v>
      </c>
      <c r="B117" s="15">
        <v>1.5867855528796587E-16</v>
      </c>
      <c r="C117" s="15">
        <v>-0.95425270178039789</v>
      </c>
      <c r="D117" s="15">
        <v>0</v>
      </c>
      <c r="E117" s="15">
        <v>0</v>
      </c>
      <c r="F117" s="15">
        <v>0.47578943145250752</v>
      </c>
      <c r="G117" s="15">
        <v>0</v>
      </c>
      <c r="H117" s="15">
        <v>-0.13188856973381902</v>
      </c>
      <c r="I117" s="15">
        <v>0.81158775752311563</v>
      </c>
      <c r="J117" s="22">
        <v>206.19102391909661</v>
      </c>
    </row>
    <row r="118" spans="1:10" x14ac:dyDescent="0.25">
      <c r="A118" s="18">
        <v>0.75</v>
      </c>
      <c r="B118" s="14">
        <v>1.5867855528796587E-16</v>
      </c>
      <c r="C118" s="14">
        <v>-1.0224136090504268</v>
      </c>
      <c r="D118" s="14">
        <v>0</v>
      </c>
      <c r="E118" s="14">
        <v>0</v>
      </c>
      <c r="F118" s="14">
        <v>0.50977439084197251</v>
      </c>
      <c r="G118" s="14">
        <v>0</v>
      </c>
      <c r="H118" s="14">
        <v>-0.13727177666173002</v>
      </c>
      <c r="I118" s="14">
        <v>0.81697096445102668</v>
      </c>
      <c r="J118" s="21">
        <v>220.91895419903216</v>
      </c>
    </row>
    <row r="119" spans="1:10" x14ac:dyDescent="0.25">
      <c r="A119" s="19">
        <v>0.80000000000000016</v>
      </c>
      <c r="B119" s="15">
        <v>1.5867855528796587E-16</v>
      </c>
      <c r="C119" s="15">
        <v>-1.0905745163204552</v>
      </c>
      <c r="D119" s="15">
        <v>0</v>
      </c>
      <c r="E119" s="15">
        <v>0</v>
      </c>
      <c r="F119" s="15">
        <v>0.54375935023143729</v>
      </c>
      <c r="G119" s="15">
        <v>0</v>
      </c>
      <c r="H119" s="15">
        <v>-0.14235591653809043</v>
      </c>
      <c r="I119" s="15">
        <v>0.82205510432738693</v>
      </c>
      <c r="J119" s="22">
        <v>235.64688447896771</v>
      </c>
    </row>
    <row r="120" spans="1:10" x14ac:dyDescent="0.25">
      <c r="A120" s="18">
        <v>0.85000000000000009</v>
      </c>
      <c r="B120" s="14">
        <v>1.5867855528796587E-16</v>
      </c>
      <c r="C120" s="14">
        <v>-1.1587354235904836</v>
      </c>
      <c r="D120" s="14">
        <v>0</v>
      </c>
      <c r="E120" s="14">
        <v>0</v>
      </c>
      <c r="F120" s="14">
        <v>0.57774430962090206</v>
      </c>
      <c r="G120" s="14">
        <v>0</v>
      </c>
      <c r="H120" s="14">
        <v>-0.14716523804275566</v>
      </c>
      <c r="I120" s="14">
        <v>0.82686442583205211</v>
      </c>
      <c r="J120" s="21">
        <v>250.37481475890309</v>
      </c>
    </row>
    <row r="121" spans="1:10" x14ac:dyDescent="0.25">
      <c r="A121" s="19">
        <v>0.89999999999999991</v>
      </c>
      <c r="B121" s="15">
        <v>1.5867855528796587E-16</v>
      </c>
      <c r="C121" s="15">
        <v>-1.2268963308605119</v>
      </c>
      <c r="D121" s="15">
        <v>0</v>
      </c>
      <c r="E121" s="15">
        <v>0</v>
      </c>
      <c r="F121" s="15">
        <v>0.61172926901036684</v>
      </c>
      <c r="G121" s="15">
        <v>0</v>
      </c>
      <c r="H121" s="15">
        <v>-0.15172143736296478</v>
      </c>
      <c r="I121" s="15">
        <v>0.83142062515226134</v>
      </c>
      <c r="J121" s="22">
        <v>265.10274503883858</v>
      </c>
    </row>
    <row r="122" spans="1:10" x14ac:dyDescent="0.25">
      <c r="A122" s="18">
        <v>0.94999999999999984</v>
      </c>
      <c r="B122" s="14">
        <v>1.5867855528796587E-16</v>
      </c>
      <c r="C122" s="14">
        <v>-1.2950572381305401</v>
      </c>
      <c r="D122" s="14">
        <v>0</v>
      </c>
      <c r="E122" s="14">
        <v>0</v>
      </c>
      <c r="F122" s="14">
        <v>0.6457142283998315</v>
      </c>
      <c r="G122" s="14">
        <v>0</v>
      </c>
      <c r="H122" s="14">
        <v>-0.15604398543598377</v>
      </c>
      <c r="I122" s="14">
        <v>0.83574317322528024</v>
      </c>
      <c r="J122" s="21">
        <v>279.83067531877407</v>
      </c>
    </row>
    <row r="123" spans="1:10" x14ac:dyDescent="0.25">
      <c r="A123" s="19">
        <v>1</v>
      </c>
      <c r="B123" s="15">
        <v>1.5867855528796587E-16</v>
      </c>
      <c r="C123" s="15">
        <v>-1.3632181454005687</v>
      </c>
      <c r="D123" s="15">
        <v>0</v>
      </c>
      <c r="E123" s="15">
        <v>0</v>
      </c>
      <c r="F123" s="15">
        <v>0.67969918778929661</v>
      </c>
      <c r="G123" s="15">
        <v>0</v>
      </c>
      <c r="H123" s="15">
        <v>-0.16015040610535169</v>
      </c>
      <c r="I123" s="15">
        <v>0.83984959389464831</v>
      </c>
      <c r="J123" s="22">
        <v>294.55860559870956</v>
      </c>
    </row>
    <row r="126" spans="1:10" ht="29.25" thickBot="1" x14ac:dyDescent="0.3">
      <c r="A126" s="48" t="s">
        <v>43</v>
      </c>
      <c r="B126" s="48"/>
      <c r="C126" s="48"/>
      <c r="D126" s="48"/>
      <c r="E126" s="48"/>
      <c r="F126" s="48"/>
      <c r="G126" s="48"/>
      <c r="H126" s="48"/>
      <c r="I126" s="48"/>
      <c r="J126" s="48"/>
    </row>
    <row r="127" spans="1:10" ht="57" thickTop="1" x14ac:dyDescent="0.3">
      <c r="A127" s="11" t="s">
        <v>34</v>
      </c>
      <c r="B127" s="12" t="s">
        <v>32</v>
      </c>
      <c r="C127" s="12" t="s">
        <v>26</v>
      </c>
      <c r="D127" s="12" t="s">
        <v>27</v>
      </c>
      <c r="E127" s="12" t="s">
        <v>33</v>
      </c>
      <c r="F127" s="12" t="s">
        <v>28</v>
      </c>
      <c r="G127" s="12" t="s">
        <v>29</v>
      </c>
      <c r="H127" s="12" t="s">
        <v>36</v>
      </c>
      <c r="I127" s="12" t="s">
        <v>35</v>
      </c>
      <c r="J127" s="12" t="s">
        <v>31</v>
      </c>
    </row>
    <row r="128" spans="1:10" ht="15.75" x14ac:dyDescent="0.25">
      <c r="A128" s="16" t="s">
        <v>40</v>
      </c>
      <c r="B128" s="13"/>
      <c r="C128" s="13"/>
      <c r="D128" s="13"/>
      <c r="E128" s="13"/>
      <c r="F128" s="13"/>
      <c r="G128" s="17"/>
      <c r="H128" s="17"/>
      <c r="I128" s="17"/>
      <c r="J128" s="17"/>
    </row>
    <row r="129" spans="1:10" x14ac:dyDescent="0.25">
      <c r="A129" s="18">
        <v>5.0000000000000024E-2</v>
      </c>
      <c r="B129" s="14">
        <v>3.1735711057593174E-16</v>
      </c>
      <c r="C129" s="14">
        <v>-5.7296750577876074E-2</v>
      </c>
      <c r="D129" s="14">
        <v>0</v>
      </c>
      <c r="E129" s="14">
        <v>0</v>
      </c>
      <c r="F129" s="14">
        <v>4.9657126204943711E-2</v>
      </c>
      <c r="G129" s="14">
        <v>0</v>
      </c>
      <c r="H129" s="14">
        <v>-3.2654647148220504E-4</v>
      </c>
      <c r="I129" s="14">
        <v>0.99346907057035594</v>
      </c>
      <c r="J129" s="21">
        <v>16.194881274030895</v>
      </c>
    </row>
    <row r="130" spans="1:10" x14ac:dyDescent="0.25">
      <c r="A130" s="19">
        <v>0.10000000000000005</v>
      </c>
      <c r="B130" s="15">
        <v>3.1735711057593174E-16</v>
      </c>
      <c r="C130" s="15">
        <v>-0.11459350115575247</v>
      </c>
      <c r="D130" s="15">
        <v>0</v>
      </c>
      <c r="E130" s="15">
        <v>0</v>
      </c>
      <c r="F130" s="15">
        <v>9.9314252409887421E-2</v>
      </c>
      <c r="G130" s="15">
        <v>0</v>
      </c>
      <c r="H130" s="15">
        <v>-6.2340690010239145E-4</v>
      </c>
      <c r="I130" s="15">
        <v>0.99376593099897614</v>
      </c>
      <c r="J130" s="22">
        <v>32.389762548061846</v>
      </c>
    </row>
    <row r="131" spans="1:10" x14ac:dyDescent="0.25">
      <c r="A131" s="18">
        <v>0.14999999999999994</v>
      </c>
      <c r="B131" s="14">
        <v>3.1735711057593174E-16</v>
      </c>
      <c r="C131" s="14">
        <v>-0.17189025173362854</v>
      </c>
      <c r="D131" s="14">
        <v>0</v>
      </c>
      <c r="E131" s="14">
        <v>0</v>
      </c>
      <c r="F131" s="14">
        <v>0.14897137861483112</v>
      </c>
      <c r="G131" s="14">
        <v>0</v>
      </c>
      <c r="H131" s="14">
        <v>-8.9445337840767588E-4</v>
      </c>
      <c r="I131" s="14">
        <v>0.99403697747728215</v>
      </c>
      <c r="J131" s="21">
        <v>48.58464382209268</v>
      </c>
    </row>
    <row r="132" spans="1:10" x14ac:dyDescent="0.25">
      <c r="A132" s="19">
        <v>0.19999999999999984</v>
      </c>
      <c r="B132" s="15">
        <v>3.1735711057593174E-16</v>
      </c>
      <c r="C132" s="15">
        <v>-0.22918700231150477</v>
      </c>
      <c r="D132" s="15">
        <v>0</v>
      </c>
      <c r="E132" s="15">
        <v>0</v>
      </c>
      <c r="F132" s="15">
        <v>0.19862850481977484</v>
      </c>
      <c r="G132" s="15">
        <v>0</v>
      </c>
      <c r="H132" s="15">
        <v>-1.14291265018752E-3</v>
      </c>
      <c r="I132" s="15">
        <v>0.99428543674906245</v>
      </c>
      <c r="J132" s="22">
        <v>64.779525096123578</v>
      </c>
    </row>
    <row r="133" spans="1:10" x14ac:dyDescent="0.25">
      <c r="A133" s="18">
        <v>0.25</v>
      </c>
      <c r="B133" s="14">
        <v>3.1735711057593174E-16</v>
      </c>
      <c r="C133" s="14">
        <v>-0.28648375288938116</v>
      </c>
      <c r="D133" s="14">
        <v>0</v>
      </c>
      <c r="E133" s="14">
        <v>0</v>
      </c>
      <c r="F133" s="14">
        <v>0.24828563102471854</v>
      </c>
      <c r="G133" s="14">
        <v>0</v>
      </c>
      <c r="H133" s="14">
        <v>-1.3714951802251661E-3</v>
      </c>
      <c r="I133" s="14">
        <v>0.99451401927909933</v>
      </c>
      <c r="J133" s="21">
        <v>80.974406370154583</v>
      </c>
    </row>
    <row r="134" spans="1:10" x14ac:dyDescent="0.25">
      <c r="A134" s="19">
        <v>0.30000000000000016</v>
      </c>
      <c r="B134" s="15">
        <v>3.1735711057593174E-16</v>
      </c>
      <c r="C134" s="15">
        <v>-0.34378050346725764</v>
      </c>
      <c r="D134" s="15">
        <v>0</v>
      </c>
      <c r="E134" s="15">
        <v>0</v>
      </c>
      <c r="F134" s="15">
        <v>0.29794275722966251</v>
      </c>
      <c r="G134" s="15">
        <v>0</v>
      </c>
      <c r="H134" s="15">
        <v>-1.5824944387212725E-3</v>
      </c>
      <c r="I134" s="15">
        <v>0.99472501853759576</v>
      </c>
      <c r="J134" s="22">
        <v>97.169287644185474</v>
      </c>
    </row>
    <row r="135" spans="1:10" x14ac:dyDescent="0.25">
      <c r="A135" s="18">
        <v>0.35000000000000003</v>
      </c>
      <c r="B135" s="14">
        <v>3.1735711057593174E-16</v>
      </c>
      <c r="C135" s="14">
        <v>-0.40107725404513378</v>
      </c>
      <c r="D135" s="14">
        <v>0</v>
      </c>
      <c r="E135" s="14">
        <v>0</v>
      </c>
      <c r="F135" s="14">
        <v>0.34759988343460618</v>
      </c>
      <c r="G135" s="14">
        <v>0</v>
      </c>
      <c r="H135" s="14">
        <v>-1.7778641225139635E-3</v>
      </c>
      <c r="I135" s="14">
        <v>0.99492038822138873</v>
      </c>
      <c r="J135" s="21">
        <v>113.36416891821638</v>
      </c>
    </row>
    <row r="136" spans="1:10" x14ac:dyDescent="0.25">
      <c r="A136" s="19">
        <v>0.39999999999999997</v>
      </c>
      <c r="B136" s="15">
        <v>3.1735711057593174E-16</v>
      </c>
      <c r="C136" s="15">
        <v>-0.45837400462300992</v>
      </c>
      <c r="D136" s="15">
        <v>0</v>
      </c>
      <c r="E136" s="15">
        <v>0</v>
      </c>
      <c r="F136" s="15">
        <v>0.39725700963954969</v>
      </c>
      <c r="G136" s="15">
        <v>0</v>
      </c>
      <c r="H136" s="15">
        <v>-1.9592788288930606E-3</v>
      </c>
      <c r="I136" s="15">
        <v>0.99510180292776729</v>
      </c>
      <c r="J136" s="22">
        <v>129.55905019224727</v>
      </c>
    </row>
    <row r="137" spans="1:10" x14ac:dyDescent="0.25">
      <c r="A137" s="18">
        <v>0.44999999999999984</v>
      </c>
      <c r="B137" s="14">
        <v>3.1735711057593174E-16</v>
      </c>
      <c r="C137" s="14">
        <v>-0.51567075520088612</v>
      </c>
      <c r="D137" s="14">
        <v>0</v>
      </c>
      <c r="E137" s="14">
        <v>0</v>
      </c>
      <c r="F137" s="14">
        <v>0.44691413584449335</v>
      </c>
      <c r="G137" s="14">
        <v>0</v>
      </c>
      <c r="H137" s="14">
        <v>-2.1281821762113668E-3</v>
      </c>
      <c r="I137" s="14">
        <v>0.99527070627508585</v>
      </c>
      <c r="J137" s="21">
        <v>145.75393146627815</v>
      </c>
    </row>
    <row r="138" spans="1:10" x14ac:dyDescent="0.25">
      <c r="A138" s="19">
        <v>0.5</v>
      </c>
      <c r="B138" s="15">
        <v>3.1735711057593174E-16</v>
      </c>
      <c r="C138" s="15">
        <v>-0.57296750577876254</v>
      </c>
      <c r="D138" s="15">
        <v>0</v>
      </c>
      <c r="E138" s="15">
        <v>0</v>
      </c>
      <c r="F138" s="15">
        <v>0.4965712620494373</v>
      </c>
      <c r="G138" s="15">
        <v>0</v>
      </c>
      <c r="H138" s="15">
        <v>-2.2858253003751189E-3</v>
      </c>
      <c r="I138" s="15">
        <v>0.99542834939924973</v>
      </c>
      <c r="J138" s="22">
        <v>161.94881274030917</v>
      </c>
    </row>
    <row r="139" spans="1:10" x14ac:dyDescent="0.25">
      <c r="A139" s="18">
        <v>0.55000000000000016</v>
      </c>
      <c r="B139" s="14">
        <v>3.1735711057593174E-16</v>
      </c>
      <c r="C139" s="14">
        <v>-0.63026425635663896</v>
      </c>
      <c r="D139" s="14">
        <v>0</v>
      </c>
      <c r="E139" s="14">
        <v>0</v>
      </c>
      <c r="F139" s="14">
        <v>0.54622838825438103</v>
      </c>
      <c r="G139" s="14">
        <v>0</v>
      </c>
      <c r="H139" s="14">
        <v>-2.433297900399427E-3</v>
      </c>
      <c r="I139" s="14">
        <v>0.99557582199927364</v>
      </c>
      <c r="J139" s="21">
        <v>178.14369401434016</v>
      </c>
    </row>
    <row r="140" spans="1:10" x14ac:dyDescent="0.25">
      <c r="A140" s="19">
        <v>0.60000000000000009</v>
      </c>
      <c r="B140" s="15">
        <v>3.1735711057593174E-16</v>
      </c>
      <c r="C140" s="15">
        <v>-0.68756100693451505</v>
      </c>
      <c r="D140" s="15">
        <v>0</v>
      </c>
      <c r="E140" s="15">
        <v>0</v>
      </c>
      <c r="F140" s="15">
        <v>0.59588551445932469</v>
      </c>
      <c r="G140" s="15">
        <v>0</v>
      </c>
      <c r="H140" s="15">
        <v>-2.5715534629220677E-3</v>
      </c>
      <c r="I140" s="15">
        <v>0.99571407756179664</v>
      </c>
      <c r="J140" s="22">
        <v>194.33857528837106</v>
      </c>
    </row>
    <row r="141" spans="1:10" x14ac:dyDescent="0.25">
      <c r="A141" s="18">
        <v>0.64999999999999991</v>
      </c>
      <c r="B141" s="14">
        <v>3.1735711057593174E-16</v>
      </c>
      <c r="C141" s="14">
        <v>-0.74485775751239136</v>
      </c>
      <c r="D141" s="14">
        <v>0</v>
      </c>
      <c r="E141" s="14">
        <v>0</v>
      </c>
      <c r="F141" s="14">
        <v>0.64554264066426825</v>
      </c>
      <c r="G141" s="14">
        <v>0</v>
      </c>
      <c r="H141" s="14">
        <v>-2.7014299004434806E-3</v>
      </c>
      <c r="I141" s="14">
        <v>0.99584395399931769</v>
      </c>
      <c r="J141" s="21">
        <v>210.53345656240194</v>
      </c>
    </row>
    <row r="142" spans="1:10" x14ac:dyDescent="0.25">
      <c r="A142" s="19">
        <v>0.69999999999999984</v>
      </c>
      <c r="B142" s="15">
        <v>3.1735711057593174E-16</v>
      </c>
      <c r="C142" s="15">
        <v>-0.80215450809026756</v>
      </c>
      <c r="D142" s="15">
        <v>0</v>
      </c>
      <c r="E142" s="15">
        <v>0</v>
      </c>
      <c r="F142" s="15">
        <v>0.69519976686921192</v>
      </c>
      <c r="G142" s="15">
        <v>0</v>
      </c>
      <c r="H142" s="15">
        <v>-2.8236665475223173E-3</v>
      </c>
      <c r="I142" s="15">
        <v>0.99596619064639669</v>
      </c>
      <c r="J142" s="22">
        <v>226.72833783643284</v>
      </c>
    </row>
    <row r="143" spans="1:10" x14ac:dyDescent="0.25">
      <c r="A143" s="18">
        <v>0.75</v>
      </c>
      <c r="B143" s="14">
        <v>3.1735711057593174E-16</v>
      </c>
      <c r="C143" s="14">
        <v>-0.85945125866814398</v>
      </c>
      <c r="D143" s="14">
        <v>0</v>
      </c>
      <c r="E143" s="14">
        <v>0</v>
      </c>
      <c r="F143" s="14">
        <v>0.74485689307415581</v>
      </c>
      <c r="G143" s="14">
        <v>0</v>
      </c>
      <c r="H143" s="14">
        <v>-2.9389182433395061E-3</v>
      </c>
      <c r="I143" s="14">
        <v>0.99608144234221407</v>
      </c>
      <c r="J143" s="21">
        <v>242.92321911046372</v>
      </c>
    </row>
    <row r="144" spans="1:10" x14ac:dyDescent="0.25">
      <c r="A144" s="19">
        <v>0.80000000000000016</v>
      </c>
      <c r="B144" s="15">
        <v>3.1735711057593174E-16</v>
      </c>
      <c r="C144" s="15">
        <v>-0.91674800924602029</v>
      </c>
      <c r="D144" s="15">
        <v>0</v>
      </c>
      <c r="E144" s="15">
        <v>0</v>
      </c>
      <c r="F144" s="15">
        <v>0.79451401927909959</v>
      </c>
      <c r="G144" s="15">
        <v>0</v>
      </c>
      <c r="H144" s="15">
        <v>-3.0477670671669832E-3</v>
      </c>
      <c r="I144" s="15">
        <v>0.99619029116604119</v>
      </c>
      <c r="J144" s="22">
        <v>259.11810038449477</v>
      </c>
    </row>
    <row r="145" spans="1:10" x14ac:dyDescent="0.25">
      <c r="A145" s="18">
        <v>0.85000000000000009</v>
      </c>
      <c r="B145" s="14">
        <v>3.1735711057593174E-16</v>
      </c>
      <c r="C145" s="14">
        <v>-0.9740447598238966</v>
      </c>
      <c r="D145" s="14">
        <v>0</v>
      </c>
      <c r="E145" s="14">
        <v>0</v>
      </c>
      <c r="F145" s="14">
        <v>0.84417114548404326</v>
      </c>
      <c r="G145" s="14">
        <v>0</v>
      </c>
      <c r="H145" s="14">
        <v>-3.1507321707874413E-3</v>
      </c>
      <c r="I145" s="14">
        <v>0.99629325626966181</v>
      </c>
      <c r="J145" s="21">
        <v>275.31298165852564</v>
      </c>
    </row>
    <row r="146" spans="1:10" x14ac:dyDescent="0.25">
      <c r="A146" s="19">
        <v>0.89999999999999991</v>
      </c>
      <c r="B146" s="15">
        <v>3.1735711057593174E-16</v>
      </c>
      <c r="C146" s="15">
        <v>-1.0313415104017727</v>
      </c>
      <c r="D146" s="15">
        <v>0</v>
      </c>
      <c r="E146" s="15">
        <v>0</v>
      </c>
      <c r="F146" s="15">
        <v>0.89382827168898704</v>
      </c>
      <c r="G146" s="15">
        <v>0</v>
      </c>
      <c r="H146" s="15">
        <v>-3.2482780584278752E-3</v>
      </c>
      <c r="I146" s="15">
        <v>0.99639080215730236</v>
      </c>
      <c r="J146" s="22">
        <v>291.50786293255658</v>
      </c>
    </row>
    <row r="147" spans="1:10" x14ac:dyDescent="0.25">
      <c r="A147" s="18">
        <v>0.94999999999999984</v>
      </c>
      <c r="B147" s="14">
        <v>3.1735711057593174E-16</v>
      </c>
      <c r="C147" s="14">
        <v>-1.0886382609796488</v>
      </c>
      <c r="D147" s="14">
        <v>0</v>
      </c>
      <c r="E147" s="14">
        <v>0</v>
      </c>
      <c r="F147" s="14">
        <v>0.94348539789393049</v>
      </c>
      <c r="G147" s="14">
        <v>0</v>
      </c>
      <c r="H147" s="14">
        <v>-3.3408215928561013E-3</v>
      </c>
      <c r="I147" s="14">
        <v>0.99648334569173047</v>
      </c>
      <c r="J147" s="21">
        <v>307.7027442065874</v>
      </c>
    </row>
    <row r="148" spans="1:10" x14ac:dyDescent="0.25">
      <c r="A148" s="19">
        <v>1</v>
      </c>
      <c r="B148" s="15">
        <v>3.1735711057593174E-16</v>
      </c>
      <c r="C148" s="15">
        <v>-1.1459350115575253</v>
      </c>
      <c r="D148" s="15">
        <v>0</v>
      </c>
      <c r="E148" s="15">
        <v>0</v>
      </c>
      <c r="F148" s="15">
        <v>0.99314252409887438</v>
      </c>
      <c r="G148" s="15">
        <v>0</v>
      </c>
      <c r="H148" s="15">
        <v>-3.4287379505627967E-3</v>
      </c>
      <c r="I148" s="15">
        <v>0.99657126204943725</v>
      </c>
      <c r="J148" s="22">
        <v>323.89762548061833</v>
      </c>
    </row>
  </sheetData>
  <mergeCells count="6">
    <mergeCell ref="A1:J1"/>
    <mergeCell ref="A101:J101"/>
    <mergeCell ref="A126:J126"/>
    <mergeCell ref="A76:J76"/>
    <mergeCell ref="A51:J51"/>
    <mergeCell ref="A26:J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fuel_shocks</vt:lpstr>
      <vt:lpstr>electricity_shocks</vt:lpstr>
      <vt:lpstr>fuel_shocks_MC_trials</vt:lpstr>
      <vt:lpstr>electricity_shocks_MC_trials</vt:lpstr>
      <vt:lpstr>fuel_percent_shocks</vt:lpstr>
      <vt:lpstr>electricity_percent_shocks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2017-06-02T18:41:57Z</dcterms:modified>
</cp:coreProperties>
</file>