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denaro_ad_unc_edu/Documents/UNC_2017/Dispatch_model/PNW_Dispatch/fuel_prices/"/>
    </mc:Choice>
  </mc:AlternateContent>
  <bookViews>
    <workbookView xWindow="0" yWindow="0" windowWidth="19200" windowHeight="7050" activeTab="3"/>
  </bookViews>
  <sheets>
    <sheet name="conversions" sheetId="1" r:id="rId1"/>
    <sheet name="Coal" sheetId="2" r:id="rId2"/>
    <sheet name="NatGas" sheetId="4" r:id="rId3"/>
    <sheet name="Oi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20" i="3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D15" i="4"/>
  <c r="D16" i="4"/>
  <c r="D17" i="4"/>
  <c r="D18" i="4"/>
  <c r="D19" i="4"/>
  <c r="D20" i="4"/>
  <c r="D21" i="4"/>
  <c r="D22" i="4"/>
  <c r="D23" i="4"/>
  <c r="D24" i="4"/>
  <c r="D25" i="4"/>
  <c r="D26" i="4"/>
  <c r="D4" i="4"/>
  <c r="D5" i="4"/>
  <c r="D6" i="4"/>
  <c r="D7" i="4"/>
  <c r="D8" i="4"/>
  <c r="D9" i="4"/>
  <c r="D10" i="4"/>
  <c r="D11" i="4"/>
  <c r="D12" i="4"/>
  <c r="D13" i="4"/>
  <c r="D14" i="4"/>
  <c r="D3" i="4"/>
  <c r="D3" i="2"/>
  <c r="D2" i="2"/>
  <c r="B2" i="1"/>
  <c r="C2" i="3"/>
  <c r="B3" i="1"/>
  <c r="B1" i="1"/>
</calcChain>
</file>

<file path=xl/sharedStrings.xml><?xml version="1.0" encoding="utf-8"?>
<sst xmlns="http://schemas.openxmlformats.org/spreadsheetml/2006/main" count="20" uniqueCount="17">
  <si>
    <t>Price (dollars per MMBtu)</t>
  </si>
  <si>
    <t>short ton of coal to MMBtu</t>
  </si>
  <si>
    <t>Month</t>
  </si>
  <si>
    <t>Dollars per Gallon</t>
  </si>
  <si>
    <t>Source: U.S. Energy Information Administration</t>
  </si>
  <si>
    <t>Dollars per MMBtu</t>
  </si>
  <si>
    <t>gallon of diesel fuel to MMBtu</t>
  </si>
  <si>
    <t>WASHINGTON</t>
  </si>
  <si>
    <t>OREGON</t>
  </si>
  <si>
    <t>a thousand cubic feet of nat gas to MMBtu</t>
  </si>
  <si>
    <t>PNW (average)</t>
  </si>
  <si>
    <t>year</t>
  </si>
  <si>
    <t xml:space="preserve">Oregon Price (dollars per short ton) </t>
  </si>
  <si>
    <t xml:space="preserve">Washington Price (dollars per short ton) </t>
  </si>
  <si>
    <t>Source:  EIA Coal shipments to the electric power sector: price, by plant state : all coal 2010 2010-2011</t>
  </si>
  <si>
    <t>$ per Thousand Cubic Feet</t>
  </si>
  <si>
    <t>Source: 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</si>
</sst>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69850</xdr:rowOff>
    </xdr:from>
    <xdr:to>
      <xdr:col>15</xdr:col>
      <xdr:colOff>577850</xdr:colOff>
      <xdr:row>12</xdr:row>
      <xdr:rowOff>31750</xdr:rowOff>
    </xdr:to>
    <xdr:sp macro="" textlink="">
      <xdr:nvSpPr>
        <xdr:cNvPr id="2" name="TextBox 1"/>
        <xdr:cNvSpPr txBox="1"/>
      </xdr:nvSpPr>
      <xdr:spPr>
        <a:xfrm>
          <a:off x="3733800" y="69850"/>
          <a:ext cx="598805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Btu content of common energy units </a:t>
          </a:r>
          <a:b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[EIA https://www.eia.gov/energyexplained/index.php?page=about_energy_units]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barrel (42 gallons) of crude oil = 5,717,000 Btu (for U.S.-produced crude oil)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gallon of gasoline = 120,476 Btu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gallon of diesel fuel = 137,452 Btu (distillate fuel with less than 15 parts per million sulfur content)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gallon of heating oil = 138,500 Btu (distillate fuel with 15 to 500 parts per million sulfur content)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barrel of residual fuel oil = 6,287,000 Btu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cubic foot of natural gas = 1,037 Btu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gallon of propane = 91,333 Btu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short ton (2,000 pounds) of coal = 19,146,000 Btu (for the electric power sector)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kilowatthour of electricity = 3,412 Btu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4.5" x14ac:dyDescent="0.35"/>
  <cols>
    <col min="1" max="1" width="36.6328125" bestFit="1" customWidth="1"/>
    <col min="2" max="2" width="11.81640625" bestFit="1" customWidth="1"/>
  </cols>
  <sheetData>
    <row r="1" spans="1:2" x14ac:dyDescent="0.35">
      <c r="A1" t="s">
        <v>1</v>
      </c>
      <c r="B1">
        <f>1/(19146000*10^-6)</f>
        <v>5.2230230857620387E-2</v>
      </c>
    </row>
    <row r="2" spans="1:2" x14ac:dyDescent="0.35">
      <c r="A2" t="s">
        <v>9</v>
      </c>
      <c r="B2">
        <f>1/(1037*10^-3)</f>
        <v>0.96432015429122475</v>
      </c>
    </row>
    <row r="3" spans="1:2" x14ac:dyDescent="0.35">
      <c r="A3" t="s">
        <v>6</v>
      </c>
      <c r="B3">
        <f>1/(137452*10^-6)</f>
        <v>7.2752670022989845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4" sqref="C14"/>
    </sheetView>
  </sheetViews>
  <sheetFormatPr defaultRowHeight="14.5" x14ac:dyDescent="0.35"/>
  <cols>
    <col min="1" max="1" width="24.26953125" bestFit="1" customWidth="1"/>
    <col min="2" max="2" width="31.08984375" bestFit="1" customWidth="1"/>
    <col min="3" max="3" width="35" bestFit="1" customWidth="1"/>
    <col min="4" max="4" width="22.453125" bestFit="1" customWidth="1"/>
  </cols>
  <sheetData>
    <row r="1" spans="1:4" x14ac:dyDescent="0.35">
      <c r="A1" t="s">
        <v>11</v>
      </c>
      <c r="B1" t="s">
        <v>12</v>
      </c>
      <c r="C1" t="s">
        <v>13</v>
      </c>
      <c r="D1" t="s">
        <v>0</v>
      </c>
    </row>
    <row r="2" spans="1:4" x14ac:dyDescent="0.35">
      <c r="A2">
        <v>2010</v>
      </c>
      <c r="B2">
        <v>28.08</v>
      </c>
      <c r="C2">
        <v>37.380000000000003</v>
      </c>
      <c r="D2">
        <f>AVERAGE(B2,C2)*conversions!$B$1</f>
        <v>1.7094954559699154</v>
      </c>
    </row>
    <row r="3" spans="1:4" x14ac:dyDescent="0.35">
      <c r="A3">
        <v>2011</v>
      </c>
      <c r="B3">
        <v>30</v>
      </c>
      <c r="C3">
        <v>36.909999999999997</v>
      </c>
      <c r="D3">
        <f>AVERAGE(B3,C3)*conversions!$B$1</f>
        <v>1.7473623733416899</v>
      </c>
    </row>
    <row r="6" spans="1:4" x14ac:dyDescent="0.35">
      <c r="A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9" sqref="A29"/>
    </sheetView>
  </sheetViews>
  <sheetFormatPr defaultRowHeight="14.5" x14ac:dyDescent="0.35"/>
  <cols>
    <col min="1" max="1" width="11.453125" customWidth="1"/>
    <col min="2" max="3" width="23.08984375" style="2" bestFit="1" customWidth="1"/>
    <col min="4" max="4" width="16.7265625" bestFit="1" customWidth="1"/>
  </cols>
  <sheetData>
    <row r="1" spans="1:4" x14ac:dyDescent="0.35">
      <c r="A1" s="3"/>
      <c r="B1" s="4" t="s">
        <v>8</v>
      </c>
      <c r="C1" s="4" t="s">
        <v>7</v>
      </c>
      <c r="D1" s="4" t="s">
        <v>10</v>
      </c>
    </row>
    <row r="2" spans="1:4" x14ac:dyDescent="0.35">
      <c r="A2" s="3" t="s">
        <v>2</v>
      </c>
      <c r="B2" s="4" t="s">
        <v>15</v>
      </c>
      <c r="C2" s="4" t="s">
        <v>15</v>
      </c>
      <c r="D2" s="4" t="s">
        <v>5</v>
      </c>
    </row>
    <row r="3" spans="1:4" x14ac:dyDescent="0.35">
      <c r="A3" s="5">
        <v>40179</v>
      </c>
      <c r="B3" s="3">
        <v>10.07</v>
      </c>
      <c r="C3" s="3">
        <v>10.19</v>
      </c>
      <c r="D3" s="4">
        <f>AVERAGE(B3,C3)*conversions!$B$2</f>
        <v>9.7685631629701053</v>
      </c>
    </row>
    <row r="4" spans="1:4" x14ac:dyDescent="0.35">
      <c r="A4" s="5">
        <v>40210</v>
      </c>
      <c r="B4" s="3">
        <v>10.39</v>
      </c>
      <c r="C4" s="3">
        <v>10.27</v>
      </c>
      <c r="D4" s="4">
        <f>AVERAGE(B4,C4)*conversions!$B$2</f>
        <v>9.9614271938283512</v>
      </c>
    </row>
    <row r="5" spans="1:4" x14ac:dyDescent="0.35">
      <c r="A5" s="5">
        <v>40238</v>
      </c>
      <c r="B5" s="3">
        <v>10.25</v>
      </c>
      <c r="C5" s="3">
        <v>10.36</v>
      </c>
      <c r="D5" s="4">
        <f>AVERAGE(B5,C5)*conversions!$B$2</f>
        <v>9.9373191899710704</v>
      </c>
    </row>
    <row r="6" spans="1:4" x14ac:dyDescent="0.35">
      <c r="A6" s="5">
        <v>40269</v>
      </c>
      <c r="B6" s="3">
        <v>9.81</v>
      </c>
      <c r="C6" s="3">
        <v>10.42</v>
      </c>
      <c r="D6" s="4">
        <f>AVERAGE(B6,C6)*conversions!$B$2</f>
        <v>9.754098360655739</v>
      </c>
    </row>
    <row r="7" spans="1:4" x14ac:dyDescent="0.35">
      <c r="A7" s="5">
        <v>40299</v>
      </c>
      <c r="B7" s="3">
        <v>9.98</v>
      </c>
      <c r="C7" s="3">
        <v>10.57</v>
      </c>
      <c r="D7" s="4">
        <f>AVERAGE(B7,C7)*conversions!$B$2</f>
        <v>9.9083895853423343</v>
      </c>
    </row>
    <row r="8" spans="1:4" x14ac:dyDescent="0.35">
      <c r="A8" s="5">
        <v>40330</v>
      </c>
      <c r="B8" s="3">
        <v>10.07</v>
      </c>
      <c r="C8" s="3">
        <v>10.95</v>
      </c>
      <c r="D8" s="4">
        <f>AVERAGE(B8,C8)*conversions!$B$2</f>
        <v>10.135004821600772</v>
      </c>
    </row>
    <row r="9" spans="1:4" x14ac:dyDescent="0.35">
      <c r="A9" s="5">
        <v>40360</v>
      </c>
      <c r="B9" s="3">
        <v>10.29</v>
      </c>
      <c r="C9" s="3">
        <v>11.51</v>
      </c>
      <c r="D9" s="4">
        <f>AVERAGE(B9,C9)*conversions!$B$2</f>
        <v>10.511089681774349</v>
      </c>
    </row>
    <row r="10" spans="1:4" x14ac:dyDescent="0.35">
      <c r="A10" s="5">
        <v>40391</v>
      </c>
      <c r="B10" s="3">
        <v>10.53</v>
      </c>
      <c r="C10" s="3">
        <v>11.66</v>
      </c>
      <c r="D10" s="4">
        <f>AVERAGE(B10,C10)*conversions!$B$2</f>
        <v>10.699132111861138</v>
      </c>
    </row>
    <row r="11" spans="1:4" x14ac:dyDescent="0.35">
      <c r="A11" s="5">
        <v>40422</v>
      </c>
      <c r="B11" s="3">
        <v>10.29</v>
      </c>
      <c r="C11" s="3">
        <v>11.36</v>
      </c>
      <c r="D11" s="4">
        <f>AVERAGE(B11,C11)*conversions!$B$2</f>
        <v>10.438765670202507</v>
      </c>
    </row>
    <row r="12" spans="1:4" x14ac:dyDescent="0.35">
      <c r="A12" s="5">
        <v>40452</v>
      </c>
      <c r="B12" s="3">
        <v>10.3</v>
      </c>
      <c r="C12" s="3">
        <v>10.93</v>
      </c>
      <c r="D12" s="4">
        <f>AVERAGE(B12,C12)*conversions!$B$2</f>
        <v>10.23625843780135</v>
      </c>
    </row>
    <row r="13" spans="1:4" x14ac:dyDescent="0.35">
      <c r="A13" s="5">
        <v>40483</v>
      </c>
      <c r="B13" s="3">
        <v>9.85</v>
      </c>
      <c r="C13" s="3">
        <v>10.08</v>
      </c>
      <c r="D13" s="4">
        <f>AVERAGE(B13,C13)*conversions!$B$2</f>
        <v>9.6094503375120546</v>
      </c>
    </row>
    <row r="14" spans="1:4" x14ac:dyDescent="0.35">
      <c r="A14" s="5">
        <v>40513</v>
      </c>
      <c r="B14" s="3">
        <v>9.9</v>
      </c>
      <c r="C14" s="3">
        <v>10.130000000000001</v>
      </c>
      <c r="D14" s="4">
        <f>AVERAGE(B14,C14)*conversions!$B$2</f>
        <v>9.657666345226616</v>
      </c>
    </row>
    <row r="15" spans="1:4" x14ac:dyDescent="0.35">
      <c r="A15" s="5">
        <v>40544</v>
      </c>
      <c r="B15" s="3">
        <v>9.8000000000000007</v>
      </c>
      <c r="C15" s="3">
        <v>10.25</v>
      </c>
      <c r="D15" s="4">
        <f>AVERAGE(B15,C15)*conversions!$B$2</f>
        <v>9.6673095467695287</v>
      </c>
    </row>
    <row r="16" spans="1:4" x14ac:dyDescent="0.35">
      <c r="A16" s="5">
        <v>40575</v>
      </c>
      <c r="B16" s="3">
        <v>9.27</v>
      </c>
      <c r="C16" s="3">
        <v>9.91</v>
      </c>
      <c r="D16" s="4">
        <f>AVERAGE(B16,C16)*conversions!$B$2</f>
        <v>9.2478302796528453</v>
      </c>
    </row>
    <row r="17" spans="1:4" x14ac:dyDescent="0.35">
      <c r="A17" s="5">
        <v>40603</v>
      </c>
      <c r="B17" s="3">
        <v>9.36</v>
      </c>
      <c r="C17" s="3">
        <v>10.38</v>
      </c>
      <c r="D17" s="4">
        <f>AVERAGE(B17,C17)*conversions!$B$2</f>
        <v>9.5178399228543888</v>
      </c>
    </row>
    <row r="18" spans="1:4" x14ac:dyDescent="0.35">
      <c r="A18" s="5">
        <v>40634</v>
      </c>
      <c r="B18" s="3">
        <v>9.73</v>
      </c>
      <c r="C18" s="3">
        <v>10.42</v>
      </c>
      <c r="D18" s="4">
        <f>AVERAGE(B18,C18)*conversions!$B$2</f>
        <v>9.7155255544840884</v>
      </c>
    </row>
    <row r="19" spans="1:4" x14ac:dyDescent="0.35">
      <c r="A19" s="5">
        <v>40664</v>
      </c>
      <c r="B19" s="3">
        <v>9.7200000000000006</v>
      </c>
      <c r="C19" s="3">
        <v>10.81</v>
      </c>
      <c r="D19" s="4">
        <f>AVERAGE(B19,C19)*conversions!$B$2</f>
        <v>9.8987463837994234</v>
      </c>
    </row>
    <row r="20" spans="1:4" x14ac:dyDescent="0.35">
      <c r="A20" s="5">
        <v>40695</v>
      </c>
      <c r="B20" s="3">
        <v>9.69</v>
      </c>
      <c r="C20" s="3">
        <v>11.07</v>
      </c>
      <c r="D20" s="4">
        <f>AVERAGE(B20,C20)*conversions!$B$2</f>
        <v>10.009643201542913</v>
      </c>
    </row>
    <row r="21" spans="1:4" x14ac:dyDescent="0.35">
      <c r="A21" s="5">
        <v>40725</v>
      </c>
      <c r="B21" s="3">
        <v>9.9</v>
      </c>
      <c r="C21" s="3">
        <v>11.63</v>
      </c>
      <c r="D21" s="4">
        <f>AVERAGE(B21,C21)*conversions!$B$2</f>
        <v>10.380906460945035</v>
      </c>
    </row>
    <row r="22" spans="1:4" x14ac:dyDescent="0.35">
      <c r="A22" s="5">
        <v>40756</v>
      </c>
      <c r="B22" s="3">
        <v>10.44</v>
      </c>
      <c r="C22" s="3">
        <v>11.68</v>
      </c>
      <c r="D22" s="4">
        <f>AVERAGE(B22,C22)*conversions!$B$2</f>
        <v>10.665380906460944</v>
      </c>
    </row>
    <row r="23" spans="1:4" x14ac:dyDescent="0.35">
      <c r="A23" s="5">
        <v>40787</v>
      </c>
      <c r="B23" s="3">
        <v>10.48</v>
      </c>
      <c r="C23" s="3">
        <v>11.63</v>
      </c>
      <c r="D23" s="4">
        <f>AVERAGE(B23,C23)*conversions!$B$2</f>
        <v>10.660559305689489</v>
      </c>
    </row>
    <row r="24" spans="1:4" x14ac:dyDescent="0.35">
      <c r="A24" s="5">
        <v>40817</v>
      </c>
      <c r="B24" s="3">
        <v>9.9499999999999993</v>
      </c>
      <c r="C24" s="3">
        <v>10.74</v>
      </c>
      <c r="D24" s="4">
        <f>AVERAGE(B24,C24)*conversions!$B$2</f>
        <v>9.9758919961427193</v>
      </c>
    </row>
    <row r="25" spans="1:4" x14ac:dyDescent="0.35">
      <c r="A25" s="5">
        <v>40848</v>
      </c>
      <c r="B25" s="3">
        <v>9.44</v>
      </c>
      <c r="C25" s="3">
        <v>10.11</v>
      </c>
      <c r="D25" s="4">
        <f>AVERAGE(B25,C25)*conversions!$B$2</f>
        <v>9.4262295081967213</v>
      </c>
    </row>
    <row r="26" spans="1:4" x14ac:dyDescent="0.35">
      <c r="A26" s="5">
        <v>40878</v>
      </c>
      <c r="B26" s="3">
        <v>9.27</v>
      </c>
      <c r="C26" s="3">
        <v>9.6199999999999992</v>
      </c>
      <c r="D26" s="4">
        <f>AVERAGE(B26,C26)*conversions!$B$2</f>
        <v>9.1080038572806181</v>
      </c>
    </row>
    <row r="27" spans="1:4" x14ac:dyDescent="0.35">
      <c r="A27" s="3"/>
      <c r="B27" s="4"/>
      <c r="C27" s="4"/>
      <c r="D27" s="3"/>
    </row>
    <row r="29" spans="1:4" x14ac:dyDescent="0.35">
      <c r="A29" t="s">
        <v>16</v>
      </c>
    </row>
  </sheetData>
  <sortState ref="A2:C26"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3" workbookViewId="0">
      <selection activeCell="A27" sqref="A27"/>
    </sheetView>
  </sheetViews>
  <sheetFormatPr defaultRowHeight="14.5" x14ac:dyDescent="0.35"/>
  <cols>
    <col min="2" max="2" width="15.81640625" bestFit="1" customWidth="1"/>
    <col min="3" max="3" width="16.7265625" bestFit="1" customWidth="1"/>
  </cols>
  <sheetData>
    <row r="1" spans="1:3" x14ac:dyDescent="0.35">
      <c r="A1" t="s">
        <v>2</v>
      </c>
      <c r="B1" t="s">
        <v>3</v>
      </c>
      <c r="C1" t="s">
        <v>5</v>
      </c>
    </row>
    <row r="2" spans="1:3" x14ac:dyDescent="0.35">
      <c r="A2" s="1">
        <v>40179</v>
      </c>
      <c r="B2">
        <v>2.1920000000000002</v>
      </c>
      <c r="C2">
        <f>B2*conversions!$B$3</f>
        <v>15.947385269039374</v>
      </c>
    </row>
    <row r="3" spans="1:3" x14ac:dyDescent="0.35">
      <c r="A3" s="1">
        <v>40210</v>
      </c>
      <c r="B3">
        <v>2.1440000000000001</v>
      </c>
      <c r="C3">
        <f>B3*conversions!$B$3</f>
        <v>15.598172452929024</v>
      </c>
    </row>
    <row r="4" spans="1:3" x14ac:dyDescent="0.35">
      <c r="A4" s="1">
        <v>40238</v>
      </c>
      <c r="B4">
        <v>2.2650000000000001</v>
      </c>
      <c r="C4">
        <f>B4*conversions!$B$3</f>
        <v>16.4784797602072</v>
      </c>
    </row>
    <row r="5" spans="1:3" x14ac:dyDescent="0.35">
      <c r="A5" s="1">
        <v>40269</v>
      </c>
      <c r="B5">
        <v>2.41</v>
      </c>
      <c r="C5">
        <f>B5*conversions!$B$3</f>
        <v>17.533393475540553</v>
      </c>
    </row>
    <row r="6" spans="1:3" x14ac:dyDescent="0.35">
      <c r="A6" s="1">
        <v>40299</v>
      </c>
      <c r="B6">
        <v>2.343</v>
      </c>
      <c r="C6">
        <f>B6*conversions!$B$3</f>
        <v>17.045950586386521</v>
      </c>
    </row>
    <row r="7" spans="1:3" x14ac:dyDescent="0.35">
      <c r="A7" s="1">
        <v>40330</v>
      </c>
      <c r="B7">
        <v>2.2839999999999998</v>
      </c>
      <c r="C7">
        <f>B7*conversions!$B$3</f>
        <v>16.61670983325088</v>
      </c>
    </row>
    <row r="8" spans="1:3" x14ac:dyDescent="0.35">
      <c r="A8" s="1">
        <v>40360</v>
      </c>
      <c r="B8">
        <v>2.2120000000000002</v>
      </c>
      <c r="C8">
        <f>B8*conversions!$B$3</f>
        <v>16.092890609085355</v>
      </c>
    </row>
    <row r="9" spans="1:3" x14ac:dyDescent="0.35">
      <c r="A9" s="1">
        <v>40391</v>
      </c>
      <c r="B9">
        <v>2.2599999999999998</v>
      </c>
      <c r="C9">
        <f>B9*conversions!$B$3</f>
        <v>16.442103425195704</v>
      </c>
    </row>
    <row r="10" spans="1:3" x14ac:dyDescent="0.35">
      <c r="A10" s="1">
        <v>40422</v>
      </c>
      <c r="B10">
        <v>2.2690000000000001</v>
      </c>
      <c r="C10">
        <f>B10*conversions!$B$3</f>
        <v>16.507580828216398</v>
      </c>
    </row>
    <row r="11" spans="1:3" x14ac:dyDescent="0.35">
      <c r="A11" s="1">
        <v>40452</v>
      </c>
      <c r="B11">
        <v>2.3889999999999998</v>
      </c>
      <c r="C11">
        <f>B11*conversions!$B$3</f>
        <v>17.380612868492271</v>
      </c>
    </row>
    <row r="12" spans="1:3" x14ac:dyDescent="0.35">
      <c r="A12" s="1">
        <v>40483</v>
      </c>
      <c r="B12">
        <v>2.4569999999999999</v>
      </c>
      <c r="C12">
        <f>B12*conversions!$B$3</f>
        <v>17.875331024648602</v>
      </c>
    </row>
    <row r="13" spans="1:3" x14ac:dyDescent="0.35">
      <c r="A13" s="1">
        <v>40513</v>
      </c>
      <c r="B13">
        <v>2.5539999999999998</v>
      </c>
      <c r="C13">
        <f>B13*conversions!$B$3</f>
        <v>18.581031923871606</v>
      </c>
    </row>
    <row r="14" spans="1:3" x14ac:dyDescent="0.35">
      <c r="A14" s="1">
        <v>40544</v>
      </c>
      <c r="B14">
        <v>2.681</v>
      </c>
      <c r="C14">
        <f>B14*conversions!$B$3</f>
        <v>19.504990833163578</v>
      </c>
    </row>
    <row r="15" spans="1:3" x14ac:dyDescent="0.35">
      <c r="A15" s="1">
        <v>40575</v>
      </c>
      <c r="B15">
        <v>2.867</v>
      </c>
      <c r="C15">
        <f>B15*conversions!$B$3</f>
        <v>20.858190495591188</v>
      </c>
    </row>
    <row r="16" spans="1:3" x14ac:dyDescent="0.35">
      <c r="A16" s="1">
        <v>40603</v>
      </c>
      <c r="B16">
        <v>3.1890000000000001</v>
      </c>
      <c r="C16">
        <f>B16*conversions!$B$3</f>
        <v>23.20082647033146</v>
      </c>
    </row>
    <row r="17" spans="1:3" x14ac:dyDescent="0.35">
      <c r="A17" s="1">
        <v>40634</v>
      </c>
      <c r="B17">
        <v>3.37</v>
      </c>
      <c r="C17">
        <f>B17*conversions!$B$3</f>
        <v>24.517649797747577</v>
      </c>
    </row>
    <row r="18" spans="1:3" x14ac:dyDescent="0.35">
      <c r="A18" s="1">
        <v>40664</v>
      </c>
      <c r="B18">
        <v>3.2309999999999999</v>
      </c>
      <c r="C18">
        <f>B18*conversions!$B$3</f>
        <v>23.506387684428017</v>
      </c>
    </row>
    <row r="19" spans="1:3" x14ac:dyDescent="0.35">
      <c r="A19" s="1">
        <v>40695</v>
      </c>
      <c r="B19">
        <v>3.1829999999999998</v>
      </c>
      <c r="C19">
        <f>B19*conversions!$B$3</f>
        <v>23.157174868317668</v>
      </c>
    </row>
    <row r="20" spans="1:3" x14ac:dyDescent="0.35">
      <c r="A20" s="1">
        <v>40725</v>
      </c>
      <c r="B20">
        <v>3.214</v>
      </c>
      <c r="C20">
        <f>B20*conversions!$B$3</f>
        <v>23.382708145388936</v>
      </c>
    </row>
    <row r="21" spans="1:3" x14ac:dyDescent="0.35">
      <c r="A21" s="1">
        <v>40756</v>
      </c>
      <c r="B21">
        <v>3.1429999999999998</v>
      </c>
      <c r="C21">
        <f>B21*conversions!$B$3</f>
        <v>22.866164188225707</v>
      </c>
    </row>
    <row r="22" spans="1:3" x14ac:dyDescent="0.35">
      <c r="A22" s="1">
        <v>40787</v>
      </c>
      <c r="B22">
        <v>3.1269999999999998</v>
      </c>
      <c r="C22">
        <f>B22*conversions!$B$3</f>
        <v>22.749759916188921</v>
      </c>
    </row>
    <row r="23" spans="1:3" x14ac:dyDescent="0.35">
      <c r="A23" s="1">
        <v>40817</v>
      </c>
      <c r="B23">
        <v>3.1080000000000001</v>
      </c>
      <c r="C23">
        <f>B23*conversions!$B$3</f>
        <v>22.611529843145245</v>
      </c>
    </row>
    <row r="24" spans="1:3" x14ac:dyDescent="0.35">
      <c r="A24" s="1">
        <v>40848</v>
      </c>
      <c r="B24">
        <v>3.2250000000000001</v>
      </c>
      <c r="C24">
        <f>B24*conversions!$B$3</f>
        <v>23.462736082414224</v>
      </c>
    </row>
    <row r="25" spans="1:3" x14ac:dyDescent="0.35">
      <c r="A25" s="1">
        <v>40878</v>
      </c>
      <c r="B25">
        <v>3.024</v>
      </c>
      <c r="C25">
        <f>B25*conversions!$B$3</f>
        <v>22.000407414952129</v>
      </c>
    </row>
    <row r="27" spans="1:3" x14ac:dyDescent="0.35">
      <c r="A27" t="s">
        <v>4</v>
      </c>
    </row>
  </sheetData>
  <sortState ref="A2:B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conversions</vt:lpstr>
      <vt:lpstr>Coal</vt:lpstr>
      <vt:lpstr>NatGas</vt:lpstr>
      <vt:lpstr>Oil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2018-06-12T18:20:43Z</dcterms:created>
  <dcterms:modified xsi:type="dcterms:W3CDTF">2018-06-12T21:07:26Z</dcterms:modified>
</cp:coreProperties>
</file>