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e\Uni\21-22_Winter\"/>
    </mc:Choice>
  </mc:AlternateContent>
  <xr:revisionPtr revIDLastSave="0" documentId="13_ncr:1_{A0F13714-0835-42CB-8D3F-5137D8E4EE05}" xr6:coauthVersionLast="47" xr6:coauthVersionMax="47" xr10:uidLastSave="{00000000-0000-0000-0000-000000000000}"/>
  <bookViews>
    <workbookView xWindow="14070" yWindow="2280" windowWidth="10220" windowHeight="6000" xr2:uid="{F9CAB998-B0EC-45D8-B30B-1D6CE1BEF90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56" i="1" l="1"/>
  <c r="X49" i="1" l="1"/>
  <c r="W50" i="1"/>
  <c r="W49" i="1"/>
  <c r="T49" i="1"/>
  <c r="S50" i="1"/>
  <c r="S49" i="1"/>
  <c r="X43" i="1"/>
  <c r="U43" i="1"/>
  <c r="X46" i="1"/>
  <c r="U46" i="1"/>
  <c r="W47" i="1"/>
  <c r="T47" i="1"/>
  <c r="W43" i="1"/>
  <c r="W46" i="1"/>
  <c r="T46" i="1"/>
  <c r="T43" i="1"/>
  <c r="W44" i="1"/>
  <c r="T44" i="1"/>
  <c r="Q41" i="1"/>
  <c r="P41" i="1"/>
  <c r="R41" i="1"/>
  <c r="T41" i="1"/>
  <c r="Y41" i="1"/>
  <c r="X41" i="1"/>
  <c r="W41" i="1"/>
  <c r="V41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2" i="1"/>
  <c r="U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T2" i="1"/>
  <c r="X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2" i="1"/>
  <c r="U41" i="1"/>
  <c r="S41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3" i="1"/>
  <c r="U40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3" i="1"/>
  <c r="U4" i="1"/>
  <c r="U5" i="1"/>
  <c r="U6" i="1"/>
  <c r="S4" i="1" l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2" i="1"/>
  <c r="S3" i="1"/>
  <c r="E41" i="1"/>
</calcChain>
</file>

<file path=xl/sharedStrings.xml><?xml version="1.0" encoding="utf-8"?>
<sst xmlns="http://schemas.openxmlformats.org/spreadsheetml/2006/main" count="75" uniqueCount="65">
  <si>
    <t>#Classes</t>
  </si>
  <si>
    <t>#Methods</t>
  </si>
  <si>
    <t>LOC</t>
  </si>
  <si>
    <t>backflash</t>
  </si>
  <si>
    <t>beita_com_beita_contact</t>
  </si>
  <si>
    <t>cajino_baidu</t>
  </si>
  <si>
    <t>chat_hook</t>
  </si>
  <si>
    <t>chulia</t>
  </si>
  <si>
    <t>death_ring_materialflow</t>
  </si>
  <si>
    <t>dsencrypt_samp</t>
  </si>
  <si>
    <t>exprespam</t>
  </si>
  <si>
    <t>fakeappstore</t>
  </si>
  <si>
    <t>fakebank_android_samp</t>
  </si>
  <si>
    <t>fakedaum</t>
  </si>
  <si>
    <t>fakemart</t>
  </si>
  <si>
    <t>fakeplay</t>
  </si>
  <si>
    <t>faketaobao</t>
  </si>
  <si>
    <t>godwon_samp</t>
  </si>
  <si>
    <t>hummingbad_android_samp</t>
  </si>
  <si>
    <t>jollyserv</t>
  </si>
  <si>
    <t>overlay_android_samp</t>
  </si>
  <si>
    <t>overlaylocker2_android_samp</t>
  </si>
  <si>
    <t>phospy</t>
  </si>
  <si>
    <t>proxy_samp</t>
  </si>
  <si>
    <t>remote_control_smack</t>
  </si>
  <si>
    <t>repane</t>
  </si>
  <si>
    <t>roidsec</t>
  </si>
  <si>
    <t>samsapo</t>
  </si>
  <si>
    <t>save_me</t>
  </si>
  <si>
    <t>scipiex</t>
  </si>
  <si>
    <t>slocker_android_samp</t>
  </si>
  <si>
    <t>sms_google</t>
  </si>
  <si>
    <t>sms_send_locker_qqmagic</t>
  </si>
  <si>
    <t>smssend_packageInstaller</t>
  </si>
  <si>
    <t>smssilience_fake_vertu</t>
  </si>
  <si>
    <t>smsstealer_kysn_assassincreed_android_samp</t>
  </si>
  <si>
    <t>stels_flashplayer_android_update</t>
  </si>
  <si>
    <t>tetus</t>
  </si>
  <si>
    <t>the_interview_movieshow</t>
  </si>
  <si>
    <t>threatjapan_uracto</t>
  </si>
  <si>
    <t>vibleaker_android_samp</t>
  </si>
  <si>
    <t>xbot_android_samp</t>
  </si>
  <si>
    <t>sum</t>
  </si>
  <si>
    <t>Application Name</t>
  </si>
  <si>
    <t>Flows Found</t>
  </si>
  <si>
    <t>Exp. Flows</t>
  </si>
  <si>
    <t>Une. Flows</t>
  </si>
  <si>
    <t>Found NEW</t>
  </si>
  <si>
    <t>True Pos Old</t>
  </si>
  <si>
    <t>False Pos Old</t>
  </si>
  <si>
    <t>False Neg Old</t>
  </si>
  <si>
    <t>True Pos New</t>
  </si>
  <si>
    <t>False Pos New</t>
  </si>
  <si>
    <t>False Neg New</t>
  </si>
  <si>
    <t>OLD:</t>
  </si>
  <si>
    <t>NEW:</t>
  </si>
  <si>
    <t>Leaks</t>
  </si>
  <si>
    <t>Leaks Found</t>
  </si>
  <si>
    <t>Precision = True Pos/all pos(true and false)</t>
  </si>
  <si>
    <t>Recall = True Pos/realpos</t>
  </si>
  <si>
    <t>F-measure =</t>
  </si>
  <si>
    <t>2*precision*recall</t>
  </si>
  <si>
    <t>precision+recall</t>
  </si>
  <si>
    <t>Prec</t>
  </si>
  <si>
    <t>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</si>
</sst>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/>
    <xf numFmtId="0" fontId="1" fillId="0" borderId="5" xfId="0" applyFont="1" applyBorder="1" applyAlignment="1">
      <alignment horizontal="center" vertical="center" wrapText="1"/>
    </xf>
    <xf numFmtId="0" fontId="0" fillId="0" borderId="3" xfId="0" applyBorder="1"/>
    <xf numFmtId="0" fontId="0" fillId="0" borderId="9" xfId="0" applyBorder="1"/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Tabelle1!$C$1</c:f>
              <c:strCache>
                <c:ptCount val="1"/>
                <c:pt idx="0">
                  <c:v>Leaks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Tabelle1!$C$2:$C$40</c:f>
              <c:numCache>
                <c:formatCode>General</c:formatCode>
                <c:ptCount val="39"/>
                <c:pt idx="0">
                  <c:v>13</c:v>
                </c:pt>
                <c:pt idx="1">
                  <c:v>3</c:v>
                </c:pt>
                <c:pt idx="2">
                  <c:v>12</c:v>
                </c:pt>
                <c:pt idx="3">
                  <c:v>12</c:v>
                </c:pt>
                <c:pt idx="4">
                  <c:v>4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5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4</c:v>
                </c:pt>
                <c:pt idx="14">
                  <c:v>6</c:v>
                </c:pt>
                <c:pt idx="15">
                  <c:v>2</c:v>
                </c:pt>
                <c:pt idx="16">
                  <c:v>1</c:v>
                </c:pt>
                <c:pt idx="17">
                  <c:v>4</c:v>
                </c:pt>
                <c:pt idx="18">
                  <c:v>7</c:v>
                </c:pt>
                <c:pt idx="19">
                  <c:v>2</c:v>
                </c:pt>
                <c:pt idx="20">
                  <c:v>17</c:v>
                </c:pt>
                <c:pt idx="21">
                  <c:v>17</c:v>
                </c:pt>
                <c:pt idx="22">
                  <c:v>1</c:v>
                </c:pt>
                <c:pt idx="23">
                  <c:v>6</c:v>
                </c:pt>
                <c:pt idx="24">
                  <c:v>4</c:v>
                </c:pt>
                <c:pt idx="25">
                  <c:v>25</c:v>
                </c:pt>
                <c:pt idx="26">
                  <c:v>3</c:v>
                </c:pt>
                <c:pt idx="27">
                  <c:v>5</c:v>
                </c:pt>
                <c:pt idx="28">
                  <c:v>4</c:v>
                </c:pt>
                <c:pt idx="29">
                  <c:v>6</c:v>
                </c:pt>
                <c:pt idx="30">
                  <c:v>5</c:v>
                </c:pt>
                <c:pt idx="31">
                  <c:v>2</c:v>
                </c:pt>
                <c:pt idx="32">
                  <c:v>5</c:v>
                </c:pt>
                <c:pt idx="33">
                  <c:v>3</c:v>
                </c:pt>
                <c:pt idx="34">
                  <c:v>2</c:v>
                </c:pt>
                <c:pt idx="35">
                  <c:v>1</c:v>
                </c:pt>
                <c:pt idx="36">
                  <c:v>2</c:v>
                </c:pt>
                <c:pt idx="37">
                  <c:v>4</c:v>
                </c:pt>
                <c:pt idx="3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09-4CBD-8D07-67B5F7E1D705}"/>
            </c:ext>
          </c:extLst>
        </c:ser>
        <c:ser>
          <c:idx val="1"/>
          <c:order val="1"/>
          <c:tx>
            <c:strRef>
              <c:f>Tabelle1!$F$1</c:f>
              <c:strCache>
                <c:ptCount val="1"/>
                <c:pt idx="0">
                  <c:v>Leaks Found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Tabelle1!$F$2:$F$40</c:f>
              <c:numCache>
                <c:formatCode>General</c:formatCode>
                <c:ptCount val="39"/>
                <c:pt idx="0">
                  <c:v>22</c:v>
                </c:pt>
                <c:pt idx="1">
                  <c:v>31</c:v>
                </c:pt>
                <c:pt idx="2">
                  <c:v>70</c:v>
                </c:pt>
                <c:pt idx="3">
                  <c:v>6</c:v>
                </c:pt>
                <c:pt idx="4">
                  <c:v>9</c:v>
                </c:pt>
                <c:pt idx="5">
                  <c:v>8</c:v>
                </c:pt>
                <c:pt idx="6">
                  <c:v>0</c:v>
                </c:pt>
                <c:pt idx="7">
                  <c:v>0</c:v>
                </c:pt>
                <c:pt idx="8">
                  <c:v>9</c:v>
                </c:pt>
                <c:pt idx="9">
                  <c:v>1</c:v>
                </c:pt>
                <c:pt idx="10">
                  <c:v>6</c:v>
                </c:pt>
                <c:pt idx="11">
                  <c:v>2</c:v>
                </c:pt>
                <c:pt idx="12">
                  <c:v>26</c:v>
                </c:pt>
                <c:pt idx="13">
                  <c:v>0</c:v>
                </c:pt>
                <c:pt idx="14">
                  <c:v>0</c:v>
                </c:pt>
                <c:pt idx="15">
                  <c:v>56</c:v>
                </c:pt>
                <c:pt idx="16">
                  <c:v>11</c:v>
                </c:pt>
                <c:pt idx="17">
                  <c:v>2</c:v>
                </c:pt>
                <c:pt idx="18">
                  <c:v>11</c:v>
                </c:pt>
                <c:pt idx="19">
                  <c:v>0</c:v>
                </c:pt>
                <c:pt idx="20">
                  <c:v>6</c:v>
                </c:pt>
                <c:pt idx="21">
                  <c:v>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13</c:v>
                </c:pt>
                <c:pt idx="26">
                  <c:v>41</c:v>
                </c:pt>
                <c:pt idx="27">
                  <c:v>0</c:v>
                </c:pt>
                <c:pt idx="28">
                  <c:v>11</c:v>
                </c:pt>
                <c:pt idx="29">
                  <c:v>2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</c:v>
                </c:pt>
                <c:pt idx="35">
                  <c:v>0</c:v>
                </c:pt>
                <c:pt idx="36">
                  <c:v>0</c:v>
                </c:pt>
                <c:pt idx="37">
                  <c:v>4</c:v>
                </c:pt>
                <c:pt idx="3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09-4CBD-8D07-67B5F7E1D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19643792"/>
        <c:axId val="1822001840"/>
        <c:axId val="174609440"/>
      </c:bar3DChart>
      <c:catAx>
        <c:axId val="18196437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22001840"/>
        <c:crosses val="autoZero"/>
        <c:auto val="1"/>
        <c:lblAlgn val="ctr"/>
        <c:lblOffset val="100"/>
        <c:noMultiLvlLbl val="0"/>
      </c:catAx>
      <c:valAx>
        <c:axId val="182200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19643792"/>
        <c:crosses val="autoZero"/>
        <c:crossBetween val="between"/>
      </c:valAx>
      <c:serAx>
        <c:axId val="1746094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22001840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Tabelle1!$P$1</c:f>
              <c:strCache>
                <c:ptCount val="1"/>
                <c:pt idx="0">
                  <c:v>Leaks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Tabelle1!$P$2:$P$40</c:f>
              <c:numCache>
                <c:formatCode>General</c:formatCode>
                <c:ptCount val="39"/>
                <c:pt idx="0">
                  <c:v>13</c:v>
                </c:pt>
                <c:pt idx="1">
                  <c:v>3</c:v>
                </c:pt>
                <c:pt idx="2">
                  <c:v>12</c:v>
                </c:pt>
                <c:pt idx="3">
                  <c:v>12</c:v>
                </c:pt>
                <c:pt idx="4">
                  <c:v>4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5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4</c:v>
                </c:pt>
                <c:pt idx="14">
                  <c:v>6</c:v>
                </c:pt>
                <c:pt idx="15">
                  <c:v>2</c:v>
                </c:pt>
                <c:pt idx="16">
                  <c:v>1</c:v>
                </c:pt>
                <c:pt idx="17">
                  <c:v>4</c:v>
                </c:pt>
                <c:pt idx="18">
                  <c:v>7</c:v>
                </c:pt>
                <c:pt idx="19">
                  <c:v>2</c:v>
                </c:pt>
                <c:pt idx="20">
                  <c:v>17</c:v>
                </c:pt>
                <c:pt idx="21">
                  <c:v>17</c:v>
                </c:pt>
                <c:pt idx="22">
                  <c:v>1</c:v>
                </c:pt>
                <c:pt idx="23">
                  <c:v>6</c:v>
                </c:pt>
                <c:pt idx="24">
                  <c:v>4</c:v>
                </c:pt>
                <c:pt idx="25">
                  <c:v>25</c:v>
                </c:pt>
                <c:pt idx="26">
                  <c:v>3</c:v>
                </c:pt>
                <c:pt idx="27">
                  <c:v>5</c:v>
                </c:pt>
                <c:pt idx="28">
                  <c:v>4</c:v>
                </c:pt>
                <c:pt idx="29">
                  <c:v>6</c:v>
                </c:pt>
                <c:pt idx="30">
                  <c:v>5</c:v>
                </c:pt>
                <c:pt idx="31">
                  <c:v>2</c:v>
                </c:pt>
                <c:pt idx="32">
                  <c:v>5</c:v>
                </c:pt>
                <c:pt idx="33">
                  <c:v>3</c:v>
                </c:pt>
                <c:pt idx="34">
                  <c:v>2</c:v>
                </c:pt>
                <c:pt idx="35">
                  <c:v>1</c:v>
                </c:pt>
                <c:pt idx="36">
                  <c:v>2</c:v>
                </c:pt>
                <c:pt idx="37">
                  <c:v>4</c:v>
                </c:pt>
                <c:pt idx="3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3B-4EB3-9DA2-0F423A2CE382}"/>
            </c:ext>
          </c:extLst>
        </c:ser>
        <c:ser>
          <c:idx val="1"/>
          <c:order val="1"/>
          <c:tx>
            <c:strRef>
              <c:f>Tabelle1!$R$1</c:f>
              <c:strCache>
                <c:ptCount val="1"/>
                <c:pt idx="0">
                  <c:v>Leaks Found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Tabelle1!$R$2:$R$40</c:f>
              <c:numCache>
                <c:formatCode>General</c:formatCode>
                <c:ptCount val="39"/>
                <c:pt idx="0">
                  <c:v>0</c:v>
                </c:pt>
                <c:pt idx="1">
                  <c:v>9</c:v>
                </c:pt>
                <c:pt idx="2">
                  <c:v>4</c:v>
                </c:pt>
                <c:pt idx="3">
                  <c:v>0</c:v>
                </c:pt>
                <c:pt idx="4">
                  <c:v>5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2</c:v>
                </c:pt>
                <c:pt idx="12">
                  <c:v>10</c:v>
                </c:pt>
                <c:pt idx="13">
                  <c:v>0</c:v>
                </c:pt>
                <c:pt idx="14">
                  <c:v>0</c:v>
                </c:pt>
                <c:pt idx="15">
                  <c:v>25</c:v>
                </c:pt>
                <c:pt idx="16">
                  <c:v>1</c:v>
                </c:pt>
                <c:pt idx="17">
                  <c:v>0</c:v>
                </c:pt>
                <c:pt idx="18">
                  <c:v>5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2</c:v>
                </c:pt>
                <c:pt idx="3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3B-4EB3-9DA2-0F423A2CE3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97432752"/>
        <c:axId val="1497433168"/>
        <c:axId val="1515503264"/>
      </c:bar3DChart>
      <c:catAx>
        <c:axId val="14974327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97433168"/>
        <c:crosses val="autoZero"/>
        <c:auto val="1"/>
        <c:lblAlgn val="ctr"/>
        <c:lblOffset val="100"/>
        <c:noMultiLvlLbl val="0"/>
      </c:catAx>
      <c:valAx>
        <c:axId val="149743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97432752"/>
        <c:crosses val="autoZero"/>
        <c:crossBetween val="between"/>
      </c:valAx>
      <c:serAx>
        <c:axId val="15155032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97433168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pod.io/#https://github.com/TaintBench/fakeplay" TargetMode="External"/><Relationship Id="rId18" Type="http://schemas.openxmlformats.org/officeDocument/2006/relationships/hyperlink" Target="https://gitpod.io/#https://github.com/TaintBench/overlay_android_samp" TargetMode="External"/><Relationship Id="rId26" Type="http://schemas.openxmlformats.org/officeDocument/2006/relationships/hyperlink" Target="https://gitpod.io/#https://github.com/TaintBench/save_me" TargetMode="External"/><Relationship Id="rId39" Type="http://schemas.openxmlformats.org/officeDocument/2006/relationships/hyperlink" Target="https://gitpod.io/#https://github.com/TaintBench/xbot_android_samp" TargetMode="External"/><Relationship Id="rId21" Type="http://schemas.openxmlformats.org/officeDocument/2006/relationships/hyperlink" Target="https://gitpod.io/#https://github.com/TaintBench/proxy_samp" TargetMode="External"/><Relationship Id="rId34" Type="http://schemas.openxmlformats.org/officeDocument/2006/relationships/hyperlink" Target="https://gitpod.io/#https://github.com/TaintBench/stels_flashplayer_android_update" TargetMode="External"/><Relationship Id="rId7" Type="http://schemas.openxmlformats.org/officeDocument/2006/relationships/hyperlink" Target="https://gitpod.io/#https://github.com/TaintBench/dsencrypt_samp" TargetMode="External"/><Relationship Id="rId2" Type="http://schemas.openxmlformats.org/officeDocument/2006/relationships/hyperlink" Target="https://gitpod.io/#https://github.com/TaintBench/beita_com_beita_contact" TargetMode="External"/><Relationship Id="rId16" Type="http://schemas.openxmlformats.org/officeDocument/2006/relationships/hyperlink" Target="https://gitpod.io/#https://github.com/TaintBench/hummingbad_android_samp" TargetMode="External"/><Relationship Id="rId20" Type="http://schemas.openxmlformats.org/officeDocument/2006/relationships/hyperlink" Target="https://gitpod.io/#https://github.com/TaintBench/phospy" TargetMode="External"/><Relationship Id="rId29" Type="http://schemas.openxmlformats.org/officeDocument/2006/relationships/hyperlink" Target="https://gitpod.io/#https://github.com/TaintBench/sms_google" TargetMode="External"/><Relationship Id="rId41" Type="http://schemas.openxmlformats.org/officeDocument/2006/relationships/chart" Target="../charts/chart2.xml"/><Relationship Id="rId1" Type="http://schemas.openxmlformats.org/officeDocument/2006/relationships/hyperlink" Target="https://gitpod.io/#https://github.com/TaintBench/backflash" TargetMode="External"/><Relationship Id="rId6" Type="http://schemas.openxmlformats.org/officeDocument/2006/relationships/hyperlink" Target="https://gitpod.io/#https://github.com/TaintBench/death_ring_materialflow" TargetMode="External"/><Relationship Id="rId11" Type="http://schemas.openxmlformats.org/officeDocument/2006/relationships/hyperlink" Target="https://gitpod.io/#https://github.com/TaintBench/fakedaum" TargetMode="External"/><Relationship Id="rId24" Type="http://schemas.openxmlformats.org/officeDocument/2006/relationships/hyperlink" Target="https://gitpod.io/#https://github.com/TaintBench/roidsec" TargetMode="External"/><Relationship Id="rId32" Type="http://schemas.openxmlformats.org/officeDocument/2006/relationships/hyperlink" Target="https://gitpod.io/#https://github.com/TaintBench/smssilience_fake_vertu" TargetMode="External"/><Relationship Id="rId37" Type="http://schemas.openxmlformats.org/officeDocument/2006/relationships/hyperlink" Target="https://gitpod.io/#https://github.com/TaintBench/threatjapan_uracto" TargetMode="External"/><Relationship Id="rId40" Type="http://schemas.openxmlformats.org/officeDocument/2006/relationships/chart" Target="../charts/chart1.xml"/><Relationship Id="rId5" Type="http://schemas.openxmlformats.org/officeDocument/2006/relationships/hyperlink" Target="https://gitpod.io/#https://github.com/TaintBench/chulia" TargetMode="External"/><Relationship Id="rId15" Type="http://schemas.openxmlformats.org/officeDocument/2006/relationships/hyperlink" Target="https://gitpod.io/#https://github.com/TaintBench/godwon_samp" TargetMode="External"/><Relationship Id="rId23" Type="http://schemas.openxmlformats.org/officeDocument/2006/relationships/hyperlink" Target="https://gitpod.io/#https://github.com/TaintBench/repane" TargetMode="External"/><Relationship Id="rId28" Type="http://schemas.openxmlformats.org/officeDocument/2006/relationships/hyperlink" Target="https://gitpod.io/#https://github.com/TaintBench/slocker_android_samp" TargetMode="External"/><Relationship Id="rId36" Type="http://schemas.openxmlformats.org/officeDocument/2006/relationships/hyperlink" Target="https://gitpod.io/#https://github.com/TaintBench/the_interview_movieshow" TargetMode="External"/><Relationship Id="rId10" Type="http://schemas.openxmlformats.org/officeDocument/2006/relationships/hyperlink" Target="https://gitpod.io/#https://github.com/TaintBench/fakebank_android_samp" TargetMode="External"/><Relationship Id="rId19" Type="http://schemas.openxmlformats.org/officeDocument/2006/relationships/hyperlink" Target="https://gitpod.io/#https://github.com/TaintBench/overlaylocker2_android_samp" TargetMode="External"/><Relationship Id="rId31" Type="http://schemas.openxmlformats.org/officeDocument/2006/relationships/hyperlink" Target="https://gitpod.io/#https://github.com/TaintBench/smssend_packageInstaller" TargetMode="External"/><Relationship Id="rId4" Type="http://schemas.openxmlformats.org/officeDocument/2006/relationships/hyperlink" Target="https://gitpod.io/#https://github.com/TaintBench/chat_hook" TargetMode="External"/><Relationship Id="rId9" Type="http://schemas.openxmlformats.org/officeDocument/2006/relationships/hyperlink" Target="https://gitpod.io/#https://github.com/TaintBench/fakeappstore" TargetMode="External"/><Relationship Id="rId14" Type="http://schemas.openxmlformats.org/officeDocument/2006/relationships/hyperlink" Target="https://gitpod.io/#https://github.com/TaintBench/faketaobao" TargetMode="External"/><Relationship Id="rId22" Type="http://schemas.openxmlformats.org/officeDocument/2006/relationships/hyperlink" Target="https://gitpod.io/#https://github.com/TaintBench/remote_control_smack" TargetMode="External"/><Relationship Id="rId27" Type="http://schemas.openxmlformats.org/officeDocument/2006/relationships/hyperlink" Target="https://gitpod.io/#https://github.com/TaintBench/scipiex" TargetMode="External"/><Relationship Id="rId30" Type="http://schemas.openxmlformats.org/officeDocument/2006/relationships/hyperlink" Target="https://gitpod.io/#https://github.com/TaintBench/sms_send_locker_qqmagic" TargetMode="External"/><Relationship Id="rId35" Type="http://schemas.openxmlformats.org/officeDocument/2006/relationships/hyperlink" Target="https://gitpod.io/#https://github.com/TaintBench/tetus" TargetMode="External"/><Relationship Id="rId8" Type="http://schemas.openxmlformats.org/officeDocument/2006/relationships/hyperlink" Target="https://gitpod.io/#https://github.com/TaintBench/exprespam" TargetMode="External"/><Relationship Id="rId3" Type="http://schemas.openxmlformats.org/officeDocument/2006/relationships/hyperlink" Target="https://gitpod.io/#https://github.com/TaintBench/cajino_baidu" TargetMode="External"/><Relationship Id="rId12" Type="http://schemas.openxmlformats.org/officeDocument/2006/relationships/hyperlink" Target="https://gitpod.io/#https://github.com/TaintBench/fakemart" TargetMode="External"/><Relationship Id="rId17" Type="http://schemas.openxmlformats.org/officeDocument/2006/relationships/hyperlink" Target="https://gitpod.io/#https://github.com/TaintBench/jollyserv" TargetMode="External"/><Relationship Id="rId25" Type="http://schemas.openxmlformats.org/officeDocument/2006/relationships/hyperlink" Target="https://gitpod.io/#https://github.com/TaintBench/samsapo" TargetMode="External"/><Relationship Id="rId33" Type="http://schemas.openxmlformats.org/officeDocument/2006/relationships/hyperlink" Target="https://gitpod.io/#https://github.com/TaintBench/smsstealer_kysn_assassincreed_android_samp" TargetMode="External"/><Relationship Id="rId38" Type="http://schemas.openxmlformats.org/officeDocument/2006/relationships/hyperlink" Target="https://gitpod.io/#https://github.com/TaintBench/vibleaker_android_sa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</xdr:row>
      <xdr:rowOff>0</xdr:rowOff>
    </xdr:from>
    <xdr:to>
      <xdr:col>11</xdr:col>
      <xdr:colOff>285750</xdr:colOff>
      <xdr:row>2</xdr:row>
      <xdr:rowOff>104322</xdr:rowOff>
    </xdr:to>
    <xdr:sp macro="" textlink="">
      <xdr:nvSpPr>
        <xdr:cNvPr id="1026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9B10B0-B57B-477F-BDD1-C94F704D2A37}"/>
            </a:ext>
          </a:extLst>
        </xdr:cNvPr>
        <xdr:cNvSpPr>
          <a:spLocks noChangeAspect="1" noChangeArrowheads="1"/>
        </xdr:cNvSpPr>
      </xdr:nvSpPr>
      <xdr:spPr bwMode="auto">
        <a:xfrm>
          <a:off x="3810000" y="5524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285750</xdr:colOff>
      <xdr:row>2</xdr:row>
      <xdr:rowOff>285750</xdr:rowOff>
    </xdr:to>
    <xdr:sp macro="" textlink="">
      <xdr:nvSpPr>
        <xdr:cNvPr id="1028" name="AutoShape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E7A0C48-2CEA-4FF4-8293-F3266699DE09}"/>
            </a:ext>
          </a:extLst>
        </xdr:cNvPr>
        <xdr:cNvSpPr>
          <a:spLocks noChangeAspect="1" noChangeArrowheads="1"/>
        </xdr:cNvSpPr>
      </xdr:nvSpPr>
      <xdr:spPr bwMode="auto">
        <a:xfrm>
          <a:off x="3810000" y="7366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285750</xdr:colOff>
      <xdr:row>3</xdr:row>
      <xdr:rowOff>285750</xdr:rowOff>
    </xdr:to>
    <xdr:sp macro="" textlink="">
      <xdr:nvSpPr>
        <xdr:cNvPr id="1030" name="AutoShape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FDC9DB5-74DE-423F-A889-48C023084B4A}"/>
            </a:ext>
          </a:extLst>
        </xdr:cNvPr>
        <xdr:cNvSpPr>
          <a:spLocks noChangeAspect="1" noChangeArrowheads="1"/>
        </xdr:cNvSpPr>
      </xdr:nvSpPr>
      <xdr:spPr bwMode="auto">
        <a:xfrm>
          <a:off x="3810000" y="12890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285750</xdr:colOff>
      <xdr:row>5</xdr:row>
      <xdr:rowOff>101600</xdr:rowOff>
    </xdr:to>
    <xdr:sp macro="" textlink="">
      <xdr:nvSpPr>
        <xdr:cNvPr id="1032" name="AutoShape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ED47DD2-52ED-4927-89E7-2FF1E26B5E0F}"/>
            </a:ext>
          </a:extLst>
        </xdr:cNvPr>
        <xdr:cNvSpPr>
          <a:spLocks noChangeAspect="1" noChangeArrowheads="1"/>
        </xdr:cNvSpPr>
      </xdr:nvSpPr>
      <xdr:spPr bwMode="auto">
        <a:xfrm>
          <a:off x="3810000" y="16573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285750</xdr:colOff>
      <xdr:row>6</xdr:row>
      <xdr:rowOff>101600</xdr:rowOff>
    </xdr:to>
    <xdr:sp macro="" textlink="">
      <xdr:nvSpPr>
        <xdr:cNvPr id="1034" name="AutoShape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A9CA7D4-7F65-4EF9-8664-DDBADB0C3304}"/>
            </a:ext>
          </a:extLst>
        </xdr:cNvPr>
        <xdr:cNvSpPr>
          <a:spLocks noChangeAspect="1" noChangeArrowheads="1"/>
        </xdr:cNvSpPr>
      </xdr:nvSpPr>
      <xdr:spPr bwMode="auto">
        <a:xfrm>
          <a:off x="3810000" y="18415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285750</xdr:colOff>
      <xdr:row>6</xdr:row>
      <xdr:rowOff>285750</xdr:rowOff>
    </xdr:to>
    <xdr:sp macro="" textlink="">
      <xdr:nvSpPr>
        <xdr:cNvPr id="1036" name="AutoShape 12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C65451E-91C6-4BB5-B16C-73807A1A7DF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20256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285750</xdr:colOff>
      <xdr:row>7</xdr:row>
      <xdr:rowOff>285750</xdr:rowOff>
    </xdr:to>
    <xdr:sp macro="" textlink="">
      <xdr:nvSpPr>
        <xdr:cNvPr id="1038" name="AutoShape 1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F632AC6-A12E-4626-8AD2-5296D5B56537}"/>
            </a:ext>
          </a:extLst>
        </xdr:cNvPr>
        <xdr:cNvSpPr>
          <a:spLocks noChangeAspect="1" noChangeArrowheads="1"/>
        </xdr:cNvSpPr>
      </xdr:nvSpPr>
      <xdr:spPr bwMode="auto">
        <a:xfrm>
          <a:off x="3810000" y="25781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285750</xdr:colOff>
      <xdr:row>9</xdr:row>
      <xdr:rowOff>104322</xdr:rowOff>
    </xdr:to>
    <xdr:sp macro="" textlink="">
      <xdr:nvSpPr>
        <xdr:cNvPr id="1040" name="AutoShape 16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641633F-47EF-4D09-9B7C-57E44AC019AB}"/>
            </a:ext>
          </a:extLst>
        </xdr:cNvPr>
        <xdr:cNvSpPr>
          <a:spLocks noChangeAspect="1" noChangeArrowheads="1"/>
        </xdr:cNvSpPr>
      </xdr:nvSpPr>
      <xdr:spPr bwMode="auto">
        <a:xfrm>
          <a:off x="3810000" y="29464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285750</xdr:colOff>
      <xdr:row>9</xdr:row>
      <xdr:rowOff>285750</xdr:rowOff>
    </xdr:to>
    <xdr:sp macro="" textlink="">
      <xdr:nvSpPr>
        <xdr:cNvPr id="1042" name="AutoShape 1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A5CDD7C-3EC9-4032-A4A3-AB62BB3347A6}"/>
            </a:ext>
          </a:extLst>
        </xdr:cNvPr>
        <xdr:cNvSpPr>
          <a:spLocks noChangeAspect="1" noChangeArrowheads="1"/>
        </xdr:cNvSpPr>
      </xdr:nvSpPr>
      <xdr:spPr bwMode="auto">
        <a:xfrm>
          <a:off x="3810000" y="31305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285750</xdr:colOff>
      <xdr:row>10</xdr:row>
      <xdr:rowOff>285750</xdr:rowOff>
    </xdr:to>
    <xdr:sp macro="" textlink="">
      <xdr:nvSpPr>
        <xdr:cNvPr id="1044" name="AutoShape 2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3520179F-A749-4D2E-AB8F-14F15819B23B}"/>
            </a:ext>
          </a:extLst>
        </xdr:cNvPr>
        <xdr:cNvSpPr>
          <a:spLocks noChangeAspect="1" noChangeArrowheads="1"/>
        </xdr:cNvSpPr>
      </xdr:nvSpPr>
      <xdr:spPr bwMode="auto">
        <a:xfrm>
          <a:off x="3810000" y="34988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285750</xdr:colOff>
      <xdr:row>12</xdr:row>
      <xdr:rowOff>104321</xdr:rowOff>
    </xdr:to>
    <xdr:sp macro="" textlink="">
      <xdr:nvSpPr>
        <xdr:cNvPr id="1046" name="AutoShape 22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7F10341-AACE-4D60-A851-5A0B59C18EAE}"/>
            </a:ext>
          </a:extLst>
        </xdr:cNvPr>
        <xdr:cNvSpPr>
          <a:spLocks noChangeAspect="1" noChangeArrowheads="1"/>
        </xdr:cNvSpPr>
      </xdr:nvSpPr>
      <xdr:spPr bwMode="auto">
        <a:xfrm>
          <a:off x="3810000" y="40513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285750</xdr:colOff>
      <xdr:row>13</xdr:row>
      <xdr:rowOff>104322</xdr:rowOff>
    </xdr:to>
    <xdr:sp macro="" textlink="">
      <xdr:nvSpPr>
        <xdr:cNvPr id="1048" name="AutoShape 2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9271A451-445E-4E16-AB74-DEA95A7EC0A2}"/>
            </a:ext>
          </a:extLst>
        </xdr:cNvPr>
        <xdr:cNvSpPr>
          <a:spLocks noChangeAspect="1" noChangeArrowheads="1"/>
        </xdr:cNvSpPr>
      </xdr:nvSpPr>
      <xdr:spPr bwMode="auto">
        <a:xfrm>
          <a:off x="3810000" y="42354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285750</xdr:colOff>
      <xdr:row>14</xdr:row>
      <xdr:rowOff>104321</xdr:rowOff>
    </xdr:to>
    <xdr:sp macro="" textlink="">
      <xdr:nvSpPr>
        <xdr:cNvPr id="1050" name="AutoShape 26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CED8AB5F-FD3C-467F-8D3F-218A3C82CFF2}"/>
            </a:ext>
          </a:extLst>
        </xdr:cNvPr>
        <xdr:cNvSpPr>
          <a:spLocks noChangeAspect="1" noChangeArrowheads="1"/>
        </xdr:cNvSpPr>
      </xdr:nvSpPr>
      <xdr:spPr bwMode="auto">
        <a:xfrm>
          <a:off x="3810000" y="44196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285750</xdr:colOff>
      <xdr:row>15</xdr:row>
      <xdr:rowOff>104322</xdr:rowOff>
    </xdr:to>
    <xdr:sp macro="" textlink="">
      <xdr:nvSpPr>
        <xdr:cNvPr id="1052" name="AutoShape 28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7FA66D36-E74B-41BA-A97B-FDDD24644E9E}"/>
            </a:ext>
          </a:extLst>
        </xdr:cNvPr>
        <xdr:cNvSpPr>
          <a:spLocks noChangeAspect="1" noChangeArrowheads="1"/>
        </xdr:cNvSpPr>
      </xdr:nvSpPr>
      <xdr:spPr bwMode="auto">
        <a:xfrm>
          <a:off x="3810000" y="46037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285750</xdr:colOff>
      <xdr:row>15</xdr:row>
      <xdr:rowOff>285750</xdr:rowOff>
    </xdr:to>
    <xdr:sp macro="" textlink="">
      <xdr:nvSpPr>
        <xdr:cNvPr id="1054" name="AutoShape 30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C9308D3A-A0AE-453D-92D5-895F3E16309C}"/>
            </a:ext>
          </a:extLst>
        </xdr:cNvPr>
        <xdr:cNvSpPr>
          <a:spLocks noChangeAspect="1" noChangeArrowheads="1"/>
        </xdr:cNvSpPr>
      </xdr:nvSpPr>
      <xdr:spPr bwMode="auto">
        <a:xfrm>
          <a:off x="3810000" y="47879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16</xdr:row>
      <xdr:rowOff>0</xdr:rowOff>
    </xdr:from>
    <xdr:to>
      <xdr:col>11</xdr:col>
      <xdr:colOff>285750</xdr:colOff>
      <xdr:row>16</xdr:row>
      <xdr:rowOff>285750</xdr:rowOff>
    </xdr:to>
    <xdr:sp macro="" textlink="">
      <xdr:nvSpPr>
        <xdr:cNvPr id="1056" name="AutoShape 32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5774A42B-9E95-4E8A-8327-1F800C16D03D}"/>
            </a:ext>
          </a:extLst>
        </xdr:cNvPr>
        <xdr:cNvSpPr>
          <a:spLocks noChangeAspect="1" noChangeArrowheads="1"/>
        </xdr:cNvSpPr>
      </xdr:nvSpPr>
      <xdr:spPr bwMode="auto">
        <a:xfrm>
          <a:off x="3810000" y="51562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17</xdr:row>
      <xdr:rowOff>0</xdr:rowOff>
    </xdr:from>
    <xdr:to>
      <xdr:col>11</xdr:col>
      <xdr:colOff>285750</xdr:colOff>
      <xdr:row>18</xdr:row>
      <xdr:rowOff>104321</xdr:rowOff>
    </xdr:to>
    <xdr:sp macro="" textlink="">
      <xdr:nvSpPr>
        <xdr:cNvPr id="1058" name="AutoShape 34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DF52A499-6FBB-4CEB-A7EA-ECBE667EE1F6}"/>
            </a:ext>
          </a:extLst>
        </xdr:cNvPr>
        <xdr:cNvSpPr>
          <a:spLocks noChangeAspect="1" noChangeArrowheads="1"/>
        </xdr:cNvSpPr>
      </xdr:nvSpPr>
      <xdr:spPr bwMode="auto">
        <a:xfrm>
          <a:off x="3810000" y="57086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285750</xdr:colOff>
      <xdr:row>18</xdr:row>
      <xdr:rowOff>285750</xdr:rowOff>
    </xdr:to>
    <xdr:sp macro="" textlink="">
      <xdr:nvSpPr>
        <xdr:cNvPr id="1060" name="AutoShape 36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D57782A4-BAE4-407F-90DA-283C1FC920BF}"/>
            </a:ext>
          </a:extLst>
        </xdr:cNvPr>
        <xdr:cNvSpPr>
          <a:spLocks noChangeAspect="1" noChangeArrowheads="1"/>
        </xdr:cNvSpPr>
      </xdr:nvSpPr>
      <xdr:spPr bwMode="auto">
        <a:xfrm>
          <a:off x="3810000" y="58928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285750</xdr:colOff>
      <xdr:row>19</xdr:row>
      <xdr:rowOff>285750</xdr:rowOff>
    </xdr:to>
    <xdr:sp macro="" textlink="">
      <xdr:nvSpPr>
        <xdr:cNvPr id="1062" name="AutoShape 38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BC71B5C0-5805-4524-A3FC-60B2404447E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62611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285750</xdr:colOff>
      <xdr:row>21</xdr:row>
      <xdr:rowOff>101600</xdr:rowOff>
    </xdr:to>
    <xdr:sp macro="" textlink="">
      <xdr:nvSpPr>
        <xdr:cNvPr id="1064" name="AutoShape 40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92CFB1A4-B1C5-402B-A033-C23B31DA984C}"/>
            </a:ext>
          </a:extLst>
        </xdr:cNvPr>
        <xdr:cNvSpPr>
          <a:spLocks noChangeAspect="1" noChangeArrowheads="1"/>
        </xdr:cNvSpPr>
      </xdr:nvSpPr>
      <xdr:spPr bwMode="auto">
        <a:xfrm>
          <a:off x="3810000" y="68135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285750</xdr:colOff>
      <xdr:row>21</xdr:row>
      <xdr:rowOff>283028</xdr:rowOff>
    </xdr:to>
    <xdr:sp macro="" textlink="">
      <xdr:nvSpPr>
        <xdr:cNvPr id="1066" name="AutoShape 42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C736DE1B-49C0-49FC-88E4-083D80FC1A25}"/>
            </a:ext>
          </a:extLst>
        </xdr:cNvPr>
        <xdr:cNvSpPr>
          <a:spLocks noChangeAspect="1" noChangeArrowheads="1"/>
        </xdr:cNvSpPr>
      </xdr:nvSpPr>
      <xdr:spPr bwMode="auto">
        <a:xfrm>
          <a:off x="3810000" y="69977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285750</xdr:colOff>
      <xdr:row>22</xdr:row>
      <xdr:rowOff>283029</xdr:rowOff>
    </xdr:to>
    <xdr:sp macro="" textlink="">
      <xdr:nvSpPr>
        <xdr:cNvPr id="1068" name="AutoShape 44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1E83AC95-61D0-487C-837A-E4181421E896}"/>
            </a:ext>
          </a:extLst>
        </xdr:cNvPr>
        <xdr:cNvSpPr>
          <a:spLocks noChangeAspect="1" noChangeArrowheads="1"/>
        </xdr:cNvSpPr>
      </xdr:nvSpPr>
      <xdr:spPr bwMode="auto">
        <a:xfrm>
          <a:off x="3810000" y="73660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23</xdr:row>
      <xdr:rowOff>0</xdr:rowOff>
    </xdr:from>
    <xdr:to>
      <xdr:col>11</xdr:col>
      <xdr:colOff>285750</xdr:colOff>
      <xdr:row>24</xdr:row>
      <xdr:rowOff>101600</xdr:rowOff>
    </xdr:to>
    <xdr:sp macro="" textlink="">
      <xdr:nvSpPr>
        <xdr:cNvPr id="1070" name="AutoShape 46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DA99CE78-A14E-4F27-BBB7-76B6A77E5649}"/>
            </a:ext>
          </a:extLst>
        </xdr:cNvPr>
        <xdr:cNvSpPr>
          <a:spLocks noChangeAspect="1" noChangeArrowheads="1"/>
        </xdr:cNvSpPr>
      </xdr:nvSpPr>
      <xdr:spPr bwMode="auto">
        <a:xfrm>
          <a:off x="3810000" y="77343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24</xdr:row>
      <xdr:rowOff>0</xdr:rowOff>
    </xdr:from>
    <xdr:to>
      <xdr:col>11</xdr:col>
      <xdr:colOff>285750</xdr:colOff>
      <xdr:row>25</xdr:row>
      <xdr:rowOff>101600</xdr:rowOff>
    </xdr:to>
    <xdr:sp macro="" textlink="">
      <xdr:nvSpPr>
        <xdr:cNvPr id="1072" name="AutoShape 48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F1BEAC89-DE0F-4BE0-B481-44B185C0CD8F}"/>
            </a:ext>
          </a:extLst>
        </xdr:cNvPr>
        <xdr:cNvSpPr>
          <a:spLocks noChangeAspect="1" noChangeArrowheads="1"/>
        </xdr:cNvSpPr>
      </xdr:nvSpPr>
      <xdr:spPr bwMode="auto">
        <a:xfrm>
          <a:off x="3810000" y="79184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285750</xdr:colOff>
      <xdr:row>26</xdr:row>
      <xdr:rowOff>101600</xdr:rowOff>
    </xdr:to>
    <xdr:sp macro="" textlink="">
      <xdr:nvSpPr>
        <xdr:cNvPr id="1074" name="AutoShape 50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C3AD4D25-0CFB-4C63-A2A9-0FC84BB5C2CE}"/>
            </a:ext>
          </a:extLst>
        </xdr:cNvPr>
        <xdr:cNvSpPr>
          <a:spLocks noChangeAspect="1" noChangeArrowheads="1"/>
        </xdr:cNvSpPr>
      </xdr:nvSpPr>
      <xdr:spPr bwMode="auto">
        <a:xfrm>
          <a:off x="3810000" y="81026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285750</xdr:colOff>
      <xdr:row>27</xdr:row>
      <xdr:rowOff>101600</xdr:rowOff>
    </xdr:to>
    <xdr:sp macro="" textlink="">
      <xdr:nvSpPr>
        <xdr:cNvPr id="1076" name="AutoShape 52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B563395F-65EF-4B18-9449-5EFF3643EC48}"/>
            </a:ext>
          </a:extLst>
        </xdr:cNvPr>
        <xdr:cNvSpPr>
          <a:spLocks noChangeAspect="1" noChangeArrowheads="1"/>
        </xdr:cNvSpPr>
      </xdr:nvSpPr>
      <xdr:spPr bwMode="auto">
        <a:xfrm>
          <a:off x="3810000" y="82867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27</xdr:row>
      <xdr:rowOff>0</xdr:rowOff>
    </xdr:from>
    <xdr:to>
      <xdr:col>11</xdr:col>
      <xdr:colOff>285750</xdr:colOff>
      <xdr:row>28</xdr:row>
      <xdr:rowOff>101600</xdr:rowOff>
    </xdr:to>
    <xdr:sp macro="" textlink="">
      <xdr:nvSpPr>
        <xdr:cNvPr id="1078" name="AutoShape 54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9EC59C7E-84D1-4B87-B210-7DE0847BE3B5}"/>
            </a:ext>
          </a:extLst>
        </xdr:cNvPr>
        <xdr:cNvSpPr>
          <a:spLocks noChangeAspect="1" noChangeArrowheads="1"/>
        </xdr:cNvSpPr>
      </xdr:nvSpPr>
      <xdr:spPr bwMode="auto">
        <a:xfrm>
          <a:off x="3810000" y="84709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28</xdr:row>
      <xdr:rowOff>0</xdr:rowOff>
    </xdr:from>
    <xdr:to>
      <xdr:col>11</xdr:col>
      <xdr:colOff>285750</xdr:colOff>
      <xdr:row>28</xdr:row>
      <xdr:rowOff>283028</xdr:rowOff>
    </xdr:to>
    <xdr:sp macro="" textlink="">
      <xdr:nvSpPr>
        <xdr:cNvPr id="1080" name="AutoShape 56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AB6B1025-63B8-4A8A-9DE7-033A905A5715}"/>
            </a:ext>
          </a:extLst>
        </xdr:cNvPr>
        <xdr:cNvSpPr>
          <a:spLocks noChangeAspect="1" noChangeArrowheads="1"/>
        </xdr:cNvSpPr>
      </xdr:nvSpPr>
      <xdr:spPr bwMode="auto">
        <a:xfrm>
          <a:off x="3810000" y="86550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29</xdr:row>
      <xdr:rowOff>0</xdr:rowOff>
    </xdr:from>
    <xdr:to>
      <xdr:col>11</xdr:col>
      <xdr:colOff>285750</xdr:colOff>
      <xdr:row>30</xdr:row>
      <xdr:rowOff>101601</xdr:rowOff>
    </xdr:to>
    <xdr:sp macro="" textlink="">
      <xdr:nvSpPr>
        <xdr:cNvPr id="1082" name="AutoShape 58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7674339E-DACE-4E9B-9BE9-ED901C7E8708}"/>
            </a:ext>
          </a:extLst>
        </xdr:cNvPr>
        <xdr:cNvSpPr>
          <a:spLocks noChangeAspect="1" noChangeArrowheads="1"/>
        </xdr:cNvSpPr>
      </xdr:nvSpPr>
      <xdr:spPr bwMode="auto">
        <a:xfrm>
          <a:off x="3810000" y="90233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285750</xdr:colOff>
      <xdr:row>30</xdr:row>
      <xdr:rowOff>283029</xdr:rowOff>
    </xdr:to>
    <xdr:sp macro="" textlink="">
      <xdr:nvSpPr>
        <xdr:cNvPr id="1084" name="AutoShape 6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04812A4F-B0E9-4B0E-8E24-0134AF0604E0}"/>
            </a:ext>
          </a:extLst>
        </xdr:cNvPr>
        <xdr:cNvSpPr>
          <a:spLocks noChangeAspect="1" noChangeArrowheads="1"/>
        </xdr:cNvSpPr>
      </xdr:nvSpPr>
      <xdr:spPr bwMode="auto">
        <a:xfrm>
          <a:off x="3810000" y="92075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31</xdr:row>
      <xdr:rowOff>0</xdr:rowOff>
    </xdr:from>
    <xdr:to>
      <xdr:col>11</xdr:col>
      <xdr:colOff>285750</xdr:colOff>
      <xdr:row>31</xdr:row>
      <xdr:rowOff>283028</xdr:rowOff>
    </xdr:to>
    <xdr:sp macro="" textlink="">
      <xdr:nvSpPr>
        <xdr:cNvPr id="1086" name="AutoShape 62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7F7A2D18-EAB0-4459-8663-31665D89B03B}"/>
            </a:ext>
          </a:extLst>
        </xdr:cNvPr>
        <xdr:cNvSpPr>
          <a:spLocks noChangeAspect="1" noChangeArrowheads="1"/>
        </xdr:cNvSpPr>
      </xdr:nvSpPr>
      <xdr:spPr bwMode="auto">
        <a:xfrm>
          <a:off x="3810000" y="97599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32</xdr:row>
      <xdr:rowOff>0</xdr:rowOff>
    </xdr:from>
    <xdr:to>
      <xdr:col>11</xdr:col>
      <xdr:colOff>285750</xdr:colOff>
      <xdr:row>32</xdr:row>
      <xdr:rowOff>283029</xdr:rowOff>
    </xdr:to>
    <xdr:sp macro="" textlink="">
      <xdr:nvSpPr>
        <xdr:cNvPr id="1088" name="AutoShape 64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70774AE2-4945-4199-8953-2EB923AE0EEF}"/>
            </a:ext>
          </a:extLst>
        </xdr:cNvPr>
        <xdr:cNvSpPr>
          <a:spLocks noChangeAspect="1" noChangeArrowheads="1"/>
        </xdr:cNvSpPr>
      </xdr:nvSpPr>
      <xdr:spPr bwMode="auto">
        <a:xfrm>
          <a:off x="3810000" y="103124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285750</xdr:colOff>
      <xdr:row>33</xdr:row>
      <xdr:rowOff>283028</xdr:rowOff>
    </xdr:to>
    <xdr:sp macro="" textlink="">
      <xdr:nvSpPr>
        <xdr:cNvPr id="1090" name="AutoShape 66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52DD94DA-4E12-4343-AF3B-2D74C7CFA9FE}"/>
            </a:ext>
          </a:extLst>
        </xdr:cNvPr>
        <xdr:cNvSpPr>
          <a:spLocks noChangeAspect="1" noChangeArrowheads="1"/>
        </xdr:cNvSpPr>
      </xdr:nvSpPr>
      <xdr:spPr bwMode="auto">
        <a:xfrm>
          <a:off x="3810000" y="106807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34</xdr:row>
      <xdr:rowOff>0</xdr:rowOff>
    </xdr:from>
    <xdr:to>
      <xdr:col>11</xdr:col>
      <xdr:colOff>285750</xdr:colOff>
      <xdr:row>34</xdr:row>
      <xdr:rowOff>283029</xdr:rowOff>
    </xdr:to>
    <xdr:sp macro="" textlink="">
      <xdr:nvSpPr>
        <xdr:cNvPr id="1092" name="AutoShape 68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C096991A-1E83-44E7-B75C-582231786EB2}"/>
            </a:ext>
          </a:extLst>
        </xdr:cNvPr>
        <xdr:cNvSpPr>
          <a:spLocks noChangeAspect="1" noChangeArrowheads="1"/>
        </xdr:cNvSpPr>
      </xdr:nvSpPr>
      <xdr:spPr bwMode="auto">
        <a:xfrm>
          <a:off x="3810000" y="114173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35</xdr:row>
      <xdr:rowOff>0</xdr:rowOff>
    </xdr:from>
    <xdr:to>
      <xdr:col>11</xdr:col>
      <xdr:colOff>285750</xdr:colOff>
      <xdr:row>36</xdr:row>
      <xdr:rowOff>101600</xdr:rowOff>
    </xdr:to>
    <xdr:sp macro="" textlink="">
      <xdr:nvSpPr>
        <xdr:cNvPr id="1094" name="AutoShape 70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0AA3915D-414B-4EF9-957E-5EBB95A1D088}"/>
            </a:ext>
          </a:extLst>
        </xdr:cNvPr>
        <xdr:cNvSpPr>
          <a:spLocks noChangeAspect="1" noChangeArrowheads="1"/>
        </xdr:cNvSpPr>
      </xdr:nvSpPr>
      <xdr:spPr bwMode="auto">
        <a:xfrm>
          <a:off x="3810000" y="119697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36</xdr:row>
      <xdr:rowOff>0</xdr:rowOff>
    </xdr:from>
    <xdr:to>
      <xdr:col>11</xdr:col>
      <xdr:colOff>285750</xdr:colOff>
      <xdr:row>36</xdr:row>
      <xdr:rowOff>283029</xdr:rowOff>
    </xdr:to>
    <xdr:sp macro="" textlink="">
      <xdr:nvSpPr>
        <xdr:cNvPr id="1096" name="AutoShape 72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EE6BA862-F021-4F0E-A998-EFB64EF4A492}"/>
            </a:ext>
          </a:extLst>
        </xdr:cNvPr>
        <xdr:cNvSpPr>
          <a:spLocks noChangeAspect="1" noChangeArrowheads="1"/>
        </xdr:cNvSpPr>
      </xdr:nvSpPr>
      <xdr:spPr bwMode="auto">
        <a:xfrm>
          <a:off x="3810000" y="121539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37</xdr:row>
      <xdr:rowOff>0</xdr:rowOff>
    </xdr:from>
    <xdr:to>
      <xdr:col>11</xdr:col>
      <xdr:colOff>285750</xdr:colOff>
      <xdr:row>37</xdr:row>
      <xdr:rowOff>283029</xdr:rowOff>
    </xdr:to>
    <xdr:sp macro="" textlink="">
      <xdr:nvSpPr>
        <xdr:cNvPr id="1098" name="AutoShape 74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00299D35-418B-4C4E-98CA-1D84CEE7C417}"/>
            </a:ext>
          </a:extLst>
        </xdr:cNvPr>
        <xdr:cNvSpPr>
          <a:spLocks noChangeAspect="1" noChangeArrowheads="1"/>
        </xdr:cNvSpPr>
      </xdr:nvSpPr>
      <xdr:spPr bwMode="auto">
        <a:xfrm>
          <a:off x="3810000" y="127063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38</xdr:row>
      <xdr:rowOff>0</xdr:rowOff>
    </xdr:from>
    <xdr:to>
      <xdr:col>11</xdr:col>
      <xdr:colOff>285750</xdr:colOff>
      <xdr:row>38</xdr:row>
      <xdr:rowOff>283028</xdr:rowOff>
    </xdr:to>
    <xdr:sp macro="" textlink="">
      <xdr:nvSpPr>
        <xdr:cNvPr id="1100" name="AutoShape 76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38D0DDAA-B720-4E71-94DC-45A5D418B749}"/>
            </a:ext>
          </a:extLst>
        </xdr:cNvPr>
        <xdr:cNvSpPr>
          <a:spLocks noChangeAspect="1" noChangeArrowheads="1"/>
        </xdr:cNvSpPr>
      </xdr:nvSpPr>
      <xdr:spPr bwMode="auto">
        <a:xfrm>
          <a:off x="3810000" y="130746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39</xdr:row>
      <xdr:rowOff>0</xdr:rowOff>
    </xdr:from>
    <xdr:to>
      <xdr:col>11</xdr:col>
      <xdr:colOff>285750</xdr:colOff>
      <xdr:row>39</xdr:row>
      <xdr:rowOff>283029</xdr:rowOff>
    </xdr:to>
    <xdr:sp macro="" textlink="">
      <xdr:nvSpPr>
        <xdr:cNvPr id="1102" name="AutoShape 78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DB1B9B9D-A13D-47B0-B88B-B45C65906DE4}"/>
            </a:ext>
          </a:extLst>
        </xdr:cNvPr>
        <xdr:cNvSpPr>
          <a:spLocks noChangeAspect="1" noChangeArrowheads="1"/>
        </xdr:cNvSpPr>
      </xdr:nvSpPr>
      <xdr:spPr bwMode="auto">
        <a:xfrm>
          <a:off x="3810000" y="136271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309562</xdr:colOff>
      <xdr:row>36</xdr:row>
      <xdr:rowOff>301890</xdr:rowOff>
    </xdr:from>
    <xdr:to>
      <xdr:col>11</xdr:col>
      <xdr:colOff>309562</xdr:colOff>
      <xdr:row>46</xdr:row>
      <xdr:rowOff>108215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F348981F-0A5A-496A-8ADC-D158ECAC1A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26</xdr:col>
      <xdr:colOff>84666</xdr:colOff>
      <xdr:row>34</xdr:row>
      <xdr:rowOff>448732</xdr:rowOff>
    </xdr:from>
    <xdr:to>
      <xdr:col>32</xdr:col>
      <xdr:colOff>84666</xdr:colOff>
      <xdr:row>43</xdr:row>
      <xdr:rowOff>80432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5699DEC5-70D5-414F-BD8B-337149A0E6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1F61B-3AD1-4257-9DE6-F96EFF92AB02}">
  <dimension ref="A1:Y57"/>
  <sheetViews>
    <sheetView tabSelected="1" topLeftCell="A39" zoomScale="80" zoomScaleNormal="80" workbookViewId="0">
      <pane xSplit="2" topLeftCell="M1" activePane="topRight" state="frozen"/>
      <selection pane="topRight" activeCell="P57" sqref="P57"/>
    </sheetView>
  </sheetViews>
  <sheetFormatPr baseColWidth="10" defaultRowHeight="14.5" x14ac:dyDescent="0.35"/>
  <cols>
    <col min="2" max="2" width="11" customWidth="1"/>
    <col min="16" max="16" width="10.90625" style="21"/>
    <col min="18" max="18" width="10.90625" style="21"/>
    <col min="22" max="22" width="10.90625" style="21"/>
  </cols>
  <sheetData>
    <row r="1" spans="1:25" ht="28" customHeight="1" x14ac:dyDescent="0.35">
      <c r="A1" s="4"/>
      <c r="B1" s="5" t="s">
        <v>43</v>
      </c>
      <c r="C1" s="5" t="s">
        <v>56</v>
      </c>
      <c r="D1" s="5" t="s">
        <v>46</v>
      </c>
      <c r="E1" s="6" t="s">
        <v>44</v>
      </c>
      <c r="F1" s="14" t="s">
        <v>57</v>
      </c>
      <c r="G1" s="5" t="s">
        <v>43</v>
      </c>
      <c r="H1" s="5" t="s">
        <v>45</v>
      </c>
      <c r="I1" s="5" t="s">
        <v>46</v>
      </c>
      <c r="J1" s="6" t="s">
        <v>44</v>
      </c>
      <c r="L1" s="2" t="s">
        <v>0</v>
      </c>
      <c r="M1" s="2" t="s">
        <v>1</v>
      </c>
      <c r="N1" s="2" t="s">
        <v>2</v>
      </c>
      <c r="P1" s="5" t="s">
        <v>56</v>
      </c>
      <c r="Q1" s="5" t="s">
        <v>46</v>
      </c>
      <c r="R1" s="25" t="s">
        <v>57</v>
      </c>
      <c r="S1" s="14" t="s">
        <v>48</v>
      </c>
      <c r="T1" s="16" t="s">
        <v>49</v>
      </c>
      <c r="U1" s="16" t="s">
        <v>50</v>
      </c>
      <c r="V1" s="18" t="s">
        <v>47</v>
      </c>
      <c r="W1" s="14" t="s">
        <v>51</v>
      </c>
      <c r="X1" s="16" t="s">
        <v>52</v>
      </c>
      <c r="Y1" s="17" t="s">
        <v>53</v>
      </c>
    </row>
    <row r="2" spans="1:25" x14ac:dyDescent="0.35">
      <c r="A2" s="7">
        <v>1</v>
      </c>
      <c r="B2" s="8" t="s">
        <v>3</v>
      </c>
      <c r="C2" s="9">
        <v>13</v>
      </c>
      <c r="D2" s="9">
        <v>11</v>
      </c>
      <c r="E2" s="3">
        <v>0</v>
      </c>
      <c r="F2" s="1">
        <v>22</v>
      </c>
      <c r="L2" s="1">
        <v>338</v>
      </c>
      <c r="M2" s="1">
        <v>2477</v>
      </c>
      <c r="N2" s="1">
        <v>20965</v>
      </c>
      <c r="P2" s="19">
        <v>13</v>
      </c>
      <c r="Q2" s="9">
        <v>11</v>
      </c>
      <c r="R2" s="26">
        <v>0</v>
      </c>
      <c r="S2" s="9">
        <f>MIN(P2,R2)</f>
        <v>0</v>
      </c>
      <c r="T2">
        <f>R2-S2</f>
        <v>0</v>
      </c>
      <c r="U2" s="9">
        <f>P2-S2</f>
        <v>13</v>
      </c>
      <c r="V2" s="22">
        <v>22</v>
      </c>
      <c r="W2" s="9">
        <f>MIN(P2,V2)</f>
        <v>13</v>
      </c>
      <c r="X2">
        <f>V2-W2</f>
        <v>9</v>
      </c>
      <c r="Y2" s="9">
        <f>P2-W2</f>
        <v>0</v>
      </c>
    </row>
    <row r="3" spans="1:25" ht="43.5" x14ac:dyDescent="0.35">
      <c r="A3" s="7">
        <v>2</v>
      </c>
      <c r="B3" s="8" t="s">
        <v>4</v>
      </c>
      <c r="C3" s="9">
        <v>3</v>
      </c>
      <c r="D3" s="9">
        <v>0</v>
      </c>
      <c r="E3" s="3">
        <v>9</v>
      </c>
      <c r="F3" s="1">
        <v>31</v>
      </c>
      <c r="L3" s="1">
        <v>379</v>
      </c>
      <c r="M3" s="1">
        <v>2647</v>
      </c>
      <c r="N3" s="1">
        <v>30918</v>
      </c>
      <c r="P3" s="19">
        <v>3</v>
      </c>
      <c r="Q3" s="9">
        <v>0</v>
      </c>
      <c r="R3" s="26">
        <v>9</v>
      </c>
      <c r="S3" s="9">
        <f>MIN(P3,R3)</f>
        <v>3</v>
      </c>
      <c r="T3" s="9">
        <f>R3-S3</f>
        <v>6</v>
      </c>
      <c r="U3" s="9">
        <f t="shared" ref="U3:U39" si="0">P3-S3</f>
        <v>0</v>
      </c>
      <c r="V3" s="22">
        <v>31</v>
      </c>
      <c r="W3" s="9">
        <f t="shared" ref="W3:W40" si="1">MIN(P3,V3)</f>
        <v>3</v>
      </c>
      <c r="X3">
        <f t="shared" ref="X3:X40" si="2">V3-W3</f>
        <v>28</v>
      </c>
      <c r="Y3" s="9">
        <f t="shared" ref="Y3:Y40" si="3">P3-W3</f>
        <v>0</v>
      </c>
    </row>
    <row r="4" spans="1:25" ht="29" x14ac:dyDescent="0.35">
      <c r="A4" s="7">
        <v>3</v>
      </c>
      <c r="B4" s="8" t="s">
        <v>5</v>
      </c>
      <c r="C4" s="9">
        <v>12</v>
      </c>
      <c r="D4" s="9">
        <v>3</v>
      </c>
      <c r="E4" s="3">
        <v>4</v>
      </c>
      <c r="F4" s="15">
        <v>70</v>
      </c>
      <c r="G4" s="1">
        <v>131</v>
      </c>
      <c r="L4" s="1">
        <v>1860</v>
      </c>
      <c r="M4" s="1">
        <v>12904</v>
      </c>
      <c r="N4" s="1">
        <v>117448</v>
      </c>
      <c r="P4" s="19">
        <v>12</v>
      </c>
      <c r="Q4" s="9">
        <v>3</v>
      </c>
      <c r="R4" s="26">
        <v>4</v>
      </c>
      <c r="S4" s="9">
        <f t="shared" ref="S4:S40" si="4">MIN(P4,R4)</f>
        <v>4</v>
      </c>
      <c r="T4" s="9">
        <f>R4-S4</f>
        <v>0</v>
      </c>
      <c r="U4" s="9">
        <f t="shared" si="0"/>
        <v>8</v>
      </c>
      <c r="V4" s="22">
        <v>131</v>
      </c>
      <c r="W4" s="9">
        <f t="shared" si="1"/>
        <v>12</v>
      </c>
      <c r="X4">
        <f t="shared" si="2"/>
        <v>119</v>
      </c>
      <c r="Y4" s="9">
        <f t="shared" si="3"/>
        <v>0</v>
      </c>
    </row>
    <row r="5" spans="1:25" x14ac:dyDescent="0.35">
      <c r="A5" s="7">
        <v>4</v>
      </c>
      <c r="B5" s="8" t="s">
        <v>6</v>
      </c>
      <c r="C5" s="9">
        <v>12</v>
      </c>
      <c r="D5" s="9">
        <v>1</v>
      </c>
      <c r="E5" s="3">
        <v>0</v>
      </c>
      <c r="F5" s="1">
        <v>6</v>
      </c>
      <c r="L5" s="1">
        <v>302</v>
      </c>
      <c r="M5" s="1">
        <v>2204</v>
      </c>
      <c r="N5" s="1">
        <v>18319</v>
      </c>
      <c r="P5" s="19">
        <v>12</v>
      </c>
      <c r="Q5" s="9">
        <v>1</v>
      </c>
      <c r="R5" s="26">
        <v>0</v>
      </c>
      <c r="S5" s="9">
        <f t="shared" si="4"/>
        <v>0</v>
      </c>
      <c r="T5" s="9">
        <f t="shared" ref="T5:T40" si="5">R5-S5</f>
        <v>0</v>
      </c>
      <c r="U5" s="9">
        <f t="shared" si="0"/>
        <v>12</v>
      </c>
      <c r="V5" s="22">
        <v>6</v>
      </c>
      <c r="W5" s="9">
        <f t="shared" si="1"/>
        <v>6</v>
      </c>
      <c r="X5">
        <f t="shared" si="2"/>
        <v>0</v>
      </c>
      <c r="Y5" s="9">
        <f t="shared" si="3"/>
        <v>6</v>
      </c>
    </row>
    <row r="6" spans="1:25" x14ac:dyDescent="0.35">
      <c r="A6" s="7">
        <v>5</v>
      </c>
      <c r="B6" s="8" t="s">
        <v>7</v>
      </c>
      <c r="C6" s="9">
        <v>4</v>
      </c>
      <c r="D6" s="9">
        <v>0</v>
      </c>
      <c r="E6" s="3">
        <v>5</v>
      </c>
      <c r="F6" s="1">
        <v>9</v>
      </c>
      <c r="L6" s="1">
        <v>17</v>
      </c>
      <c r="M6" s="1">
        <v>86</v>
      </c>
      <c r="N6" s="1">
        <v>1666</v>
      </c>
      <c r="P6" s="19">
        <v>4</v>
      </c>
      <c r="Q6" s="9">
        <v>0</v>
      </c>
      <c r="R6" s="26">
        <v>5</v>
      </c>
      <c r="S6" s="9">
        <f t="shared" si="4"/>
        <v>4</v>
      </c>
      <c r="T6" s="9">
        <f t="shared" si="5"/>
        <v>1</v>
      </c>
      <c r="U6" s="9">
        <f t="shared" si="0"/>
        <v>0</v>
      </c>
      <c r="V6" s="22">
        <v>9</v>
      </c>
      <c r="W6" s="9">
        <f t="shared" si="1"/>
        <v>4</v>
      </c>
      <c r="X6">
        <f t="shared" si="2"/>
        <v>5</v>
      </c>
      <c r="Y6" s="9">
        <f t="shared" si="3"/>
        <v>0</v>
      </c>
    </row>
    <row r="7" spans="1:25" ht="43.5" x14ac:dyDescent="0.35">
      <c r="A7" s="7">
        <v>6</v>
      </c>
      <c r="B7" s="8" t="s">
        <v>8</v>
      </c>
      <c r="C7" s="9">
        <v>1</v>
      </c>
      <c r="D7" s="9">
        <v>0</v>
      </c>
      <c r="E7" s="3">
        <v>1</v>
      </c>
      <c r="F7" s="1">
        <v>8</v>
      </c>
      <c r="L7" s="1">
        <v>89</v>
      </c>
      <c r="M7" s="1">
        <v>688</v>
      </c>
      <c r="N7" s="1">
        <v>11726</v>
      </c>
      <c r="P7" s="19">
        <v>1</v>
      </c>
      <c r="Q7" s="9">
        <v>0</v>
      </c>
      <c r="R7" s="26">
        <v>1</v>
      </c>
      <c r="S7" s="9">
        <f t="shared" si="4"/>
        <v>1</v>
      </c>
      <c r="T7" s="9">
        <f t="shared" si="5"/>
        <v>0</v>
      </c>
      <c r="U7" s="9">
        <f t="shared" si="0"/>
        <v>0</v>
      </c>
      <c r="V7" s="22">
        <v>8</v>
      </c>
      <c r="W7" s="9">
        <f t="shared" si="1"/>
        <v>1</v>
      </c>
      <c r="X7">
        <f t="shared" si="2"/>
        <v>7</v>
      </c>
      <c r="Y7" s="9">
        <f t="shared" si="3"/>
        <v>0</v>
      </c>
    </row>
    <row r="8" spans="1:25" ht="29" x14ac:dyDescent="0.35">
      <c r="A8" s="7">
        <v>7</v>
      </c>
      <c r="B8" s="8" t="s">
        <v>9</v>
      </c>
      <c r="C8" s="9">
        <v>1</v>
      </c>
      <c r="D8" s="9">
        <v>0</v>
      </c>
      <c r="E8" s="3">
        <v>0</v>
      </c>
      <c r="F8" s="1">
        <v>0</v>
      </c>
      <c r="L8" s="1">
        <v>4</v>
      </c>
      <c r="M8" s="1">
        <v>18</v>
      </c>
      <c r="N8" s="1">
        <v>334</v>
      </c>
      <c r="P8" s="19">
        <v>1</v>
      </c>
      <c r="Q8" s="9">
        <v>0</v>
      </c>
      <c r="R8" s="26">
        <v>0</v>
      </c>
      <c r="S8" s="9">
        <f t="shared" si="4"/>
        <v>0</v>
      </c>
      <c r="T8" s="9">
        <f t="shared" si="5"/>
        <v>0</v>
      </c>
      <c r="U8" s="9">
        <f t="shared" si="0"/>
        <v>1</v>
      </c>
      <c r="V8" s="22">
        <v>0</v>
      </c>
      <c r="W8" s="9">
        <f t="shared" si="1"/>
        <v>0</v>
      </c>
      <c r="X8">
        <f t="shared" si="2"/>
        <v>0</v>
      </c>
      <c r="Y8" s="9">
        <f t="shared" si="3"/>
        <v>1</v>
      </c>
    </row>
    <row r="9" spans="1:25" x14ac:dyDescent="0.35">
      <c r="A9" s="7">
        <v>8</v>
      </c>
      <c r="B9" s="8" t="s">
        <v>10</v>
      </c>
      <c r="C9" s="9">
        <v>2</v>
      </c>
      <c r="D9" s="9">
        <v>0</v>
      </c>
      <c r="E9" s="3">
        <v>0</v>
      </c>
      <c r="F9" s="1">
        <v>0</v>
      </c>
      <c r="L9" s="1">
        <v>4</v>
      </c>
      <c r="M9" s="1">
        <v>10</v>
      </c>
      <c r="N9" s="1">
        <v>292</v>
      </c>
      <c r="P9" s="19">
        <v>2</v>
      </c>
      <c r="Q9" s="9">
        <v>0</v>
      </c>
      <c r="R9" s="26">
        <v>0</v>
      </c>
      <c r="S9" s="9">
        <f t="shared" si="4"/>
        <v>0</v>
      </c>
      <c r="T9" s="9">
        <f t="shared" si="5"/>
        <v>0</v>
      </c>
      <c r="U9" s="9">
        <f t="shared" si="0"/>
        <v>2</v>
      </c>
      <c r="V9" s="22">
        <v>0</v>
      </c>
      <c r="W9" s="9">
        <f t="shared" si="1"/>
        <v>0</v>
      </c>
      <c r="X9">
        <f t="shared" si="2"/>
        <v>0</v>
      </c>
      <c r="Y9" s="9">
        <f t="shared" si="3"/>
        <v>2</v>
      </c>
    </row>
    <row r="10" spans="1:25" ht="29" x14ac:dyDescent="0.35">
      <c r="A10" s="7">
        <v>9</v>
      </c>
      <c r="B10" s="8" t="s">
        <v>11</v>
      </c>
      <c r="C10" s="9">
        <v>3</v>
      </c>
      <c r="D10" s="9">
        <v>0</v>
      </c>
      <c r="E10" s="3">
        <v>2</v>
      </c>
      <c r="F10" s="1">
        <v>9</v>
      </c>
      <c r="L10" s="1">
        <v>402</v>
      </c>
      <c r="M10" s="1">
        <v>2989</v>
      </c>
      <c r="N10" s="1">
        <v>26045</v>
      </c>
      <c r="P10" s="19">
        <v>3</v>
      </c>
      <c r="Q10" s="9">
        <v>0</v>
      </c>
      <c r="R10" s="26">
        <v>2</v>
      </c>
      <c r="S10" s="9">
        <f t="shared" si="4"/>
        <v>2</v>
      </c>
      <c r="T10" s="9">
        <f t="shared" si="5"/>
        <v>0</v>
      </c>
      <c r="U10" s="9">
        <f t="shared" si="0"/>
        <v>1</v>
      </c>
      <c r="V10" s="22">
        <v>9</v>
      </c>
      <c r="W10" s="9">
        <f t="shared" si="1"/>
        <v>3</v>
      </c>
      <c r="X10">
        <f t="shared" si="2"/>
        <v>6</v>
      </c>
      <c r="Y10" s="9">
        <f t="shared" si="3"/>
        <v>0</v>
      </c>
    </row>
    <row r="11" spans="1:25" ht="43.5" x14ac:dyDescent="0.35">
      <c r="A11" s="7">
        <v>10</v>
      </c>
      <c r="B11" s="8" t="s">
        <v>12</v>
      </c>
      <c r="C11" s="9">
        <v>5</v>
      </c>
      <c r="D11" s="9">
        <v>0</v>
      </c>
      <c r="E11" s="3">
        <v>1</v>
      </c>
      <c r="F11" s="1">
        <v>1</v>
      </c>
      <c r="L11" s="1">
        <v>322</v>
      </c>
      <c r="M11" s="1">
        <v>2252</v>
      </c>
      <c r="N11" s="1">
        <v>19437</v>
      </c>
      <c r="P11" s="19">
        <v>5</v>
      </c>
      <c r="Q11" s="9">
        <v>0</v>
      </c>
      <c r="R11" s="26">
        <v>1</v>
      </c>
      <c r="S11" s="9">
        <f t="shared" si="4"/>
        <v>1</v>
      </c>
      <c r="T11" s="9">
        <f t="shared" si="5"/>
        <v>0</v>
      </c>
      <c r="U11" s="9">
        <f t="shared" si="0"/>
        <v>4</v>
      </c>
      <c r="V11" s="22">
        <v>1</v>
      </c>
      <c r="W11" s="9">
        <f t="shared" si="1"/>
        <v>1</v>
      </c>
      <c r="X11">
        <f t="shared" si="2"/>
        <v>0</v>
      </c>
      <c r="Y11" s="9">
        <f t="shared" si="3"/>
        <v>4</v>
      </c>
    </row>
    <row r="12" spans="1:25" x14ac:dyDescent="0.35">
      <c r="A12" s="7">
        <v>11</v>
      </c>
      <c r="B12" s="8" t="s">
        <v>13</v>
      </c>
      <c r="C12" s="9">
        <v>2</v>
      </c>
      <c r="D12" s="9">
        <v>0</v>
      </c>
      <c r="E12" s="3">
        <v>0</v>
      </c>
      <c r="F12" s="1">
        <v>6</v>
      </c>
      <c r="L12" s="1">
        <v>240</v>
      </c>
      <c r="M12" s="1">
        <v>1188</v>
      </c>
      <c r="N12" s="1">
        <v>14043</v>
      </c>
      <c r="P12" s="19">
        <v>2</v>
      </c>
      <c r="Q12" s="9">
        <v>0</v>
      </c>
      <c r="R12" s="26">
        <v>0</v>
      </c>
      <c r="S12" s="9">
        <f t="shared" si="4"/>
        <v>0</v>
      </c>
      <c r="T12" s="9">
        <f t="shared" si="5"/>
        <v>0</v>
      </c>
      <c r="U12" s="9">
        <f t="shared" si="0"/>
        <v>2</v>
      </c>
      <c r="V12" s="22">
        <v>6</v>
      </c>
      <c r="W12" s="9">
        <f t="shared" si="1"/>
        <v>2</v>
      </c>
      <c r="X12">
        <f t="shared" si="2"/>
        <v>4</v>
      </c>
      <c r="Y12" s="9">
        <f t="shared" si="3"/>
        <v>0</v>
      </c>
    </row>
    <row r="13" spans="1:25" x14ac:dyDescent="0.35">
      <c r="A13" s="7">
        <v>12</v>
      </c>
      <c r="B13" s="8" t="s">
        <v>14</v>
      </c>
      <c r="C13" s="9">
        <v>2</v>
      </c>
      <c r="D13" s="9">
        <v>0</v>
      </c>
      <c r="E13" s="3">
        <v>2</v>
      </c>
      <c r="F13" s="1">
        <v>2</v>
      </c>
      <c r="L13" s="1">
        <v>868</v>
      </c>
      <c r="M13" s="1">
        <v>6742</v>
      </c>
      <c r="N13" s="1">
        <v>70008</v>
      </c>
      <c r="P13" s="19">
        <v>2</v>
      </c>
      <c r="Q13" s="9">
        <v>0</v>
      </c>
      <c r="R13" s="26">
        <v>2</v>
      </c>
      <c r="S13" s="9">
        <f t="shared" si="4"/>
        <v>2</v>
      </c>
      <c r="T13" s="9">
        <f t="shared" si="5"/>
        <v>0</v>
      </c>
      <c r="U13" s="9">
        <f t="shared" si="0"/>
        <v>0</v>
      </c>
      <c r="V13" s="22">
        <v>2</v>
      </c>
      <c r="W13" s="9">
        <f t="shared" si="1"/>
        <v>2</v>
      </c>
      <c r="X13">
        <f t="shared" si="2"/>
        <v>0</v>
      </c>
      <c r="Y13" s="9">
        <f t="shared" si="3"/>
        <v>0</v>
      </c>
    </row>
    <row r="14" spans="1:25" x14ac:dyDescent="0.35">
      <c r="A14" s="7">
        <v>13</v>
      </c>
      <c r="B14" s="8" t="s">
        <v>15</v>
      </c>
      <c r="C14" s="9">
        <v>2</v>
      </c>
      <c r="D14" s="9">
        <v>0</v>
      </c>
      <c r="E14" s="3">
        <v>10</v>
      </c>
      <c r="F14" s="1">
        <v>26</v>
      </c>
      <c r="L14" s="1">
        <v>654</v>
      </c>
      <c r="M14" s="1">
        <v>4844</v>
      </c>
      <c r="N14" s="1">
        <v>47189</v>
      </c>
      <c r="P14" s="19">
        <v>2</v>
      </c>
      <c r="Q14" s="9">
        <v>0</v>
      </c>
      <c r="R14" s="26">
        <v>10</v>
      </c>
      <c r="S14" s="9">
        <f t="shared" si="4"/>
        <v>2</v>
      </c>
      <c r="T14" s="9">
        <f t="shared" si="5"/>
        <v>8</v>
      </c>
      <c r="U14" s="9">
        <f t="shared" si="0"/>
        <v>0</v>
      </c>
      <c r="V14" s="22">
        <v>26</v>
      </c>
      <c r="W14" s="9">
        <f t="shared" si="1"/>
        <v>2</v>
      </c>
      <c r="X14">
        <f t="shared" si="2"/>
        <v>24</v>
      </c>
      <c r="Y14" s="9">
        <f t="shared" si="3"/>
        <v>0</v>
      </c>
    </row>
    <row r="15" spans="1:25" x14ac:dyDescent="0.35">
      <c r="A15" s="7">
        <v>14</v>
      </c>
      <c r="B15" s="8" t="s">
        <v>16</v>
      </c>
      <c r="C15" s="9">
        <v>4</v>
      </c>
      <c r="D15" s="9">
        <v>0</v>
      </c>
      <c r="E15" s="3">
        <v>0</v>
      </c>
      <c r="F15" s="1">
        <v>0</v>
      </c>
      <c r="L15" s="1">
        <v>322</v>
      </c>
      <c r="M15" s="1">
        <v>2389</v>
      </c>
      <c r="N15" s="1">
        <v>19691</v>
      </c>
      <c r="P15" s="19">
        <v>4</v>
      </c>
      <c r="Q15" s="9">
        <v>0</v>
      </c>
      <c r="R15" s="26">
        <v>0</v>
      </c>
      <c r="S15" s="9">
        <f t="shared" si="4"/>
        <v>0</v>
      </c>
      <c r="T15" s="9">
        <f t="shared" si="5"/>
        <v>0</v>
      </c>
      <c r="U15" s="9">
        <f t="shared" si="0"/>
        <v>4</v>
      </c>
      <c r="V15" s="22">
        <v>0</v>
      </c>
      <c r="W15" s="9">
        <f t="shared" si="1"/>
        <v>0</v>
      </c>
      <c r="X15">
        <f t="shared" si="2"/>
        <v>0</v>
      </c>
      <c r="Y15" s="9">
        <f t="shared" si="3"/>
        <v>4</v>
      </c>
    </row>
    <row r="16" spans="1:25" ht="29" x14ac:dyDescent="0.35">
      <c r="A16" s="7">
        <v>15</v>
      </c>
      <c r="B16" s="8" t="s">
        <v>17</v>
      </c>
      <c r="C16" s="9">
        <v>6</v>
      </c>
      <c r="D16" s="9">
        <v>0</v>
      </c>
      <c r="E16" s="3">
        <v>0</v>
      </c>
      <c r="F16" s="1">
        <v>0</v>
      </c>
      <c r="L16" s="1">
        <v>7</v>
      </c>
      <c r="M16" s="1">
        <v>9</v>
      </c>
      <c r="N16" s="1">
        <v>194</v>
      </c>
      <c r="P16" s="19">
        <v>6</v>
      </c>
      <c r="Q16" s="9">
        <v>0</v>
      </c>
      <c r="R16" s="26">
        <v>0</v>
      </c>
      <c r="S16" s="9">
        <f t="shared" si="4"/>
        <v>0</v>
      </c>
      <c r="T16" s="9">
        <f t="shared" si="5"/>
        <v>0</v>
      </c>
      <c r="U16" s="9">
        <f t="shared" si="0"/>
        <v>6</v>
      </c>
      <c r="V16" s="22">
        <v>0</v>
      </c>
      <c r="W16" s="9">
        <f t="shared" si="1"/>
        <v>0</v>
      </c>
      <c r="X16">
        <f t="shared" si="2"/>
        <v>0</v>
      </c>
      <c r="Y16" s="9">
        <f t="shared" si="3"/>
        <v>6</v>
      </c>
    </row>
    <row r="17" spans="1:25" ht="43.5" x14ac:dyDescent="0.35">
      <c r="A17" s="7">
        <v>16</v>
      </c>
      <c r="B17" s="8" t="s">
        <v>18</v>
      </c>
      <c r="C17" s="9">
        <v>2</v>
      </c>
      <c r="D17" s="9">
        <v>0</v>
      </c>
      <c r="E17" s="3">
        <v>25</v>
      </c>
      <c r="F17" s="1">
        <v>56</v>
      </c>
      <c r="L17" s="1">
        <v>792</v>
      </c>
      <c r="M17" s="1">
        <v>20666</v>
      </c>
      <c r="N17" s="1">
        <v>209778</v>
      </c>
      <c r="P17" s="19">
        <v>2</v>
      </c>
      <c r="Q17" s="9">
        <v>0</v>
      </c>
      <c r="R17" s="26">
        <v>25</v>
      </c>
      <c r="S17" s="9">
        <f t="shared" si="4"/>
        <v>2</v>
      </c>
      <c r="T17" s="9">
        <f t="shared" si="5"/>
        <v>23</v>
      </c>
      <c r="U17" s="9">
        <f t="shared" si="0"/>
        <v>0</v>
      </c>
      <c r="V17" s="22">
        <v>56</v>
      </c>
      <c r="W17" s="9">
        <f t="shared" si="1"/>
        <v>2</v>
      </c>
      <c r="X17">
        <f t="shared" si="2"/>
        <v>54</v>
      </c>
      <c r="Y17" s="9">
        <f t="shared" si="3"/>
        <v>0</v>
      </c>
    </row>
    <row r="18" spans="1:25" x14ac:dyDescent="0.35">
      <c r="A18" s="7">
        <v>17</v>
      </c>
      <c r="B18" s="8" t="s">
        <v>19</v>
      </c>
      <c r="C18" s="9">
        <v>1</v>
      </c>
      <c r="D18" s="9">
        <v>0</v>
      </c>
      <c r="E18" s="3">
        <v>1</v>
      </c>
      <c r="F18" s="1">
        <v>11</v>
      </c>
      <c r="L18" s="1">
        <v>528</v>
      </c>
      <c r="M18" s="1">
        <v>3863</v>
      </c>
      <c r="N18" s="1">
        <v>33128</v>
      </c>
      <c r="P18" s="19">
        <v>1</v>
      </c>
      <c r="Q18" s="9">
        <v>0</v>
      </c>
      <c r="R18" s="26">
        <v>1</v>
      </c>
      <c r="S18" s="9">
        <f t="shared" si="4"/>
        <v>1</v>
      </c>
      <c r="T18" s="9">
        <f t="shared" si="5"/>
        <v>0</v>
      </c>
      <c r="U18" s="9">
        <f t="shared" si="0"/>
        <v>0</v>
      </c>
      <c r="V18" s="22">
        <v>11</v>
      </c>
      <c r="W18" s="9">
        <f t="shared" si="1"/>
        <v>1</v>
      </c>
      <c r="X18">
        <f t="shared" si="2"/>
        <v>10</v>
      </c>
      <c r="Y18" s="9">
        <f t="shared" si="3"/>
        <v>0</v>
      </c>
    </row>
    <row r="19" spans="1:25" ht="29" x14ac:dyDescent="0.35">
      <c r="A19" s="7">
        <v>18</v>
      </c>
      <c r="B19" s="8" t="s">
        <v>20</v>
      </c>
      <c r="C19" s="9">
        <v>4</v>
      </c>
      <c r="D19" s="9">
        <v>2</v>
      </c>
      <c r="E19" s="3">
        <v>0</v>
      </c>
      <c r="F19" s="1">
        <v>2</v>
      </c>
      <c r="L19" s="1">
        <v>816</v>
      </c>
      <c r="M19" s="1">
        <v>6280</v>
      </c>
      <c r="N19" s="1">
        <v>55393</v>
      </c>
      <c r="P19" s="19">
        <v>4</v>
      </c>
      <c r="Q19" s="9">
        <v>2</v>
      </c>
      <c r="R19" s="26">
        <v>0</v>
      </c>
      <c r="S19" s="9">
        <f t="shared" si="4"/>
        <v>0</v>
      </c>
      <c r="T19" s="9">
        <f t="shared" si="5"/>
        <v>0</v>
      </c>
      <c r="U19" s="9">
        <f t="shared" si="0"/>
        <v>4</v>
      </c>
      <c r="V19" s="22">
        <v>2</v>
      </c>
      <c r="W19" s="9">
        <f t="shared" si="1"/>
        <v>2</v>
      </c>
      <c r="X19">
        <f t="shared" si="2"/>
        <v>0</v>
      </c>
      <c r="Y19" s="9">
        <f t="shared" si="3"/>
        <v>2</v>
      </c>
    </row>
    <row r="20" spans="1:25" ht="43.5" x14ac:dyDescent="0.35">
      <c r="A20" s="7">
        <v>19</v>
      </c>
      <c r="B20" s="8" t="s">
        <v>21</v>
      </c>
      <c r="C20" s="9">
        <v>7</v>
      </c>
      <c r="D20" s="9">
        <v>12</v>
      </c>
      <c r="E20" s="3">
        <v>5</v>
      </c>
      <c r="F20" s="1">
        <v>11</v>
      </c>
      <c r="L20" s="1">
        <v>85</v>
      </c>
      <c r="M20" s="1">
        <v>557</v>
      </c>
      <c r="N20" s="1">
        <v>8314</v>
      </c>
      <c r="P20" s="19">
        <v>7</v>
      </c>
      <c r="Q20" s="9">
        <v>12</v>
      </c>
      <c r="R20" s="26">
        <v>5</v>
      </c>
      <c r="S20" s="9">
        <f t="shared" si="4"/>
        <v>5</v>
      </c>
      <c r="T20" s="9">
        <f t="shared" si="5"/>
        <v>0</v>
      </c>
      <c r="U20" s="9">
        <f t="shared" si="0"/>
        <v>2</v>
      </c>
      <c r="V20" s="22">
        <v>11</v>
      </c>
      <c r="W20" s="9">
        <f t="shared" si="1"/>
        <v>7</v>
      </c>
      <c r="X20">
        <f t="shared" si="2"/>
        <v>4</v>
      </c>
      <c r="Y20" s="9">
        <f t="shared" si="3"/>
        <v>0</v>
      </c>
    </row>
    <row r="21" spans="1:25" x14ac:dyDescent="0.35">
      <c r="A21" s="7">
        <v>20</v>
      </c>
      <c r="B21" s="8" t="s">
        <v>22</v>
      </c>
      <c r="C21" s="9">
        <v>2</v>
      </c>
      <c r="D21" s="9">
        <v>3</v>
      </c>
      <c r="E21" s="3">
        <v>0</v>
      </c>
      <c r="F21" s="1">
        <v>0</v>
      </c>
      <c r="L21" s="1">
        <v>236</v>
      </c>
      <c r="M21" s="1">
        <v>1197</v>
      </c>
      <c r="N21" s="1">
        <v>11792</v>
      </c>
      <c r="P21" s="19">
        <v>2</v>
      </c>
      <c r="Q21" s="9">
        <v>3</v>
      </c>
      <c r="R21" s="26">
        <v>0</v>
      </c>
      <c r="S21" s="9">
        <f t="shared" si="4"/>
        <v>0</v>
      </c>
      <c r="T21" s="9">
        <f t="shared" si="5"/>
        <v>0</v>
      </c>
      <c r="U21" s="9">
        <f t="shared" si="0"/>
        <v>2</v>
      </c>
      <c r="V21" s="22">
        <v>0</v>
      </c>
      <c r="W21" s="9">
        <f t="shared" si="1"/>
        <v>0</v>
      </c>
      <c r="X21">
        <f t="shared" si="2"/>
        <v>0</v>
      </c>
      <c r="Y21" s="9">
        <f t="shared" si="3"/>
        <v>2</v>
      </c>
    </row>
    <row r="22" spans="1:25" ht="29" x14ac:dyDescent="0.35">
      <c r="A22" s="7">
        <v>21</v>
      </c>
      <c r="B22" s="8" t="s">
        <v>23</v>
      </c>
      <c r="C22" s="9">
        <v>17</v>
      </c>
      <c r="D22" s="9">
        <v>3</v>
      </c>
      <c r="E22" s="3">
        <v>0</v>
      </c>
      <c r="F22" s="1">
        <v>6</v>
      </c>
      <c r="G22" s="1"/>
      <c r="L22" s="1">
        <v>11</v>
      </c>
      <c r="M22" s="1">
        <v>33</v>
      </c>
      <c r="N22" s="1">
        <v>1032</v>
      </c>
      <c r="P22" s="19">
        <v>17</v>
      </c>
      <c r="Q22" s="9">
        <v>3</v>
      </c>
      <c r="R22" s="26">
        <v>0</v>
      </c>
      <c r="S22" s="9">
        <f t="shared" si="4"/>
        <v>0</v>
      </c>
      <c r="T22" s="9">
        <f t="shared" si="5"/>
        <v>0</v>
      </c>
      <c r="U22" s="9">
        <f t="shared" si="0"/>
        <v>17</v>
      </c>
      <c r="V22" s="22">
        <v>6</v>
      </c>
      <c r="W22" s="9">
        <f t="shared" si="1"/>
        <v>6</v>
      </c>
      <c r="X22">
        <f t="shared" si="2"/>
        <v>0</v>
      </c>
      <c r="Y22" s="9">
        <f t="shared" si="3"/>
        <v>11</v>
      </c>
    </row>
    <row r="23" spans="1:25" ht="29" x14ac:dyDescent="0.35">
      <c r="A23" s="8">
        <v>22</v>
      </c>
      <c r="B23" s="8" t="s">
        <v>24</v>
      </c>
      <c r="C23" s="9">
        <v>17</v>
      </c>
      <c r="D23" s="9">
        <v>0</v>
      </c>
      <c r="E23" s="3">
        <v>0</v>
      </c>
      <c r="F23" s="1">
        <v>2</v>
      </c>
      <c r="G23" s="1"/>
      <c r="L23" s="1">
        <v>1901</v>
      </c>
      <c r="M23" s="1">
        <v>11974</v>
      </c>
      <c r="N23" s="1">
        <v>127567</v>
      </c>
      <c r="P23" s="19">
        <v>17</v>
      </c>
      <c r="Q23" s="9">
        <v>0</v>
      </c>
      <c r="R23" s="26">
        <v>0</v>
      </c>
      <c r="S23" s="9">
        <f t="shared" si="4"/>
        <v>0</v>
      </c>
      <c r="T23" s="9">
        <f t="shared" si="5"/>
        <v>0</v>
      </c>
      <c r="U23" s="9">
        <f t="shared" si="0"/>
        <v>17</v>
      </c>
      <c r="V23" s="22">
        <v>2</v>
      </c>
      <c r="W23" s="9">
        <f t="shared" si="1"/>
        <v>2</v>
      </c>
      <c r="X23">
        <f t="shared" si="2"/>
        <v>0</v>
      </c>
      <c r="Y23" s="9">
        <f t="shared" si="3"/>
        <v>15</v>
      </c>
    </row>
    <row r="24" spans="1:25" x14ac:dyDescent="0.35">
      <c r="A24" s="8">
        <v>23</v>
      </c>
      <c r="B24" s="8" t="s">
        <v>25</v>
      </c>
      <c r="C24" s="9">
        <v>1</v>
      </c>
      <c r="D24" s="9">
        <v>0</v>
      </c>
      <c r="E24" s="3">
        <v>0</v>
      </c>
      <c r="F24" s="1">
        <v>0</v>
      </c>
      <c r="G24" s="1"/>
      <c r="L24" s="1">
        <v>5</v>
      </c>
      <c r="M24" s="1">
        <v>26</v>
      </c>
      <c r="N24" s="1">
        <v>323</v>
      </c>
      <c r="P24" s="19">
        <v>1</v>
      </c>
      <c r="Q24" s="9">
        <v>0</v>
      </c>
      <c r="R24" s="26">
        <v>0</v>
      </c>
      <c r="S24" s="9">
        <f t="shared" si="4"/>
        <v>0</v>
      </c>
      <c r="T24" s="9">
        <f t="shared" si="5"/>
        <v>0</v>
      </c>
      <c r="U24" s="9">
        <f t="shared" si="0"/>
        <v>1</v>
      </c>
      <c r="V24" s="22">
        <v>0</v>
      </c>
      <c r="W24" s="9">
        <f t="shared" si="1"/>
        <v>0</v>
      </c>
      <c r="X24">
        <f t="shared" si="2"/>
        <v>0</v>
      </c>
      <c r="Y24" s="9">
        <f t="shared" si="3"/>
        <v>1</v>
      </c>
    </row>
    <row r="25" spans="1:25" x14ac:dyDescent="0.35">
      <c r="A25" s="8">
        <v>24</v>
      </c>
      <c r="B25" s="8" t="s">
        <v>26</v>
      </c>
      <c r="C25" s="9">
        <v>6</v>
      </c>
      <c r="D25" s="9">
        <v>0</v>
      </c>
      <c r="E25" s="3">
        <v>0</v>
      </c>
      <c r="F25" s="1">
        <v>0</v>
      </c>
      <c r="G25" s="1"/>
      <c r="L25" s="1">
        <v>7</v>
      </c>
      <c r="M25" s="1">
        <v>38</v>
      </c>
      <c r="N25" s="1">
        <v>745</v>
      </c>
      <c r="P25" s="19">
        <v>6</v>
      </c>
      <c r="Q25" s="9">
        <v>0</v>
      </c>
      <c r="R25" s="26">
        <v>0</v>
      </c>
      <c r="S25" s="9">
        <f t="shared" si="4"/>
        <v>0</v>
      </c>
      <c r="T25" s="9">
        <f t="shared" si="5"/>
        <v>0</v>
      </c>
      <c r="U25" s="9">
        <f t="shared" si="0"/>
        <v>6</v>
      </c>
      <c r="V25" s="22">
        <v>0</v>
      </c>
      <c r="W25" s="9">
        <f t="shared" si="1"/>
        <v>0</v>
      </c>
      <c r="X25">
        <f t="shared" si="2"/>
        <v>0</v>
      </c>
      <c r="Y25" s="9">
        <f t="shared" si="3"/>
        <v>6</v>
      </c>
    </row>
    <row r="26" spans="1:25" x14ac:dyDescent="0.35">
      <c r="A26" s="8">
        <v>25</v>
      </c>
      <c r="B26" s="8" t="s">
        <v>27</v>
      </c>
      <c r="C26" s="9">
        <v>4</v>
      </c>
      <c r="D26" s="9">
        <v>1</v>
      </c>
      <c r="E26" s="3">
        <v>0</v>
      </c>
      <c r="F26" s="1">
        <v>0</v>
      </c>
      <c r="G26" s="1"/>
      <c r="L26" s="1">
        <v>510</v>
      </c>
      <c r="M26" s="1">
        <v>3755</v>
      </c>
      <c r="N26" s="1">
        <v>37482</v>
      </c>
      <c r="P26" s="19">
        <v>4</v>
      </c>
      <c r="Q26" s="9">
        <v>1</v>
      </c>
      <c r="R26" s="26">
        <v>0</v>
      </c>
      <c r="S26" s="9">
        <f t="shared" si="4"/>
        <v>0</v>
      </c>
      <c r="T26" s="9">
        <f t="shared" si="5"/>
        <v>0</v>
      </c>
      <c r="U26" s="9">
        <f t="shared" si="0"/>
        <v>4</v>
      </c>
      <c r="V26" s="22">
        <v>0</v>
      </c>
      <c r="W26" s="9">
        <f t="shared" si="1"/>
        <v>0</v>
      </c>
      <c r="X26">
        <f t="shared" si="2"/>
        <v>0</v>
      </c>
      <c r="Y26" s="9">
        <f t="shared" si="3"/>
        <v>4</v>
      </c>
    </row>
    <row r="27" spans="1:25" x14ac:dyDescent="0.35">
      <c r="A27" s="8">
        <v>26</v>
      </c>
      <c r="B27" s="8" t="s">
        <v>28</v>
      </c>
      <c r="C27" s="9">
        <v>25</v>
      </c>
      <c r="D27" s="9">
        <v>6</v>
      </c>
      <c r="E27" s="3">
        <v>1</v>
      </c>
      <c r="F27" s="1">
        <v>13</v>
      </c>
      <c r="G27" s="1"/>
      <c r="L27" s="1">
        <v>1335</v>
      </c>
      <c r="M27" s="1">
        <v>11700</v>
      </c>
      <c r="N27" s="1">
        <v>130504</v>
      </c>
      <c r="P27" s="19">
        <v>25</v>
      </c>
      <c r="Q27" s="9">
        <v>6</v>
      </c>
      <c r="R27" s="26">
        <v>1</v>
      </c>
      <c r="S27" s="9">
        <f t="shared" si="4"/>
        <v>1</v>
      </c>
      <c r="T27" s="9">
        <f t="shared" si="5"/>
        <v>0</v>
      </c>
      <c r="U27" s="9">
        <f t="shared" si="0"/>
        <v>24</v>
      </c>
      <c r="V27" s="22">
        <v>13</v>
      </c>
      <c r="W27" s="9">
        <f t="shared" si="1"/>
        <v>13</v>
      </c>
      <c r="X27">
        <f t="shared" si="2"/>
        <v>0</v>
      </c>
      <c r="Y27" s="9">
        <f t="shared" si="3"/>
        <v>12</v>
      </c>
    </row>
    <row r="28" spans="1:25" x14ac:dyDescent="0.35">
      <c r="A28" s="8">
        <v>27</v>
      </c>
      <c r="B28" s="8" t="s">
        <v>29</v>
      </c>
      <c r="C28" s="9">
        <v>3</v>
      </c>
      <c r="D28" s="9">
        <v>0</v>
      </c>
      <c r="E28" s="3">
        <v>0</v>
      </c>
      <c r="F28" s="1">
        <v>41</v>
      </c>
      <c r="G28" s="1"/>
      <c r="L28" s="1">
        <v>535</v>
      </c>
      <c r="M28" s="1">
        <v>2791</v>
      </c>
      <c r="N28" s="1">
        <v>30041</v>
      </c>
      <c r="P28" s="19">
        <v>3</v>
      </c>
      <c r="Q28" s="9">
        <v>0</v>
      </c>
      <c r="R28" s="26">
        <v>0</v>
      </c>
      <c r="S28" s="9">
        <f t="shared" si="4"/>
        <v>0</v>
      </c>
      <c r="T28" s="9">
        <f t="shared" si="5"/>
        <v>0</v>
      </c>
      <c r="U28" s="9">
        <f t="shared" si="0"/>
        <v>3</v>
      </c>
      <c r="V28" s="22">
        <v>41</v>
      </c>
      <c r="W28" s="9">
        <f t="shared" si="1"/>
        <v>3</v>
      </c>
      <c r="X28">
        <f t="shared" si="2"/>
        <v>38</v>
      </c>
      <c r="Y28" s="9">
        <f t="shared" si="3"/>
        <v>0</v>
      </c>
    </row>
    <row r="29" spans="1:25" ht="29" x14ac:dyDescent="0.35">
      <c r="A29" s="8">
        <v>28</v>
      </c>
      <c r="B29" s="8" t="s">
        <v>30</v>
      </c>
      <c r="C29" s="9">
        <v>5</v>
      </c>
      <c r="D29" s="9">
        <v>0</v>
      </c>
      <c r="E29" s="3">
        <v>0</v>
      </c>
      <c r="F29" s="1">
        <v>0</v>
      </c>
      <c r="G29" s="1"/>
      <c r="L29" s="1">
        <v>467</v>
      </c>
      <c r="M29" s="1">
        <v>3331</v>
      </c>
      <c r="N29" s="1">
        <v>28661</v>
      </c>
      <c r="P29" s="19">
        <v>5</v>
      </c>
      <c r="Q29" s="9">
        <v>0</v>
      </c>
      <c r="R29" s="26">
        <v>0</v>
      </c>
      <c r="S29" s="9">
        <f t="shared" si="4"/>
        <v>0</v>
      </c>
      <c r="T29" s="9">
        <f t="shared" si="5"/>
        <v>0</v>
      </c>
      <c r="U29" s="9">
        <f t="shared" si="0"/>
        <v>5</v>
      </c>
      <c r="V29" s="22">
        <v>0</v>
      </c>
      <c r="W29" s="9">
        <f t="shared" si="1"/>
        <v>0</v>
      </c>
      <c r="X29">
        <f t="shared" si="2"/>
        <v>0</v>
      </c>
      <c r="Y29" s="9">
        <f t="shared" si="3"/>
        <v>5</v>
      </c>
    </row>
    <row r="30" spans="1:25" x14ac:dyDescent="0.35">
      <c r="A30" s="8">
        <v>29</v>
      </c>
      <c r="B30" s="8" t="s">
        <v>31</v>
      </c>
      <c r="C30" s="9">
        <v>4</v>
      </c>
      <c r="D30" s="9">
        <v>0</v>
      </c>
      <c r="E30" s="3">
        <v>1</v>
      </c>
      <c r="F30" s="1">
        <v>11</v>
      </c>
      <c r="G30" s="1"/>
      <c r="L30" s="1">
        <v>306</v>
      </c>
      <c r="M30" s="1">
        <v>2320</v>
      </c>
      <c r="N30" s="1">
        <v>19787</v>
      </c>
      <c r="P30" s="19">
        <v>4</v>
      </c>
      <c r="Q30" s="9">
        <v>0</v>
      </c>
      <c r="R30" s="26">
        <v>1</v>
      </c>
      <c r="S30" s="9">
        <f t="shared" si="4"/>
        <v>1</v>
      </c>
      <c r="T30" s="9">
        <f t="shared" si="5"/>
        <v>0</v>
      </c>
      <c r="U30" s="9">
        <f t="shared" si="0"/>
        <v>3</v>
      </c>
      <c r="V30" s="22">
        <v>11</v>
      </c>
      <c r="W30" s="9">
        <f t="shared" si="1"/>
        <v>4</v>
      </c>
      <c r="X30">
        <f t="shared" si="2"/>
        <v>7</v>
      </c>
      <c r="Y30" s="9">
        <f t="shared" si="3"/>
        <v>0</v>
      </c>
    </row>
    <row r="31" spans="1:25" ht="43.5" x14ac:dyDescent="0.35">
      <c r="A31" s="8">
        <v>30</v>
      </c>
      <c r="B31" s="8" t="s">
        <v>32</v>
      </c>
      <c r="C31" s="9">
        <v>6</v>
      </c>
      <c r="D31" s="9">
        <v>2</v>
      </c>
      <c r="E31" s="3">
        <v>0</v>
      </c>
      <c r="F31" s="1">
        <v>2</v>
      </c>
      <c r="G31" s="1"/>
      <c r="L31" s="1">
        <v>2</v>
      </c>
      <c r="M31" s="1">
        <v>2</v>
      </c>
      <c r="N31" s="1">
        <v>113</v>
      </c>
      <c r="P31" s="19">
        <v>6</v>
      </c>
      <c r="Q31" s="9">
        <v>2</v>
      </c>
      <c r="R31" s="26">
        <v>0</v>
      </c>
      <c r="S31" s="9">
        <f t="shared" si="4"/>
        <v>0</v>
      </c>
      <c r="T31" s="9">
        <f t="shared" si="5"/>
        <v>0</v>
      </c>
      <c r="U31" s="9">
        <f t="shared" si="0"/>
        <v>6</v>
      </c>
      <c r="V31" s="22">
        <v>2</v>
      </c>
      <c r="W31" s="9">
        <f t="shared" si="1"/>
        <v>2</v>
      </c>
      <c r="X31">
        <f t="shared" si="2"/>
        <v>0</v>
      </c>
      <c r="Y31" s="9">
        <f t="shared" si="3"/>
        <v>4</v>
      </c>
    </row>
    <row r="32" spans="1:25" ht="43.5" x14ac:dyDescent="0.35">
      <c r="A32" s="8">
        <v>31</v>
      </c>
      <c r="B32" s="8" t="s">
        <v>33</v>
      </c>
      <c r="C32" s="9">
        <v>5</v>
      </c>
      <c r="D32" s="9">
        <v>0</v>
      </c>
      <c r="E32" s="3">
        <v>0</v>
      </c>
      <c r="F32" s="1">
        <v>1</v>
      </c>
      <c r="G32" s="1"/>
      <c r="L32" s="1">
        <v>592</v>
      </c>
      <c r="M32" s="1">
        <v>4387</v>
      </c>
      <c r="N32" s="1">
        <v>37495</v>
      </c>
      <c r="P32" s="19">
        <v>5</v>
      </c>
      <c r="Q32" s="9">
        <v>0</v>
      </c>
      <c r="R32" s="26">
        <v>0</v>
      </c>
      <c r="S32" s="9">
        <f t="shared" si="4"/>
        <v>0</v>
      </c>
      <c r="T32" s="9">
        <f t="shared" si="5"/>
        <v>0</v>
      </c>
      <c r="U32" s="9">
        <f t="shared" si="0"/>
        <v>5</v>
      </c>
      <c r="V32" s="22">
        <v>1</v>
      </c>
      <c r="W32" s="9">
        <f t="shared" si="1"/>
        <v>1</v>
      </c>
      <c r="X32">
        <f t="shared" si="2"/>
        <v>0</v>
      </c>
      <c r="Y32" s="9">
        <f t="shared" si="3"/>
        <v>4</v>
      </c>
    </row>
    <row r="33" spans="1:25" ht="29" x14ac:dyDescent="0.35">
      <c r="A33" s="8">
        <v>32</v>
      </c>
      <c r="B33" s="8" t="s">
        <v>34</v>
      </c>
      <c r="C33" s="9">
        <v>2</v>
      </c>
      <c r="D33" s="9">
        <v>2</v>
      </c>
      <c r="E33" s="3">
        <v>0</v>
      </c>
      <c r="F33" s="1">
        <v>0</v>
      </c>
      <c r="G33" s="1"/>
      <c r="L33" s="1">
        <v>29</v>
      </c>
      <c r="M33" s="1">
        <v>156</v>
      </c>
      <c r="N33" s="1">
        <v>1750</v>
      </c>
      <c r="P33" s="19">
        <v>2</v>
      </c>
      <c r="Q33" s="9">
        <v>2</v>
      </c>
      <c r="R33" s="26">
        <v>0</v>
      </c>
      <c r="S33" s="9">
        <f t="shared" si="4"/>
        <v>0</v>
      </c>
      <c r="T33" s="9">
        <f t="shared" si="5"/>
        <v>0</v>
      </c>
      <c r="U33" s="9">
        <f t="shared" si="0"/>
        <v>2</v>
      </c>
      <c r="V33" s="22">
        <v>0</v>
      </c>
      <c r="W33" s="9">
        <f t="shared" si="1"/>
        <v>0</v>
      </c>
      <c r="X33">
        <f t="shared" si="2"/>
        <v>0</v>
      </c>
      <c r="Y33" s="9">
        <f t="shared" si="3"/>
        <v>2</v>
      </c>
    </row>
    <row r="34" spans="1:25" ht="58" x14ac:dyDescent="0.35">
      <c r="A34" s="8">
        <v>33</v>
      </c>
      <c r="B34" s="8" t="s">
        <v>35</v>
      </c>
      <c r="C34" s="9">
        <v>5</v>
      </c>
      <c r="D34" s="9">
        <v>0</v>
      </c>
      <c r="E34" s="3">
        <v>0</v>
      </c>
      <c r="F34" s="1">
        <v>0</v>
      </c>
      <c r="G34" s="1"/>
      <c r="L34" s="1">
        <v>17</v>
      </c>
      <c r="M34" s="1">
        <v>67</v>
      </c>
      <c r="N34" s="1">
        <v>1077</v>
      </c>
      <c r="P34" s="19">
        <v>5</v>
      </c>
      <c r="Q34" s="9">
        <v>0</v>
      </c>
      <c r="R34" s="26">
        <v>0</v>
      </c>
      <c r="S34" s="9">
        <f t="shared" si="4"/>
        <v>0</v>
      </c>
      <c r="T34" s="9">
        <f t="shared" si="5"/>
        <v>0</v>
      </c>
      <c r="U34" s="9">
        <f t="shared" si="0"/>
        <v>5</v>
      </c>
      <c r="V34" s="22">
        <v>0</v>
      </c>
      <c r="W34" s="9">
        <f t="shared" si="1"/>
        <v>0</v>
      </c>
      <c r="X34">
        <f t="shared" si="2"/>
        <v>0</v>
      </c>
      <c r="Y34" s="9">
        <f t="shared" si="3"/>
        <v>5</v>
      </c>
    </row>
    <row r="35" spans="1:25" ht="43.5" x14ac:dyDescent="0.35">
      <c r="A35" s="8">
        <v>34</v>
      </c>
      <c r="B35" s="8" t="s">
        <v>36</v>
      </c>
      <c r="C35" s="9">
        <v>3</v>
      </c>
      <c r="D35" s="9">
        <v>0</v>
      </c>
      <c r="E35" s="3">
        <v>0</v>
      </c>
      <c r="F35" s="1">
        <v>0</v>
      </c>
      <c r="G35" s="1"/>
      <c r="L35" s="1">
        <v>295</v>
      </c>
      <c r="M35" s="1">
        <v>2219</v>
      </c>
      <c r="N35" s="1">
        <v>18358</v>
      </c>
      <c r="P35" s="19">
        <v>3</v>
      </c>
      <c r="Q35" s="9">
        <v>0</v>
      </c>
      <c r="R35" s="26">
        <v>0</v>
      </c>
      <c r="S35" s="9">
        <f t="shared" si="4"/>
        <v>0</v>
      </c>
      <c r="T35" s="9">
        <f t="shared" si="5"/>
        <v>0</v>
      </c>
      <c r="U35" s="9">
        <f t="shared" si="0"/>
        <v>3</v>
      </c>
      <c r="V35" s="22">
        <v>0</v>
      </c>
      <c r="W35" s="9">
        <f t="shared" si="1"/>
        <v>0</v>
      </c>
      <c r="X35">
        <f t="shared" si="2"/>
        <v>0</v>
      </c>
      <c r="Y35" s="9">
        <f t="shared" si="3"/>
        <v>3</v>
      </c>
    </row>
    <row r="36" spans="1:25" x14ac:dyDescent="0.35">
      <c r="A36" s="8">
        <v>35</v>
      </c>
      <c r="B36" s="8" t="s">
        <v>37</v>
      </c>
      <c r="C36" s="9">
        <v>2</v>
      </c>
      <c r="D36" s="9">
        <v>0</v>
      </c>
      <c r="E36" s="3">
        <v>0</v>
      </c>
      <c r="F36" s="1">
        <v>3</v>
      </c>
      <c r="G36" s="1"/>
      <c r="L36" s="1">
        <v>45</v>
      </c>
      <c r="M36" s="1">
        <v>165</v>
      </c>
      <c r="N36" s="1">
        <v>2714</v>
      </c>
      <c r="P36" s="19">
        <v>2</v>
      </c>
      <c r="Q36" s="9">
        <v>0</v>
      </c>
      <c r="R36" s="26">
        <v>0</v>
      </c>
      <c r="S36" s="9">
        <f t="shared" si="4"/>
        <v>0</v>
      </c>
      <c r="T36" s="9">
        <f t="shared" si="5"/>
        <v>0</v>
      </c>
      <c r="U36" s="9">
        <f t="shared" si="0"/>
        <v>2</v>
      </c>
      <c r="V36" s="22">
        <v>3</v>
      </c>
      <c r="W36" s="9">
        <f t="shared" si="1"/>
        <v>2</v>
      </c>
      <c r="X36">
        <f t="shared" si="2"/>
        <v>1</v>
      </c>
      <c r="Y36" s="9">
        <f t="shared" si="3"/>
        <v>0</v>
      </c>
    </row>
    <row r="37" spans="1:25" ht="43.5" x14ac:dyDescent="0.35">
      <c r="A37" s="8">
        <v>36</v>
      </c>
      <c r="B37" s="8" t="s">
        <v>38</v>
      </c>
      <c r="C37" s="9">
        <v>1</v>
      </c>
      <c r="D37" s="9">
        <v>0</v>
      </c>
      <c r="E37" s="3">
        <v>0</v>
      </c>
      <c r="F37" s="1">
        <v>0</v>
      </c>
      <c r="G37" s="1"/>
      <c r="L37" s="1">
        <v>3</v>
      </c>
      <c r="M37" s="1">
        <v>11</v>
      </c>
      <c r="N37" s="1">
        <v>184</v>
      </c>
      <c r="P37" s="19">
        <v>1</v>
      </c>
      <c r="Q37" s="9">
        <v>0</v>
      </c>
      <c r="R37" s="26">
        <v>0</v>
      </c>
      <c r="S37" s="9">
        <f t="shared" si="4"/>
        <v>0</v>
      </c>
      <c r="T37" s="9">
        <f t="shared" si="5"/>
        <v>0</v>
      </c>
      <c r="U37" s="9">
        <f t="shared" si="0"/>
        <v>1</v>
      </c>
      <c r="V37" s="22">
        <v>0</v>
      </c>
      <c r="W37" s="9">
        <f t="shared" si="1"/>
        <v>0</v>
      </c>
      <c r="X37">
        <f t="shared" si="2"/>
        <v>0</v>
      </c>
      <c r="Y37" s="9">
        <f t="shared" si="3"/>
        <v>1</v>
      </c>
    </row>
    <row r="38" spans="1:25" ht="29" x14ac:dyDescent="0.35">
      <c r="A38" s="8">
        <v>37</v>
      </c>
      <c r="B38" s="8" t="s">
        <v>39</v>
      </c>
      <c r="C38" s="9">
        <v>2</v>
      </c>
      <c r="D38" s="9">
        <v>0</v>
      </c>
      <c r="E38" s="3">
        <v>0</v>
      </c>
      <c r="F38" s="1">
        <v>0</v>
      </c>
      <c r="G38" s="1"/>
      <c r="L38" s="1">
        <v>287</v>
      </c>
      <c r="M38" s="1">
        <v>2213</v>
      </c>
      <c r="N38" s="1">
        <v>17115</v>
      </c>
      <c r="P38" s="19">
        <v>2</v>
      </c>
      <c r="Q38" s="9">
        <v>0</v>
      </c>
      <c r="R38" s="26">
        <v>0</v>
      </c>
      <c r="S38" s="9">
        <f t="shared" si="4"/>
        <v>0</v>
      </c>
      <c r="T38" s="9">
        <f t="shared" si="5"/>
        <v>0</v>
      </c>
      <c r="U38" s="9">
        <f t="shared" si="0"/>
        <v>2</v>
      </c>
      <c r="V38" s="22">
        <v>0</v>
      </c>
      <c r="W38" s="9">
        <f t="shared" si="1"/>
        <v>0</v>
      </c>
      <c r="X38">
        <f t="shared" si="2"/>
        <v>0</v>
      </c>
      <c r="Y38" s="9">
        <f t="shared" si="3"/>
        <v>2</v>
      </c>
    </row>
    <row r="39" spans="1:25" ht="43.5" x14ac:dyDescent="0.35">
      <c r="A39" s="8">
        <v>38</v>
      </c>
      <c r="B39" s="8" t="s">
        <v>40</v>
      </c>
      <c r="C39" s="9">
        <v>4</v>
      </c>
      <c r="D39" s="9">
        <v>0</v>
      </c>
      <c r="E39" s="3">
        <v>2</v>
      </c>
      <c r="F39" s="1">
        <v>4</v>
      </c>
      <c r="G39" s="1"/>
      <c r="L39" s="1">
        <v>3498</v>
      </c>
      <c r="M39" s="1">
        <v>23414</v>
      </c>
      <c r="N39" s="1">
        <v>260797</v>
      </c>
      <c r="P39" s="19">
        <v>4</v>
      </c>
      <c r="Q39" s="9">
        <v>0</v>
      </c>
      <c r="R39" s="26">
        <v>2</v>
      </c>
      <c r="S39" s="9">
        <f t="shared" si="4"/>
        <v>2</v>
      </c>
      <c r="T39" s="9">
        <f t="shared" si="5"/>
        <v>0</v>
      </c>
      <c r="U39" s="9">
        <f t="shared" si="0"/>
        <v>2</v>
      </c>
      <c r="V39" s="22">
        <v>4</v>
      </c>
      <c r="W39" s="9">
        <f t="shared" si="1"/>
        <v>4</v>
      </c>
      <c r="X39">
        <f t="shared" si="2"/>
        <v>0</v>
      </c>
      <c r="Y39" s="9">
        <f t="shared" si="3"/>
        <v>0</v>
      </c>
    </row>
    <row r="40" spans="1:25" ht="29" x14ac:dyDescent="0.35">
      <c r="A40" s="8">
        <v>39</v>
      </c>
      <c r="B40" s="8" t="s">
        <v>41</v>
      </c>
      <c r="C40" s="9">
        <v>3</v>
      </c>
      <c r="D40" s="9">
        <v>0</v>
      </c>
      <c r="E40" s="3">
        <v>0</v>
      </c>
      <c r="F40" s="1">
        <v>3</v>
      </c>
      <c r="G40" s="1"/>
      <c r="L40" s="1">
        <v>914</v>
      </c>
      <c r="M40" s="1">
        <v>7838</v>
      </c>
      <c r="N40" s="1">
        <v>102646</v>
      </c>
      <c r="P40" s="19">
        <v>3</v>
      </c>
      <c r="Q40" s="9">
        <v>0</v>
      </c>
      <c r="R40" s="26">
        <v>0</v>
      </c>
      <c r="S40" s="9">
        <f t="shared" si="4"/>
        <v>0</v>
      </c>
      <c r="T40" s="9">
        <f t="shared" si="5"/>
        <v>0</v>
      </c>
      <c r="U40" s="9">
        <f>P40-S40</f>
        <v>3</v>
      </c>
      <c r="V40" s="22">
        <v>3</v>
      </c>
      <c r="W40" s="9">
        <f t="shared" si="1"/>
        <v>3</v>
      </c>
      <c r="X40">
        <f t="shared" si="2"/>
        <v>0</v>
      </c>
      <c r="Y40" s="9">
        <f t="shared" si="3"/>
        <v>0</v>
      </c>
    </row>
    <row r="41" spans="1:25" x14ac:dyDescent="0.35">
      <c r="A41" s="10" t="s">
        <v>42</v>
      </c>
      <c r="B41" s="11"/>
      <c r="C41" s="12">
        <v>203</v>
      </c>
      <c r="D41" s="12">
        <v>46</v>
      </c>
      <c r="E41" s="13">
        <f>SUM(E2:E21)</f>
        <v>65</v>
      </c>
      <c r="G41" s="1"/>
      <c r="L41" s="1"/>
      <c r="M41" s="1"/>
      <c r="N41" s="1"/>
      <c r="P41" s="20">
        <f>SUM(P2:P40)</f>
        <v>203</v>
      </c>
      <c r="Q41" s="12">
        <f>SUM(Q2:Q40)</f>
        <v>46</v>
      </c>
      <c r="R41" s="27">
        <f>SUM(R2:R40)</f>
        <v>69</v>
      </c>
      <c r="S41" s="9">
        <f>SUM(S2:S40)</f>
        <v>31</v>
      </c>
      <c r="T41" s="9">
        <f>SUM(T2:T40)</f>
        <v>38</v>
      </c>
      <c r="U41" s="9">
        <f t="shared" ref="U41" si="6">SUM(U2:U40)</f>
        <v>172</v>
      </c>
      <c r="V41" s="21">
        <f>SUM(V2:V40)</f>
        <v>417</v>
      </c>
      <c r="W41" s="15">
        <f>SUM(W2:W40)</f>
        <v>101</v>
      </c>
      <c r="X41" s="15">
        <f>SUM(X2:X40)</f>
        <v>316</v>
      </c>
      <c r="Y41" s="15">
        <f>SUM(Y2:Y40)</f>
        <v>102</v>
      </c>
    </row>
    <row r="43" spans="1:25" x14ac:dyDescent="0.35">
      <c r="P43" s="21" t="s">
        <v>58</v>
      </c>
      <c r="S43" t="s">
        <v>54</v>
      </c>
      <c r="T43">
        <f>S41</f>
        <v>31</v>
      </c>
      <c r="U43">
        <f>T43/T44</f>
        <v>0.44927536231884058</v>
      </c>
      <c r="V43" s="21" t="s">
        <v>55</v>
      </c>
      <c r="W43" s="24">
        <f>W41</f>
        <v>101</v>
      </c>
      <c r="X43">
        <f>W41/V41</f>
        <v>0.2422062350119904</v>
      </c>
    </row>
    <row r="44" spans="1:25" x14ac:dyDescent="0.35">
      <c r="T44" s="23">
        <f>R41</f>
        <v>69</v>
      </c>
      <c r="W44">
        <f>V41</f>
        <v>417</v>
      </c>
    </row>
    <row r="46" spans="1:25" x14ac:dyDescent="0.35">
      <c r="P46" s="21" t="s">
        <v>59</v>
      </c>
      <c r="S46" t="s">
        <v>54</v>
      </c>
      <c r="T46" s="24">
        <f>S41</f>
        <v>31</v>
      </c>
      <c r="U46">
        <f>T46/T47</f>
        <v>0.15270935960591134</v>
      </c>
      <c r="V46" s="21" t="s">
        <v>55</v>
      </c>
      <c r="W46" s="24">
        <f>W41</f>
        <v>101</v>
      </c>
      <c r="X46">
        <f>W46/W47</f>
        <v>0.49753694581280788</v>
      </c>
    </row>
    <row r="47" spans="1:25" x14ac:dyDescent="0.35">
      <c r="T47">
        <f>P41</f>
        <v>203</v>
      </c>
      <c r="W47">
        <f>P41</f>
        <v>203</v>
      </c>
    </row>
    <row r="49" spans="15:24" x14ac:dyDescent="0.35">
      <c r="P49" s="28" t="s">
        <v>61</v>
      </c>
      <c r="S49">
        <f>2*U43*U46</f>
        <v>0.13721710573284787</v>
      </c>
      <c r="T49" s="21">
        <f>S49/S50</f>
        <v>0.22794117647058823</v>
      </c>
      <c r="W49" s="24">
        <f>2*X43*X46</f>
        <v>0.24101310084936975</v>
      </c>
      <c r="X49">
        <f>W49/W50</f>
        <v>0.32580645161290323</v>
      </c>
    </row>
    <row r="50" spans="15:24" x14ac:dyDescent="0.35">
      <c r="O50" t="s">
        <v>60</v>
      </c>
      <c r="P50" s="21" t="s">
        <v>62</v>
      </c>
      <c r="R50" s="21" t="s">
        <v>54</v>
      </c>
      <c r="S50">
        <f>U43+U46</f>
        <v>0.60198472192475194</v>
      </c>
      <c r="V50" s="21" t="s">
        <v>55</v>
      </c>
      <c r="W50">
        <f>X43+X46</f>
        <v>0.73974318082479829</v>
      </c>
    </row>
    <row r="56" spans="15:24" x14ac:dyDescent="0.35">
      <c r="O56" t="s">
        <v>63</v>
      </c>
      <c r="P56" s="21">
        <v>1</v>
      </c>
      <c r="Q56">
        <f>(2*P56*P57)/(P56+P57)</f>
        <v>0.24530619406913495</v>
      </c>
    </row>
    <row r="57" spans="15:24" x14ac:dyDescent="0.35">
      <c r="O57" t="s">
        <v>64</v>
      </c>
      <c r="P57" s="21">
        <v>0.13980000000000001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K</dc:creator>
  <cp:lastModifiedBy>Sarah K</cp:lastModifiedBy>
  <dcterms:created xsi:type="dcterms:W3CDTF">2021-12-10T19:33:43Z</dcterms:created>
  <dcterms:modified xsi:type="dcterms:W3CDTF">2022-02-28T23:00:26Z</dcterms:modified>
</cp:coreProperties>
</file>