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ter_22\Adv_stats\2\"/>
    </mc:Choice>
  </mc:AlternateContent>
  <xr:revisionPtr revIDLastSave="0" documentId="13_ncr:1_{D1EEC232-3CBB-4EC4-A24F-957CF18F5103}" xr6:coauthVersionLast="47" xr6:coauthVersionMax="47" xr10:uidLastSave="{00000000-0000-0000-0000-000000000000}"/>
  <bookViews>
    <workbookView xWindow="-108" yWindow="-108" windowWidth="23256" windowHeight="12720" xr2:uid="{3C2FAF38-9364-4897-BEDF-78F763662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M18" i="1"/>
  <c r="M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C17" i="1"/>
  <c r="K6" i="1"/>
  <c r="L6" i="1" s="1"/>
  <c r="K10" i="1"/>
  <c r="L10" i="1" s="1"/>
  <c r="K14" i="1"/>
  <c r="L14" i="1" s="1"/>
  <c r="K2" i="1"/>
  <c r="L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4" i="1"/>
  <c r="K4" i="1" s="1"/>
  <c r="L4" i="1" s="1"/>
  <c r="D5" i="1"/>
  <c r="K5" i="1" s="1"/>
  <c r="L5" i="1" s="1"/>
  <c r="D6" i="1"/>
  <c r="D7" i="1"/>
  <c r="K7" i="1" s="1"/>
  <c r="L7" i="1" s="1"/>
  <c r="D8" i="1"/>
  <c r="K8" i="1" s="1"/>
  <c r="L8" i="1" s="1"/>
  <c r="D9" i="1"/>
  <c r="K9" i="1" s="1"/>
  <c r="L9" i="1" s="1"/>
  <c r="D10" i="1"/>
  <c r="D11" i="1"/>
  <c r="K11" i="1" s="1"/>
  <c r="L11" i="1" s="1"/>
  <c r="D12" i="1"/>
  <c r="K12" i="1" s="1"/>
  <c r="L12" i="1" s="1"/>
  <c r="D13" i="1"/>
  <c r="K13" i="1" s="1"/>
  <c r="L13" i="1" s="1"/>
  <c r="D14" i="1"/>
  <c r="D15" i="1"/>
  <c r="K15" i="1" s="1"/>
  <c r="L15" i="1" s="1"/>
  <c r="D16" i="1"/>
  <c r="K16" i="1" s="1"/>
  <c r="L16" i="1" s="1"/>
  <c r="D3" i="1"/>
  <c r="K3" i="1" s="1"/>
  <c r="D2" i="1"/>
  <c r="D18" i="1" s="1"/>
  <c r="B18" i="1"/>
  <c r="C18" i="1"/>
  <c r="B17" i="1"/>
  <c r="K17" i="1" l="1"/>
  <c r="L3" i="1"/>
  <c r="K18" i="1"/>
  <c r="D17" i="1"/>
  <c r="E17" i="1"/>
  <c r="E18" i="1"/>
  <c r="B23" i="1" s="1"/>
  <c r="B24" i="1" s="1"/>
  <c r="F2" i="1" l="1"/>
  <c r="F14" i="1"/>
  <c r="F7" i="1"/>
  <c r="F13" i="1"/>
  <c r="J13" i="1" s="1"/>
  <c r="F3" i="1"/>
  <c r="F5" i="1"/>
  <c r="F8" i="1"/>
  <c r="F4" i="1"/>
  <c r="F17" i="1" s="1"/>
  <c r="F11" i="1"/>
  <c r="F10" i="1"/>
  <c r="F12" i="1"/>
  <c r="F9" i="1"/>
  <c r="H9" i="1" s="1"/>
  <c r="I9" i="1" s="1"/>
  <c r="F6" i="1"/>
  <c r="F16" i="1"/>
  <c r="J16" i="1" s="1"/>
  <c r="F15" i="1"/>
  <c r="J2" i="1"/>
  <c r="G2" i="1"/>
  <c r="H2" i="1"/>
  <c r="G16" i="1"/>
  <c r="H16" i="1"/>
  <c r="I16" i="1" s="1"/>
  <c r="H7" i="1"/>
  <c r="I7" i="1" s="1"/>
  <c r="G7" i="1"/>
  <c r="J7" i="1"/>
  <c r="H14" i="1"/>
  <c r="I14" i="1" s="1"/>
  <c r="J14" i="1"/>
  <c r="G14" i="1"/>
  <c r="G12" i="1"/>
  <c r="H12" i="1"/>
  <c r="I12" i="1" s="1"/>
  <c r="J12" i="1"/>
  <c r="H3" i="1"/>
  <c r="I3" i="1" s="1"/>
  <c r="J3" i="1"/>
  <c r="G3" i="1"/>
  <c r="J10" i="1"/>
  <c r="H10" i="1"/>
  <c r="I10" i="1" s="1"/>
  <c r="G10" i="1"/>
  <c r="H15" i="1"/>
  <c r="I15" i="1" s="1"/>
  <c r="J15" i="1"/>
  <c r="G15" i="1"/>
  <c r="J6" i="1"/>
  <c r="G6" i="1"/>
  <c r="H6" i="1"/>
  <c r="H11" i="1"/>
  <c r="I11" i="1" s="1"/>
  <c r="G11" i="1"/>
  <c r="J11" i="1"/>
  <c r="G8" i="1"/>
  <c r="J8" i="1"/>
  <c r="H8" i="1"/>
  <c r="I8" i="1" s="1"/>
  <c r="J5" i="1"/>
  <c r="G5" i="1"/>
  <c r="H5" i="1"/>
  <c r="I5" i="1" s="1"/>
  <c r="F18" i="1" l="1"/>
  <c r="J4" i="1"/>
  <c r="J17" i="1" s="1"/>
  <c r="H13" i="1"/>
  <c r="I13" i="1" s="1"/>
  <c r="J9" i="1"/>
  <c r="G9" i="1"/>
  <c r="G13" i="1"/>
  <c r="G18" i="1" s="1"/>
  <c r="H4" i="1"/>
  <c r="I4" i="1" s="1"/>
  <c r="G4" i="1"/>
  <c r="H18" i="1"/>
  <c r="I6" i="1"/>
  <c r="I2" i="1"/>
  <c r="H17" i="1"/>
  <c r="G17" i="1"/>
  <c r="J18" i="1" l="1"/>
  <c r="B19" i="1"/>
  <c r="I17" i="1"/>
  <c r="I18" i="1"/>
</calcChain>
</file>

<file path=xl/sharedStrings.xml><?xml version="1.0" encoding="utf-8"?>
<sst xmlns="http://schemas.openxmlformats.org/spreadsheetml/2006/main" count="18" uniqueCount="18">
  <si>
    <t>Obs</t>
  </si>
  <si>
    <t>Y (fertility)</t>
  </si>
  <si>
    <t>X (exemption)</t>
  </si>
  <si>
    <t>ColumnMean</t>
  </si>
  <si>
    <t>ColumnSum</t>
  </si>
  <si>
    <t>ESS=</t>
  </si>
  <si>
    <t>(𝑌 − 𝑌_mean)(𝑋 − 𝑋_mean)</t>
  </si>
  <si>
    <t>(X - X_mean)^2</t>
  </si>
  <si>
    <t>B_1_est</t>
  </si>
  <si>
    <t>B_0_est</t>
  </si>
  <si>
    <t>B1</t>
  </si>
  <si>
    <t>B0</t>
  </si>
  <si>
    <t>(Y_hat-Y_mean)^2</t>
  </si>
  <si>
    <t>(U_hat)^2</t>
  </si>
  <si>
    <t>U_hat</t>
  </si>
  <si>
    <t>(Y_hat)^2</t>
  </si>
  <si>
    <t>Y_hat</t>
  </si>
  <si>
    <t>(Y - Y_mean)^2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</si>
</sst>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8" formatCode="0.0000000"/>
    <numFmt numFmtId="177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8" fontId="0" fillId="0" borderId="0" xfId="0" applyNumberFormat="1"/>
    <xf numFmtId="164" fontId="0" fillId="0" borderId="1" xfId="0" applyNumberFormat="1" applyBorder="1"/>
    <xf numFmtId="168" fontId="0" fillId="0" borderId="1" xfId="0" applyNumberFormat="1" applyBorder="1"/>
    <xf numFmtId="165" fontId="0" fillId="0" borderId="1" xfId="0" applyNumberFormat="1" applyBorder="1"/>
    <xf numFmtId="177" fontId="0" fillId="0" borderId="1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7A56-2382-4BA8-B5D9-67864F1FEFA6}">
  <dimension ref="A1:M24"/>
  <sheetViews>
    <sheetView tabSelected="1" workbookViewId="0">
      <selection activeCell="E21" sqref="E21"/>
    </sheetView>
  </sheetViews>
  <sheetFormatPr defaultRowHeight="14.4" x14ac:dyDescent="0.3"/>
  <cols>
    <col min="1" max="1" width="14.44140625" customWidth="1"/>
    <col min="2" max="2" width="16.6640625" customWidth="1"/>
    <col min="3" max="3" width="21.88671875" customWidth="1"/>
    <col min="4" max="4" width="23.6640625" customWidth="1"/>
    <col min="5" max="5" width="19" customWidth="1"/>
    <col min="7" max="7" width="16.88671875" customWidth="1"/>
    <col min="8" max="8" width="19.44140625" style="2" bestFit="1" customWidth="1"/>
    <col min="10" max="10" width="15.88671875" bestFit="1" customWidth="1"/>
    <col min="13" max="13" width="10.109375" bestFit="1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  <c r="F1" s="3" t="s">
        <v>16</v>
      </c>
      <c r="G1" s="3" t="s">
        <v>15</v>
      </c>
      <c r="H1" s="4" t="s">
        <v>14</v>
      </c>
      <c r="I1" s="3" t="s">
        <v>13</v>
      </c>
      <c r="J1" s="1" t="s">
        <v>12</v>
      </c>
      <c r="K1" s="1" t="s">
        <v>10</v>
      </c>
      <c r="L1" s="1" t="s">
        <v>11</v>
      </c>
      <c r="M1" s="7" t="s">
        <v>17</v>
      </c>
    </row>
    <row r="2" spans="1:13" x14ac:dyDescent="0.3">
      <c r="A2" s="3">
        <v>1</v>
      </c>
      <c r="B2" s="3">
        <v>124.7</v>
      </c>
      <c r="C2" s="3">
        <v>0</v>
      </c>
      <c r="D2" s="3">
        <f>(B2-$B$17)*(C2-$C$17)</f>
        <v>-168.23079999999996</v>
      </c>
      <c r="E2" s="3">
        <f>POWER(C2-$C$17,2)</f>
        <v>327.22398044444452</v>
      </c>
      <c r="F2" s="3">
        <f>$B$24 + ($B$23*C2)</f>
        <v>123.19181570251914</v>
      </c>
      <c r="G2" s="3">
        <f>POWER(F2,2)</f>
        <v>15176.22345608344</v>
      </c>
      <c r="H2" s="5">
        <f>B2-F2</f>
        <v>1.5081842974808666</v>
      </c>
      <c r="I2" s="3">
        <f>POWER(H2,2)</f>
        <v>2.274619875167855</v>
      </c>
      <c r="J2" s="1">
        <f>POWER(F2-$B$17,2)</f>
        <v>60.712391942023693</v>
      </c>
      <c r="K2">
        <f>D2/E2</f>
        <v>-0.51411513230633132</v>
      </c>
      <c r="L2">
        <f>B2-C2*K2</f>
        <v>124.7</v>
      </c>
      <c r="M2" s="1">
        <f>POWER(B2-$B$17,2)</f>
        <v>86.489999999999952</v>
      </c>
    </row>
    <row r="3" spans="1:13" x14ac:dyDescent="0.3">
      <c r="A3" s="3">
        <v>2</v>
      </c>
      <c r="B3" s="3">
        <v>126.6</v>
      </c>
      <c r="C3" s="3">
        <v>0</v>
      </c>
      <c r="D3" s="3">
        <f>(B3-$B$17)*(C3-$C$17)</f>
        <v>-202.60053333333315</v>
      </c>
      <c r="E3" s="3">
        <f t="shared" ref="E3:E16" si="0">POWER(C3-$C$17,2)</f>
        <v>327.22398044444452</v>
      </c>
      <c r="F3" s="3">
        <f t="shared" ref="F3:F16" si="1">$B$24 + ($B$23*C3)</f>
        <v>123.19181570251914</v>
      </c>
      <c r="G3" s="3">
        <f t="shared" ref="G3:G16" si="2">POWER(F3,2)</f>
        <v>15176.22345608344</v>
      </c>
      <c r="H3" s="5">
        <f t="shared" ref="H3:H16" si="3">B3-F3</f>
        <v>3.408184297480858</v>
      </c>
      <c r="I3" s="3">
        <f t="shared" ref="I3:I16" si="4">POWER(H3,2)</f>
        <v>11.615720205595091</v>
      </c>
      <c r="J3" s="1">
        <f t="shared" ref="J3:J16" si="5">POWER(F3-$B$17,2)</f>
        <v>60.712391942023693</v>
      </c>
      <c r="K3">
        <f t="shared" ref="K3:K16" si="6">D3/E3</f>
        <v>-0.61914940664848461</v>
      </c>
      <c r="L3">
        <f t="shared" ref="L3:L18" si="7">B3-C3*K3</f>
        <v>126.6</v>
      </c>
      <c r="M3" s="1">
        <f t="shared" ref="M3:M16" si="8">POWER(B3-$B$17,2)</f>
        <v>125.43999999999974</v>
      </c>
    </row>
    <row r="4" spans="1:13" x14ac:dyDescent="0.3">
      <c r="A4" s="3">
        <v>3</v>
      </c>
      <c r="B4" s="3">
        <v>125</v>
      </c>
      <c r="C4" s="3">
        <v>0</v>
      </c>
      <c r="D4" s="3">
        <f t="shared" ref="D4:D16" si="9">(B4-$B$17)*(C4-$C$17)</f>
        <v>-173.65759999999992</v>
      </c>
      <c r="E4" s="3">
        <f t="shared" si="0"/>
        <v>327.22398044444452</v>
      </c>
      <c r="F4" s="3">
        <f t="shared" si="1"/>
        <v>123.19181570251914</v>
      </c>
      <c r="G4" s="3">
        <f t="shared" si="2"/>
        <v>15176.22345608344</v>
      </c>
      <c r="H4" s="5">
        <f t="shared" si="3"/>
        <v>1.8081842974808637</v>
      </c>
      <c r="I4" s="3">
        <f t="shared" si="4"/>
        <v>3.2695304536563645</v>
      </c>
      <c r="J4" s="1">
        <f t="shared" si="5"/>
        <v>60.712391942023693</v>
      </c>
      <c r="K4">
        <f t="shared" si="6"/>
        <v>-0.530699491412987</v>
      </c>
      <c r="L4">
        <f t="shared" si="7"/>
        <v>125</v>
      </c>
      <c r="M4" s="1">
        <f t="shared" si="8"/>
        <v>92.159999999999897</v>
      </c>
    </row>
    <row r="5" spans="1:13" x14ac:dyDescent="0.3">
      <c r="A5" s="3">
        <v>4</v>
      </c>
      <c r="B5" s="3">
        <v>123.4</v>
      </c>
      <c r="C5" s="3">
        <v>0</v>
      </c>
      <c r="D5" s="3">
        <f t="shared" si="9"/>
        <v>-144.71466666666669</v>
      </c>
      <c r="E5" s="3">
        <f t="shared" si="0"/>
        <v>327.22398044444452</v>
      </c>
      <c r="F5" s="3">
        <f t="shared" si="1"/>
        <v>123.19181570251914</v>
      </c>
      <c r="G5" s="3">
        <f t="shared" si="2"/>
        <v>15176.22345608344</v>
      </c>
      <c r="H5" s="5">
        <f t="shared" si="3"/>
        <v>0.20818429748086942</v>
      </c>
      <c r="I5" s="3">
        <f t="shared" si="4"/>
        <v>4.3340701717603132E-2</v>
      </c>
      <c r="J5" s="1">
        <f t="shared" si="5"/>
        <v>60.712391942023693</v>
      </c>
      <c r="K5">
        <f t="shared" si="6"/>
        <v>-0.44224957617748945</v>
      </c>
      <c r="L5">
        <f t="shared" si="7"/>
        <v>123.4</v>
      </c>
      <c r="M5" s="1">
        <f t="shared" si="8"/>
        <v>64</v>
      </c>
    </row>
    <row r="6" spans="1:13" x14ac:dyDescent="0.3">
      <c r="A6" s="3">
        <v>5</v>
      </c>
      <c r="B6" s="3">
        <v>121</v>
      </c>
      <c r="C6" s="3">
        <v>19.27</v>
      </c>
      <c r="D6" s="3">
        <f t="shared" si="9"/>
        <v>6.6117333333333095</v>
      </c>
      <c r="E6" s="3">
        <f t="shared" si="0"/>
        <v>1.3939737777777705</v>
      </c>
      <c r="F6" s="3">
        <f t="shared" si="1"/>
        <v>114.89143857856708</v>
      </c>
      <c r="G6" s="3">
        <f t="shared" si="2"/>
        <v>13200.042658652652</v>
      </c>
      <c r="H6" s="5">
        <f t="shared" si="3"/>
        <v>6.108561421432924</v>
      </c>
      <c r="I6" s="3">
        <f t="shared" si="4"/>
        <v>37.314522639418627</v>
      </c>
      <c r="J6" s="1">
        <f t="shared" si="5"/>
        <v>0.25863471936988192</v>
      </c>
      <c r="K6">
        <f t="shared" si="6"/>
        <v>4.7430830039525764</v>
      </c>
      <c r="L6">
        <f t="shared" si="7"/>
        <v>29.600790513833857</v>
      </c>
      <c r="M6" s="1">
        <f t="shared" si="8"/>
        <v>31.359999999999935</v>
      </c>
    </row>
    <row r="7" spans="1:13" x14ac:dyDescent="0.3">
      <c r="A7" s="3">
        <v>6</v>
      </c>
      <c r="B7" s="3">
        <v>119.8</v>
      </c>
      <c r="C7" s="3">
        <v>23.94</v>
      </c>
      <c r="D7" s="3">
        <f t="shared" si="9"/>
        <v>25.742933333333276</v>
      </c>
      <c r="E7" s="3">
        <f t="shared" si="0"/>
        <v>34.230300444444431</v>
      </c>
      <c r="F7" s="3">
        <f t="shared" si="1"/>
        <v>112.87987858018326</v>
      </c>
      <c r="G7" s="3">
        <f t="shared" si="2"/>
        <v>12741.866988276915</v>
      </c>
      <c r="H7" s="5">
        <f t="shared" si="3"/>
        <v>6.9201214198167378</v>
      </c>
      <c r="I7" s="3">
        <f t="shared" si="4"/>
        <v>47.888080465006425</v>
      </c>
      <c r="J7" s="1">
        <f t="shared" si="5"/>
        <v>6.3510119706191732</v>
      </c>
      <c r="K7">
        <f t="shared" si="6"/>
        <v>0.75205104831358116</v>
      </c>
      <c r="L7">
        <f t="shared" si="7"/>
        <v>101.79589790337286</v>
      </c>
      <c r="M7" s="1">
        <f t="shared" si="8"/>
        <v>19.359999999999925</v>
      </c>
    </row>
    <row r="8" spans="1:13" x14ac:dyDescent="0.3">
      <c r="A8" s="3">
        <v>7</v>
      </c>
      <c r="B8" s="3">
        <v>111.2</v>
      </c>
      <c r="C8" s="3">
        <v>20.07</v>
      </c>
      <c r="D8" s="3">
        <f t="shared" si="9"/>
        <v>-8.318799999999996</v>
      </c>
      <c r="E8" s="3">
        <f t="shared" si="0"/>
        <v>3.9230404444444353</v>
      </c>
      <c r="F8" s="3">
        <f t="shared" si="1"/>
        <v>114.54684585935786</v>
      </c>
      <c r="G8" s="3">
        <f t="shared" si="2"/>
        <v>13120.979896327488</v>
      </c>
      <c r="H8" s="5">
        <f t="shared" si="3"/>
        <v>-3.3468458593578561</v>
      </c>
      <c r="I8" s="3">
        <f t="shared" si="4"/>
        <v>11.201377206300826</v>
      </c>
      <c r="J8" s="1">
        <f t="shared" si="5"/>
        <v>0.72787198769483996</v>
      </c>
      <c r="K8">
        <f t="shared" si="6"/>
        <v>-2.1204981487714614</v>
      </c>
      <c r="L8">
        <f t="shared" si="7"/>
        <v>153.75839784584323</v>
      </c>
      <c r="M8" s="1">
        <f t="shared" si="8"/>
        <v>17.640000000000025</v>
      </c>
    </row>
    <row r="9" spans="1:13" x14ac:dyDescent="0.3">
      <c r="A9" s="3">
        <v>8</v>
      </c>
      <c r="B9" s="3">
        <v>117.9</v>
      </c>
      <c r="C9" s="3">
        <v>15.33</v>
      </c>
      <c r="D9" s="3">
        <f t="shared" si="9"/>
        <v>-6.8983333333333396</v>
      </c>
      <c r="E9" s="3">
        <f t="shared" si="0"/>
        <v>7.6139204444444584</v>
      </c>
      <c r="F9" s="3">
        <f t="shared" si="1"/>
        <v>116.58855772067247</v>
      </c>
      <c r="G9" s="3">
        <f t="shared" si="2"/>
        <v>13592.891791386575</v>
      </c>
      <c r="H9" s="5">
        <f t="shared" si="3"/>
        <v>1.3114422793275367</v>
      </c>
      <c r="I9" s="3">
        <f t="shared" si="4"/>
        <v>1.7198808520078046</v>
      </c>
      <c r="J9" s="1">
        <f t="shared" si="5"/>
        <v>1.4126694553701213</v>
      </c>
      <c r="K9">
        <f t="shared" si="6"/>
        <v>-0.90601594588064671</v>
      </c>
      <c r="L9">
        <f t="shared" si="7"/>
        <v>131.78922445035033</v>
      </c>
      <c r="M9" s="1">
        <f t="shared" si="8"/>
        <v>6.25</v>
      </c>
    </row>
    <row r="10" spans="1:13" x14ac:dyDescent="0.3">
      <c r="A10" s="3">
        <v>9</v>
      </c>
      <c r="B10" s="3">
        <v>119.8</v>
      </c>
      <c r="C10" s="3">
        <v>34.32</v>
      </c>
      <c r="D10" s="3">
        <f t="shared" si="9"/>
        <v>71.414933333333181</v>
      </c>
      <c r="E10" s="3">
        <f t="shared" si="0"/>
        <v>263.43454044444439</v>
      </c>
      <c r="F10" s="3">
        <f t="shared" si="1"/>
        <v>108.40878804844364</v>
      </c>
      <c r="G10" s="3">
        <f t="shared" si="2"/>
        <v>11752.465326132377</v>
      </c>
      <c r="H10" s="5">
        <f t="shared" si="3"/>
        <v>11.391211951556357</v>
      </c>
      <c r="I10" s="3">
        <f t="shared" si="4"/>
        <v>129.7597097252804</v>
      </c>
      <c r="J10" s="1">
        <f t="shared" si="5"/>
        <v>48.877044551584568</v>
      </c>
      <c r="K10">
        <f t="shared" si="6"/>
        <v>0.27109176045346206</v>
      </c>
      <c r="L10">
        <f t="shared" si="7"/>
        <v>110.49613078123718</v>
      </c>
      <c r="M10" s="1">
        <f t="shared" si="8"/>
        <v>19.359999999999925</v>
      </c>
    </row>
    <row r="11" spans="1:13" x14ac:dyDescent="0.3">
      <c r="A11" s="3">
        <v>10</v>
      </c>
      <c r="B11" s="3">
        <v>111.2</v>
      </c>
      <c r="C11" s="3">
        <v>36.65</v>
      </c>
      <c r="D11" s="3">
        <f t="shared" si="9"/>
        <v>-77.954800000000034</v>
      </c>
      <c r="E11" s="3">
        <f t="shared" si="0"/>
        <v>344.49834711111095</v>
      </c>
      <c r="F11" s="3">
        <f t="shared" si="1"/>
        <v>107.40516175374678</v>
      </c>
      <c r="G11" s="3">
        <f t="shared" si="2"/>
        <v>11535.868771348511</v>
      </c>
      <c r="H11" s="5">
        <f t="shared" si="3"/>
        <v>3.7948382462532209</v>
      </c>
      <c r="I11" s="3">
        <f t="shared" si="4"/>
        <v>14.400797315226221</v>
      </c>
      <c r="J11" s="1">
        <f t="shared" si="5"/>
        <v>63.917438583753324</v>
      </c>
      <c r="K11">
        <f t="shared" si="6"/>
        <v>-0.22628497539599893</v>
      </c>
      <c r="L11">
        <f t="shared" si="7"/>
        <v>119.49334434826336</v>
      </c>
      <c r="M11" s="1">
        <f t="shared" si="8"/>
        <v>17.640000000000025</v>
      </c>
    </row>
    <row r="12" spans="1:13" x14ac:dyDescent="0.3">
      <c r="A12" s="3">
        <v>11</v>
      </c>
      <c r="B12" s="3">
        <v>110.5</v>
      </c>
      <c r="C12" s="3">
        <v>25.83</v>
      </c>
      <c r="D12" s="3">
        <f t="shared" si="9"/>
        <v>-37.929266666666692</v>
      </c>
      <c r="E12" s="3">
        <f t="shared" si="0"/>
        <v>59.917920444444377</v>
      </c>
      <c r="F12" s="3">
        <f t="shared" si="1"/>
        <v>112.06577828105148</v>
      </c>
      <c r="G12" s="3">
        <f t="shared" si="2"/>
        <v>12558.738661737789</v>
      </c>
      <c r="H12" s="5">
        <f t="shared" si="3"/>
        <v>-1.5657782810514789</v>
      </c>
      <c r="I12" s="3">
        <f t="shared" si="4"/>
        <v>2.4516616254125241</v>
      </c>
      <c r="J12" s="1">
        <f t="shared" si="5"/>
        <v>11.117034471108068</v>
      </c>
      <c r="K12">
        <f t="shared" si="6"/>
        <v>-0.63302041167858181</v>
      </c>
      <c r="L12">
        <f t="shared" si="7"/>
        <v>126.85091723365777</v>
      </c>
      <c r="M12" s="1">
        <f t="shared" si="8"/>
        <v>24.010000000000055</v>
      </c>
    </row>
    <row r="13" spans="1:13" x14ac:dyDescent="0.3">
      <c r="A13" s="3">
        <v>12</v>
      </c>
      <c r="B13" s="3">
        <v>110.9</v>
      </c>
      <c r="C13" s="3">
        <v>27.34</v>
      </c>
      <c r="D13" s="3">
        <f t="shared" si="9"/>
        <v>-41.627999999999986</v>
      </c>
      <c r="E13" s="3">
        <f t="shared" si="0"/>
        <v>85.574833777777727</v>
      </c>
      <c r="F13" s="3">
        <f t="shared" si="1"/>
        <v>111.41535952354407</v>
      </c>
      <c r="G13" s="3">
        <f t="shared" si="2"/>
        <v>12413.382337760582</v>
      </c>
      <c r="H13" s="5">
        <f t="shared" si="3"/>
        <v>-0.51535952354406334</v>
      </c>
      <c r="I13" s="3">
        <f t="shared" si="4"/>
        <v>0.26559543850756395</v>
      </c>
      <c r="J13" s="1">
        <f t="shared" si="5"/>
        <v>15.877359726610994</v>
      </c>
      <c r="K13">
        <f t="shared" si="6"/>
        <v>-0.48645142692418575</v>
      </c>
      <c r="L13">
        <f t="shared" si="7"/>
        <v>124.19958201210724</v>
      </c>
      <c r="M13" s="1">
        <f t="shared" si="8"/>
        <v>20.25</v>
      </c>
    </row>
    <row r="14" spans="1:13" x14ac:dyDescent="0.3">
      <c r="A14" s="3">
        <v>13</v>
      </c>
      <c r="B14" s="3">
        <v>106.6</v>
      </c>
      <c r="C14" s="3">
        <v>22.85</v>
      </c>
      <c r="D14" s="3">
        <f t="shared" si="9"/>
        <v>-41.89386666666671</v>
      </c>
      <c r="E14" s="3">
        <f t="shared" si="0"/>
        <v>22.663947111111099</v>
      </c>
      <c r="F14" s="3">
        <f t="shared" si="1"/>
        <v>113.34938616010581</v>
      </c>
      <c r="G14" s="3">
        <f t="shared" si="2"/>
        <v>12848.083342872786</v>
      </c>
      <c r="H14" s="5">
        <f t="shared" si="3"/>
        <v>-6.7493861601058143</v>
      </c>
      <c r="I14" s="3">
        <f t="shared" si="4"/>
        <v>45.554213538227906</v>
      </c>
      <c r="J14" s="1">
        <f t="shared" si="5"/>
        <v>4.2050171203656239</v>
      </c>
      <c r="K14">
        <f t="shared" si="6"/>
        <v>-1.8484806049572917</v>
      </c>
      <c r="L14">
        <f t="shared" si="7"/>
        <v>148.8377818232741</v>
      </c>
      <c r="M14" s="1">
        <f t="shared" si="8"/>
        <v>77.440000000000197</v>
      </c>
    </row>
    <row r="15" spans="1:13" x14ac:dyDescent="0.3">
      <c r="A15" s="3">
        <v>14</v>
      </c>
      <c r="B15" s="3">
        <v>102.6</v>
      </c>
      <c r="C15" s="3">
        <v>21.13</v>
      </c>
      <c r="D15" s="3">
        <f t="shared" si="9"/>
        <v>-38.920533333333324</v>
      </c>
      <c r="E15" s="3">
        <f t="shared" si="0"/>
        <v>9.2456537777777559</v>
      </c>
      <c r="F15" s="3">
        <f t="shared" si="1"/>
        <v>114.09026050640564</v>
      </c>
      <c r="G15" s="3">
        <f t="shared" si="2"/>
        <v>13016.587542419504</v>
      </c>
      <c r="H15" s="5">
        <f t="shared" si="3"/>
        <v>-11.490260506405647</v>
      </c>
      <c r="I15" s="3">
        <f t="shared" si="4"/>
        <v>132.02608650506536</v>
      </c>
      <c r="J15" s="1">
        <f t="shared" si="5"/>
        <v>1.7154175410808212</v>
      </c>
      <c r="K15">
        <f t="shared" si="6"/>
        <v>-4.2096031572023769</v>
      </c>
      <c r="L15">
        <f t="shared" si="7"/>
        <v>191.54891471168622</v>
      </c>
      <c r="M15" s="1">
        <f t="shared" si="8"/>
        <v>163.84000000000029</v>
      </c>
    </row>
    <row r="16" spans="1:13" x14ac:dyDescent="0.3">
      <c r="A16" s="3">
        <v>15</v>
      </c>
      <c r="B16" s="3">
        <v>99.8</v>
      </c>
      <c r="C16" s="3">
        <v>24.61</v>
      </c>
      <c r="D16" s="3">
        <f t="shared" si="9"/>
        <v>-101.72240000000001</v>
      </c>
      <c r="E16" s="3">
        <f t="shared" si="0"/>
        <v>42.519093777777734</v>
      </c>
      <c r="F16" s="3">
        <f t="shared" si="1"/>
        <v>112.59128217784553</v>
      </c>
      <c r="G16" s="3">
        <f t="shared" si="2"/>
        <v>12676.796822451237</v>
      </c>
      <c r="H16" s="5">
        <f t="shared" si="3"/>
        <v>-12.791282177845531</v>
      </c>
      <c r="I16" s="3">
        <f t="shared" si="4"/>
        <v>163.61689975326871</v>
      </c>
      <c r="J16" s="1">
        <f t="shared" si="5"/>
        <v>7.8888958044881914</v>
      </c>
      <c r="K16">
        <f t="shared" si="6"/>
        <v>-2.3923934158061573</v>
      </c>
      <c r="L16">
        <f t="shared" si="7"/>
        <v>158.67680196298954</v>
      </c>
      <c r="M16" s="1">
        <f t="shared" si="8"/>
        <v>243.36000000000027</v>
      </c>
    </row>
    <row r="17" spans="1:13" x14ac:dyDescent="0.3">
      <c r="A17" s="3" t="s">
        <v>3</v>
      </c>
      <c r="B17" s="3">
        <f>AVERAGE(B2:B16)</f>
        <v>115.4</v>
      </c>
      <c r="C17" s="3">
        <f>AVERAGE(C2:C16)</f>
        <v>18.089333333333336</v>
      </c>
      <c r="D17" s="3">
        <f t="shared" ref="D17:J17" si="10">AVERAGE(D2:D16)</f>
        <v>-62.713333333333317</v>
      </c>
      <c r="E17" s="3">
        <f t="shared" si="10"/>
        <v>145.59409955555557</v>
      </c>
      <c r="F17" s="3">
        <f t="shared" si="10"/>
        <v>115.40000000000003</v>
      </c>
      <c r="G17" s="3">
        <f t="shared" si="10"/>
        <v>13344.17319758001</v>
      </c>
      <c r="H17" s="6">
        <f t="shared" si="10"/>
        <v>-1.0421293457814802E-14</v>
      </c>
      <c r="I17" s="3">
        <f t="shared" si="10"/>
        <v>40.226802419990612</v>
      </c>
      <c r="J17" s="1">
        <f t="shared" si="10"/>
        <v>27.013197580009358</v>
      </c>
      <c r="K17" s="1">
        <f>AVERAGE(K2:K16)</f>
        <v>-0.61084905869615824</v>
      </c>
      <c r="L17" s="7">
        <f>AVERAGE(L2:L16)</f>
        <v>126.44985223910771</v>
      </c>
      <c r="M17" s="1">
        <f>AVERAGE(M2:M16)</f>
        <v>67.240000000000009</v>
      </c>
    </row>
    <row r="18" spans="1:13" x14ac:dyDescent="0.3">
      <c r="A18" s="3" t="s">
        <v>4</v>
      </c>
      <c r="B18" s="3">
        <f>SUM(B2:B16)</f>
        <v>1731</v>
      </c>
      <c r="C18" s="3">
        <f>SUM(C2:C16)</f>
        <v>271.34000000000003</v>
      </c>
      <c r="D18" s="3">
        <f>SUM(D2:D16)</f>
        <v>-940.6999999999997</v>
      </c>
      <c r="E18" s="3">
        <f t="shared" ref="E18:J18" si="11">SUM(E2:E16)</f>
        <v>2183.9114933333335</v>
      </c>
      <c r="F18" s="3">
        <f t="shared" si="11"/>
        <v>1731.0000000000005</v>
      </c>
      <c r="G18" s="3">
        <f t="shared" si="11"/>
        <v>200162.59796370016</v>
      </c>
      <c r="H18" s="6">
        <f t="shared" si="11"/>
        <v>-1.5631940186722204E-13</v>
      </c>
      <c r="I18" s="3">
        <f t="shared" si="11"/>
        <v>603.40203629985922</v>
      </c>
      <c r="J18" s="1">
        <f t="shared" si="11"/>
        <v>405.19796370014035</v>
      </c>
      <c r="K18" s="1">
        <f>SUM(K2:K16)</f>
        <v>-9.1627358804423729</v>
      </c>
      <c r="L18" s="7">
        <f>SUM(L2:L16)</f>
        <v>1896.7477835866157</v>
      </c>
      <c r="M18" s="1">
        <f>SUM(M2:M16)</f>
        <v>1008.6000000000001</v>
      </c>
    </row>
    <row r="19" spans="1:13" x14ac:dyDescent="0.3">
      <c r="A19" s="1" t="s">
        <v>5</v>
      </c>
      <c r="B19" s="1">
        <f>SUM(J2:J16)</f>
        <v>405.19796370014035</v>
      </c>
      <c r="C19" s="1"/>
      <c r="D19" s="1"/>
      <c r="E19" s="1"/>
      <c r="F19" s="1"/>
      <c r="G19" s="1"/>
      <c r="I19" s="1"/>
      <c r="J19" s="1"/>
    </row>
    <row r="23" spans="1:13" x14ac:dyDescent="0.3">
      <c r="A23" t="s">
        <v>8</v>
      </c>
      <c r="B23">
        <f>D18/E18</f>
        <v>-0.43074089901152385</v>
      </c>
    </row>
    <row r="24" spans="1:13" x14ac:dyDescent="0.3">
      <c r="A24" t="s">
        <v>9</v>
      </c>
      <c r="B24">
        <f>B17-(B23*C17)</f>
        <v>123.19181570251914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kandukuri saiomkar</dc:creator>
  <cp:lastModifiedBy>kandukuri saiomkar</cp:lastModifiedBy>
  <dcterms:created xsi:type="dcterms:W3CDTF">2022-01-23T18:59:25Z</dcterms:created>
  <dcterms:modified xsi:type="dcterms:W3CDTF">2022-01-27T02:25:05Z</dcterms:modified>
</cp:coreProperties>
</file>