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6" i="1"/>
  <c r="F46" i="1"/>
  <c r="H45" i="1"/>
  <c r="F45" i="1"/>
  <c r="H44" i="1"/>
  <c r="F44" i="1"/>
  <c r="H43" i="1"/>
  <c r="F43" i="1"/>
  <c r="H42" i="1"/>
  <c r="H41" i="1"/>
  <c r="H40" i="1"/>
  <c r="F40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F18" i="1"/>
  <c r="H17" i="1"/>
  <c r="H16" i="1"/>
  <c r="H15" i="1"/>
  <c r="F15" i="1"/>
  <c r="H14" i="1"/>
  <c r="F14" i="1"/>
  <c r="H13" i="1"/>
  <c r="F13" i="1"/>
  <c r="H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<sst xmlns="http://schemas.openxmlformats.org/spreadsheetml/2006/main" count="175" uniqueCount="108">
  <si>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</si>
  <si>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</si>
  <si>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</si>
  <si>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</si>
  <si>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</si>
  <si>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</si>
  <si>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</si>
  <si>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</si>
  <si>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</si>
  <si>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</si>
  <si>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</si>
  <si>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</si>
  <si>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</si>
  <si>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</si>
  <si>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</si>
  <si>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</si>
  <si>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Extended Entity-Relationship Approach in a Multi-Paradigm Information System Modeling Tool</t>
  </si>
  <si>
    <t>References TOTAL 22</t>
  </si>
  <si>
    <t>References NEW 22:</t>
  </si>
  <si>
    <t>S. Aleksic, S. Ristic, I. Lukovic, M. Celikovic</t>
  </si>
  <si>
    <t>A design specification and a server implementation of the inverse referential integrity constraints</t>
  </si>
  <si>
    <t>10.2298/csis111102003a</t>
  </si>
  <si>
    <t>NO</t>
  </si>
  <si>
    <t>S. Aleksic, I. Lukovic, P. Mogin, M. Govedarica</t>
  </si>
  <si>
    <t>A generator of SQL schema specifications</t>
  </si>
  <si>
    <t>10.2298/csis0702081a</t>
  </si>
  <si>
    <t>M. Celikovic, I. Lukovic, S. Aleksic, V. Ivancevic</t>
  </si>
  <si>
    <t>A MOF based meta-model and a concrete DSL syntax of IIS*Case PIM concepts</t>
  </si>
  <si>
    <t>10.2298/csis120203034c</t>
  </si>
  <si>
    <t>E. F. Codd</t>
  </si>
  <si>
    <t>A relational model of data for large shared data banks</t>
  </si>
  <si>
    <t>I. Lukovic, A. Popovic, Jovo Mostic, S. Ristic</t>
  </si>
  <si>
    <t>A tool for modeling form type check constraints and complex functionalities of business applications</t>
  </si>
  <si>
    <t>10.2298/csis1002359l</t>
  </si>
  <si>
    <t>I. Lukovic, P. Mogin, Jelena Pavicevic, S. Ristic</t>
  </si>
  <si>
    <t>An approach to developing complex database schemas using form types</t>
  </si>
  <si>
    <t>10.1002/spe.820</t>
  </si>
  <si>
    <t>F. Jouault, Freddy Allilaire, J. Bézivin, I. Kurtev</t>
  </si>
  <si>
    <t>ATL: A model transformation tool</t>
  </si>
  <si>
    <t>10.1016/j.scico.2007.08.002</t>
  </si>
  <si>
    <t>CA ERwin</t>
  </si>
  <si>
    <t>https://erwin.com/</t>
  </si>
  <si>
    <t>Cameo Data Modeler</t>
  </si>
  <si>
    <t>http://www.nomagic.com/products/magicdraw-addons/cameo-data-modeler.html</t>
  </si>
  <si>
    <t>B. Bryant, J. Gray, M. Mernik, P. Clarke, R. France, G. Karsai</t>
  </si>
  <si>
    <t>Challenges and directions in formalizing the semantics of modeling languages</t>
  </si>
  <si>
    <t>10.2298/csis110114012b</t>
  </si>
  <si>
    <t>I. Lukovic, S. Ristic, P. Mogin and J. Pavicevic</t>
  </si>
  <si>
    <t>Database schema integration process a methodology and aspects of its applying</t>
  </si>
  <si>
    <t>http://emis.impa.br/EMIS/journals/NSJOM/Papers/36_1/NSJOM_36_1_115_140.pdf</t>
  </si>
  <si>
    <t>Eclipse Modeling Project (EMP)</t>
  </si>
  <si>
    <t>http://projects.eclipse.org/projects/modeling</t>
  </si>
  <si>
    <t>B. Thalheim</t>
  </si>
  <si>
    <t>Entity-relationship modeling - foundations of database technology</t>
  </si>
  <si>
    <t>https://www.springer.com/gp/book/9783540654704</t>
  </si>
  <si>
    <t>I. Lukovic</t>
  </si>
  <si>
    <t>From the synthesis algorithm to the model driven transformations in database design</t>
  </si>
  <si>
    <t>https://d1wqtxts1xzle7.cloudfront.net/42873661/From_the_Synthesis_Algorithm_to_the_Mode20160220-23006-1ag8w8p.pdf?1455985918=&amp;response-content-disposition=inline%3B+filename%3DFrom_the_synthesis_algorithm_to_the_mode.pdf&amp;Expires=1613670394&amp;Signature=BHqkYGPK2fa6Dj9jvIi~abDXo6X3C4KjTGC8pq45VsTCjLupiyZT9hgstyU9SSOPz2YGk0j6BL84FtUjRmu3Bm8DeFMnolCb5zsfHFnII-OeMOfHQaIE1TTcXhA4RLSOgyB6LVveOjArjHJ57wVNFE6vIkCAVrdOMzKbsv7C8xK3l8HFgQDsUGDUINgb2k59rliAD755sUJdmz6y6oluQ0EbCUYySgvzWu4esHc0MUlfvhd3keZJn-rwJBxFwi6HhCZdT5JOE75SQkSZ34F7UR7pa8Y~OJWlIVUAwhhiRHBmfKBsnfdkjNEG-dBMy~UIR4aVRBU1W2FbDVYjtY5Aqg__&amp;Key-Pair-Id=APKAJLOHF5GGSLRBV4ZA</t>
  </si>
  <si>
    <t>R. Elmasri, S. Navathe</t>
  </si>
  <si>
    <t>Fundamentals of Database Systems</t>
  </si>
  <si>
    <t>R. N. Fidalgo, Edson Alves, Sergio España, J. Castro, O. Pastor</t>
  </si>
  <si>
    <t>Metamodeling the Enhanced Entity-Relationship Model</t>
  </si>
  <si>
    <t>https://periodicos.ufmg.br/index.php/jidm/article/view/224</t>
  </si>
  <si>
    <t>S. Aleksic</t>
  </si>
  <si>
    <t>Methods of database schema transformations in support of the information system reengineering process</t>
  </si>
  <si>
    <t>R. Wazlawick</t>
  </si>
  <si>
    <t>Object-Oriented Analysis and Design for Information Systems: Modeling with UML, OCL, and IFML</t>
  </si>
  <si>
    <t>Oracle Designer</t>
  </si>
  <si>
    <t>http://www.oracle.com/technetwork/developer-tools/designer/overview/index-082236.html</t>
  </si>
  <si>
    <t>SmartDraw</t>
  </si>
  <si>
    <t>http://www.smartdraw.com/</t>
  </si>
  <si>
    <t>Sybase PowerDesigner</t>
  </si>
  <si>
    <t>http://www.sybase.com/products/modelingdevelopment/powerdesigner</t>
  </si>
  <si>
    <t>P. P.-S. Chen</t>
  </si>
  <si>
    <t>The entity-relationship model toward a unified view of data</t>
  </si>
  <si>
    <t>References already KNOWN 0:</t>
  </si>
  <si>
    <t>Cited by TOTAL 8.</t>
  </si>
  <si>
    <t>Cited by NEW 7:</t>
  </si>
  <si>
    <t>S. Ristic</t>
  </si>
  <si>
    <t>A Model is Worth a Thousand Words?</t>
  </si>
  <si>
    <t>10.1109/sisy.2018.8524790</t>
  </si>
  <si>
    <t>Sonja Ristić, Slavica Kordić, Milan Čeliković, Vladimir Dimitrieski, Ivan Luković</t>
  </si>
  <si>
    <t>A model-driven approach to data structure conceptualization</t>
  </si>
  <si>
    <t>https://doi.org/10.15439/2015F224</t>
  </si>
  <si>
    <t>10.15439/2015F224</t>
  </si>
  <si>
    <t>Branko Terzic, S. Kordic, M. Celikovic, Vladimir Dimitrieski, I. Lukovic</t>
  </si>
  <si>
    <t>An Approach and DSL in support of Migration from relational to NoSQL Databases</t>
  </si>
  <si>
    <t>http://www.eventiotic.com/eventiotic/files/Papers/URL/icist2016_34.pdf</t>
  </si>
  <si>
    <t>Adriano Del Pino Lino, Á. Rocha</t>
  </si>
  <si>
    <t>Automatic evaluation of ERD in e-learning environments</t>
  </si>
  <si>
    <t>10.23919/cisti.2018.8399401</t>
  </si>
  <si>
    <t>Zorana Ikonić, Valentina Andjelković, D. Savić, Alberto Rodrigues da Silva</t>
  </si>
  <si>
    <t>Development DSL for data dictionary using MPS</t>
  </si>
  <si>
    <t>10.1109/it48810.2020.9070444</t>
  </si>
  <si>
    <t>How to apply model-driven paradigm in information system (Re)engineering</t>
  </si>
  <si>
    <t>10.1109/informatics.2017.8327212</t>
  </si>
  <si>
    <t>Jaroslav Porubän, M. Bacíková, Sergej Chodarev, M. Nosál</t>
  </si>
  <si>
    <t>Teaching pragmatic model-driven software development</t>
  </si>
  <si>
    <t>10.2298/csis140107022p</t>
  </si>
  <si>
    <t>Cited by already KNOWN 1:</t>
  </si>
  <si>
    <t>S97</t>
  </si>
  <si>
    <t>V Dimitrieski, M Čeliković, S Aleksić, S Rist, et al.</t>
  </si>
  <si>
    <t>Concepts and evaluation of the extended entity-relationship approach to database design in a multi-paradigm information system modeling tool</t>
  </si>
  <si>
    <t>Elsevier</t>
  </si>
  <si>
    <t>https://www.sciencedirect.com/science/article/pii/S1477842415000615</t>
  </si>
  <si>
    <t>MAYBE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</si>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</sst>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7E3794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3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8" borderId="0" xfId="0" applyFont="1" applyFill="1" applyAlignment="1"/>
    <xf numFmtId="0" fontId="10" fillId="0" borderId="0" xfId="0" applyFont="1" applyAlignment="1"/>
    <xf numFmtId="0" fontId="11" fillId="0" borderId="0" xfId="0" applyFont="1"/>
    <xf numFmtId="0" fontId="3" fillId="5" borderId="0" xfId="0" applyFont="1" applyFill="1" applyAlignment="1"/>
    <xf numFmtId="0" fontId="4" fillId="7" borderId="0" xfId="0" applyFont="1" applyFill="1" applyAlignment="1"/>
    <xf numFmtId="0" fontId="3" fillId="3" borderId="0" xfId="0" applyFont="1" applyFill="1" applyAlignment="1"/>
    <xf numFmtId="0" fontId="3" fillId="8" borderId="0" xfId="0" applyFont="1" applyFill="1" applyAlignment="1"/>
    <xf numFmtId="0" fontId="6" fillId="7" borderId="0" xfId="0" applyFont="1" applyFill="1" applyAlignment="1"/>
    <xf numFmtId="0" fontId="6" fillId="6" borderId="0" xfId="0" applyFont="1" applyFill="1" applyAlignment="1"/>
    <xf numFmtId="0" fontId="4" fillId="6" borderId="0" xfId="0" applyFont="1" applyFill="1" applyAlignment="1"/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racle.com/technetwork/developer-tools/designer/overview/index-082236.html" TargetMode="External"/><Relationship Id="rId13" Type="http://schemas.openxmlformats.org/officeDocument/2006/relationships/hyperlink" Target="https://www.sciencedirect.com/science/article/pii/S1477842415000615" TargetMode="External"/><Relationship Id="rId3" Type="http://schemas.openxmlformats.org/officeDocument/2006/relationships/hyperlink" Target="http://emis.impa.br/EMIS/journals/NSJOM/Papers/36_1/NSJOM_36_1_115_140.pdf" TargetMode="External"/><Relationship Id="rId7" Type="http://schemas.openxmlformats.org/officeDocument/2006/relationships/hyperlink" Target="https://periodicos.ufmg.br/index.php/jidm/article/view/224" TargetMode="External"/><Relationship Id="rId12" Type="http://schemas.openxmlformats.org/officeDocument/2006/relationships/hyperlink" Target="http://www.eventiotic.com/eventiotic/files/Papers/URL/icist2016_34.pdf" TargetMode="External"/><Relationship Id="rId2" Type="http://schemas.openxmlformats.org/officeDocument/2006/relationships/hyperlink" Target="http://www.nomagic.com/products/magicdraw-addons/cameo-data-modeler.html" TargetMode="External"/><Relationship Id="rId1" Type="http://schemas.openxmlformats.org/officeDocument/2006/relationships/hyperlink" Target="https://erwin.com/" TargetMode="External"/><Relationship Id="rId6" Type="http://schemas.openxmlformats.org/officeDocument/2006/relationships/hyperlink" Target="https://d1wqtxts1xzle7.cloudfront.net/42873661/From_the_Synthesis_Algorithm_to_the_Mode20160220-23006-1ag8w8p.pdf?1455985918=&amp;response-content-disposition=inline%3B+filename%3DFrom_the_synthesis_algorithm_to_the_mode.pdf&amp;Expires=1613670394&amp;Signature=BHqkYGPK2fa6Dj9jvIi~abDXo6X3C4KjTGC8pq45VsTCjLupiyZT9hgstyU9SSOPz2YGk0j6BL84FtUjRmu3Bm8DeFMnolCb5zsfHFnII-OeMOfHQaIE1TTcXhA4RLSOgyB6LVveOjArjHJ57wVNFE6vIkCAVrdOMzKbsv7C8xK3l8HFgQDsUGDUINgb2k59rliAD755sUJdmz6y6oluQ0EbCUYySgvzWu4esHc0MUlfvhd3keZJn-rwJBxFwi6HhCZdT5JOE75SQkSZ34F7UR7pa8Y~OJWlIVUAwhhiRHBmfKBsnfdkjNEG-dBMy~UIR4aVRBU1W2FbDVYjtY5Aqg__&amp;Key-Pair-Id=APKAJLOHF5GGSLRBV4ZA" TargetMode="External"/><Relationship Id="rId11" Type="http://schemas.openxmlformats.org/officeDocument/2006/relationships/hyperlink" Target="https://doi.org/10.15439/2015F224" TargetMode="External"/><Relationship Id="rId5" Type="http://schemas.openxmlformats.org/officeDocument/2006/relationships/hyperlink" Target="https://www.springer.com/gp/book/9783540654704" TargetMode="External"/><Relationship Id="rId10" Type="http://schemas.openxmlformats.org/officeDocument/2006/relationships/hyperlink" Target="http://www.sybase.com/products/modelingdevelopment/powerdesigner" TargetMode="External"/><Relationship Id="rId4" Type="http://schemas.openxmlformats.org/officeDocument/2006/relationships/hyperlink" Target="http://projects.eclipse.org/projects/modeling" TargetMode="External"/><Relationship Id="rId9" Type="http://schemas.openxmlformats.org/officeDocument/2006/relationships/hyperlink" Target="http://www.smartdraw.com/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0"/>
  <sheetViews>
    <sheetView tabSelected="1" workbookViewId="0">
      <pane xSplit="6" ySplit="1" topLeftCell="G24" activePane="bottomRight" state="frozen"/>
      <selection pane="topRight" activeCell="G1" sqref="G1"/>
      <selection pane="bottomLeft" activeCell="A2" sqref="A2"/>
      <selection pane="bottomRight" activeCell="A38" sqref="A38"/>
    </sheetView>
  </sheetViews>
  <sheetFormatPr defaultColWidth="14.42578125" defaultRowHeight="15.75" customHeight="1" x14ac:dyDescent="0.2"/>
  <cols>
    <col min="1" max="1" width="5.5703125" customWidth="1"/>
    <col min="2" max="2" width="32.28515625" customWidth="1"/>
    <col min="3" max="3" width="64.7109375" customWidth="1"/>
    <col min="4" max="4" width="5.42578125" customWidth="1"/>
    <col min="5" max="5" width="26.7109375" hidden="1" customWidth="1"/>
    <col min="6" max="6" width="24.5703125" customWidth="1"/>
    <col min="7" max="7" width="30.2851562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106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107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</row>
    <row r="2" spans="1:27" ht="15.75" customHeight="1" x14ac:dyDescent="0.2">
      <c r="A2" s="9"/>
      <c r="B2" s="20" t="s">
        <v>16</v>
      </c>
      <c r="C2" s="21" t="str">
        <f>HYPERLINK("https://doi.org/10.15439/2014f239")</f>
        <v>https://doi.org/10.15439/2014f239</v>
      </c>
      <c r="D2" s="9"/>
      <c r="E2" s="9"/>
      <c r="F2" s="11"/>
      <c r="G2" s="11"/>
      <c r="H2" s="11"/>
      <c r="I2" s="12"/>
      <c r="J2" s="13"/>
      <c r="K2" s="13"/>
      <c r="L2" s="14"/>
      <c r="M2" s="14"/>
      <c r="N2" s="14"/>
      <c r="O2" s="14"/>
      <c r="P2" s="15"/>
      <c r="Q2" s="15"/>
      <c r="R2" s="19"/>
      <c r="S2" s="16"/>
      <c r="T2" s="16"/>
      <c r="U2" s="17"/>
      <c r="V2" s="17"/>
      <c r="W2" s="17"/>
      <c r="X2" s="17"/>
      <c r="Y2" s="17"/>
      <c r="Z2" s="17"/>
      <c r="AA2" s="8"/>
    </row>
    <row r="3" spans="1:27" ht="15.75" customHeight="1" x14ac:dyDescent="0.2">
      <c r="A3" s="9"/>
      <c r="B3" s="9"/>
      <c r="C3" s="9"/>
      <c r="D3" s="9"/>
      <c r="E3" s="9"/>
      <c r="F3" s="18"/>
      <c r="G3" s="11"/>
      <c r="H3" s="11"/>
      <c r="I3" s="22"/>
      <c r="J3" s="13"/>
      <c r="K3" s="13"/>
      <c r="L3" s="14"/>
      <c r="M3" s="14"/>
      <c r="N3" s="14"/>
      <c r="O3" s="14"/>
      <c r="P3" s="15"/>
      <c r="Q3" s="15"/>
      <c r="R3" s="19"/>
      <c r="S3" s="16"/>
      <c r="T3" s="16"/>
      <c r="U3" s="17"/>
      <c r="V3" s="17"/>
      <c r="W3" s="17"/>
      <c r="X3" s="17"/>
      <c r="Y3" s="17"/>
      <c r="Z3" s="17"/>
      <c r="AA3" s="8"/>
    </row>
    <row r="4" spans="1:27" ht="15.75" customHeight="1" x14ac:dyDescent="0.2">
      <c r="A4" s="9"/>
      <c r="B4" s="9" t="s">
        <v>17</v>
      </c>
      <c r="C4" s="9"/>
      <c r="D4" s="9"/>
      <c r="E4" s="9"/>
      <c r="F4" s="11"/>
      <c r="G4" s="11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8"/>
    </row>
    <row r="5" spans="1:27" ht="15.75" customHeight="1" x14ac:dyDescent="0.2">
      <c r="A5" s="9"/>
      <c r="B5" s="9"/>
      <c r="C5" s="9"/>
      <c r="D5" s="9"/>
      <c r="E5" s="9"/>
      <c r="F5" s="11"/>
      <c r="G5" s="11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8"/>
    </row>
    <row r="6" spans="1:27" ht="15.75" customHeight="1" x14ac:dyDescent="0.2">
      <c r="A6" s="9"/>
      <c r="B6" s="9"/>
      <c r="C6" s="9"/>
      <c r="D6" s="9"/>
      <c r="E6" s="9"/>
      <c r="F6" s="11"/>
      <c r="G6" s="11"/>
      <c r="H6" s="11"/>
      <c r="I6" s="12"/>
      <c r="J6" s="13"/>
      <c r="K6" s="13"/>
      <c r="L6" s="14"/>
      <c r="M6" s="14"/>
      <c r="N6" s="14"/>
      <c r="O6" s="14"/>
      <c r="P6" s="15"/>
      <c r="Q6" s="15"/>
      <c r="R6" s="12"/>
      <c r="S6" s="16"/>
      <c r="T6" s="16"/>
      <c r="U6" s="17"/>
      <c r="V6" s="17"/>
      <c r="W6" s="17"/>
      <c r="X6" s="17"/>
      <c r="Y6" s="17"/>
      <c r="Z6" s="17"/>
      <c r="AA6" s="8"/>
    </row>
    <row r="7" spans="1:27" ht="15.75" customHeight="1" x14ac:dyDescent="0.2">
      <c r="A7" s="9"/>
      <c r="B7" s="9" t="s">
        <v>18</v>
      </c>
      <c r="C7" s="9"/>
      <c r="D7" s="9"/>
      <c r="E7" s="9"/>
      <c r="F7" s="11"/>
      <c r="G7" s="11"/>
      <c r="H7" s="11"/>
      <c r="I7" s="12"/>
      <c r="J7" s="13"/>
      <c r="K7" s="13"/>
      <c r="L7" s="14"/>
      <c r="M7" s="14"/>
      <c r="N7" s="14"/>
      <c r="O7" s="14"/>
      <c r="P7" s="15"/>
      <c r="Q7" s="15"/>
      <c r="R7" s="12"/>
      <c r="S7" s="16"/>
      <c r="T7" s="16"/>
      <c r="U7" s="17"/>
      <c r="V7" s="17"/>
      <c r="W7" s="17"/>
      <c r="X7" s="17"/>
      <c r="Y7" s="17"/>
      <c r="Z7" s="17"/>
      <c r="AA7" s="8"/>
    </row>
    <row r="8" spans="1:27" ht="15.75" customHeight="1" x14ac:dyDescent="0.2">
      <c r="A8" s="9"/>
      <c r="B8" s="9"/>
      <c r="C8" s="9"/>
      <c r="D8" s="9"/>
      <c r="E8" s="9"/>
      <c r="F8" s="11"/>
      <c r="G8" s="11"/>
      <c r="H8" s="11"/>
      <c r="I8" s="12"/>
      <c r="J8" s="13"/>
      <c r="K8" s="13"/>
      <c r="L8" s="14"/>
      <c r="M8" s="14"/>
      <c r="N8" s="14"/>
      <c r="O8" s="14"/>
      <c r="P8" s="15"/>
      <c r="Q8" s="15"/>
      <c r="R8" s="12"/>
      <c r="S8" s="16"/>
      <c r="T8" s="16"/>
      <c r="U8" s="17"/>
      <c r="V8" s="17"/>
      <c r="W8" s="17"/>
      <c r="X8" s="17"/>
      <c r="Y8" s="17"/>
      <c r="Z8" s="17"/>
      <c r="AA8" s="8"/>
    </row>
    <row r="9" spans="1:27" ht="15.75" customHeight="1" x14ac:dyDescent="0.2">
      <c r="A9" s="9"/>
      <c r="B9" s="9" t="s">
        <v>19</v>
      </c>
      <c r="C9" s="9" t="s">
        <v>20</v>
      </c>
      <c r="D9" s="9">
        <v>2013</v>
      </c>
      <c r="E9" s="9"/>
      <c r="F9" s="23" t="str">
        <f>HYPERLINK("https://doi.org/10.2298/csis111102003a")</f>
        <v>https://doi.org/10.2298/csis111102003a</v>
      </c>
      <c r="G9" s="11" t="s">
        <v>21</v>
      </c>
      <c r="H9" s="24" t="str">
        <f t="shared" ref="H9:H46" si="0">IF(I9=R9,I9,IF(AND(I9="YES",R9="MAYBE"),"YES",IF(AND(I9="MAYBE",R9="YES"),"YES",IF(OR(AND(I9="NO",R9="YES"),AND(I9="YES",R9="NO")),"MAYBE","NO"))))</f>
        <v>NO</v>
      </c>
      <c r="I9" s="25" t="s">
        <v>22</v>
      </c>
      <c r="J9" s="13" t="b">
        <v>0</v>
      </c>
      <c r="K9" s="13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5" t="b">
        <v>0</v>
      </c>
      <c r="Q9" s="15" t="b">
        <v>0</v>
      </c>
      <c r="R9" s="25" t="s">
        <v>22</v>
      </c>
      <c r="S9" s="16" t="b">
        <v>0</v>
      </c>
      <c r="T9" s="16" t="b">
        <v>0</v>
      </c>
      <c r="U9" s="26" t="b">
        <v>0</v>
      </c>
      <c r="V9" s="17" t="b">
        <v>0</v>
      </c>
      <c r="W9" s="17" t="b">
        <v>0</v>
      </c>
      <c r="X9" s="17" t="b">
        <v>0</v>
      </c>
      <c r="Y9" s="17" t="b">
        <v>0</v>
      </c>
      <c r="Z9" s="17" t="b">
        <v>0</v>
      </c>
      <c r="AA9" s="8"/>
    </row>
    <row r="10" spans="1:27" ht="15.75" customHeight="1" x14ac:dyDescent="0.2">
      <c r="A10" s="9"/>
      <c r="B10" s="9" t="s">
        <v>23</v>
      </c>
      <c r="C10" s="9" t="s">
        <v>24</v>
      </c>
      <c r="D10" s="9">
        <v>2007</v>
      </c>
      <c r="E10" s="9"/>
      <c r="F10" s="23" t="str">
        <f>HYPERLINK("https://doi.org/10.2298/csis0702081a")</f>
        <v>https://doi.org/10.2298/csis0702081a</v>
      </c>
      <c r="G10" s="11" t="s">
        <v>25</v>
      </c>
      <c r="H10" s="24" t="str">
        <f t="shared" si="0"/>
        <v>NO</v>
      </c>
      <c r="I10" s="25" t="s">
        <v>22</v>
      </c>
      <c r="J10" s="13" t="b">
        <v>0</v>
      </c>
      <c r="K10" s="13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5" t="b">
        <v>0</v>
      </c>
      <c r="Q10" s="15" t="b">
        <v>0</v>
      </c>
      <c r="R10" s="25" t="s">
        <v>22</v>
      </c>
      <c r="S10" s="16" t="b">
        <v>0</v>
      </c>
      <c r="T10" s="16" t="b">
        <v>0</v>
      </c>
      <c r="U10" s="17" t="b">
        <v>0</v>
      </c>
      <c r="V10" s="17" t="b">
        <v>0</v>
      </c>
      <c r="W10" s="17" t="b">
        <v>0</v>
      </c>
      <c r="X10" s="17" t="b">
        <v>0</v>
      </c>
      <c r="Y10" s="17" t="b">
        <v>0</v>
      </c>
      <c r="Z10" s="17" t="b">
        <v>0</v>
      </c>
      <c r="AA10" s="8"/>
    </row>
    <row r="11" spans="1:27" ht="15.75" customHeight="1" x14ac:dyDescent="0.2">
      <c r="A11" s="9"/>
      <c r="B11" s="9" t="s">
        <v>26</v>
      </c>
      <c r="C11" s="9" t="s">
        <v>27</v>
      </c>
      <c r="D11" s="9">
        <v>2012</v>
      </c>
      <c r="E11" s="9"/>
      <c r="F11" s="23" t="str">
        <f>HYPERLINK("https://doi.org/10.2298/csis120203034c")</f>
        <v>https://doi.org/10.2298/csis120203034c</v>
      </c>
      <c r="G11" s="11" t="s">
        <v>28</v>
      </c>
      <c r="H11" s="24" t="str">
        <f t="shared" si="0"/>
        <v>NO</v>
      </c>
      <c r="I11" s="25" t="s">
        <v>22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5" t="b">
        <v>0</v>
      </c>
      <c r="Q11" s="15" t="b">
        <v>0</v>
      </c>
      <c r="R11" s="25" t="s">
        <v>22</v>
      </c>
      <c r="S11" s="16" t="b">
        <v>0</v>
      </c>
      <c r="T11" s="16" t="b">
        <v>0</v>
      </c>
      <c r="U11" s="17" t="b">
        <v>0</v>
      </c>
      <c r="V11" s="17" t="b">
        <v>0</v>
      </c>
      <c r="W11" s="17" t="b">
        <v>0</v>
      </c>
      <c r="X11" s="17" t="b">
        <v>0</v>
      </c>
      <c r="Y11" s="17" t="b">
        <v>0</v>
      </c>
      <c r="Z11" s="17" t="b">
        <v>0</v>
      </c>
      <c r="AA11" s="8"/>
    </row>
    <row r="12" spans="1:27" ht="15.75" customHeight="1" x14ac:dyDescent="0.2">
      <c r="A12" s="9"/>
      <c r="B12" s="9" t="s">
        <v>29</v>
      </c>
      <c r="C12" s="9" t="s">
        <v>30</v>
      </c>
      <c r="D12" s="9">
        <v>1970</v>
      </c>
      <c r="E12" s="9"/>
      <c r="F12" s="11"/>
      <c r="G12" s="11"/>
      <c r="H12" s="24" t="str">
        <f t="shared" si="0"/>
        <v>NO</v>
      </c>
      <c r="I12" s="25" t="s">
        <v>22</v>
      </c>
      <c r="J12" s="13" t="b">
        <v>0</v>
      </c>
      <c r="K12" s="13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5" t="b">
        <v>0</v>
      </c>
      <c r="Q12" s="15" t="b">
        <v>0</v>
      </c>
      <c r="R12" s="27" t="s">
        <v>22</v>
      </c>
      <c r="S12" s="16" t="b">
        <v>0</v>
      </c>
      <c r="T12" s="16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8"/>
    </row>
    <row r="13" spans="1:27" ht="15.75" customHeight="1" x14ac:dyDescent="0.2">
      <c r="A13" s="9"/>
      <c r="B13" s="9" t="s">
        <v>31</v>
      </c>
      <c r="C13" s="9" t="s">
        <v>32</v>
      </c>
      <c r="D13" s="9">
        <v>2010</v>
      </c>
      <c r="E13" s="9"/>
      <c r="F13" s="23" t="str">
        <f>HYPERLINK("https://doi.org/10.2298/csis1002359l")</f>
        <v>https://doi.org/10.2298/csis1002359l</v>
      </c>
      <c r="G13" s="11" t="s">
        <v>33</v>
      </c>
      <c r="H13" s="24" t="str">
        <f t="shared" si="0"/>
        <v>NO</v>
      </c>
      <c r="I13" s="25" t="s">
        <v>22</v>
      </c>
      <c r="J13" s="13" t="b">
        <v>0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25" t="s">
        <v>22</v>
      </c>
      <c r="S13" s="16" t="b">
        <v>0</v>
      </c>
      <c r="T13" s="16" t="b">
        <v>0</v>
      </c>
      <c r="U13" s="17" t="b">
        <v>0</v>
      </c>
      <c r="V13" s="17" t="b">
        <v>0</v>
      </c>
      <c r="W13" s="17" t="b">
        <v>0</v>
      </c>
      <c r="X13" s="17" t="b">
        <v>0</v>
      </c>
      <c r="Y13" s="17" t="b">
        <v>0</v>
      </c>
      <c r="Z13" s="17" t="b">
        <v>0</v>
      </c>
      <c r="AA13" s="8"/>
    </row>
    <row r="14" spans="1:27" ht="15.75" customHeight="1" x14ac:dyDescent="0.2">
      <c r="A14" s="9"/>
      <c r="B14" s="9" t="s">
        <v>34</v>
      </c>
      <c r="C14" s="9" t="s">
        <v>35</v>
      </c>
      <c r="D14" s="9">
        <v>2007</v>
      </c>
      <c r="E14" s="9"/>
      <c r="F14" s="10" t="str">
        <f>HYPERLINK("https://doi.org/10.1002/spe.820")</f>
        <v>https://doi.org/10.1002/spe.820</v>
      </c>
      <c r="G14" s="11" t="s">
        <v>36</v>
      </c>
      <c r="H14" s="24" t="str">
        <f t="shared" si="0"/>
        <v>NO</v>
      </c>
      <c r="I14" s="28" t="s">
        <v>22</v>
      </c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  <c r="R14" s="27" t="s">
        <v>22</v>
      </c>
      <c r="S14" s="16" t="b">
        <v>0</v>
      </c>
      <c r="T14" s="16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8"/>
    </row>
    <row r="15" spans="1:27" ht="15.75" customHeight="1" x14ac:dyDescent="0.2">
      <c r="A15" s="9"/>
      <c r="B15" s="9" t="s">
        <v>37</v>
      </c>
      <c r="C15" s="9" t="s">
        <v>38</v>
      </c>
      <c r="D15" s="9">
        <v>2008</v>
      </c>
      <c r="E15" s="9"/>
      <c r="F15" s="23" t="str">
        <f>HYPERLINK("https://doi.org/10.1016/j.scico.2007.08.002")</f>
        <v>https://doi.org/10.1016/j.scico.2007.08.002</v>
      </c>
      <c r="G15" s="11" t="s">
        <v>39</v>
      </c>
      <c r="H15" s="24" t="str">
        <f t="shared" si="0"/>
        <v>NO</v>
      </c>
      <c r="I15" s="25" t="s">
        <v>22</v>
      </c>
      <c r="J15" s="13" t="b">
        <v>0</v>
      </c>
      <c r="K15" s="13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5" t="b">
        <v>0</v>
      </c>
      <c r="Q15" s="15" t="b">
        <v>0</v>
      </c>
      <c r="R15" s="25" t="s">
        <v>22</v>
      </c>
      <c r="S15" s="16" t="b">
        <v>0</v>
      </c>
      <c r="T15" s="16" t="b">
        <v>0</v>
      </c>
      <c r="U15" s="17" t="b">
        <v>0</v>
      </c>
      <c r="V15" s="17" t="b">
        <v>0</v>
      </c>
      <c r="W15" s="17" t="b">
        <v>0</v>
      </c>
      <c r="X15" s="17" t="b">
        <v>0</v>
      </c>
      <c r="Y15" s="17" t="b">
        <v>0</v>
      </c>
      <c r="Z15" s="17" t="b">
        <v>0</v>
      </c>
      <c r="AA15" s="8"/>
    </row>
    <row r="16" spans="1:27" ht="15.75" customHeight="1" x14ac:dyDescent="0.2">
      <c r="A16" s="9"/>
      <c r="B16" s="9"/>
      <c r="C16" s="9" t="s">
        <v>40</v>
      </c>
      <c r="D16" s="9"/>
      <c r="E16" s="9"/>
      <c r="F16" s="18" t="s">
        <v>41</v>
      </c>
      <c r="G16" s="11"/>
      <c r="H16" s="24" t="str">
        <f t="shared" si="0"/>
        <v>NO</v>
      </c>
      <c r="I16" s="25" t="s">
        <v>22</v>
      </c>
      <c r="J16" s="13" t="b">
        <v>0</v>
      </c>
      <c r="K16" s="13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5" t="b">
        <v>0</v>
      </c>
      <c r="Q16" s="15" t="b">
        <v>0</v>
      </c>
      <c r="R16" s="25" t="s">
        <v>22</v>
      </c>
      <c r="S16" s="16" t="b">
        <v>0</v>
      </c>
      <c r="T16" s="16" t="b">
        <v>0</v>
      </c>
      <c r="U16" s="17" t="b">
        <v>0</v>
      </c>
      <c r="V16" s="17" t="b">
        <v>0</v>
      </c>
      <c r="W16" s="17" t="b">
        <v>0</v>
      </c>
      <c r="X16" s="17" t="b">
        <v>0</v>
      </c>
      <c r="Y16" s="17" t="b">
        <v>0</v>
      </c>
      <c r="Z16" s="17" t="b">
        <v>0</v>
      </c>
      <c r="AA16" s="8"/>
    </row>
    <row r="17" spans="1:27" ht="15.75" customHeight="1" x14ac:dyDescent="0.2">
      <c r="A17" s="9"/>
      <c r="B17" s="9"/>
      <c r="C17" s="9" t="s">
        <v>42</v>
      </c>
      <c r="D17" s="9"/>
      <c r="E17" s="9"/>
      <c r="F17" s="18" t="s">
        <v>43</v>
      </c>
      <c r="G17" s="11"/>
      <c r="H17" s="24" t="str">
        <f t="shared" si="0"/>
        <v>NO</v>
      </c>
      <c r="I17" s="25" t="s">
        <v>22</v>
      </c>
      <c r="J17" s="13" t="b">
        <v>0</v>
      </c>
      <c r="K17" s="13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5" t="b">
        <v>0</v>
      </c>
      <c r="Q17" s="15" t="b">
        <v>0</v>
      </c>
      <c r="R17" s="25" t="s">
        <v>22</v>
      </c>
      <c r="S17" s="16" t="b">
        <v>0</v>
      </c>
      <c r="T17" s="16" t="b">
        <v>0</v>
      </c>
      <c r="U17" s="17" t="b">
        <v>0</v>
      </c>
      <c r="V17" s="17" t="b">
        <v>0</v>
      </c>
      <c r="W17" s="17" t="b">
        <v>0</v>
      </c>
      <c r="X17" s="17" t="b">
        <v>0</v>
      </c>
      <c r="Y17" s="17" t="b">
        <v>0</v>
      </c>
      <c r="Z17" s="17" t="b">
        <v>0</v>
      </c>
      <c r="AA17" s="8"/>
    </row>
    <row r="18" spans="1:27" ht="15.75" customHeight="1" x14ac:dyDescent="0.2">
      <c r="A18" s="9"/>
      <c r="B18" s="9" t="s">
        <v>44</v>
      </c>
      <c r="C18" s="9" t="s">
        <v>45</v>
      </c>
      <c r="D18" s="9">
        <v>2011</v>
      </c>
      <c r="E18" s="9"/>
      <c r="F18" s="23" t="str">
        <f>HYPERLINK("https://doi.org/10.2298/csis110114012b")</f>
        <v>https://doi.org/10.2298/csis110114012b</v>
      </c>
      <c r="G18" s="11" t="s">
        <v>46</v>
      </c>
      <c r="H18" s="24" t="str">
        <f t="shared" si="0"/>
        <v>NO</v>
      </c>
      <c r="I18" s="25" t="s">
        <v>22</v>
      </c>
      <c r="J18" s="13" t="b">
        <v>0</v>
      </c>
      <c r="K18" s="13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5" t="b">
        <v>0</v>
      </c>
      <c r="Q18" s="15" t="b">
        <v>0</v>
      </c>
      <c r="R18" s="25" t="s">
        <v>22</v>
      </c>
      <c r="S18" s="16" t="b">
        <v>0</v>
      </c>
      <c r="T18" s="16" t="b">
        <v>0</v>
      </c>
      <c r="U18" s="17" t="b">
        <v>0</v>
      </c>
      <c r="V18" s="17" t="b">
        <v>0</v>
      </c>
      <c r="W18" s="17" t="b">
        <v>0</v>
      </c>
      <c r="X18" s="17" t="b">
        <v>0</v>
      </c>
      <c r="Y18" s="17" t="b">
        <v>0</v>
      </c>
      <c r="Z18" s="17" t="b">
        <v>0</v>
      </c>
      <c r="AA18" s="8"/>
    </row>
    <row r="19" spans="1:27" ht="15.75" customHeight="1" x14ac:dyDescent="0.2">
      <c r="A19" s="9"/>
      <c r="B19" s="9" t="s">
        <v>47</v>
      </c>
      <c r="C19" s="9" t="s">
        <v>48</v>
      </c>
      <c r="D19" s="9">
        <v>2006</v>
      </c>
      <c r="E19" s="9"/>
      <c r="F19" s="23" t="s">
        <v>49</v>
      </c>
      <c r="G19" s="11"/>
      <c r="H19" s="24" t="str">
        <f t="shared" si="0"/>
        <v>NO</v>
      </c>
      <c r="I19" s="25" t="s">
        <v>22</v>
      </c>
      <c r="J19" s="13" t="b">
        <v>0</v>
      </c>
      <c r="K19" s="13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5" t="b">
        <v>0</v>
      </c>
      <c r="Q19" s="15" t="b">
        <v>0</v>
      </c>
      <c r="R19" s="25" t="s">
        <v>22</v>
      </c>
      <c r="S19" s="16" t="b">
        <v>0</v>
      </c>
      <c r="T19" s="16" t="b">
        <v>0</v>
      </c>
      <c r="U19" s="17" t="b">
        <v>0</v>
      </c>
      <c r="V19" s="17" t="b">
        <v>0</v>
      </c>
      <c r="W19" s="17" t="b">
        <v>0</v>
      </c>
      <c r="X19" s="17" t="b">
        <v>0</v>
      </c>
      <c r="Y19" s="17" t="b">
        <v>0</v>
      </c>
      <c r="Z19" s="17" t="b">
        <v>0</v>
      </c>
      <c r="AA19" s="8"/>
    </row>
    <row r="20" spans="1:27" ht="15.75" customHeight="1" x14ac:dyDescent="0.2">
      <c r="A20" s="9"/>
      <c r="B20" s="9"/>
      <c r="C20" s="9" t="s">
        <v>50</v>
      </c>
      <c r="D20" s="9"/>
      <c r="E20" s="9"/>
      <c r="F20" s="18" t="s">
        <v>51</v>
      </c>
      <c r="G20" s="11"/>
      <c r="H20" s="24" t="str">
        <f t="shared" si="0"/>
        <v>NO</v>
      </c>
      <c r="I20" s="28" t="s">
        <v>22</v>
      </c>
      <c r="J20" s="13" t="b">
        <v>0</v>
      </c>
      <c r="K20" s="13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5" t="b">
        <v>0</v>
      </c>
      <c r="Q20" s="15" t="b">
        <v>0</v>
      </c>
      <c r="R20" s="28" t="s">
        <v>22</v>
      </c>
      <c r="S20" s="16" t="b">
        <v>0</v>
      </c>
      <c r="T20" s="16" t="b">
        <v>0</v>
      </c>
      <c r="U20" s="17" t="b">
        <v>0</v>
      </c>
      <c r="V20" s="17" t="b">
        <v>0</v>
      </c>
      <c r="W20" s="17" t="b">
        <v>0</v>
      </c>
      <c r="X20" s="17" t="b">
        <v>0</v>
      </c>
      <c r="Y20" s="17" t="b">
        <v>0</v>
      </c>
      <c r="Z20" s="17" t="b">
        <v>0</v>
      </c>
      <c r="AA20" s="8"/>
    </row>
    <row r="21" spans="1:27" ht="15.75" customHeight="1" x14ac:dyDescent="0.2">
      <c r="A21" s="9"/>
      <c r="B21" s="9" t="s">
        <v>52</v>
      </c>
      <c r="C21" s="9" t="s">
        <v>53</v>
      </c>
      <c r="D21" s="9">
        <v>2000</v>
      </c>
      <c r="E21" s="9"/>
      <c r="F21" s="23" t="s">
        <v>54</v>
      </c>
      <c r="G21" s="11"/>
      <c r="H21" s="24" t="str">
        <f t="shared" si="0"/>
        <v>NO</v>
      </c>
      <c r="I21" s="25" t="s">
        <v>22</v>
      </c>
      <c r="J21" s="13" t="b">
        <v>0</v>
      </c>
      <c r="K21" s="13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5" t="b">
        <v>0</v>
      </c>
      <c r="Q21" s="15" t="b">
        <v>0</v>
      </c>
      <c r="R21" s="25" t="s">
        <v>22</v>
      </c>
      <c r="S21" s="16" t="b">
        <v>0</v>
      </c>
      <c r="T21" s="16" t="b">
        <v>0</v>
      </c>
      <c r="U21" s="17" t="b">
        <v>0</v>
      </c>
      <c r="V21" s="17" t="b">
        <v>0</v>
      </c>
      <c r="W21" s="17" t="b">
        <v>0</v>
      </c>
      <c r="X21" s="17" t="b">
        <v>0</v>
      </c>
      <c r="Y21" s="26" t="b">
        <v>1</v>
      </c>
      <c r="Z21" s="17" t="b">
        <v>0</v>
      </c>
      <c r="AA21" s="8"/>
    </row>
    <row r="22" spans="1:27" ht="15.75" customHeight="1" x14ac:dyDescent="0.2">
      <c r="A22" s="9"/>
      <c r="B22" s="9" t="s">
        <v>55</v>
      </c>
      <c r="C22" s="9" t="s">
        <v>56</v>
      </c>
      <c r="D22" s="9"/>
      <c r="E22" s="9"/>
      <c r="F22" s="23" t="s">
        <v>57</v>
      </c>
      <c r="G22" s="11"/>
      <c r="H22" s="24" t="str">
        <f t="shared" si="0"/>
        <v>NO</v>
      </c>
      <c r="I22" s="25" t="s">
        <v>22</v>
      </c>
      <c r="J22" s="13" t="b">
        <v>0</v>
      </c>
      <c r="K22" s="13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 t="b">
        <v>0</v>
      </c>
      <c r="Q22" s="15" t="b">
        <v>0</v>
      </c>
      <c r="R22" s="25" t="s">
        <v>22</v>
      </c>
      <c r="S22" s="16" t="b">
        <v>0</v>
      </c>
      <c r="T22" s="16" t="b">
        <v>0</v>
      </c>
      <c r="U22" s="17" t="b">
        <v>0</v>
      </c>
      <c r="V22" s="17" t="b">
        <v>0</v>
      </c>
      <c r="W22" s="17" t="b">
        <v>0</v>
      </c>
      <c r="X22" s="17" t="b">
        <v>0</v>
      </c>
      <c r="Y22" s="17" t="b">
        <v>0</v>
      </c>
      <c r="Z22" s="17" t="b">
        <v>0</v>
      </c>
      <c r="AA22" s="8"/>
    </row>
    <row r="23" spans="1:27" ht="15.75" customHeight="1" x14ac:dyDescent="0.2">
      <c r="A23" s="9"/>
      <c r="B23" s="9" t="s">
        <v>58</v>
      </c>
      <c r="C23" s="9" t="s">
        <v>59</v>
      </c>
      <c r="D23" s="9">
        <v>1989</v>
      </c>
      <c r="E23" s="9"/>
      <c r="F23" s="11"/>
      <c r="G23" s="11"/>
      <c r="H23" s="24" t="str">
        <f t="shared" si="0"/>
        <v>NO</v>
      </c>
      <c r="I23" s="25" t="s">
        <v>22</v>
      </c>
      <c r="J23" s="13" t="b">
        <v>0</v>
      </c>
      <c r="K23" s="13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5" t="b">
        <v>0</v>
      </c>
      <c r="Q23" s="15" t="b">
        <v>0</v>
      </c>
      <c r="R23" s="25" t="s">
        <v>22</v>
      </c>
      <c r="S23" s="16" t="b">
        <v>0</v>
      </c>
      <c r="T23" s="16" t="b">
        <v>0</v>
      </c>
      <c r="U23" s="17" t="b">
        <v>0</v>
      </c>
      <c r="V23" s="17" t="b">
        <v>0</v>
      </c>
      <c r="W23" s="17" t="b">
        <v>0</v>
      </c>
      <c r="X23" s="17" t="b">
        <v>0</v>
      </c>
      <c r="Y23" s="17" t="b">
        <v>0</v>
      </c>
      <c r="Z23" s="17" t="b">
        <v>0</v>
      </c>
      <c r="AA23" s="8"/>
    </row>
    <row r="24" spans="1:27" ht="15.75" customHeight="1" x14ac:dyDescent="0.2">
      <c r="A24" s="9"/>
      <c r="B24" s="9" t="s">
        <v>60</v>
      </c>
      <c r="C24" s="9" t="s">
        <v>61</v>
      </c>
      <c r="D24" s="9">
        <v>2013</v>
      </c>
      <c r="E24" s="9"/>
      <c r="F24" s="23" t="s">
        <v>62</v>
      </c>
      <c r="G24" s="11"/>
      <c r="H24" s="24" t="str">
        <f t="shared" si="0"/>
        <v>NO</v>
      </c>
      <c r="I24" s="25" t="s">
        <v>22</v>
      </c>
      <c r="J24" s="13" t="b">
        <v>0</v>
      </c>
      <c r="K24" s="13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5" t="b">
        <v>0</v>
      </c>
      <c r="Q24" s="15" t="b">
        <v>0</v>
      </c>
      <c r="R24" s="25" t="s">
        <v>22</v>
      </c>
      <c r="S24" s="16" t="b">
        <v>0</v>
      </c>
      <c r="T24" s="16" t="b">
        <v>0</v>
      </c>
      <c r="U24" s="17" t="b">
        <v>0</v>
      </c>
      <c r="V24" s="17" t="b">
        <v>0</v>
      </c>
      <c r="W24" s="17" t="b">
        <v>0</v>
      </c>
      <c r="X24" s="17" t="b">
        <v>0</v>
      </c>
      <c r="Y24" s="17" t="b">
        <v>0</v>
      </c>
      <c r="Z24" s="17" t="b">
        <v>0</v>
      </c>
      <c r="AA24" s="8"/>
    </row>
    <row r="25" spans="1:27" ht="15.75" customHeight="1" x14ac:dyDescent="0.2">
      <c r="A25" s="9"/>
      <c r="B25" s="9" t="s">
        <v>63</v>
      </c>
      <c r="C25" s="9" t="s">
        <v>64</v>
      </c>
      <c r="D25" s="9"/>
      <c r="E25" s="9"/>
      <c r="F25" s="11"/>
      <c r="G25" s="11"/>
      <c r="H25" s="24" t="str">
        <f t="shared" si="0"/>
        <v>NO</v>
      </c>
      <c r="I25" s="25" t="s">
        <v>22</v>
      </c>
      <c r="J25" s="13" t="b">
        <v>0</v>
      </c>
      <c r="K25" s="13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5" t="b">
        <v>0</v>
      </c>
      <c r="Q25" s="29" t="b">
        <v>1</v>
      </c>
      <c r="R25" s="25" t="s">
        <v>22</v>
      </c>
      <c r="S25" s="16" t="b">
        <v>0</v>
      </c>
      <c r="T25" s="16" t="b">
        <v>0</v>
      </c>
      <c r="U25" s="17" t="b">
        <v>0</v>
      </c>
      <c r="V25" s="17" t="b">
        <v>0</v>
      </c>
      <c r="W25" s="17" t="b">
        <v>0</v>
      </c>
      <c r="X25" s="17" t="b">
        <v>0</v>
      </c>
      <c r="Y25" s="17" t="b">
        <v>0</v>
      </c>
      <c r="Z25" s="17" t="b">
        <v>0</v>
      </c>
      <c r="AA25" s="8"/>
    </row>
    <row r="26" spans="1:27" ht="15.75" customHeight="1" x14ac:dyDescent="0.2">
      <c r="A26" s="9"/>
      <c r="B26" s="9" t="s">
        <v>65</v>
      </c>
      <c r="C26" s="9" t="s">
        <v>66</v>
      </c>
      <c r="D26" s="9">
        <v>2014</v>
      </c>
      <c r="E26" s="9"/>
      <c r="F26" s="11"/>
      <c r="G26" s="11"/>
      <c r="H26" s="24" t="str">
        <f t="shared" si="0"/>
        <v>NO</v>
      </c>
      <c r="I26" s="25" t="s">
        <v>22</v>
      </c>
      <c r="J26" s="13" t="b">
        <v>0</v>
      </c>
      <c r="K26" s="13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5" t="b">
        <v>0</v>
      </c>
      <c r="Q26" s="15" t="b">
        <v>0</v>
      </c>
      <c r="R26" s="25" t="s">
        <v>22</v>
      </c>
      <c r="S26" s="16" t="b">
        <v>0</v>
      </c>
      <c r="T26" s="16" t="b">
        <v>0</v>
      </c>
      <c r="U26" s="17" t="b">
        <v>0</v>
      </c>
      <c r="V26" s="17" t="b">
        <v>0</v>
      </c>
      <c r="W26" s="17" t="b">
        <v>0</v>
      </c>
      <c r="X26" s="17" t="b">
        <v>0</v>
      </c>
      <c r="Y26" s="17" t="b">
        <v>0</v>
      </c>
      <c r="Z26" s="17" t="b">
        <v>0</v>
      </c>
      <c r="AA26" s="8"/>
    </row>
    <row r="27" spans="1:27" ht="15.75" customHeight="1" x14ac:dyDescent="0.2">
      <c r="A27" s="9"/>
      <c r="B27" s="9"/>
      <c r="C27" s="9" t="s">
        <v>67</v>
      </c>
      <c r="D27" s="9"/>
      <c r="E27" s="9"/>
      <c r="F27" s="18" t="s">
        <v>68</v>
      </c>
      <c r="G27" s="11"/>
      <c r="H27" s="24" t="str">
        <f t="shared" si="0"/>
        <v>NO</v>
      </c>
      <c r="I27" s="25" t="s">
        <v>22</v>
      </c>
      <c r="J27" s="13" t="b">
        <v>0</v>
      </c>
      <c r="K27" s="13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5" t="b">
        <v>0</v>
      </c>
      <c r="Q27" s="15" t="b">
        <v>0</v>
      </c>
      <c r="R27" s="25" t="s">
        <v>22</v>
      </c>
      <c r="S27" s="16" t="b">
        <v>0</v>
      </c>
      <c r="T27" s="16" t="b">
        <v>0</v>
      </c>
      <c r="U27" s="17" t="b">
        <v>0</v>
      </c>
      <c r="V27" s="17" t="b">
        <v>0</v>
      </c>
      <c r="W27" s="17" t="b">
        <v>0</v>
      </c>
      <c r="X27" s="17" t="b">
        <v>0</v>
      </c>
      <c r="Y27" s="17" t="b">
        <v>0</v>
      </c>
      <c r="Z27" s="17" t="b">
        <v>0</v>
      </c>
      <c r="AA27" s="8"/>
    </row>
    <row r="28" spans="1:27" ht="15.75" customHeight="1" x14ac:dyDescent="0.2">
      <c r="A28" s="9"/>
      <c r="B28" s="9"/>
      <c r="C28" s="9" t="s">
        <v>69</v>
      </c>
      <c r="D28" s="9"/>
      <c r="E28" s="9"/>
      <c r="F28" s="18" t="s">
        <v>70</v>
      </c>
      <c r="G28" s="11"/>
      <c r="H28" s="24" t="str">
        <f t="shared" si="0"/>
        <v>NO</v>
      </c>
      <c r="I28" s="25" t="s">
        <v>22</v>
      </c>
      <c r="J28" s="13" t="b">
        <v>0</v>
      </c>
      <c r="K28" s="13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5" t="b">
        <v>0</v>
      </c>
      <c r="Q28" s="15" t="b">
        <v>0</v>
      </c>
      <c r="R28" s="25" t="s">
        <v>22</v>
      </c>
      <c r="S28" s="16" t="b">
        <v>0</v>
      </c>
      <c r="T28" s="16" t="b">
        <v>0</v>
      </c>
      <c r="U28" s="17" t="b">
        <v>0</v>
      </c>
      <c r="V28" s="17" t="b">
        <v>0</v>
      </c>
      <c r="W28" s="17" t="b">
        <v>0</v>
      </c>
      <c r="X28" s="17" t="b">
        <v>0</v>
      </c>
      <c r="Y28" s="17" t="b">
        <v>0</v>
      </c>
      <c r="Z28" s="17" t="b">
        <v>0</v>
      </c>
      <c r="AA28" s="8"/>
    </row>
    <row r="29" spans="1:27" ht="15.75" customHeight="1" x14ac:dyDescent="0.2">
      <c r="A29" s="9"/>
      <c r="B29" s="9"/>
      <c r="C29" s="9" t="s">
        <v>71</v>
      </c>
      <c r="D29" s="9"/>
      <c r="E29" s="9"/>
      <c r="F29" s="18" t="s">
        <v>72</v>
      </c>
      <c r="G29" s="11"/>
      <c r="H29" s="24" t="str">
        <f t="shared" si="0"/>
        <v>NO</v>
      </c>
      <c r="I29" s="25" t="s">
        <v>22</v>
      </c>
      <c r="J29" s="13" t="b">
        <v>0</v>
      </c>
      <c r="K29" s="13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5" t="b">
        <v>0</v>
      </c>
      <c r="Q29" s="15" t="b">
        <v>0</v>
      </c>
      <c r="R29" s="25" t="s">
        <v>22</v>
      </c>
      <c r="S29" s="16" t="b">
        <v>0</v>
      </c>
      <c r="T29" s="16" t="b">
        <v>0</v>
      </c>
      <c r="U29" s="17" t="b">
        <v>0</v>
      </c>
      <c r="V29" s="17" t="b">
        <v>0</v>
      </c>
      <c r="W29" s="17" t="b">
        <v>0</v>
      </c>
      <c r="X29" s="17" t="b">
        <v>0</v>
      </c>
      <c r="Y29" s="17" t="b">
        <v>0</v>
      </c>
      <c r="Z29" s="17" t="b">
        <v>0</v>
      </c>
      <c r="AA29" s="8"/>
    </row>
    <row r="30" spans="1:27" ht="15.75" customHeight="1" x14ac:dyDescent="0.2">
      <c r="A30" s="9"/>
      <c r="B30" s="9" t="s">
        <v>73</v>
      </c>
      <c r="C30" s="9" t="s">
        <v>74</v>
      </c>
      <c r="D30" s="9">
        <v>1976</v>
      </c>
      <c r="E30" s="9"/>
      <c r="F30" s="18"/>
      <c r="G30" s="11"/>
      <c r="H30" s="24" t="str">
        <f t="shared" si="0"/>
        <v>NO</v>
      </c>
      <c r="I30" s="28" t="s">
        <v>22</v>
      </c>
      <c r="J30" s="13" t="b">
        <v>0</v>
      </c>
      <c r="K30" s="13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5" t="b">
        <v>0</v>
      </c>
      <c r="Q30" s="15" t="b">
        <v>0</v>
      </c>
      <c r="R30" s="27" t="s">
        <v>22</v>
      </c>
      <c r="S30" s="16" t="b">
        <v>0</v>
      </c>
      <c r="T30" s="16" t="b">
        <v>0</v>
      </c>
      <c r="U30" s="17" t="b">
        <v>0</v>
      </c>
      <c r="V30" s="17" t="b">
        <v>0</v>
      </c>
      <c r="W30" s="17" t="b">
        <v>0</v>
      </c>
      <c r="X30" s="17" t="b">
        <v>0</v>
      </c>
      <c r="Y30" s="17" t="b">
        <v>0</v>
      </c>
      <c r="Z30" s="17" t="b">
        <v>0</v>
      </c>
      <c r="AA30" s="8"/>
    </row>
    <row r="31" spans="1:27" ht="15.75" customHeight="1" x14ac:dyDescent="0.2">
      <c r="A31" s="9"/>
      <c r="B31" s="9"/>
      <c r="C31" s="9"/>
      <c r="D31" s="9"/>
      <c r="E31" s="9"/>
      <c r="F31" s="18"/>
      <c r="G31" s="11"/>
      <c r="H31" s="24"/>
      <c r="I31" s="22"/>
      <c r="J31" s="13"/>
      <c r="K31" s="13"/>
      <c r="L31" s="14"/>
      <c r="M31" s="14"/>
      <c r="N31" s="14"/>
      <c r="O31" s="14"/>
      <c r="P31" s="15"/>
      <c r="Q31" s="15"/>
      <c r="R31" s="22"/>
      <c r="S31" s="16"/>
      <c r="T31" s="16"/>
      <c r="U31" s="17"/>
      <c r="V31" s="17"/>
      <c r="W31" s="17"/>
      <c r="X31" s="17"/>
      <c r="Y31" s="17"/>
      <c r="Z31" s="17"/>
      <c r="AA31" s="8"/>
    </row>
    <row r="32" spans="1:27" ht="15.75" customHeight="1" x14ac:dyDescent="0.2">
      <c r="A32" s="9"/>
      <c r="B32" s="9" t="s">
        <v>75</v>
      </c>
      <c r="C32" s="9"/>
      <c r="D32" s="9"/>
      <c r="E32" s="9"/>
      <c r="F32" s="11"/>
      <c r="G32" s="11"/>
      <c r="H32" s="24"/>
      <c r="I32" s="12"/>
      <c r="J32" s="13"/>
      <c r="K32" s="13"/>
      <c r="L32" s="14"/>
      <c r="M32" s="14"/>
      <c r="N32" s="14"/>
      <c r="O32" s="14"/>
      <c r="P32" s="15"/>
      <c r="Q32" s="15"/>
      <c r="R32" s="12"/>
      <c r="S32" s="16"/>
      <c r="T32" s="16"/>
      <c r="U32" s="17"/>
      <c r="V32" s="17"/>
      <c r="W32" s="17"/>
      <c r="X32" s="17"/>
      <c r="Y32" s="17"/>
      <c r="Z32" s="17"/>
      <c r="AA32" s="8"/>
    </row>
    <row r="33" spans="1:27" ht="15.75" customHeight="1" x14ac:dyDescent="0.2">
      <c r="A33" s="9"/>
      <c r="B33" s="9"/>
      <c r="C33" s="9"/>
      <c r="D33" s="9"/>
      <c r="E33" s="9"/>
      <c r="F33" s="11"/>
      <c r="G33" s="11"/>
      <c r="H33" s="24"/>
      <c r="I33" s="12"/>
      <c r="J33" s="13"/>
      <c r="K33" s="13"/>
      <c r="L33" s="14"/>
      <c r="M33" s="14"/>
      <c r="N33" s="14"/>
      <c r="O33" s="14"/>
      <c r="P33" s="15"/>
      <c r="Q33" s="15"/>
      <c r="R33" s="12"/>
      <c r="S33" s="16"/>
      <c r="T33" s="16"/>
      <c r="U33" s="17"/>
      <c r="V33" s="17"/>
      <c r="W33" s="17"/>
      <c r="X33" s="17"/>
      <c r="Y33" s="17"/>
      <c r="Z33" s="17"/>
      <c r="AA33" s="8"/>
    </row>
    <row r="34" spans="1:27" ht="15.75" customHeight="1" x14ac:dyDescent="0.2">
      <c r="A34" s="9"/>
      <c r="B34" s="9"/>
      <c r="C34" s="9"/>
      <c r="D34" s="9"/>
      <c r="E34" s="9"/>
      <c r="F34" s="11"/>
      <c r="G34" s="11"/>
      <c r="H34" s="24"/>
      <c r="I34" s="12"/>
      <c r="J34" s="13"/>
      <c r="K34" s="13"/>
      <c r="L34" s="14"/>
      <c r="M34" s="14"/>
      <c r="N34" s="14"/>
      <c r="O34" s="14"/>
      <c r="P34" s="15"/>
      <c r="Q34" s="15"/>
      <c r="R34" s="12"/>
      <c r="S34" s="16"/>
      <c r="T34" s="16"/>
      <c r="U34" s="17"/>
      <c r="V34" s="17"/>
      <c r="W34" s="17"/>
      <c r="X34" s="17"/>
      <c r="Y34" s="17"/>
      <c r="Z34" s="17"/>
      <c r="AA34" s="8"/>
    </row>
    <row r="35" spans="1:27" ht="15.75" customHeight="1" x14ac:dyDescent="0.2">
      <c r="A35" s="9"/>
      <c r="B35" s="9" t="s">
        <v>76</v>
      </c>
      <c r="C35" s="9"/>
      <c r="D35" s="9"/>
      <c r="E35" s="9"/>
      <c r="F35" s="11"/>
      <c r="G35" s="11"/>
      <c r="H35" s="24"/>
      <c r="I35" s="12"/>
      <c r="J35" s="13"/>
      <c r="K35" s="13"/>
      <c r="L35" s="14"/>
      <c r="M35" s="14"/>
      <c r="N35" s="14"/>
      <c r="O35" s="14"/>
      <c r="P35" s="15"/>
      <c r="Q35" s="15"/>
      <c r="R35" s="19"/>
      <c r="S35" s="16"/>
      <c r="T35" s="16"/>
      <c r="U35" s="17"/>
      <c r="V35" s="17"/>
      <c r="W35" s="17"/>
      <c r="X35" s="17"/>
      <c r="Y35" s="17"/>
      <c r="Z35" s="17"/>
      <c r="AA35" s="8"/>
    </row>
    <row r="36" spans="1:27" ht="15.75" customHeight="1" x14ac:dyDescent="0.2">
      <c r="A36" s="9"/>
      <c r="B36" s="9"/>
      <c r="C36" s="9"/>
      <c r="D36" s="9"/>
      <c r="E36" s="9"/>
      <c r="F36" s="11"/>
      <c r="G36" s="11"/>
      <c r="H36" s="24"/>
      <c r="I36" s="12"/>
      <c r="J36" s="13"/>
      <c r="K36" s="13"/>
      <c r="L36" s="14"/>
      <c r="M36" s="14"/>
      <c r="N36" s="14"/>
      <c r="O36" s="14"/>
      <c r="P36" s="15"/>
      <c r="Q36" s="15"/>
      <c r="R36" s="12"/>
      <c r="S36" s="16"/>
      <c r="T36" s="16"/>
      <c r="U36" s="17"/>
      <c r="V36" s="17"/>
      <c r="W36" s="17"/>
      <c r="X36" s="17"/>
      <c r="Y36" s="17"/>
      <c r="Z36" s="17"/>
      <c r="AA36" s="8"/>
    </row>
    <row r="37" spans="1:27" ht="15.75" customHeight="1" x14ac:dyDescent="0.2">
      <c r="A37" s="9"/>
      <c r="B37" s="9"/>
      <c r="C37" s="9"/>
      <c r="D37" s="9"/>
      <c r="E37" s="9"/>
      <c r="F37" s="11"/>
      <c r="G37" s="11"/>
      <c r="H37" s="24"/>
      <c r="I37" s="12"/>
      <c r="J37" s="13"/>
      <c r="K37" s="13"/>
      <c r="L37" s="14"/>
      <c r="M37" s="14"/>
      <c r="N37" s="14"/>
      <c r="O37" s="14"/>
      <c r="P37" s="15"/>
      <c r="Q37" s="15"/>
      <c r="R37" s="12"/>
      <c r="S37" s="16"/>
      <c r="T37" s="16"/>
      <c r="U37" s="17"/>
      <c r="V37" s="17"/>
      <c r="W37" s="17"/>
      <c r="X37" s="17"/>
      <c r="Y37" s="17"/>
      <c r="Z37" s="17"/>
      <c r="AA37" s="8"/>
    </row>
    <row r="38" spans="1:27" ht="15.75" customHeight="1" x14ac:dyDescent="0.2">
      <c r="A38" s="9"/>
      <c r="B38" s="9" t="s">
        <v>77</v>
      </c>
      <c r="C38" s="9"/>
      <c r="D38" s="9"/>
      <c r="E38" s="9"/>
      <c r="F38" s="11"/>
      <c r="G38" s="11"/>
      <c r="H38" s="24"/>
      <c r="I38" s="12"/>
      <c r="J38" s="13"/>
      <c r="K38" s="13"/>
      <c r="L38" s="14"/>
      <c r="M38" s="14"/>
      <c r="N38" s="14"/>
      <c r="O38" s="14"/>
      <c r="P38" s="15"/>
      <c r="Q38" s="15"/>
      <c r="R38" s="12"/>
      <c r="S38" s="16"/>
      <c r="T38" s="16"/>
      <c r="U38" s="17"/>
      <c r="V38" s="17"/>
      <c r="W38" s="17"/>
      <c r="X38" s="17"/>
      <c r="Y38" s="17"/>
      <c r="Z38" s="17"/>
      <c r="AA38" s="8"/>
    </row>
    <row r="39" spans="1:27" ht="15.75" customHeight="1" x14ac:dyDescent="0.2">
      <c r="A39" s="9"/>
      <c r="B39" s="9"/>
      <c r="C39" s="9"/>
      <c r="D39" s="9"/>
      <c r="E39" s="9"/>
      <c r="F39" s="11"/>
      <c r="G39" s="11"/>
      <c r="H39" s="24"/>
      <c r="I39" s="12"/>
      <c r="J39" s="13"/>
      <c r="K39" s="13"/>
      <c r="L39" s="14"/>
      <c r="M39" s="14"/>
      <c r="N39" s="14"/>
      <c r="O39" s="14"/>
      <c r="P39" s="15"/>
      <c r="Q39" s="15"/>
      <c r="R39" s="12"/>
      <c r="S39" s="16"/>
      <c r="T39" s="16"/>
      <c r="U39" s="17"/>
      <c r="V39" s="17"/>
      <c r="W39" s="17"/>
      <c r="X39" s="17"/>
      <c r="Y39" s="17"/>
      <c r="Z39" s="17"/>
      <c r="AA39" s="8"/>
    </row>
    <row r="40" spans="1:27" ht="15.75" customHeight="1" x14ac:dyDescent="0.2">
      <c r="A40" s="9"/>
      <c r="B40" s="9" t="s">
        <v>78</v>
      </c>
      <c r="C40" s="9" t="s">
        <v>79</v>
      </c>
      <c r="D40" s="9">
        <v>2018</v>
      </c>
      <c r="E40" s="9"/>
      <c r="F40" s="23" t="str">
        <f>HYPERLINK("https://doi.org/10.1109/sisy.2018.8524790")</f>
        <v>https://doi.org/10.1109/sisy.2018.8524790</v>
      </c>
      <c r="G40" s="11" t="s">
        <v>80</v>
      </c>
      <c r="H40" s="24" t="str">
        <f t="shared" si="0"/>
        <v>NO</v>
      </c>
      <c r="I40" s="25" t="s">
        <v>22</v>
      </c>
      <c r="J40" s="13" t="b">
        <v>0</v>
      </c>
      <c r="K40" s="13" t="b">
        <v>0</v>
      </c>
      <c r="L40" s="14" t="b">
        <v>0</v>
      </c>
      <c r="M40" s="14" t="b">
        <v>0</v>
      </c>
      <c r="N40" s="14" t="b">
        <v>0</v>
      </c>
      <c r="O40" s="14" t="b">
        <v>0</v>
      </c>
      <c r="P40" s="15" t="b">
        <v>0</v>
      </c>
      <c r="Q40" s="29" t="b">
        <v>1</v>
      </c>
      <c r="R40" s="25" t="s">
        <v>22</v>
      </c>
      <c r="S40" s="16" t="b">
        <v>0</v>
      </c>
      <c r="T40" s="16" t="b">
        <v>0</v>
      </c>
      <c r="U40" s="17" t="b">
        <v>0</v>
      </c>
      <c r="V40" s="17" t="b">
        <v>0</v>
      </c>
      <c r="W40" s="17" t="b">
        <v>0</v>
      </c>
      <c r="X40" s="17" t="b">
        <v>0</v>
      </c>
      <c r="Y40" s="17" t="b">
        <v>0</v>
      </c>
      <c r="Z40" s="17" t="b">
        <v>0</v>
      </c>
      <c r="AA40" s="8"/>
    </row>
    <row r="41" spans="1:27" ht="15.75" customHeight="1" x14ac:dyDescent="0.2">
      <c r="A41" s="9"/>
      <c r="B41" s="9" t="s">
        <v>81</v>
      </c>
      <c r="C41" s="9" t="s">
        <v>82</v>
      </c>
      <c r="D41" s="9"/>
      <c r="E41" s="9"/>
      <c r="F41" s="23" t="s">
        <v>83</v>
      </c>
      <c r="G41" s="11" t="s">
        <v>84</v>
      </c>
      <c r="H41" s="24" t="str">
        <f t="shared" si="0"/>
        <v>NO</v>
      </c>
      <c r="I41" s="25" t="s">
        <v>22</v>
      </c>
      <c r="J41" s="13" t="b">
        <v>0</v>
      </c>
      <c r="K41" s="13" t="b">
        <v>0</v>
      </c>
      <c r="L41" s="14" t="b">
        <v>0</v>
      </c>
      <c r="M41" s="14" t="b">
        <v>0</v>
      </c>
      <c r="N41" s="14" t="b">
        <v>0</v>
      </c>
      <c r="O41" s="14" t="b">
        <v>0</v>
      </c>
      <c r="P41" s="15" t="b">
        <v>0</v>
      </c>
      <c r="Q41" s="15" t="b">
        <v>0</v>
      </c>
      <c r="R41" s="25" t="s">
        <v>22</v>
      </c>
      <c r="S41" s="16" t="b">
        <v>0</v>
      </c>
      <c r="T41" s="16" t="b">
        <v>0</v>
      </c>
      <c r="U41" s="17" t="b">
        <v>0</v>
      </c>
      <c r="V41" s="17" t="b">
        <v>0</v>
      </c>
      <c r="W41" s="17" t="b">
        <v>0</v>
      </c>
      <c r="X41" s="17" t="b">
        <v>0</v>
      </c>
      <c r="Y41" s="17" t="b">
        <v>0</v>
      </c>
      <c r="Z41" s="17" t="b">
        <v>0</v>
      </c>
      <c r="AA41" s="8"/>
    </row>
    <row r="42" spans="1:27" ht="15.75" customHeight="1" x14ac:dyDescent="0.2">
      <c r="A42" s="9"/>
      <c r="B42" s="9" t="s">
        <v>85</v>
      </c>
      <c r="C42" s="9" t="s">
        <v>86</v>
      </c>
      <c r="D42" s="9">
        <v>2016</v>
      </c>
      <c r="E42" s="9"/>
      <c r="F42" s="23" t="s">
        <v>87</v>
      </c>
      <c r="G42" s="11"/>
      <c r="H42" s="24" t="str">
        <f t="shared" si="0"/>
        <v>NO</v>
      </c>
      <c r="I42" s="25" t="s">
        <v>22</v>
      </c>
      <c r="J42" s="13" t="b">
        <v>0</v>
      </c>
      <c r="K42" s="13" t="b">
        <v>0</v>
      </c>
      <c r="L42" s="14" t="b">
        <v>0</v>
      </c>
      <c r="M42" s="14" t="b">
        <v>0</v>
      </c>
      <c r="N42" s="14" t="b">
        <v>0</v>
      </c>
      <c r="O42" s="14" t="b">
        <v>0</v>
      </c>
      <c r="P42" s="15" t="b">
        <v>0</v>
      </c>
      <c r="Q42" s="15" t="b">
        <v>0</v>
      </c>
      <c r="R42" s="25" t="s">
        <v>22</v>
      </c>
      <c r="S42" s="16" t="b">
        <v>0</v>
      </c>
      <c r="T42" s="16" t="b">
        <v>0</v>
      </c>
      <c r="U42" s="17" t="b">
        <v>0</v>
      </c>
      <c r="V42" s="17" t="b">
        <v>0</v>
      </c>
      <c r="W42" s="17" t="b">
        <v>0</v>
      </c>
      <c r="X42" s="17" t="b">
        <v>0</v>
      </c>
      <c r="Y42" s="17" t="b">
        <v>0</v>
      </c>
      <c r="Z42" s="17" t="b">
        <v>0</v>
      </c>
      <c r="AA42" s="8"/>
    </row>
    <row r="43" spans="1:27" ht="15.75" customHeight="1" x14ac:dyDescent="0.2">
      <c r="A43" s="9"/>
      <c r="B43" s="9" t="s">
        <v>88</v>
      </c>
      <c r="C43" s="9" t="s">
        <v>89</v>
      </c>
      <c r="D43" s="9">
        <v>2018</v>
      </c>
      <c r="E43" s="9"/>
      <c r="F43" s="23" t="str">
        <f>HYPERLINK("https://doi.org/10.23919/cisti.2018.8399401")</f>
        <v>https://doi.org/10.23919/cisti.2018.8399401</v>
      </c>
      <c r="G43" s="11" t="s">
        <v>90</v>
      </c>
      <c r="H43" s="24" t="str">
        <f t="shared" si="0"/>
        <v>NO</v>
      </c>
      <c r="I43" s="25" t="s">
        <v>22</v>
      </c>
      <c r="J43" s="13" t="b">
        <v>0</v>
      </c>
      <c r="K43" s="13" t="b">
        <v>0</v>
      </c>
      <c r="L43" s="14" t="b">
        <v>0</v>
      </c>
      <c r="M43" s="14" t="b">
        <v>0</v>
      </c>
      <c r="N43" s="14" t="b">
        <v>0</v>
      </c>
      <c r="O43" s="14" t="b">
        <v>0</v>
      </c>
      <c r="P43" s="15" t="b">
        <v>0</v>
      </c>
      <c r="Q43" s="15" t="b">
        <v>0</v>
      </c>
      <c r="R43" s="25" t="s">
        <v>22</v>
      </c>
      <c r="S43" s="16" t="b">
        <v>0</v>
      </c>
      <c r="T43" s="16" t="b">
        <v>0</v>
      </c>
      <c r="U43" s="17" t="b">
        <v>0</v>
      </c>
      <c r="V43" s="17" t="b">
        <v>0</v>
      </c>
      <c r="W43" s="17" t="b">
        <v>0</v>
      </c>
      <c r="X43" s="17" t="b">
        <v>0</v>
      </c>
      <c r="Y43" s="17" t="b">
        <v>0</v>
      </c>
      <c r="Z43" s="17" t="b">
        <v>0</v>
      </c>
      <c r="AA43" s="8"/>
    </row>
    <row r="44" spans="1:27" ht="15.75" customHeight="1" x14ac:dyDescent="0.2">
      <c r="A44" s="9"/>
      <c r="B44" s="9" t="s">
        <v>91</v>
      </c>
      <c r="C44" s="9" t="s">
        <v>92</v>
      </c>
      <c r="D44" s="9">
        <v>2020</v>
      </c>
      <c r="E44" s="9"/>
      <c r="F44" s="23" t="str">
        <f>HYPERLINK("https://doi.org/10.1109/it48810.2020.9070444")</f>
        <v>https://doi.org/10.1109/it48810.2020.9070444</v>
      </c>
      <c r="G44" s="11" t="s">
        <v>93</v>
      </c>
      <c r="H44" s="24" t="str">
        <f t="shared" si="0"/>
        <v>NO</v>
      </c>
      <c r="I44" s="25" t="s">
        <v>22</v>
      </c>
      <c r="J44" s="13" t="b">
        <v>0</v>
      </c>
      <c r="K44" s="13" t="b">
        <v>0</v>
      </c>
      <c r="L44" s="14" t="b">
        <v>0</v>
      </c>
      <c r="M44" s="14" t="b">
        <v>0</v>
      </c>
      <c r="N44" s="14" t="b">
        <v>0</v>
      </c>
      <c r="O44" s="14" t="b">
        <v>0</v>
      </c>
      <c r="P44" s="15" t="b">
        <v>0</v>
      </c>
      <c r="Q44" s="15" t="b">
        <v>0</v>
      </c>
      <c r="R44" s="25" t="s">
        <v>22</v>
      </c>
      <c r="S44" s="16" t="b">
        <v>0</v>
      </c>
      <c r="T44" s="16" t="b">
        <v>0</v>
      </c>
      <c r="U44" s="17" t="b">
        <v>0</v>
      </c>
      <c r="V44" s="17" t="b">
        <v>0</v>
      </c>
      <c r="W44" s="17" t="b">
        <v>0</v>
      </c>
      <c r="X44" s="17" t="b">
        <v>0</v>
      </c>
      <c r="Y44" s="17" t="b">
        <v>0</v>
      </c>
      <c r="Z44" s="17" t="b">
        <v>0</v>
      </c>
      <c r="AA44" s="8"/>
    </row>
    <row r="45" spans="1:27" ht="15.75" customHeight="1" x14ac:dyDescent="0.2">
      <c r="A45" s="9"/>
      <c r="B45" s="9" t="s">
        <v>78</v>
      </c>
      <c r="C45" s="9" t="s">
        <v>94</v>
      </c>
      <c r="D45" s="9">
        <v>2017</v>
      </c>
      <c r="E45" s="9"/>
      <c r="F45" s="23" t="str">
        <f>HYPERLINK("https://doi.org/10.1109/informatics.2017.8327212")</f>
        <v>https://doi.org/10.1109/informatics.2017.8327212</v>
      </c>
      <c r="G45" s="11" t="s">
        <v>95</v>
      </c>
      <c r="H45" s="24" t="str">
        <f t="shared" si="0"/>
        <v>NO</v>
      </c>
      <c r="I45" s="25" t="s">
        <v>22</v>
      </c>
      <c r="J45" s="13" t="b">
        <v>0</v>
      </c>
      <c r="K45" s="13" t="b">
        <v>0</v>
      </c>
      <c r="L45" s="14" t="b">
        <v>0</v>
      </c>
      <c r="M45" s="14" t="b">
        <v>0</v>
      </c>
      <c r="N45" s="14" t="b">
        <v>0</v>
      </c>
      <c r="O45" s="14" t="b">
        <v>0</v>
      </c>
      <c r="P45" s="15" t="b">
        <v>0</v>
      </c>
      <c r="Q45" s="15" t="b">
        <v>0</v>
      </c>
      <c r="R45" s="25" t="s">
        <v>22</v>
      </c>
      <c r="S45" s="16" t="b">
        <v>0</v>
      </c>
      <c r="T45" s="16" t="b">
        <v>0</v>
      </c>
      <c r="U45" s="17" t="b">
        <v>0</v>
      </c>
      <c r="V45" s="17" t="b">
        <v>0</v>
      </c>
      <c r="W45" s="17" t="b">
        <v>0</v>
      </c>
      <c r="X45" s="17" t="b">
        <v>0</v>
      </c>
      <c r="Y45" s="17" t="b">
        <v>0</v>
      </c>
      <c r="Z45" s="17" t="b">
        <v>0</v>
      </c>
      <c r="AA45" s="8"/>
    </row>
    <row r="46" spans="1:27" ht="14.25" x14ac:dyDescent="0.2">
      <c r="A46" s="9"/>
      <c r="B46" s="9" t="s">
        <v>96</v>
      </c>
      <c r="C46" s="9" t="s">
        <v>97</v>
      </c>
      <c r="D46" s="9">
        <v>2015</v>
      </c>
      <c r="E46" s="9"/>
      <c r="F46" s="23" t="str">
        <f>HYPERLINK("https://doi.org/10.2298/csis140107022p")</f>
        <v>https://doi.org/10.2298/csis140107022p</v>
      </c>
      <c r="G46" s="11" t="s">
        <v>98</v>
      </c>
      <c r="H46" s="24" t="str">
        <f t="shared" si="0"/>
        <v>NO</v>
      </c>
      <c r="I46" s="28" t="s">
        <v>22</v>
      </c>
      <c r="J46" s="13" t="b">
        <v>0</v>
      </c>
      <c r="K46" s="13" t="b">
        <v>0</v>
      </c>
      <c r="L46" s="14" t="b">
        <v>0</v>
      </c>
      <c r="M46" s="14" t="b">
        <v>0</v>
      </c>
      <c r="N46" s="14" t="b">
        <v>0</v>
      </c>
      <c r="O46" s="14" t="b">
        <v>0</v>
      </c>
      <c r="P46" s="15" t="b">
        <v>0</v>
      </c>
      <c r="Q46" s="15" t="b">
        <v>0</v>
      </c>
      <c r="R46" s="25" t="s">
        <v>22</v>
      </c>
      <c r="S46" s="16" t="b">
        <v>0</v>
      </c>
      <c r="T46" s="16" t="b">
        <v>0</v>
      </c>
      <c r="U46" s="17" t="b">
        <v>0</v>
      </c>
      <c r="V46" s="17" t="b">
        <v>0</v>
      </c>
      <c r="W46" s="17" t="b">
        <v>0</v>
      </c>
      <c r="X46" s="17" t="b">
        <v>0</v>
      </c>
      <c r="Y46" s="17" t="b">
        <v>0</v>
      </c>
      <c r="Z46" s="17" t="b">
        <v>0</v>
      </c>
      <c r="AA46" s="8"/>
    </row>
    <row r="47" spans="1:27" ht="12.75" x14ac:dyDescent="0.2">
      <c r="A47" s="9"/>
      <c r="B47" s="9"/>
      <c r="C47" s="9"/>
      <c r="D47" s="9"/>
      <c r="E47" s="9"/>
      <c r="F47" s="11"/>
      <c r="G47" s="11"/>
      <c r="H47" s="11"/>
      <c r="I47" s="12"/>
      <c r="J47" s="13" t="b">
        <v>0</v>
      </c>
      <c r="K47" s="13" t="b">
        <v>0</v>
      </c>
      <c r="L47" s="14" t="b">
        <v>0</v>
      </c>
      <c r="M47" s="14" t="b">
        <v>0</v>
      </c>
      <c r="N47" s="14" t="b">
        <v>0</v>
      </c>
      <c r="O47" s="14" t="b">
        <v>0</v>
      </c>
      <c r="P47" s="15" t="b">
        <v>0</v>
      </c>
      <c r="Q47" s="15" t="b">
        <v>0</v>
      </c>
      <c r="R47" s="12"/>
      <c r="S47" s="16" t="b">
        <v>0</v>
      </c>
      <c r="T47" s="16" t="b">
        <v>0</v>
      </c>
      <c r="U47" s="17" t="b">
        <v>0</v>
      </c>
      <c r="V47" s="17" t="b">
        <v>0</v>
      </c>
      <c r="W47" s="17" t="b">
        <v>0</v>
      </c>
      <c r="X47" s="17" t="b">
        <v>0</v>
      </c>
      <c r="Y47" s="17" t="b">
        <v>0</v>
      </c>
      <c r="Z47" s="17" t="b">
        <v>0</v>
      </c>
      <c r="AA47" s="8"/>
    </row>
    <row r="48" spans="1:27" ht="12.75" x14ac:dyDescent="0.2">
      <c r="A48" s="9"/>
      <c r="B48" s="9" t="s">
        <v>99</v>
      </c>
      <c r="C48" s="9"/>
      <c r="D48" s="9"/>
      <c r="E48" s="9"/>
      <c r="F48" s="11"/>
      <c r="G48" s="11"/>
      <c r="H48" s="11"/>
      <c r="I48" s="12"/>
      <c r="J48" s="13" t="b">
        <v>0</v>
      </c>
      <c r="K48" s="13" t="b">
        <v>0</v>
      </c>
      <c r="L48" s="14" t="b">
        <v>0</v>
      </c>
      <c r="M48" s="14" t="b">
        <v>0</v>
      </c>
      <c r="N48" s="14" t="b">
        <v>0</v>
      </c>
      <c r="O48" s="14" t="b">
        <v>0</v>
      </c>
      <c r="P48" s="15" t="b">
        <v>0</v>
      </c>
      <c r="Q48" s="15" t="b">
        <v>0</v>
      </c>
      <c r="R48" s="12"/>
      <c r="S48" s="16" t="b">
        <v>0</v>
      </c>
      <c r="T48" s="16" t="b">
        <v>0</v>
      </c>
      <c r="U48" s="17" t="b">
        <v>0</v>
      </c>
      <c r="V48" s="17" t="b">
        <v>0</v>
      </c>
      <c r="W48" s="17" t="b">
        <v>0</v>
      </c>
      <c r="X48" s="17" t="b">
        <v>0</v>
      </c>
      <c r="Y48" s="17" t="b">
        <v>0</v>
      </c>
      <c r="Z48" s="17" t="b">
        <v>0</v>
      </c>
      <c r="AA48" s="8"/>
    </row>
    <row r="49" spans="1:27" ht="12.75" x14ac:dyDescent="0.2">
      <c r="A49" s="9"/>
      <c r="B49" s="9"/>
      <c r="C49" s="9"/>
      <c r="D49" s="9"/>
      <c r="E49" s="9"/>
      <c r="F49" s="18"/>
      <c r="G49" s="11"/>
      <c r="H49" s="11"/>
      <c r="I49" s="22"/>
      <c r="J49" s="13" t="b">
        <v>0</v>
      </c>
      <c r="K49" s="13" t="b">
        <v>0</v>
      </c>
      <c r="L49" s="14" t="b">
        <v>0</v>
      </c>
      <c r="M49" s="14" t="b">
        <v>0</v>
      </c>
      <c r="N49" s="14" t="b">
        <v>0</v>
      </c>
      <c r="O49" s="14" t="b">
        <v>0</v>
      </c>
      <c r="P49" s="15" t="b">
        <v>0</v>
      </c>
      <c r="Q49" s="15" t="b">
        <v>0</v>
      </c>
      <c r="R49" s="19"/>
      <c r="S49" s="16" t="b">
        <v>0</v>
      </c>
      <c r="T49" s="16" t="b">
        <v>0</v>
      </c>
      <c r="U49" s="17" t="b">
        <v>0</v>
      </c>
      <c r="V49" s="17" t="b">
        <v>0</v>
      </c>
      <c r="W49" s="17" t="b">
        <v>0</v>
      </c>
      <c r="X49" s="17" t="b">
        <v>0</v>
      </c>
      <c r="Y49" s="17" t="b">
        <v>0</v>
      </c>
      <c r="Z49" s="17" t="b">
        <v>0</v>
      </c>
      <c r="AA49" s="8"/>
    </row>
    <row r="50" spans="1:27" ht="14.25" x14ac:dyDescent="0.2">
      <c r="A50" s="9" t="s">
        <v>100</v>
      </c>
      <c r="B50" s="9" t="s">
        <v>101</v>
      </c>
      <c r="C50" s="9" t="s">
        <v>102</v>
      </c>
      <c r="D50" s="9">
        <v>2015</v>
      </c>
      <c r="E50" s="9" t="s">
        <v>103</v>
      </c>
      <c r="F50" s="23" t="s">
        <v>104</v>
      </c>
      <c r="G50" s="11"/>
      <c r="H50" s="24" t="str">
        <f>IF(I50=R50,I50,IF(AND(I50="YES",R50="MAYBE"),"YES",IF(AND(I50="MAYBE",R50="YES"),"YES",IF(OR(AND(I50="NO",R50="YES"),AND(I50="YES",R50="NO")),"MAYBE","NO"))))</f>
        <v>NO</v>
      </c>
      <c r="I50" s="25" t="s">
        <v>22</v>
      </c>
      <c r="J50" s="30" t="b">
        <v>1</v>
      </c>
      <c r="K50" s="30" t="b">
        <v>0</v>
      </c>
      <c r="L50" s="29" t="b">
        <v>0</v>
      </c>
      <c r="M50" s="29" t="b">
        <v>0</v>
      </c>
      <c r="N50" s="29" t="b">
        <v>0</v>
      </c>
      <c r="O50" s="29" t="b">
        <v>0</v>
      </c>
      <c r="P50" s="29" t="b">
        <v>0</v>
      </c>
      <c r="Q50" s="29" t="b">
        <v>0</v>
      </c>
      <c r="R50" s="25" t="s">
        <v>105</v>
      </c>
      <c r="S50" s="31" t="b">
        <v>1</v>
      </c>
      <c r="T50" s="31" t="b">
        <v>0</v>
      </c>
      <c r="U50" s="26" t="b">
        <v>0</v>
      </c>
      <c r="V50" s="26" t="b">
        <v>0</v>
      </c>
      <c r="W50" s="26" t="b">
        <v>0</v>
      </c>
      <c r="X50" s="26" t="b">
        <v>0</v>
      </c>
      <c r="Y50" s="26" t="b">
        <v>0</v>
      </c>
      <c r="Z50" s="26" t="b">
        <v>0</v>
      </c>
      <c r="AA50" s="8"/>
    </row>
  </sheetData>
  <autoFilter ref="H1:H50"/>
  <conditionalFormatting sqref="H2:I50 R2:R50">
    <cfRule type="cellIs" dxfId="3" priority="1" operator="equal">
      <formula>"YES"</formula>
    </cfRule>
  </conditionalFormatting>
  <conditionalFormatting sqref="H2:I50 R2:R50">
    <cfRule type="cellIs" dxfId="2" priority="2" operator="equal">
      <formula>"MAYBE"</formula>
    </cfRule>
  </conditionalFormatting>
  <conditionalFormatting sqref="H2:I50 R2:R50">
    <cfRule type="cellIs" dxfId="1" priority="3" operator="equal">
      <formula>"NO"</formula>
    </cfRule>
  </conditionalFormatting>
  <conditionalFormatting sqref="I1:I50 R1:R50">
    <cfRule type="containsBlanks" dxfId="0" priority="5">
      <formula>LEN(TRIM(I1))=0</formula>
    </cfRule>
  </conditionalFormatting>
  <hyperlinks>
    <hyperlink ref="F16" r:id="rId1"/>
    <hyperlink ref="F17" r:id="rId2"/>
    <hyperlink ref="F19" r:id="rId3"/>
    <hyperlink ref="F20" r:id="rId4"/>
    <hyperlink ref="F21" r:id="rId5"/>
    <hyperlink ref="F22" r:id="rId6"/>
    <hyperlink ref="F24" r:id="rId7"/>
    <hyperlink ref="F27" r:id="rId8"/>
    <hyperlink ref="F28" r:id="rId9"/>
    <hyperlink ref="F29" r:id="rId10"/>
    <hyperlink ref="F41" r:id="rId11"/>
    <hyperlink ref="F42" r:id="rId12"/>
    <hyperlink ref="F50" r:id="rId13"/>
  </hyperlinks>
  <pageMargins left="0.7" right="0.7" top="0.78740157499999996" bottom="0.78740157499999996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2021-08-15T12:43:33Z</dcterms:modified>
</cp:coreProperties>
</file>