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'publications-merged'!$H$1:$H$769</definedName>
  </definedNames>
  <calcPr calcId="152511"/>
</workbook>
</file>

<file path=xl/calcChain.xml><?xml version="1.0" encoding="utf-8"?>
<calcChain xmlns="http://schemas.openxmlformats.org/spreadsheetml/2006/main">
  <c r="F447" i="1" l="1"/>
  <c r="H80" i="1"/>
  <c r="H79" i="1"/>
  <c r="F79" i="1"/>
  <c r="H78" i="1"/>
  <c r="H77" i="1"/>
  <c r="H76" i="1"/>
  <c r="H75" i="1"/>
  <c r="F75" i="1"/>
  <c r="H74" i="1"/>
  <c r="F74" i="1"/>
  <c r="H73" i="1"/>
  <c r="F73" i="1"/>
  <c r="H72" i="1"/>
  <c r="F72" i="1"/>
  <c r="H71" i="1"/>
  <c r="F71" i="1"/>
  <c r="H70" i="1"/>
  <c r="H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H56" i="1"/>
  <c r="H55" i="1"/>
  <c r="H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H39" i="1"/>
  <c r="F39" i="1"/>
  <c r="H38" i="1"/>
  <c r="F38" i="1"/>
  <c r="H37" i="1"/>
  <c r="F37" i="1"/>
  <c r="H36" i="1"/>
  <c r="F36" i="1"/>
  <c r="H35" i="1"/>
  <c r="F35" i="1"/>
  <c r="H34" i="1"/>
  <c r="H33" i="1"/>
  <c r="F33" i="1"/>
  <c r="H32" i="1"/>
  <c r="F32" i="1"/>
  <c r="H31" i="1"/>
  <c r="F31" i="1"/>
  <c r="H30" i="1"/>
  <c r="F30" i="1"/>
  <c r="H29" i="1"/>
  <c r="H28" i="1"/>
  <c r="F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C13" i="1"/>
  <c r="H12" i="1"/>
</calcChain>
</file>

<file path=xl/sharedStrings.xml><?xml version="1.0" encoding="utf-8"?>
<sst xmlns="http://schemas.openxmlformats.org/spreadsheetml/2006/main" count="474" uniqueCount="213">
  <si>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</si>
  <si>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</si>
  <si>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</si>
  <si>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</si>
  <si>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</si>
  <si>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</si>
  <si>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</si>
  <si>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</si>
  <si>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</si>
  <si>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</si>
  <si>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</si>
  <si>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</si>
  <si>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</si>
  <si>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</si>
  <si>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</si>
  <si>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</si>
  <si>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</si>
  <si>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</si>
  <si>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</si>
  <si>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</si>
  <si>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</si>
  <si>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</si>
  <si>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</si>
  <si>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</si>
  <si>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done (AR)</t>
  </si>
  <si>
    <t>Remove remaining duplicates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</si>
  <si>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</si>
  <si>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</si>
  <si>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</si>
  <si>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</si>
  <si>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</si>
  <si>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</si>
  <si>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</si>
  <si>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</si>
  <si>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</si>
  <si>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Modelling multi-criticality vehicular software systems: evolution of an industrial component model</t>
  </si>
  <si>
    <t>References TOTAL 62.</t>
  </si>
  <si>
    <t>References NEW 61:</t>
  </si>
  <si>
    <t>The AUTOSAR Consortium</t>
  </si>
  <si>
    <t>AUTOSAR Techincal Overview, Version 4.3.,</t>
  </si>
  <si>
    <t>http://autosar.org</t>
  </si>
  <si>
    <t>AR</t>
  </si>
  <si>
    <t>NO</t>
  </si>
  <si>
    <t>JP</t>
  </si>
  <si>
    <t>TIMMO-2-USE</t>
  </si>
  <si>
    <t>http://itea3.org/project/timmo-2-use.html</t>
  </si>
  <si>
    <t>Rubus ICE-Integrated Development Environment,</t>
  </si>
  <si>
    <t>http://www.arcticus-systems.com</t>
  </si>
  <si>
    <t>ARINC Specification 653P1-2, Avionics Application Software Standard Interface Part 1 Required Services,</t>
  </si>
  <si>
    <t>http://www.arinc.com</t>
  </si>
  <si>
    <t>EAST-ADL Domain Model Specification, Deliverable D4.1.1.,</t>
  </si>
  <si>
    <t>http://www.atesst.org/home/liblocal/docs/ATESST2_D4.1.1_EAST-ADL2-Specification_2010-06-02.pdf</t>
  </si>
  <si>
    <t>Why Brake-By-Wire Is Coming To Your Car,</t>
  </si>
  <si>
    <t>https://www.popularmechanics.com/cars/car-technology/a22126727/brake-by-wire/</t>
  </si>
  <si>
    <t>DO-178C Software considerations in airborne systems and equipment certification,</t>
  </si>
  <si>
    <t>https://www.rtca.org/content/publications</t>
  </si>
  <si>
    <t>ISO 26262-1:2011: Road Vehicles in Functional Safety</t>
  </si>
  <si>
    <t>Séverine Sentilles, Aneta Vulgarakis, T. Bures, J. Carlson, I. Crnkovic</t>
  </si>
  <si>
    <t>A Component Model for Control-Intensive Distributed Embedded Systems</t>
  </si>
  <si>
    <t>10.1007/978-3-540-87891-9_21</t>
  </si>
  <si>
    <t>Nico Feiertag, K. Richter, J. Nordlander, J. Jönsson</t>
  </si>
  <si>
    <t>A Compositional Framework for End-to-End Path Delay Calculation of Automotive Systems under Different Path Semantics</t>
  </si>
  <si>
    <t>Dakshina Dasari, Vincent Nelis, Benny Akesson</t>
  </si>
  <si>
    <t>A framework for memory contention analysis in multi-core platforms</t>
  </si>
  <si>
    <t>10.1007/s11241-015-9229-9</t>
  </si>
  <si>
    <t>Alessio Bucaioni, Antonio Cicchetti, Federico Ciccozzi, Saad Mubeen, Mikael Sjodin</t>
  </si>
  <si>
    <t>A Metamodel for the Rubus Component Model: Extensions for Timing and Model Transformation From EAST-ADL</t>
  </si>
  <si>
    <t>10.1109/access.2016.2641218</t>
  </si>
  <si>
    <t>YES</t>
  </si>
  <si>
    <t>there is only a MM to enable a model transformation from EAST-ADL to Rubus Component Model. I cannot see a concrete syntax for the MM?</t>
  </si>
  <si>
    <t>Abdoulaye Gamatié, Sébastien Le Beux, Éric Piel, Rabie Ben Atitallah, Anne Etien, Philippe Marquet, Jean-Luc Dekeyser</t>
  </si>
  <si>
    <t>A Model-Driven Design Framework for Massively Parallel Embedded Systems</t>
  </si>
  <si>
    <t>10.1145/2043662.2043663</t>
  </si>
  <si>
    <t>A. Burns, Robert I. Davis</t>
  </si>
  <si>
    <t>A Survey of Research into Mixed Criticality Systems</t>
  </si>
  <si>
    <t>10.1145/3131347</t>
  </si>
  <si>
    <t>Alessio Bucaioni, A. Cicchetti, Federico Ciccozzi, R. Eramo, S. Mubeen, M. Sjödin</t>
  </si>
  <si>
    <t>Anticipating Implementation-Level Timing Analysis for Driving Design-Level Decisions in EAST-ADL</t>
  </si>
  <si>
    <t>Thomas Gaska, Brian Werner, David Flagg</t>
  </si>
  <si>
    <t>Applying virtualization to avionics systems — The integration challenges</t>
  </si>
  <si>
    <t>10.1109/dasc.2010.5655297</t>
  </si>
  <si>
    <t>Steven H. VanderLeest</t>
  </si>
  <si>
    <t>ARINC 653 hypervisor</t>
  </si>
  <si>
    <t>10.1109/dasc.2010.5655298</t>
  </si>
  <si>
    <t>Alejandro Nicolas, Hector Posadas, Pablo Penil, Eugenio Villar</t>
  </si>
  <si>
    <t>Automatic deployment of component-based embedded systems from UML/MARTE models using MCAPI</t>
  </si>
  <si>
    <t>10.1109/dcis.2014.7035575</t>
  </si>
  <si>
    <t>Bernhard Schätz, Sebastian Voss, Sergey Zverlov</t>
  </si>
  <si>
    <t>Automating design-space exploration</t>
  </si>
  <si>
    <t>10.1145/2744769.2747912</t>
  </si>
  <si>
    <t>Irune Agirre, Mikel Azkarate-askasua, Asier Larrucea, Jon Perez, Tullio Vardanega, Francisco J. Cazorla</t>
  </si>
  <si>
    <t>Automotive Safety Concept Definition for Mixed-Criticality Integration on a COTS Multicore</t>
  </si>
  <si>
    <t>10.1007/978-3-319-45480-1_22</t>
  </si>
  <si>
    <t>I. Crnkovic, M. Larsson</t>
  </si>
  <si>
    <t>Building Reliable Component-Based Software Systems</t>
  </si>
  <si>
    <t>Antonio Cicchetti, Federico Ciccozzi, Silvia Mazzini, Stefano Puri, Marco Panunzio, Alessandro Zovi, Tullio Vardanega</t>
  </si>
  <si>
    <t>CHESS: a model-driven engineering tool environment for aiding the development of complex industrial systems</t>
  </si>
  <si>
    <t>10.1145/2351676.2351748</t>
  </si>
  <si>
    <t>Xu Ke, K. Sierszecki, C. Angelov</t>
  </si>
  <si>
    <t>COMDES-II: A Component-Based Framework for Generative Development of Distributed Real-Time Control Systems</t>
  </si>
  <si>
    <t>10.1109/rtcsa.2007.29</t>
  </si>
  <si>
    <t>Saad Mubeen, Jukka Mäki-Turja, Mikael Sjödin</t>
  </si>
  <si>
    <t>Communications-oriented development of component-based vehicular distributed real-time embedded systems</t>
  </si>
  <si>
    <t>10.1016/j.sysarc.2013.10.008</t>
  </si>
  <si>
    <t>G. Fernandez, J. Abella, E. Quiñones, C. Rochange, T. Vardanega, F. Cazorla</t>
  </si>
  <si>
    <t>Contention in Multicore Hardware Shared Resources: Understanding of the State of the Art</t>
  </si>
  <si>
    <t>10.4230/oasics.wcet.2014.31</t>
  </si>
  <si>
    <t>J. Pavón, J. Tomás, Y. Bardout, Linda-Helene Hauw</t>
  </si>
  <si>
    <t>Corba for network and service management in the TINA framework</t>
  </si>
  <si>
    <t>10.1016/s0920-5489(99)90808-5</t>
  </si>
  <si>
    <t>Sebastian Voss, Bernhard Schatz</t>
  </si>
  <si>
    <t>Deployment and Scheduling Synthesis for Mixed-Critical Shared-Memory Applications</t>
  </si>
  <si>
    <t>10.1109/ecbs.2013.23</t>
  </si>
  <si>
    <t>Simon Barner, Alexander Diewald, Jorn Migge, Ali Syed, Gerhard Fohler, Madeleine Faugere, Daniel Gracia Perez</t>
  </si>
  <si>
    <t>DREAMS Toolchain: Model-Driven Engineering of Mixed-Criticality Systems</t>
  </si>
  <si>
    <t>10.1109/models.2017.28</t>
  </si>
  <si>
    <t>Darko Durisic, Miroslaw Staron, Matthias Tichy, Jorgen Hansson</t>
  </si>
  <si>
    <t>Evolution of Long-Term Industrial Meta-Models - An Automotive Case Study of AUTOSAR</t>
  </si>
  <si>
    <t>10.1109/seaa.2014.21</t>
  </si>
  <si>
    <t>Alessio Bucaioni, S. Mubeen, A. Cicchetti, Mikael Sjodin</t>
  </si>
  <si>
    <t>Exploring Timing Model Extractions at EAST-ADL Design-Level Using Model Transformations</t>
  </si>
  <si>
    <t>10.1109/itng.2015.100</t>
  </si>
  <si>
    <t>Morteza Hashemi Farzaneh, Sina Shafaei, Alois Knoll</t>
  </si>
  <si>
    <t>Formally verifiable modeling of in-vehicle time-sensitive networks (TSN) based on logic programming</t>
  </si>
  <si>
    <t>10.1109/vnc.2016.7835941</t>
  </si>
  <si>
    <t>Alessio Bucaioni, Antonio Cicchetti, Federico Ciccozzi, Saad Mubeen, Alfonso Pierantonio, Mikael Sjodin</t>
  </si>
  <si>
    <t>Handling Uncertainty in Automatically Generated Implementation Models in the Automotive Domain</t>
  </si>
  <si>
    <t>10.1109/seaa.2016.32</t>
  </si>
  <si>
    <t>Alexandre Esper, Geoffrey Nelissen, Vincent Nélis, Eduardo Tovar</t>
  </si>
  <si>
    <t>How realistic is the mixed-criticality real-time system model?</t>
  </si>
  <si>
    <t>10.1145/2834848.2834869</t>
  </si>
  <si>
    <t>Matthias Becker, Dakshina Dasari, Vincent Nelis, Moris Behnam, Luis Miguel Pinho, Thomas Nolte</t>
  </si>
  <si>
    <t>Investigation on AUTOSAR-Compliant Solutions for Many-Core Architectures</t>
  </si>
  <si>
    <t>10.1109/dsd.2015.63</t>
  </si>
  <si>
    <t>ISO 11898-1. Road Vehicles Interchange of Digital Information Controller Area Network (CAN) for high-speed communication</t>
  </si>
  <si>
    <t>Thorngren, P.</t>
  </si>
  <si>
    <t>Keynote talk: experiences from east-adl use</t>
  </si>
  <si>
    <t>Burns, A., Davis, R.</t>
  </si>
  <si>
    <t>Mixed Criticality Systems</t>
  </si>
  <si>
    <t>The UML Profile for MARTE</t>
  </si>
  <si>
    <t>Modeling and Analysis of Real-Time and Embedded Systems, https</t>
  </si>
  <si>
    <t>M. Ashjaei, S. Mubeen, John Lundbäck, Mattias Galnander, Kurt-Lennart Lundbäck, Thomas Nolte</t>
  </si>
  <si>
    <t>Modeling and timing analysis of vehicle functions distributed over switched ethernet</t>
  </si>
  <si>
    <t>10.1109/iecon.2017.8217478</t>
  </si>
  <si>
    <t>Alessio Bucaioni, Lorenzo Addazi, Antonio Cicchetti, Federico Ciccozzi, Romina Eramo, Saad Mubeen, Mikael Sjodin</t>
  </si>
  <si>
    <t>MoVES: A Model-Driven Methodology for Vehicular Embedded Systems</t>
  </si>
  <si>
    <t>10.1109/access.2018.2789400</t>
  </si>
  <si>
    <t>Salvador Trujillo, Alfons Crespo, Alejandro Alonso, Jon Pérez</t>
  </si>
  <si>
    <t>MultiPARTES: Multi-core partitioning and virtualization for easing the certification of mixed-criticality systems</t>
  </si>
  <si>
    <t>10.1016/j.micpro.2014.09.004</t>
  </si>
  <si>
    <t>Edsger W. Dijkstra</t>
  </si>
  <si>
    <t>On the Role of Scientific Thought</t>
  </si>
  <si>
    <t>10.1007/978-1-4612-5695-3_12</t>
  </si>
  <si>
    <t>A. Crespo, I. Ripoll, M. Masmano</t>
  </si>
  <si>
    <t>Partitioned Embedded Architecture Based on Hypervisor: The XtratuM Approach</t>
  </si>
  <si>
    <t>10.1109/edcc.2010.18</t>
  </si>
  <si>
    <t>Steve Vestal</t>
  </si>
  <si>
    <t>Preemptive Scheduling of Multi-criticality Systems with Varying Degrees of Execution Time Assurance</t>
  </si>
  <si>
    <t>10.1109/rtss.2007.47</t>
  </si>
  <si>
    <t>Saad Mubeen, Harold Lawson, John Lundback, Mattias Galnander, Kurt-Lennart Lundback</t>
  </si>
  <si>
    <t>Provisioning of Predictable Embedded Software in the Vehicle Industry: The Rubus Approach</t>
  </si>
  <si>
    <t>10.1109/ser-ip.2017..1</t>
  </si>
  <si>
    <t>Saad Mubeen, Thomas Nolte, John Lundbäck, Mattias Gålnander, Kurt-Lennart Lundbäck</t>
  </si>
  <si>
    <t>Refining Timing Requirements in Extended Models of Legacy Vehicular Embedded Systems Using Early End-to-end Timing Analysis</t>
  </si>
  <si>
    <t>10.1007/978-3-319-32467-8_44</t>
  </si>
  <si>
    <t>Timon Kelter, Heiko Falk, Peter Marwedel, Sudipta Chattopadhyay, Abhik Roychoudhury</t>
  </si>
  <si>
    <t>Static analysis of multi-core TDMA resource arbitration delays</t>
  </si>
  <si>
    <t>10.1007/s11241-013-9189-x</t>
  </si>
  <si>
    <t>Support for end-to-end response-time and delay analysis in the industrial tool suite: Issues, experiences and a case study</t>
  </si>
  <si>
    <t>10.2298/csis120614011m</t>
  </si>
  <si>
    <t>S. Mubeen, Thomas Nolte, M. Sjödin, John Lundbäck, Kurt-Lennart Lundbäck</t>
  </si>
  <si>
    <t>Supporting timing analysis of vehicular embedded systems through the refinement of timing constraints</t>
  </si>
  <si>
    <t>10.1007/s10270-017-0579-8</t>
  </si>
  <si>
    <t>SymTA/S for Migration from Single-core to Multi-core ECU-Software on Infineon Microcontrollers. Electron. Eng. J. (2010)</t>
  </si>
  <si>
    <t>E. Andrianarison, J-D. Piques</t>
  </si>
  <si>
    <t>SysML for embedded automotive Systems : a practical approach</t>
  </si>
  <si>
    <t>Alessio Bucaioni, Saad Mubeen, Federico Ciccozzi, Antonio Cicchetti, Mikael Sjödin</t>
  </si>
  <si>
    <t>Technology-Preserving Transition from Single-Core to Multi-core in Modelling Vehicular Systems</t>
  </si>
  <si>
    <t>10.1007/978-3-319-61482-3_17</t>
  </si>
  <si>
    <t>Peter H. Feiler, David P. Gluch, John J. Hudak</t>
  </si>
  <si>
    <t>The Architecture Analysis &amp; Design Language (AADL): An Introduction</t>
  </si>
  <si>
    <t>10.21236/ada455842</t>
  </si>
  <si>
    <t>Fernando Herrera, Héctor Posadas, Pablo Peñil, Eugenio Villar, Francisco Ferrero, Raúl Valencia, Gianluca Palermo</t>
  </si>
  <si>
    <t>The COMPLEX methodology for UML/MARTE Modeling and design space exploration of embedded systems</t>
  </si>
  <si>
    <t>10.1016/j.sysarc.2013.10.003</t>
  </si>
  <si>
    <t>Kaj Hanninen, Jukka Maki-Turja, Mikael Nolin, Mats Lindberg, John Lundback, Kurt-Lennart Lundback</t>
  </si>
  <si>
    <t>The Rubus component model for resource constrained real-time systems</t>
  </si>
  <si>
    <t>10.1109/sies.2008.4577697</t>
  </si>
  <si>
    <t>Paul Pop, Detlef Scholle, Hans Hansson, Gunnar Widforss, Malin Rosqvist</t>
  </si>
  <si>
    <t>The SafeCOP ECSEL Project: Safe Cooperating Cyber-Physical Systems Using Wireless Communication</t>
  </si>
  <si>
    <t>10.1109/dsd.2016.25</t>
  </si>
  <si>
    <t>Timing Augmented Description Language (TADL2) syntax, semantics, metamodel Ver. 2, Deliverable 11 (2012)</t>
  </si>
  <si>
    <t>TADL</t>
  </si>
  <si>
    <t>Timing Augmented Description Language, Version 2, Deliverable 6, October (2009). The TIMMO Consortium</t>
  </si>
  <si>
    <t>TIMMO Methodology, Version 2, Deliverable 7 (2009)</t>
  </si>
  <si>
    <t>Federico Ciccozzi, Tiberiu Seceleanu, Diarmuid Corcoran, Detlef Scholle</t>
  </si>
  <si>
    <t>UML-Based Development of Embedded Real-Time Software on Multi-Core in Practice: Lessons Learned and Future Perspectives</t>
  </si>
  <si>
    <t>10.1109/access.2016.2604018</t>
  </si>
  <si>
    <t>Charette, R.N.</t>
  </si>
  <si>
    <t>This car runs on code</t>
  </si>
  <si>
    <t>IEEE</t>
  </si>
  <si>
    <t>References already KNOWN 1:</t>
  </si>
  <si>
    <t>S204</t>
  </si>
  <si>
    <t>C Koong, C Yang, W Chu</t>
  </si>
  <si>
    <t>Model-driven multi-core embedded software design</t>
  </si>
  <si>
    <t>books.google.com</t>
  </si>
  <si>
    <t>https://books.google.be/books?hl=nl&amp;lr=&amp;id=tpnE4U1m4o8C&amp;oi=fnd&amp;pg=PA61&amp;dq=(%22modeling%22+OR+%22modelling%22+OR+%22model+based%22+OR+%22model+driven%22)+AND+(%22multi*%22+OR+%22blended%22)+AND+(%22notation*%22+OR+%22syntax*%22+OR+%22editor%22+OR+%22tool%22+OR+%22software%22)&amp;ots=XjhvEy1X9-&amp;sig=HOatdZJAwxUc4AOQOCd1Lpyowb0</t>
  </si>
  <si>
    <t>Istvan</t>
  </si>
  <si>
    <t>Malvina</t>
  </si>
  <si>
    <t>Book chapter</t>
  </si>
  <si>
    <t>Cited by TOTAL 0.</t>
  </si>
  <si>
    <t>Cited by NEW 0:</t>
  </si>
  <si>
    <t>Cited by already KNOWN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</si>
</sst>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sz val="25"/>
      <name val="Serif"/>
    </font>
    <font>
      <sz val="25"/>
      <name val="Arial"/>
    </font>
    <font>
      <sz val="10"/>
      <name val="Arial"/>
    </font>
    <font>
      <sz val="10"/>
      <color rgb="FF000000"/>
      <name val="&quot;Arial&quot;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/>
    <xf numFmtId="0" fontId="4" fillId="11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4" fillId="7" borderId="0" xfId="0" applyFont="1" applyFill="1" applyAlignment="1"/>
    <xf numFmtId="0" fontId="5" fillId="9" borderId="0" xfId="0" applyFont="1" applyFill="1" applyAlignment="1"/>
    <xf numFmtId="0" fontId="14" fillId="0" borderId="0" xfId="0" applyFont="1" applyAlignment="1"/>
    <xf numFmtId="0" fontId="4" fillId="4" borderId="0" xfId="0" applyFont="1" applyFill="1" applyAlignment="1"/>
    <xf numFmtId="0" fontId="15" fillId="0" borderId="0" xfId="0" applyFont="1" applyAlignment="1"/>
    <xf numFmtId="0" fontId="4" fillId="11" borderId="0" xfId="0" applyFont="1" applyFill="1" applyAlignment="1"/>
    <xf numFmtId="0" fontId="5" fillId="0" borderId="0" xfId="0" applyFont="1" applyAlignment="1"/>
    <xf numFmtId="0" fontId="5" fillId="8" borderId="0" xfId="0" applyFont="1" applyFill="1" applyAlignment="1"/>
    <xf numFmtId="0" fontId="7" fillId="9" borderId="0" xfId="0" applyFont="1" applyFill="1" applyAlignment="1"/>
    <xf numFmtId="0" fontId="5" fillId="0" borderId="0" xfId="0" applyFont="1" applyAlignment="1"/>
    <xf numFmtId="0" fontId="16" fillId="0" borderId="0" xfId="0" applyFont="1" applyAlignment="1"/>
    <xf numFmtId="0" fontId="7" fillId="8" borderId="0" xfId="0" applyFont="1" applyFill="1" applyAlignment="1"/>
    <xf numFmtId="0" fontId="17" fillId="0" borderId="0" xfId="0" applyFont="1" applyAlignment="1"/>
    <xf numFmtId="0" fontId="4" fillId="7" borderId="0" xfId="0" applyFont="1" applyFill="1" applyAlignment="1"/>
    <xf numFmtId="0" fontId="18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4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ooks.google.com/" TargetMode="External"/><Relationship Id="rId3" Type="http://schemas.openxmlformats.org/officeDocument/2006/relationships/hyperlink" Target="http://www.arcticus-systems.com/" TargetMode="External"/><Relationship Id="rId7" Type="http://schemas.openxmlformats.org/officeDocument/2006/relationships/hyperlink" Target="https://www.rtca.org/content/publications" TargetMode="External"/><Relationship Id="rId2" Type="http://schemas.openxmlformats.org/officeDocument/2006/relationships/hyperlink" Target="http://itea3.org/project/timmo-2-use.html" TargetMode="External"/><Relationship Id="rId1" Type="http://schemas.openxmlformats.org/officeDocument/2006/relationships/hyperlink" Target="http://autosar.org/" TargetMode="External"/><Relationship Id="rId6" Type="http://schemas.openxmlformats.org/officeDocument/2006/relationships/hyperlink" Target="https://www.popularmechanics.com/cars/car-technology/a22126727/brake-by-wire/" TargetMode="External"/><Relationship Id="rId5" Type="http://schemas.openxmlformats.org/officeDocument/2006/relationships/hyperlink" Target="http://www.atesst.org/home/liblocal/docs/ATESST2_D4.1.1_EAST-ADL2-Specification_2010-06-02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arinc.com/" TargetMode="External"/><Relationship Id="rId9" Type="http://schemas.openxmlformats.org/officeDocument/2006/relationships/hyperlink" Target="https://books.google.be/books?hl=nl&amp;lr=&amp;id=tpnE4U1m4o8C&amp;oi=fnd&amp;pg=PA61&amp;dq=(%22modeling%22+OR+%22modelling%22+OR+%22model+based%22+OR+%22model+driven%22)+AND+(%22multi*%22+OR+%22blended%22)+AND+(%22notation*%22+OR+%22syntax*%22+OR+%22editor%22+OR+%22tool%22+OR+%22software%22)&amp;ots=XjhvEy1X9-&amp;sig=HOatdZJAwxUc4AOQOCd1Lpyow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6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60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24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26</v>
      </c>
      <c r="C5" s="24" t="s">
        <v>24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27</v>
      </c>
      <c r="C6" s="28" t="s">
        <v>24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28</v>
      </c>
      <c r="C7" s="24" t="s">
        <v>24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29</v>
      </c>
      <c r="C8" s="24" t="s">
        <v>30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31</v>
      </c>
      <c r="C9" s="28" t="s">
        <v>32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33</v>
      </c>
      <c r="C10" s="28" t="s">
        <v>30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34</v>
      </c>
      <c r="C11" s="10" t="s">
        <v>24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 t="shared" ref="H12:H80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 t="s">
        <v>35</v>
      </c>
      <c r="C13" s="25" t="str">
        <f>HYPERLINK("https://doi.org/10.1007/s10270-020-00795-5")</f>
        <v>https://doi.org/10.1007/s10270-020-00795-5</v>
      </c>
      <c r="D13" s="10"/>
      <c r="E13" s="10"/>
      <c r="F13" s="25"/>
      <c r="G13" s="14"/>
      <c r="H13" s="31">
        <f t="shared" si="0"/>
        <v>0</v>
      </c>
      <c r="I13" s="9"/>
      <c r="J13" s="15"/>
      <c r="K13" s="15"/>
      <c r="L13" s="32"/>
      <c r="M13" s="17"/>
      <c r="N13" s="17"/>
      <c r="O13" s="18"/>
      <c r="P13" s="18"/>
      <c r="Q13" s="18"/>
      <c r="R13" s="18"/>
      <c r="S13" s="19"/>
      <c r="T13" s="19"/>
      <c r="U13" s="15"/>
      <c r="V13" s="14"/>
      <c r="W13" s="30"/>
      <c r="X13" s="20"/>
      <c r="Y13" s="20"/>
      <c r="Z13" s="21"/>
      <c r="AA13" s="21"/>
      <c r="AB13" s="21"/>
      <c r="AC13" s="21"/>
      <c r="AD13" s="21"/>
      <c r="AE13" s="21"/>
      <c r="AF13" s="26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1">
        <f t="shared" si="0"/>
        <v>0</v>
      </c>
      <c r="I14" s="9"/>
      <c r="J14" s="15"/>
      <c r="K14" s="15"/>
      <c r="L14" s="16"/>
      <c r="M14" s="17"/>
      <c r="N14" s="17"/>
      <c r="O14" s="18"/>
      <c r="P14" s="18"/>
      <c r="Q14" s="18"/>
      <c r="R14" s="18"/>
      <c r="S14" s="19"/>
      <c r="T14" s="19"/>
      <c r="U14" s="15"/>
      <c r="V14" s="14"/>
      <c r="W14" s="16"/>
      <c r="X14" s="20"/>
      <c r="Y14" s="20"/>
      <c r="Z14" s="21"/>
      <c r="AA14" s="21"/>
      <c r="AB14" s="21"/>
      <c r="AC14" s="21"/>
      <c r="AD14" s="21"/>
      <c r="AE14" s="21"/>
      <c r="AF14" s="22"/>
      <c r="AG14" s="9"/>
    </row>
    <row r="15" spans="1:33" ht="15.75" customHeight="1">
      <c r="A15" s="10"/>
      <c r="B15" s="10" t="s">
        <v>36</v>
      </c>
      <c r="C15" s="10"/>
      <c r="D15" s="10"/>
      <c r="E15" s="10"/>
      <c r="F15" s="14"/>
      <c r="G15" s="14"/>
      <c r="H15" s="31">
        <f t="shared" si="0"/>
        <v>0</v>
      </c>
      <c r="I15" s="9"/>
      <c r="J15" s="15"/>
      <c r="K15" s="15"/>
      <c r="L15" s="16"/>
      <c r="M15" s="17"/>
      <c r="N15" s="17"/>
      <c r="O15" s="18"/>
      <c r="P15" s="18"/>
      <c r="Q15" s="18"/>
      <c r="R15" s="18"/>
      <c r="S15" s="19"/>
      <c r="T15" s="19"/>
      <c r="U15" s="15"/>
      <c r="V15" s="14"/>
      <c r="W15" s="16"/>
      <c r="X15" s="20"/>
      <c r="Y15" s="20"/>
      <c r="Z15" s="21"/>
      <c r="AA15" s="21"/>
      <c r="AB15" s="21"/>
      <c r="AC15" s="21"/>
      <c r="AD15" s="21"/>
      <c r="AE15" s="21"/>
      <c r="AF15" s="22"/>
      <c r="AG15" s="9"/>
    </row>
    <row r="16" spans="1:33" ht="15.75" customHeight="1">
      <c r="A16" s="10"/>
      <c r="B16" s="10"/>
      <c r="C16" s="10"/>
      <c r="D16" s="10"/>
      <c r="E16" s="10"/>
      <c r="F16" s="14"/>
      <c r="G16" s="14"/>
      <c r="H16" s="31">
        <f t="shared" si="0"/>
        <v>0</v>
      </c>
      <c r="I16" s="9"/>
      <c r="J16" s="15"/>
      <c r="K16" s="15"/>
      <c r="L16" s="16"/>
      <c r="M16" s="17"/>
      <c r="N16" s="17"/>
      <c r="O16" s="18"/>
      <c r="P16" s="18"/>
      <c r="Q16" s="18"/>
      <c r="R16" s="18"/>
      <c r="S16" s="19"/>
      <c r="T16" s="19"/>
      <c r="U16" s="15"/>
      <c r="V16" s="14"/>
      <c r="W16" s="16"/>
      <c r="X16" s="20"/>
      <c r="Y16" s="20"/>
      <c r="Z16" s="21"/>
      <c r="AA16" s="21"/>
      <c r="AB16" s="21"/>
      <c r="AC16" s="21"/>
      <c r="AD16" s="21"/>
      <c r="AE16" s="21"/>
      <c r="AF16" s="22"/>
      <c r="AG16" s="9"/>
    </row>
    <row r="17" spans="1:33" ht="15.75" customHeight="1">
      <c r="A17" s="10"/>
      <c r="B17" s="33"/>
      <c r="C17" s="34"/>
      <c r="D17" s="10"/>
      <c r="E17" s="10"/>
      <c r="F17" s="14"/>
      <c r="G17" s="14"/>
      <c r="H17" s="31">
        <f t="shared" si="0"/>
        <v>0</v>
      </c>
      <c r="I17" s="9"/>
      <c r="J17" s="15"/>
      <c r="K17" s="15"/>
      <c r="L17" s="16"/>
      <c r="M17" s="17"/>
      <c r="N17" s="17"/>
      <c r="O17" s="18"/>
      <c r="P17" s="18"/>
      <c r="Q17" s="18"/>
      <c r="R17" s="18"/>
      <c r="S17" s="19"/>
      <c r="T17" s="19"/>
      <c r="U17" s="15"/>
      <c r="V17" s="14"/>
      <c r="W17" s="16"/>
      <c r="X17" s="20"/>
      <c r="Y17" s="20"/>
      <c r="Z17" s="21"/>
      <c r="AA17" s="21"/>
      <c r="AB17" s="21"/>
      <c r="AC17" s="21"/>
      <c r="AD17" s="21"/>
      <c r="AE17" s="21"/>
      <c r="AF17" s="26"/>
      <c r="AG17" s="9"/>
    </row>
    <row r="18" spans="1:33" ht="15.75" customHeight="1">
      <c r="A18" s="35"/>
      <c r="B18" s="36" t="s">
        <v>37</v>
      </c>
      <c r="C18" s="35"/>
      <c r="D18" s="35"/>
      <c r="E18" s="35"/>
      <c r="F18" s="35"/>
      <c r="G18" s="14"/>
      <c r="H18" s="31">
        <f t="shared" si="0"/>
        <v>0</v>
      </c>
      <c r="I18" s="9"/>
      <c r="J18" s="15"/>
      <c r="K18" s="15"/>
      <c r="L18" s="16"/>
      <c r="M18" s="17"/>
      <c r="N18" s="17"/>
      <c r="O18" s="18"/>
      <c r="P18" s="18"/>
      <c r="Q18" s="18"/>
      <c r="R18" s="18"/>
      <c r="S18" s="19"/>
      <c r="T18" s="19"/>
      <c r="U18" s="15"/>
      <c r="V18" s="14"/>
      <c r="W18" s="16"/>
      <c r="X18" s="20"/>
      <c r="Y18" s="20"/>
      <c r="Z18" s="21"/>
      <c r="AA18" s="21"/>
      <c r="AB18" s="21"/>
      <c r="AC18" s="21"/>
      <c r="AD18" s="21"/>
      <c r="AE18" s="21"/>
      <c r="AF18" s="22"/>
      <c r="AG18" s="9"/>
    </row>
    <row r="19" spans="1:33" ht="15.75" customHeight="1">
      <c r="A19" s="35"/>
      <c r="B19" s="35"/>
      <c r="C19" s="35"/>
      <c r="D19" s="35"/>
      <c r="E19" s="35"/>
      <c r="F19" s="35"/>
      <c r="G19" s="14"/>
      <c r="H19" s="31">
        <f t="shared" si="0"/>
        <v>0</v>
      </c>
      <c r="I19" s="9"/>
      <c r="J19" s="15"/>
      <c r="K19" s="15"/>
      <c r="L19" s="32"/>
      <c r="M19" s="17"/>
      <c r="N19" s="17"/>
      <c r="O19" s="18"/>
      <c r="P19" s="18"/>
      <c r="Q19" s="18"/>
      <c r="R19" s="18"/>
      <c r="S19" s="19"/>
      <c r="T19" s="19"/>
      <c r="U19" s="15"/>
      <c r="V19" s="14"/>
      <c r="W19" s="30"/>
      <c r="X19" s="20"/>
      <c r="Y19" s="20"/>
      <c r="Z19" s="21"/>
      <c r="AA19" s="21"/>
      <c r="AB19" s="21"/>
      <c r="AC19" s="21"/>
      <c r="AD19" s="21"/>
      <c r="AE19" s="21"/>
      <c r="AF19" s="26"/>
      <c r="AG19" s="9"/>
    </row>
    <row r="20" spans="1:33" ht="15.75" customHeight="1">
      <c r="B20" s="36" t="s">
        <v>38</v>
      </c>
      <c r="C20" s="37" t="s">
        <v>39</v>
      </c>
      <c r="D20" s="35"/>
      <c r="E20" s="35"/>
      <c r="F20" s="13" t="s">
        <v>40</v>
      </c>
      <c r="G20" s="35"/>
      <c r="H20" s="31" t="str">
        <f t="shared" si="0"/>
        <v>NO</v>
      </c>
      <c r="I20" s="9"/>
      <c r="J20" s="15"/>
      <c r="K20" s="29" t="s">
        <v>41</v>
      </c>
      <c r="L20" s="38" t="s">
        <v>42</v>
      </c>
      <c r="M20" s="17"/>
      <c r="N20" s="17"/>
      <c r="O20" s="18"/>
      <c r="P20" s="18"/>
      <c r="Q20" s="18"/>
      <c r="R20" s="18"/>
      <c r="S20" s="19"/>
      <c r="T20" s="19"/>
      <c r="U20" s="15"/>
      <c r="V20" s="14" t="s">
        <v>43</v>
      </c>
      <c r="W20" s="38" t="s">
        <v>42</v>
      </c>
      <c r="X20" s="20"/>
      <c r="Y20" s="20"/>
      <c r="Z20" s="39"/>
      <c r="AA20" s="21"/>
      <c r="AB20" s="21"/>
      <c r="AC20" s="21"/>
      <c r="AD20" s="21"/>
      <c r="AE20" s="21"/>
      <c r="AF20" s="22"/>
      <c r="AG20" s="9"/>
    </row>
    <row r="21" spans="1:33" ht="15.75" customHeight="1">
      <c r="A21" s="10"/>
      <c r="C21" s="10" t="s">
        <v>44</v>
      </c>
      <c r="D21" s="10"/>
      <c r="E21" s="10"/>
      <c r="F21" s="40" t="s">
        <v>45</v>
      </c>
      <c r="G21" s="14"/>
      <c r="H21" s="31" t="str">
        <f t="shared" si="0"/>
        <v>NO</v>
      </c>
      <c r="I21" s="9"/>
      <c r="J21" s="15"/>
      <c r="K21" s="29" t="s">
        <v>41</v>
      </c>
      <c r="L21" s="38" t="s">
        <v>42</v>
      </c>
      <c r="M21" s="17"/>
      <c r="N21" s="17"/>
      <c r="O21" s="18"/>
      <c r="P21" s="18"/>
      <c r="Q21" s="18"/>
      <c r="R21" s="18"/>
      <c r="S21" s="19"/>
      <c r="T21" s="19"/>
      <c r="U21" s="15"/>
      <c r="V21" s="14" t="s">
        <v>43</v>
      </c>
      <c r="W21" s="38" t="s">
        <v>42</v>
      </c>
      <c r="X21" s="20"/>
      <c r="Y21" s="20"/>
      <c r="Z21" s="21"/>
      <c r="AA21" s="21"/>
      <c r="AB21" s="21"/>
      <c r="AC21" s="21"/>
      <c r="AD21" s="21"/>
      <c r="AE21" s="21"/>
      <c r="AF21" s="26"/>
      <c r="AG21" s="9"/>
    </row>
    <row r="22" spans="1:33" ht="15.75" customHeight="1">
      <c r="A22" s="10"/>
      <c r="C22" s="10" t="s">
        <v>46</v>
      </c>
      <c r="D22" s="10"/>
      <c r="E22" s="10"/>
      <c r="F22" s="40" t="s">
        <v>47</v>
      </c>
      <c r="G22" s="14"/>
      <c r="H22" s="31" t="str">
        <f t="shared" si="0"/>
        <v>NO</v>
      </c>
      <c r="I22" s="9"/>
      <c r="J22" s="15"/>
      <c r="K22" s="29" t="s">
        <v>41</v>
      </c>
      <c r="L22" s="38" t="s">
        <v>42</v>
      </c>
      <c r="M22" s="17"/>
      <c r="N22" s="17"/>
      <c r="O22" s="18"/>
      <c r="P22" s="18"/>
      <c r="Q22" s="18"/>
      <c r="R22" s="18"/>
      <c r="S22" s="19"/>
      <c r="T22" s="19"/>
      <c r="U22" s="15"/>
      <c r="V22" s="14" t="s">
        <v>43</v>
      </c>
      <c r="W22" s="41" t="s">
        <v>42</v>
      </c>
      <c r="X22" s="20"/>
      <c r="Y22" s="20"/>
      <c r="Z22" s="21"/>
      <c r="AA22" s="21"/>
      <c r="AB22" s="21"/>
      <c r="AC22" s="21"/>
      <c r="AD22" s="21"/>
      <c r="AE22" s="21"/>
      <c r="AF22" s="26"/>
      <c r="AG22" s="9"/>
    </row>
    <row r="23" spans="1:33" ht="15.75" customHeight="1">
      <c r="A23" s="10"/>
      <c r="C23" s="10" t="s">
        <v>48</v>
      </c>
      <c r="D23" s="10"/>
      <c r="E23" s="10"/>
      <c r="F23" s="40" t="s">
        <v>49</v>
      </c>
      <c r="G23" s="14"/>
      <c r="H23" s="31" t="str">
        <f t="shared" si="0"/>
        <v>NO</v>
      </c>
      <c r="I23" s="9"/>
      <c r="J23" s="15"/>
      <c r="K23" s="29" t="s">
        <v>41</v>
      </c>
      <c r="L23" s="38" t="s">
        <v>42</v>
      </c>
      <c r="M23" s="17"/>
      <c r="N23" s="17"/>
      <c r="O23" s="18"/>
      <c r="P23" s="18"/>
      <c r="Q23" s="18"/>
      <c r="R23" s="18"/>
      <c r="S23" s="19"/>
      <c r="T23" s="19"/>
      <c r="U23" s="15"/>
      <c r="V23" s="14" t="s">
        <v>43</v>
      </c>
      <c r="W23" s="38" t="s">
        <v>42</v>
      </c>
      <c r="X23" s="20"/>
      <c r="Y23" s="20"/>
      <c r="Z23" s="21"/>
      <c r="AA23" s="21"/>
      <c r="AB23" s="21"/>
      <c r="AC23" s="21"/>
      <c r="AD23" s="21"/>
      <c r="AE23" s="21"/>
      <c r="AF23" s="22"/>
      <c r="AG23" s="9"/>
    </row>
    <row r="24" spans="1:33" ht="15.75" customHeight="1">
      <c r="A24" s="10"/>
      <c r="C24" s="10" t="s">
        <v>50</v>
      </c>
      <c r="D24" s="10"/>
      <c r="E24" s="10"/>
      <c r="F24" s="40" t="s">
        <v>51</v>
      </c>
      <c r="G24" s="14"/>
      <c r="H24" s="31" t="str">
        <f t="shared" si="0"/>
        <v>NO</v>
      </c>
      <c r="I24" s="9"/>
      <c r="J24" s="29"/>
      <c r="K24" s="29" t="s">
        <v>41</v>
      </c>
      <c r="L24" s="41" t="s">
        <v>42</v>
      </c>
      <c r="M24" s="17"/>
      <c r="N24" s="17"/>
      <c r="O24" s="18"/>
      <c r="P24" s="18"/>
      <c r="Q24" s="18"/>
      <c r="R24" s="18"/>
      <c r="S24" s="19"/>
      <c r="T24" s="19"/>
      <c r="U24" s="15"/>
      <c r="V24" s="14" t="s">
        <v>43</v>
      </c>
      <c r="W24" s="41" t="s">
        <v>42</v>
      </c>
      <c r="X24" s="20"/>
      <c r="Y24" s="20"/>
      <c r="Z24" s="21"/>
      <c r="AA24" s="21"/>
      <c r="AB24" s="21"/>
      <c r="AC24" s="21"/>
      <c r="AD24" s="21"/>
      <c r="AE24" s="21"/>
      <c r="AF24" s="22"/>
      <c r="AG24" s="9"/>
    </row>
    <row r="25" spans="1:33" ht="15.75" customHeight="1">
      <c r="A25" s="10"/>
      <c r="C25" s="10" t="s">
        <v>52</v>
      </c>
      <c r="D25" s="10"/>
      <c r="E25" s="10"/>
      <c r="F25" s="40" t="s">
        <v>53</v>
      </c>
      <c r="G25" s="14"/>
      <c r="H25" s="31" t="str">
        <f t="shared" si="0"/>
        <v>NO</v>
      </c>
      <c r="I25" s="9"/>
      <c r="J25" s="15"/>
      <c r="K25" s="29" t="s">
        <v>41</v>
      </c>
      <c r="L25" s="38" t="s">
        <v>42</v>
      </c>
      <c r="M25" s="17"/>
      <c r="N25" s="17"/>
      <c r="O25" s="18"/>
      <c r="P25" s="18"/>
      <c r="Q25" s="18"/>
      <c r="R25" s="18"/>
      <c r="S25" s="19"/>
      <c r="T25" s="19"/>
      <c r="U25" s="15"/>
      <c r="V25" s="14" t="s">
        <v>43</v>
      </c>
      <c r="W25" s="38" t="s">
        <v>42</v>
      </c>
      <c r="X25" s="20"/>
      <c r="Y25" s="20"/>
      <c r="Z25" s="21"/>
      <c r="AA25" s="21"/>
      <c r="AB25" s="21"/>
      <c r="AC25" s="21"/>
      <c r="AD25" s="21"/>
      <c r="AE25" s="21"/>
      <c r="AF25" s="22"/>
      <c r="AG25" s="9"/>
    </row>
    <row r="26" spans="1:33" ht="15.75" customHeight="1">
      <c r="A26" s="10"/>
      <c r="C26" s="10" t="s">
        <v>54</v>
      </c>
      <c r="D26" s="10"/>
      <c r="E26" s="10"/>
      <c r="F26" s="40" t="s">
        <v>55</v>
      </c>
      <c r="G26" s="14"/>
      <c r="H26" s="31" t="str">
        <f t="shared" si="0"/>
        <v>NO</v>
      </c>
      <c r="I26" s="9"/>
      <c r="J26" s="15"/>
      <c r="K26" s="29" t="s">
        <v>41</v>
      </c>
      <c r="L26" s="38" t="s">
        <v>42</v>
      </c>
      <c r="M26" s="17"/>
      <c r="N26" s="17"/>
      <c r="O26" s="18"/>
      <c r="P26" s="18"/>
      <c r="Q26" s="18"/>
      <c r="R26" s="18"/>
      <c r="S26" s="19"/>
      <c r="T26" s="19"/>
      <c r="U26" s="15"/>
      <c r="V26" s="14" t="s">
        <v>43</v>
      </c>
      <c r="W26" s="38" t="s">
        <v>42</v>
      </c>
      <c r="X26" s="20"/>
      <c r="Y26" s="20"/>
      <c r="Z26" s="21"/>
      <c r="AA26" s="21"/>
      <c r="AB26" s="21"/>
      <c r="AC26" s="21"/>
      <c r="AD26" s="21"/>
      <c r="AE26" s="21"/>
      <c r="AF26" s="22"/>
      <c r="AG26" s="9"/>
    </row>
    <row r="27" spans="1:33" ht="15.75" customHeight="1">
      <c r="A27" s="10"/>
      <c r="C27" s="10" t="s">
        <v>56</v>
      </c>
      <c r="D27" s="10">
        <v>2011</v>
      </c>
      <c r="E27" s="10"/>
      <c r="F27" s="14"/>
      <c r="G27" s="14"/>
      <c r="H27" s="31" t="str">
        <f t="shared" si="0"/>
        <v>NO</v>
      </c>
      <c r="I27" s="9"/>
      <c r="J27" s="15"/>
      <c r="K27" s="29" t="s">
        <v>41</v>
      </c>
      <c r="L27" s="38" t="s">
        <v>42</v>
      </c>
      <c r="M27" s="17"/>
      <c r="N27" s="17"/>
      <c r="O27" s="18"/>
      <c r="P27" s="18"/>
      <c r="Q27" s="18"/>
      <c r="R27" s="18"/>
      <c r="S27" s="19"/>
      <c r="T27" s="19"/>
      <c r="U27" s="15"/>
      <c r="V27" s="14" t="s">
        <v>43</v>
      </c>
      <c r="W27" s="38" t="s">
        <v>42</v>
      </c>
      <c r="X27" s="20"/>
      <c r="Y27" s="20"/>
      <c r="Z27" s="21"/>
      <c r="AA27" s="21"/>
      <c r="AB27" s="21"/>
      <c r="AC27" s="21"/>
      <c r="AD27" s="21"/>
      <c r="AE27" s="21"/>
      <c r="AF27" s="22"/>
      <c r="AG27" s="9"/>
    </row>
    <row r="28" spans="1:33" ht="15.75" customHeight="1">
      <c r="A28" s="10"/>
      <c r="B28" s="10" t="s">
        <v>57</v>
      </c>
      <c r="C28" s="10" t="s">
        <v>58</v>
      </c>
      <c r="D28" s="10">
        <v>2008</v>
      </c>
      <c r="E28" s="10"/>
      <c r="F28" s="42" t="str">
        <f>HYPERLINK("https://doi.org/10.1007/978-3-540-87891-9_21")</f>
        <v>https://doi.org/10.1007/978-3-540-87891-9_21</v>
      </c>
      <c r="G28" s="14" t="s">
        <v>59</v>
      </c>
      <c r="H28" s="31" t="str">
        <f t="shared" si="0"/>
        <v>NO</v>
      </c>
      <c r="I28" s="9"/>
      <c r="J28" s="15"/>
      <c r="K28" s="29" t="s">
        <v>41</v>
      </c>
      <c r="L28" s="43" t="s">
        <v>42</v>
      </c>
      <c r="M28" s="17"/>
      <c r="N28" s="17"/>
      <c r="O28" s="18"/>
      <c r="P28" s="18"/>
      <c r="Q28" s="18"/>
      <c r="R28" s="18"/>
      <c r="S28" s="19"/>
      <c r="T28" s="19"/>
      <c r="U28" s="15"/>
      <c r="V28" s="14" t="s">
        <v>43</v>
      </c>
      <c r="W28" s="43" t="s">
        <v>42</v>
      </c>
      <c r="X28" s="20"/>
      <c r="Y28" s="20"/>
      <c r="Z28" s="21"/>
      <c r="AA28" s="21"/>
      <c r="AB28" s="21"/>
      <c r="AC28" s="21"/>
      <c r="AD28" s="21"/>
      <c r="AE28" s="21"/>
      <c r="AF28" s="22"/>
      <c r="AG28" s="9"/>
    </row>
    <row r="29" spans="1:33" ht="15.75" customHeight="1">
      <c r="A29" s="10"/>
      <c r="B29" s="10" t="s">
        <v>60</v>
      </c>
      <c r="C29" s="10" t="s">
        <v>61</v>
      </c>
      <c r="D29" s="10">
        <v>2008</v>
      </c>
      <c r="E29" s="10"/>
      <c r="F29" s="14"/>
      <c r="G29" s="14"/>
      <c r="H29" s="31" t="str">
        <f t="shared" si="0"/>
        <v>NO</v>
      </c>
      <c r="I29" s="9"/>
      <c r="J29" s="15"/>
      <c r="K29" s="29" t="s">
        <v>41</v>
      </c>
      <c r="L29" s="38" t="s">
        <v>42</v>
      </c>
      <c r="M29" s="17"/>
      <c r="N29" s="17"/>
      <c r="O29" s="18"/>
      <c r="P29" s="18"/>
      <c r="Q29" s="18"/>
      <c r="R29" s="18"/>
      <c r="S29" s="19"/>
      <c r="T29" s="19"/>
      <c r="U29" s="15"/>
      <c r="V29" s="14" t="s">
        <v>43</v>
      </c>
      <c r="W29" s="38" t="s">
        <v>42</v>
      </c>
      <c r="X29" s="20"/>
      <c r="Y29" s="20"/>
      <c r="Z29" s="21"/>
      <c r="AA29" s="21"/>
      <c r="AB29" s="21"/>
      <c r="AC29" s="21"/>
      <c r="AD29" s="21"/>
      <c r="AE29" s="21"/>
      <c r="AF29" s="22"/>
      <c r="AG29" s="9"/>
    </row>
    <row r="30" spans="1:33" ht="15.75" customHeight="1">
      <c r="A30" s="10"/>
      <c r="B30" s="10" t="s">
        <v>62</v>
      </c>
      <c r="C30" s="10" t="s">
        <v>63</v>
      </c>
      <c r="D30" s="10">
        <v>2015</v>
      </c>
      <c r="E30" s="10"/>
      <c r="F30" s="42" t="str">
        <f>HYPERLINK("https://doi.org/10.1007/s11241-015-9229-9")</f>
        <v>https://doi.org/10.1007/s11241-015-9229-9</v>
      </c>
      <c r="G30" s="14" t="s">
        <v>64</v>
      </c>
      <c r="H30" s="31" t="str">
        <f t="shared" si="0"/>
        <v>NO</v>
      </c>
      <c r="I30" s="9"/>
      <c r="J30" s="15"/>
      <c r="K30" s="29" t="s">
        <v>41</v>
      </c>
      <c r="L30" s="38" t="s">
        <v>42</v>
      </c>
      <c r="M30" s="17"/>
      <c r="N30" s="17"/>
      <c r="O30" s="18"/>
      <c r="P30" s="18"/>
      <c r="Q30" s="18"/>
      <c r="R30" s="18"/>
      <c r="S30" s="19"/>
      <c r="T30" s="19"/>
      <c r="U30" s="15"/>
      <c r="V30" s="14" t="s">
        <v>43</v>
      </c>
      <c r="W30" s="38" t="s">
        <v>42</v>
      </c>
      <c r="X30" s="20"/>
      <c r="Y30" s="20"/>
      <c r="Z30" s="21"/>
      <c r="AA30" s="21"/>
      <c r="AB30" s="21"/>
      <c r="AC30" s="21"/>
      <c r="AD30" s="21"/>
      <c r="AE30" s="21"/>
      <c r="AF30" s="26"/>
      <c r="AG30" s="9"/>
    </row>
    <row r="31" spans="1:33" ht="15.75" customHeight="1">
      <c r="A31" s="10"/>
      <c r="B31" s="10" t="s">
        <v>65</v>
      </c>
      <c r="C31" s="10" t="s">
        <v>66</v>
      </c>
      <c r="D31" s="10">
        <v>2017</v>
      </c>
      <c r="E31" s="10"/>
      <c r="F31" s="42" t="str">
        <f>HYPERLINK("https://doi.org/10.1109/access.2016.2641218")</f>
        <v>https://doi.org/10.1109/access.2016.2641218</v>
      </c>
      <c r="G31" s="14" t="s">
        <v>67</v>
      </c>
      <c r="H31" s="31" t="str">
        <f t="shared" si="0"/>
        <v>MAYBE</v>
      </c>
      <c r="I31" s="9"/>
      <c r="J31" s="15"/>
      <c r="K31" s="29" t="s">
        <v>41</v>
      </c>
      <c r="L31" s="38" t="s">
        <v>68</v>
      </c>
      <c r="M31" s="17"/>
      <c r="N31" s="17"/>
      <c r="O31" s="18"/>
      <c r="P31" s="18"/>
      <c r="Q31" s="18"/>
      <c r="R31" s="18"/>
      <c r="S31" s="19"/>
      <c r="T31" s="19"/>
      <c r="U31" s="15"/>
      <c r="V31" s="14" t="s">
        <v>43</v>
      </c>
      <c r="W31" s="38" t="s">
        <v>42</v>
      </c>
      <c r="X31" s="20"/>
      <c r="Y31" s="20"/>
      <c r="Z31" s="21"/>
      <c r="AA31" s="21"/>
      <c r="AB31" s="21"/>
      <c r="AC31" s="21"/>
      <c r="AD31" s="21"/>
      <c r="AE31" s="21"/>
      <c r="AF31" s="44" t="s">
        <v>69</v>
      </c>
      <c r="AG31" s="9"/>
    </row>
    <row r="32" spans="1:33" ht="15.75" customHeight="1">
      <c r="A32" s="10"/>
      <c r="B32" s="10" t="s">
        <v>70</v>
      </c>
      <c r="C32" s="10" t="s">
        <v>71</v>
      </c>
      <c r="D32" s="10">
        <v>2011</v>
      </c>
      <c r="E32" s="10"/>
      <c r="F32" s="42" t="str">
        <f>HYPERLINK("https://doi.org/10.1145/2043662.2043663")</f>
        <v>https://doi.org/10.1145/2043662.2043663</v>
      </c>
      <c r="G32" s="14" t="s">
        <v>72</v>
      </c>
      <c r="H32" s="31" t="str">
        <f t="shared" si="0"/>
        <v>NO</v>
      </c>
      <c r="I32" s="9"/>
      <c r="J32" s="29"/>
      <c r="K32" s="29" t="s">
        <v>41</v>
      </c>
      <c r="L32" s="41" t="s">
        <v>42</v>
      </c>
      <c r="M32" s="17"/>
      <c r="N32" s="17"/>
      <c r="O32" s="18"/>
      <c r="P32" s="18"/>
      <c r="Q32" s="18"/>
      <c r="R32" s="18"/>
      <c r="S32" s="19"/>
      <c r="T32" s="19"/>
      <c r="U32" s="15"/>
      <c r="V32" s="14" t="s">
        <v>43</v>
      </c>
      <c r="W32" s="41" t="s">
        <v>42</v>
      </c>
      <c r="X32" s="20"/>
      <c r="Y32" s="20"/>
      <c r="Z32" s="21"/>
      <c r="AA32" s="21"/>
      <c r="AB32" s="21"/>
      <c r="AC32" s="21"/>
      <c r="AD32" s="21"/>
      <c r="AE32" s="21"/>
      <c r="AF32" s="26"/>
      <c r="AG32" s="9"/>
    </row>
    <row r="33" spans="1:33" ht="15.75" customHeight="1">
      <c r="A33" s="10"/>
      <c r="B33" s="10" t="s">
        <v>73</v>
      </c>
      <c r="C33" s="10" t="s">
        <v>74</v>
      </c>
      <c r="D33" s="10">
        <v>2018</v>
      </c>
      <c r="E33" s="10"/>
      <c r="F33" s="42" t="str">
        <f>HYPERLINK("https://doi.org/10.1145/3131347")</f>
        <v>https://doi.org/10.1145/3131347</v>
      </c>
      <c r="G33" s="14" t="s">
        <v>75</v>
      </c>
      <c r="H33" s="31" t="str">
        <f t="shared" si="0"/>
        <v>NO</v>
      </c>
      <c r="I33" s="9"/>
      <c r="J33" s="15"/>
      <c r="K33" s="29" t="s">
        <v>41</v>
      </c>
      <c r="L33" s="38" t="s">
        <v>42</v>
      </c>
      <c r="M33" s="17"/>
      <c r="N33" s="17"/>
      <c r="O33" s="18"/>
      <c r="P33" s="18"/>
      <c r="Q33" s="18"/>
      <c r="R33" s="18"/>
      <c r="S33" s="19"/>
      <c r="T33" s="19"/>
      <c r="U33" s="15"/>
      <c r="V33" s="14" t="s">
        <v>43</v>
      </c>
      <c r="W33" s="38" t="s">
        <v>42</v>
      </c>
      <c r="X33" s="20"/>
      <c r="Y33" s="20"/>
      <c r="Z33" s="21"/>
      <c r="AA33" s="21"/>
      <c r="AB33" s="21"/>
      <c r="AC33" s="21"/>
      <c r="AD33" s="21"/>
      <c r="AE33" s="21"/>
      <c r="AF33" s="26"/>
      <c r="AG33" s="9"/>
    </row>
    <row r="34" spans="1:33" ht="15.75" customHeight="1">
      <c r="A34" s="10"/>
      <c r="B34" s="10" t="s">
        <v>76</v>
      </c>
      <c r="C34" s="10" t="s">
        <v>77</v>
      </c>
      <c r="D34" s="10">
        <v>2015</v>
      </c>
      <c r="E34" s="10"/>
      <c r="F34" s="14"/>
      <c r="G34" s="14"/>
      <c r="H34" s="31" t="str">
        <f t="shared" si="0"/>
        <v>NO</v>
      </c>
      <c r="I34" s="9"/>
      <c r="J34" s="15"/>
      <c r="K34" s="29" t="s">
        <v>41</v>
      </c>
      <c r="L34" s="38" t="s">
        <v>42</v>
      </c>
      <c r="M34" s="17"/>
      <c r="N34" s="17"/>
      <c r="O34" s="18"/>
      <c r="P34" s="18"/>
      <c r="Q34" s="18"/>
      <c r="R34" s="18"/>
      <c r="S34" s="19"/>
      <c r="T34" s="19"/>
      <c r="U34" s="15"/>
      <c r="V34" s="14" t="s">
        <v>43</v>
      </c>
      <c r="W34" s="38" t="s">
        <v>42</v>
      </c>
      <c r="X34" s="20"/>
      <c r="Y34" s="20"/>
      <c r="Z34" s="21"/>
      <c r="AA34" s="21"/>
      <c r="AB34" s="21"/>
      <c r="AC34" s="21"/>
      <c r="AD34" s="21"/>
      <c r="AE34" s="21"/>
      <c r="AF34" s="22"/>
      <c r="AG34" s="9"/>
    </row>
    <row r="35" spans="1:33" ht="15.75" customHeight="1">
      <c r="A35" s="10"/>
      <c r="B35" s="10" t="s">
        <v>78</v>
      </c>
      <c r="C35" s="10" t="s">
        <v>79</v>
      </c>
      <c r="D35" s="10">
        <v>2010</v>
      </c>
      <c r="E35" s="10"/>
      <c r="F35" s="42" t="str">
        <f>HYPERLINK("https://doi.org/10.1109/dasc.2010.5655297")</f>
        <v>https://doi.org/10.1109/dasc.2010.5655297</v>
      </c>
      <c r="G35" s="14" t="s">
        <v>80</v>
      </c>
      <c r="H35" s="31" t="str">
        <f t="shared" si="0"/>
        <v>NO</v>
      </c>
      <c r="I35" s="9"/>
      <c r="J35" s="15"/>
      <c r="K35" s="29" t="s">
        <v>41</v>
      </c>
      <c r="L35" s="38" t="s">
        <v>42</v>
      </c>
      <c r="M35" s="17"/>
      <c r="N35" s="17"/>
      <c r="O35" s="18"/>
      <c r="P35" s="18"/>
      <c r="Q35" s="18"/>
      <c r="R35" s="18"/>
      <c r="S35" s="19"/>
      <c r="T35" s="19"/>
      <c r="U35" s="15"/>
      <c r="V35" s="14" t="s">
        <v>43</v>
      </c>
      <c r="W35" s="38" t="s">
        <v>42</v>
      </c>
      <c r="X35" s="20"/>
      <c r="Y35" s="20"/>
      <c r="Z35" s="21"/>
      <c r="AA35" s="21"/>
      <c r="AB35" s="21"/>
      <c r="AC35" s="21"/>
      <c r="AD35" s="21"/>
      <c r="AE35" s="21"/>
      <c r="AF35" s="22"/>
      <c r="AG35" s="9"/>
    </row>
    <row r="36" spans="1:33" ht="15.75" customHeight="1">
      <c r="A36" s="10"/>
      <c r="B36" s="10" t="s">
        <v>81</v>
      </c>
      <c r="C36" s="10" t="s">
        <v>82</v>
      </c>
      <c r="D36" s="10">
        <v>2010</v>
      </c>
      <c r="E36" s="10"/>
      <c r="F36" s="42" t="str">
        <f>HYPERLINK("https://doi.org/10.1109/dasc.2010.5655298")</f>
        <v>https://doi.org/10.1109/dasc.2010.5655298</v>
      </c>
      <c r="G36" s="14" t="s">
        <v>83</v>
      </c>
      <c r="H36" s="31" t="str">
        <f t="shared" si="0"/>
        <v>NO</v>
      </c>
      <c r="I36" s="9"/>
      <c r="J36" s="15"/>
      <c r="K36" s="29" t="s">
        <v>41</v>
      </c>
      <c r="L36" s="38" t="s">
        <v>42</v>
      </c>
      <c r="M36" s="17"/>
      <c r="N36" s="17"/>
      <c r="O36" s="18"/>
      <c r="P36" s="18"/>
      <c r="Q36" s="18"/>
      <c r="R36" s="18"/>
      <c r="S36" s="19"/>
      <c r="T36" s="19"/>
      <c r="U36" s="15"/>
      <c r="V36" s="14" t="s">
        <v>43</v>
      </c>
      <c r="W36" s="38" t="s">
        <v>42</v>
      </c>
      <c r="X36" s="20"/>
      <c r="Y36" s="20"/>
      <c r="Z36" s="21"/>
      <c r="AA36" s="21"/>
      <c r="AB36" s="21"/>
      <c r="AC36" s="21"/>
      <c r="AD36" s="21"/>
      <c r="AE36" s="21"/>
      <c r="AF36" s="26"/>
      <c r="AG36" s="9"/>
    </row>
    <row r="37" spans="1:33" ht="15.75" customHeight="1">
      <c r="A37" s="10"/>
      <c r="B37" s="10" t="s">
        <v>84</v>
      </c>
      <c r="C37" s="10" t="s">
        <v>85</v>
      </c>
      <c r="D37" s="10">
        <v>2014</v>
      </c>
      <c r="E37" s="10"/>
      <c r="F37" s="42" t="str">
        <f>HYPERLINK("https://doi.org/10.1109/dcis.2014.7035575")</f>
        <v>https://doi.org/10.1109/dcis.2014.7035575</v>
      </c>
      <c r="G37" s="14" t="s">
        <v>86</v>
      </c>
      <c r="H37" s="31" t="str">
        <f t="shared" si="0"/>
        <v>NO</v>
      </c>
      <c r="I37" s="9"/>
      <c r="J37" s="15"/>
      <c r="K37" s="29" t="s">
        <v>41</v>
      </c>
      <c r="L37" s="38" t="s">
        <v>42</v>
      </c>
      <c r="M37" s="17"/>
      <c r="N37" s="17"/>
      <c r="O37" s="18"/>
      <c r="P37" s="18"/>
      <c r="Q37" s="18"/>
      <c r="R37" s="18"/>
      <c r="S37" s="19"/>
      <c r="T37" s="19"/>
      <c r="U37" s="15"/>
      <c r="V37" s="14" t="s">
        <v>43</v>
      </c>
      <c r="W37" s="38" t="s">
        <v>42</v>
      </c>
      <c r="X37" s="20"/>
      <c r="Y37" s="20"/>
      <c r="Z37" s="21"/>
      <c r="AA37" s="21"/>
      <c r="AB37" s="21"/>
      <c r="AC37" s="21"/>
      <c r="AD37" s="21"/>
      <c r="AE37" s="21"/>
      <c r="AF37" s="26"/>
      <c r="AG37" s="9"/>
    </row>
    <row r="38" spans="1:33" ht="15.75" customHeight="1">
      <c r="A38" s="10"/>
      <c r="B38" s="10" t="s">
        <v>87</v>
      </c>
      <c r="C38" s="10" t="s">
        <v>88</v>
      </c>
      <c r="D38" s="10">
        <v>2015</v>
      </c>
      <c r="E38" s="10"/>
      <c r="F38" s="25" t="str">
        <f>HYPERLINK("https://doi.org/10.1145/2744769.2747912")</f>
        <v>https://doi.org/10.1145/2744769.2747912</v>
      </c>
      <c r="G38" s="14" t="s">
        <v>89</v>
      </c>
      <c r="H38" s="31" t="str">
        <f t="shared" si="0"/>
        <v>NO</v>
      </c>
      <c r="I38" s="9"/>
      <c r="J38" s="15"/>
      <c r="K38" s="29" t="s">
        <v>41</v>
      </c>
      <c r="L38" s="43" t="s">
        <v>42</v>
      </c>
      <c r="M38" s="17"/>
      <c r="N38" s="17"/>
      <c r="O38" s="18"/>
      <c r="P38" s="18"/>
      <c r="Q38" s="18"/>
      <c r="R38" s="18"/>
      <c r="S38" s="19"/>
      <c r="T38" s="19"/>
      <c r="U38" s="15"/>
      <c r="V38" s="14" t="s">
        <v>43</v>
      </c>
      <c r="W38" s="41" t="s">
        <v>42</v>
      </c>
      <c r="X38" s="20"/>
      <c r="Y38" s="20"/>
      <c r="Z38" s="21"/>
      <c r="AA38" s="21"/>
      <c r="AB38" s="21"/>
      <c r="AC38" s="21"/>
      <c r="AD38" s="21"/>
      <c r="AE38" s="21"/>
      <c r="AF38" s="22"/>
      <c r="AG38" s="9"/>
    </row>
    <row r="39" spans="1:33" ht="15.75" customHeight="1">
      <c r="A39" s="10"/>
      <c r="B39" s="10" t="s">
        <v>90</v>
      </c>
      <c r="C39" s="10" t="s">
        <v>91</v>
      </c>
      <c r="D39" s="10">
        <v>2016</v>
      </c>
      <c r="E39" s="10"/>
      <c r="F39" s="42" t="str">
        <f>HYPERLINK("https://doi.org/10.1007/978-3-319-45480-1_22")</f>
        <v>https://doi.org/10.1007/978-3-319-45480-1_22</v>
      </c>
      <c r="G39" s="14" t="s">
        <v>92</v>
      </c>
      <c r="H39" s="31" t="str">
        <f t="shared" si="0"/>
        <v>NO</v>
      </c>
      <c r="I39" s="9"/>
      <c r="J39" s="15"/>
      <c r="K39" s="29" t="s">
        <v>41</v>
      </c>
      <c r="L39" s="38" t="s">
        <v>42</v>
      </c>
      <c r="M39" s="17"/>
      <c r="N39" s="17"/>
      <c r="O39" s="18"/>
      <c r="P39" s="18"/>
      <c r="Q39" s="18"/>
      <c r="R39" s="18"/>
      <c r="S39" s="19"/>
      <c r="T39" s="19"/>
      <c r="U39" s="15"/>
      <c r="V39" s="14" t="s">
        <v>43</v>
      </c>
      <c r="W39" s="38" t="s">
        <v>42</v>
      </c>
      <c r="X39" s="20"/>
      <c r="Y39" s="20"/>
      <c r="Z39" s="21"/>
      <c r="AA39" s="21"/>
      <c r="AB39" s="21"/>
      <c r="AC39" s="21"/>
      <c r="AD39" s="21"/>
      <c r="AE39" s="21"/>
      <c r="AF39" s="22"/>
      <c r="AG39" s="9"/>
    </row>
    <row r="40" spans="1:33" ht="15.75" customHeight="1">
      <c r="A40" s="10"/>
      <c r="B40" s="10" t="s">
        <v>93</v>
      </c>
      <c r="C40" s="10" t="s">
        <v>94</v>
      </c>
      <c r="D40" s="10">
        <v>2002</v>
      </c>
      <c r="E40" s="10"/>
      <c r="F40" s="25"/>
      <c r="G40" s="14"/>
      <c r="H40" s="31" t="str">
        <f t="shared" si="0"/>
        <v>NO</v>
      </c>
      <c r="I40" s="9"/>
      <c r="J40" s="15"/>
      <c r="K40" s="29" t="s">
        <v>41</v>
      </c>
      <c r="L40" s="43" t="s">
        <v>42</v>
      </c>
      <c r="M40" s="17"/>
      <c r="N40" s="17"/>
      <c r="O40" s="18"/>
      <c r="P40" s="18"/>
      <c r="Q40" s="18"/>
      <c r="R40" s="18"/>
      <c r="S40" s="19"/>
      <c r="T40" s="19"/>
      <c r="U40" s="15"/>
      <c r="V40" s="14" t="s">
        <v>43</v>
      </c>
      <c r="W40" s="43" t="s">
        <v>42</v>
      </c>
      <c r="X40" s="20"/>
      <c r="Y40" s="20"/>
      <c r="Z40" s="21"/>
      <c r="AA40" s="21"/>
      <c r="AB40" s="21"/>
      <c r="AC40" s="21"/>
      <c r="AD40" s="21"/>
      <c r="AE40" s="21"/>
      <c r="AF40" s="26"/>
      <c r="AG40" s="9"/>
    </row>
    <row r="41" spans="1:33" ht="15.75" customHeight="1">
      <c r="A41" s="10"/>
      <c r="B41" s="10" t="s">
        <v>95</v>
      </c>
      <c r="C41" s="10" t="s">
        <v>96</v>
      </c>
      <c r="D41" s="10">
        <v>2012</v>
      </c>
      <c r="E41" s="10"/>
      <c r="F41" s="42" t="str">
        <f>HYPERLINK("https://doi.org/10.1145/2351676.2351748")</f>
        <v>https://doi.org/10.1145/2351676.2351748</v>
      </c>
      <c r="G41" s="14" t="s">
        <v>97</v>
      </c>
      <c r="H41" s="31" t="str">
        <f t="shared" si="0"/>
        <v>YES</v>
      </c>
      <c r="I41" s="9"/>
      <c r="J41" s="15"/>
      <c r="K41" s="29" t="s">
        <v>41</v>
      </c>
      <c r="L41" s="38" t="s">
        <v>68</v>
      </c>
      <c r="M41" s="17"/>
      <c r="N41" s="17"/>
      <c r="O41" s="18"/>
      <c r="P41" s="18"/>
      <c r="Q41" s="18"/>
      <c r="R41" s="18"/>
      <c r="S41" s="19"/>
      <c r="T41" s="19"/>
      <c r="U41" s="15"/>
      <c r="V41" s="14" t="s">
        <v>43</v>
      </c>
      <c r="W41" s="38" t="s">
        <v>68</v>
      </c>
      <c r="X41" s="45" t="b">
        <v>1</v>
      </c>
      <c r="Y41" s="45" t="b">
        <v>1</v>
      </c>
      <c r="Z41" s="21"/>
      <c r="AA41" s="21"/>
      <c r="AB41" s="21"/>
      <c r="AC41" s="21"/>
      <c r="AD41" s="21"/>
      <c r="AE41" s="21"/>
      <c r="AF41" s="22"/>
      <c r="AG41" s="9"/>
    </row>
    <row r="42" spans="1:33" ht="15.75" customHeight="1">
      <c r="A42" s="10"/>
      <c r="B42" s="10" t="s">
        <v>98</v>
      </c>
      <c r="C42" s="10" t="s">
        <v>99</v>
      </c>
      <c r="D42" s="10">
        <v>2007</v>
      </c>
      <c r="E42" s="10"/>
      <c r="F42" s="42" t="str">
        <f>HYPERLINK("https://doi.org/10.1109/rtcsa.2007.29")</f>
        <v>https://doi.org/10.1109/rtcsa.2007.29</v>
      </c>
      <c r="G42" s="14" t="s">
        <v>100</v>
      </c>
      <c r="H42" s="31" t="str">
        <f t="shared" si="0"/>
        <v>NO</v>
      </c>
      <c r="I42" s="9"/>
      <c r="J42" s="15"/>
      <c r="K42" s="29" t="s">
        <v>41</v>
      </c>
      <c r="L42" s="38" t="s">
        <v>42</v>
      </c>
      <c r="M42" s="17"/>
      <c r="N42" s="17"/>
      <c r="O42" s="18"/>
      <c r="P42" s="18"/>
      <c r="Q42" s="18"/>
      <c r="R42" s="18"/>
      <c r="S42" s="19"/>
      <c r="T42" s="19"/>
      <c r="U42" s="15"/>
      <c r="V42" s="14" t="s">
        <v>43</v>
      </c>
      <c r="W42" s="41" t="s">
        <v>42</v>
      </c>
      <c r="X42" s="20"/>
      <c r="Y42" s="20"/>
      <c r="Z42" s="21"/>
      <c r="AA42" s="21"/>
      <c r="AB42" s="21"/>
      <c r="AC42" s="21"/>
      <c r="AD42" s="21"/>
      <c r="AE42" s="21"/>
      <c r="AF42" s="26"/>
      <c r="AG42" s="9"/>
    </row>
    <row r="43" spans="1:33" ht="15.75" customHeight="1">
      <c r="A43" s="10"/>
      <c r="B43" s="10" t="s">
        <v>101</v>
      </c>
      <c r="C43" s="37" t="s">
        <v>102</v>
      </c>
      <c r="D43" s="10">
        <v>2014</v>
      </c>
      <c r="E43" s="10"/>
      <c r="F43" s="42" t="str">
        <f>HYPERLINK("https://doi.org/10.1016/j.sysarc.2013.10.008")</f>
        <v>https://doi.org/10.1016/j.sysarc.2013.10.008</v>
      </c>
      <c r="G43" s="14" t="s">
        <v>103</v>
      </c>
      <c r="H43" s="31" t="str">
        <f t="shared" si="0"/>
        <v>NO</v>
      </c>
      <c r="I43" s="9"/>
      <c r="J43" s="15"/>
      <c r="K43" s="29" t="s">
        <v>41</v>
      </c>
      <c r="L43" s="38" t="s">
        <v>42</v>
      </c>
      <c r="M43" s="17"/>
      <c r="N43" s="17"/>
      <c r="O43" s="18"/>
      <c r="P43" s="18"/>
      <c r="Q43" s="18"/>
      <c r="R43" s="18"/>
      <c r="S43" s="19"/>
      <c r="T43" s="19"/>
      <c r="U43" s="15"/>
      <c r="V43" s="14" t="s">
        <v>43</v>
      </c>
      <c r="W43" s="38" t="s">
        <v>42</v>
      </c>
      <c r="X43" s="20"/>
      <c r="Y43" s="20"/>
      <c r="Z43" s="21"/>
      <c r="AA43" s="21"/>
      <c r="AB43" s="21"/>
      <c r="AC43" s="21"/>
      <c r="AD43" s="21"/>
      <c r="AE43" s="21"/>
      <c r="AF43" s="26"/>
      <c r="AG43" s="9"/>
    </row>
    <row r="44" spans="1:33" ht="15.75" customHeight="1">
      <c r="A44" s="10"/>
      <c r="B44" s="10" t="s">
        <v>104</v>
      </c>
      <c r="C44" s="10" t="s">
        <v>105</v>
      </c>
      <c r="D44" s="10">
        <v>2014</v>
      </c>
      <c r="E44" s="10"/>
      <c r="F44" s="42" t="str">
        <f>HYPERLINK("https://doi.org/10.4230/oasics.wcet.2014.31")</f>
        <v>https://doi.org/10.4230/oasics.wcet.2014.31</v>
      </c>
      <c r="G44" s="14" t="s">
        <v>106</v>
      </c>
      <c r="H44" s="31" t="str">
        <f t="shared" si="0"/>
        <v>NO</v>
      </c>
      <c r="I44" s="9"/>
      <c r="J44" s="15"/>
      <c r="K44" s="29" t="s">
        <v>41</v>
      </c>
      <c r="L44" s="38" t="s">
        <v>42</v>
      </c>
      <c r="M44" s="17"/>
      <c r="N44" s="17"/>
      <c r="O44" s="18"/>
      <c r="P44" s="18"/>
      <c r="Q44" s="18"/>
      <c r="R44" s="18"/>
      <c r="S44" s="19"/>
      <c r="T44" s="19"/>
      <c r="U44" s="15"/>
      <c r="V44" s="14" t="s">
        <v>43</v>
      </c>
      <c r="W44" s="38" t="s">
        <v>42</v>
      </c>
      <c r="X44" s="20"/>
      <c r="Y44" s="20"/>
      <c r="Z44" s="21"/>
      <c r="AA44" s="21"/>
      <c r="AB44" s="21"/>
      <c r="AC44" s="21"/>
      <c r="AD44" s="21"/>
      <c r="AE44" s="21"/>
      <c r="AF44" s="22"/>
      <c r="AG44" s="9"/>
    </row>
    <row r="45" spans="1:33" ht="14.25">
      <c r="A45" s="10"/>
      <c r="B45" s="10" t="s">
        <v>107</v>
      </c>
      <c r="C45" s="10" t="s">
        <v>108</v>
      </c>
      <c r="D45" s="10">
        <v>1999</v>
      </c>
      <c r="E45" s="10"/>
      <c r="F45" s="42" t="str">
        <f>HYPERLINK("https://doi.org/10.1016/s0920-5489(99)90808-5")</f>
        <v>https://doi.org/10.1016/s0920-5489(99)90808-5</v>
      </c>
      <c r="G45" s="14" t="s">
        <v>109</v>
      </c>
      <c r="H45" s="31" t="str">
        <f t="shared" si="0"/>
        <v>NO</v>
      </c>
      <c r="I45" s="9"/>
      <c r="J45" s="15"/>
      <c r="K45" s="29" t="s">
        <v>41</v>
      </c>
      <c r="L45" s="38" t="s">
        <v>42</v>
      </c>
      <c r="M45" s="17"/>
      <c r="N45" s="17"/>
      <c r="O45" s="18"/>
      <c r="P45" s="18"/>
      <c r="Q45" s="18"/>
      <c r="R45" s="18"/>
      <c r="S45" s="19"/>
      <c r="T45" s="19"/>
      <c r="U45" s="15"/>
      <c r="V45" s="14" t="s">
        <v>43</v>
      </c>
      <c r="W45" s="38" t="s">
        <v>42</v>
      </c>
      <c r="X45" s="20"/>
      <c r="Y45" s="20"/>
      <c r="Z45" s="21"/>
      <c r="AA45" s="21"/>
      <c r="AB45" s="21"/>
      <c r="AC45" s="21"/>
      <c r="AD45" s="21"/>
      <c r="AE45" s="21"/>
      <c r="AF45" s="26"/>
      <c r="AG45" s="9"/>
    </row>
    <row r="46" spans="1:33" ht="14.25">
      <c r="A46" s="10"/>
      <c r="B46" s="10" t="s">
        <v>110</v>
      </c>
      <c r="C46" s="10" t="s">
        <v>111</v>
      </c>
      <c r="D46" s="10">
        <v>2013</v>
      </c>
      <c r="E46" s="10"/>
      <c r="F46" s="42" t="str">
        <f>HYPERLINK("https://doi.org/10.1109/ecbs.2013.23")</f>
        <v>https://doi.org/10.1109/ecbs.2013.23</v>
      </c>
      <c r="G46" s="14" t="s">
        <v>112</v>
      </c>
      <c r="H46" s="31" t="str">
        <f t="shared" si="0"/>
        <v>NO</v>
      </c>
      <c r="I46" s="9"/>
      <c r="J46" s="15"/>
      <c r="K46" s="29" t="s">
        <v>41</v>
      </c>
      <c r="L46" s="38" t="s">
        <v>42</v>
      </c>
      <c r="M46" s="17"/>
      <c r="N46" s="17"/>
      <c r="O46" s="18"/>
      <c r="P46" s="18"/>
      <c r="Q46" s="18"/>
      <c r="R46" s="18"/>
      <c r="S46" s="19"/>
      <c r="T46" s="19"/>
      <c r="U46" s="15"/>
      <c r="V46" s="14" t="s">
        <v>43</v>
      </c>
      <c r="W46" s="38" t="s">
        <v>42</v>
      </c>
      <c r="X46" s="20"/>
      <c r="Y46" s="20"/>
      <c r="Z46" s="21"/>
      <c r="AA46" s="21"/>
      <c r="AB46" s="21"/>
      <c r="AC46" s="21"/>
      <c r="AD46" s="21"/>
      <c r="AE46" s="21"/>
      <c r="AF46" s="22"/>
      <c r="AG46" s="9"/>
    </row>
    <row r="47" spans="1:33" ht="14.25">
      <c r="A47" s="10"/>
      <c r="B47" s="10" t="s">
        <v>113</v>
      </c>
      <c r="C47" s="10" t="s">
        <v>114</v>
      </c>
      <c r="D47" s="10">
        <v>2017</v>
      </c>
      <c r="E47" s="10"/>
      <c r="F47" s="42" t="str">
        <f>HYPERLINK("https://doi.org/10.1109/models.2017.28")</f>
        <v>https://doi.org/10.1109/models.2017.28</v>
      </c>
      <c r="G47" s="14" t="s">
        <v>115</v>
      </c>
      <c r="H47" s="31" t="str">
        <f t="shared" si="0"/>
        <v>NO</v>
      </c>
      <c r="I47" s="9"/>
      <c r="J47" s="15"/>
      <c r="K47" s="29" t="s">
        <v>41</v>
      </c>
      <c r="L47" s="38" t="s">
        <v>42</v>
      </c>
      <c r="M47" s="17"/>
      <c r="N47" s="17"/>
      <c r="O47" s="18"/>
      <c r="P47" s="18"/>
      <c r="Q47" s="18"/>
      <c r="R47" s="18"/>
      <c r="S47" s="19"/>
      <c r="T47" s="19"/>
      <c r="U47" s="15"/>
      <c r="V47" s="14" t="s">
        <v>43</v>
      </c>
      <c r="W47" s="38" t="s">
        <v>42</v>
      </c>
      <c r="X47" s="20"/>
      <c r="Y47" s="20"/>
      <c r="Z47" s="21"/>
      <c r="AA47" s="21"/>
      <c r="AB47" s="21"/>
      <c r="AC47" s="21"/>
      <c r="AD47" s="21"/>
      <c r="AE47" s="21"/>
      <c r="AF47" s="22"/>
      <c r="AG47" s="9"/>
    </row>
    <row r="48" spans="1:33" ht="14.25">
      <c r="A48" s="10"/>
      <c r="B48" s="10" t="s">
        <v>116</v>
      </c>
      <c r="C48" s="10" t="s">
        <v>117</v>
      </c>
      <c r="D48" s="10">
        <v>2014</v>
      </c>
      <c r="E48" s="10"/>
      <c r="F48" s="42" t="str">
        <f>HYPERLINK("https://doi.org/10.1109/seaa.2014.21")</f>
        <v>https://doi.org/10.1109/seaa.2014.21</v>
      </c>
      <c r="G48" s="14" t="s">
        <v>118</v>
      </c>
      <c r="H48" s="31" t="str">
        <f t="shared" si="0"/>
        <v>NO</v>
      </c>
      <c r="I48" s="9"/>
      <c r="J48" s="15"/>
      <c r="K48" s="29" t="s">
        <v>41</v>
      </c>
      <c r="L48" s="38" t="s">
        <v>42</v>
      </c>
      <c r="M48" s="17"/>
      <c r="N48" s="17"/>
      <c r="O48" s="18"/>
      <c r="P48" s="18"/>
      <c r="Q48" s="18"/>
      <c r="R48" s="18"/>
      <c r="S48" s="19"/>
      <c r="T48" s="19"/>
      <c r="U48" s="15"/>
      <c r="V48" s="14" t="s">
        <v>43</v>
      </c>
      <c r="W48" s="38" t="s">
        <v>42</v>
      </c>
      <c r="X48" s="20"/>
      <c r="Y48" s="20"/>
      <c r="Z48" s="21"/>
      <c r="AA48" s="21"/>
      <c r="AB48" s="21"/>
      <c r="AC48" s="21"/>
      <c r="AD48" s="21"/>
      <c r="AE48" s="21"/>
      <c r="AF48" s="22"/>
      <c r="AG48" s="9"/>
    </row>
    <row r="49" spans="1:33" ht="14.25">
      <c r="A49" s="10"/>
      <c r="B49" s="10" t="s">
        <v>119</v>
      </c>
      <c r="C49" s="10" t="s">
        <v>120</v>
      </c>
      <c r="D49" s="10">
        <v>2015</v>
      </c>
      <c r="E49" s="10"/>
      <c r="F49" s="42" t="str">
        <f>HYPERLINK("https://doi.org/10.1109/itng.2015.100")</f>
        <v>https://doi.org/10.1109/itng.2015.100</v>
      </c>
      <c r="G49" s="14" t="s">
        <v>121</v>
      </c>
      <c r="H49" s="31" t="str">
        <f t="shared" si="0"/>
        <v>NO</v>
      </c>
      <c r="I49" s="9"/>
      <c r="J49" s="15"/>
      <c r="K49" s="29" t="s">
        <v>41</v>
      </c>
      <c r="L49" s="38" t="s">
        <v>42</v>
      </c>
      <c r="M49" s="17"/>
      <c r="N49" s="17"/>
      <c r="O49" s="18"/>
      <c r="P49" s="18"/>
      <c r="Q49" s="18"/>
      <c r="R49" s="18"/>
      <c r="S49" s="19"/>
      <c r="T49" s="19"/>
      <c r="U49" s="15"/>
      <c r="V49" s="14" t="s">
        <v>43</v>
      </c>
      <c r="W49" s="38" t="s">
        <v>42</v>
      </c>
      <c r="X49" s="20"/>
      <c r="Y49" s="20"/>
      <c r="Z49" s="21"/>
      <c r="AA49" s="21"/>
      <c r="AB49" s="21"/>
      <c r="AC49" s="21"/>
      <c r="AD49" s="21"/>
      <c r="AE49" s="21"/>
      <c r="AF49" s="22"/>
      <c r="AG49" s="9"/>
    </row>
    <row r="50" spans="1:33" ht="14.25">
      <c r="A50" s="10"/>
      <c r="B50" s="10" t="s">
        <v>122</v>
      </c>
      <c r="C50" s="10" t="s">
        <v>123</v>
      </c>
      <c r="D50" s="10">
        <v>2016</v>
      </c>
      <c r="E50" s="10"/>
      <c r="F50" s="42" t="str">
        <f>HYPERLINK("https://doi.org/10.1109/vnc.2016.7835941")</f>
        <v>https://doi.org/10.1109/vnc.2016.7835941</v>
      </c>
      <c r="G50" s="14" t="s">
        <v>124</v>
      </c>
      <c r="H50" s="31" t="str">
        <f t="shared" si="0"/>
        <v>NO</v>
      </c>
      <c r="I50" s="9"/>
      <c r="J50" s="15"/>
      <c r="K50" s="29" t="s">
        <v>41</v>
      </c>
      <c r="L50" s="38" t="s">
        <v>42</v>
      </c>
      <c r="M50" s="17"/>
      <c r="N50" s="17"/>
      <c r="O50" s="18"/>
      <c r="P50" s="18"/>
      <c r="Q50" s="18"/>
      <c r="R50" s="18"/>
      <c r="S50" s="19"/>
      <c r="T50" s="19"/>
      <c r="U50" s="15"/>
      <c r="V50" s="14" t="s">
        <v>43</v>
      </c>
      <c r="W50" s="38" t="s">
        <v>42</v>
      </c>
      <c r="X50" s="20"/>
      <c r="Y50" s="20"/>
      <c r="Z50" s="21"/>
      <c r="AA50" s="21"/>
      <c r="AB50" s="21"/>
      <c r="AC50" s="21"/>
      <c r="AD50" s="21"/>
      <c r="AE50" s="21"/>
      <c r="AF50" s="26"/>
      <c r="AG50" s="9"/>
    </row>
    <row r="51" spans="1:33" ht="14.25">
      <c r="A51" s="10"/>
      <c r="B51" s="10" t="s">
        <v>125</v>
      </c>
      <c r="C51" s="10" t="s">
        <v>126</v>
      </c>
      <c r="D51" s="10">
        <v>2016</v>
      </c>
      <c r="E51" s="10"/>
      <c r="F51" s="42" t="str">
        <f>HYPERLINK("https://doi.org/10.1109/seaa.2016.32")</f>
        <v>https://doi.org/10.1109/seaa.2016.32</v>
      </c>
      <c r="G51" s="14" t="s">
        <v>127</v>
      </c>
      <c r="H51" s="31" t="str">
        <f t="shared" si="0"/>
        <v>NO</v>
      </c>
      <c r="I51" s="14"/>
      <c r="J51" s="29"/>
      <c r="K51" s="29" t="s">
        <v>41</v>
      </c>
      <c r="L51" s="43" t="s">
        <v>42</v>
      </c>
      <c r="M51" s="17"/>
      <c r="N51" s="17"/>
      <c r="O51" s="18"/>
      <c r="P51" s="18"/>
      <c r="Q51" s="18"/>
      <c r="R51" s="18"/>
      <c r="S51" s="19"/>
      <c r="T51" s="19"/>
      <c r="U51" s="15"/>
      <c r="V51" s="14" t="s">
        <v>43</v>
      </c>
      <c r="W51" s="38" t="s">
        <v>42</v>
      </c>
      <c r="X51" s="20"/>
      <c r="Y51" s="20"/>
      <c r="Z51" s="21"/>
      <c r="AA51" s="21"/>
      <c r="AB51" s="21"/>
      <c r="AC51" s="21"/>
      <c r="AD51" s="21"/>
      <c r="AE51" s="21"/>
      <c r="AF51" s="26"/>
      <c r="AG51" s="9"/>
    </row>
    <row r="52" spans="1:33" ht="14.25">
      <c r="A52" s="10"/>
      <c r="B52" s="10" t="s">
        <v>128</v>
      </c>
      <c r="C52" s="10" t="s">
        <v>129</v>
      </c>
      <c r="D52" s="10">
        <v>2015</v>
      </c>
      <c r="E52" s="10"/>
      <c r="F52" s="42" t="str">
        <f>HYPERLINK("https://doi.org/10.1145/2834848.2834869")</f>
        <v>https://doi.org/10.1145/2834848.2834869</v>
      </c>
      <c r="G52" s="14" t="s">
        <v>130</v>
      </c>
      <c r="H52" s="31" t="str">
        <f t="shared" si="0"/>
        <v>NO</v>
      </c>
      <c r="I52" s="9"/>
      <c r="J52" s="15"/>
      <c r="K52" s="29" t="s">
        <v>41</v>
      </c>
      <c r="L52" s="38" t="s">
        <v>42</v>
      </c>
      <c r="M52" s="17"/>
      <c r="N52" s="17"/>
      <c r="O52" s="18"/>
      <c r="P52" s="18"/>
      <c r="Q52" s="18"/>
      <c r="R52" s="18"/>
      <c r="S52" s="19"/>
      <c r="T52" s="19"/>
      <c r="U52" s="15"/>
      <c r="V52" s="14" t="s">
        <v>43</v>
      </c>
      <c r="W52" s="38" t="s">
        <v>42</v>
      </c>
      <c r="X52" s="20"/>
      <c r="Y52" s="20"/>
      <c r="Z52" s="21"/>
      <c r="AA52" s="21"/>
      <c r="AB52" s="21"/>
      <c r="AC52" s="21"/>
      <c r="AD52" s="21"/>
      <c r="AE52" s="21"/>
      <c r="AF52" s="22"/>
      <c r="AG52" s="9"/>
    </row>
    <row r="53" spans="1:33" ht="14.25">
      <c r="A53" s="10"/>
      <c r="B53" s="10" t="s">
        <v>131</v>
      </c>
      <c r="C53" s="10" t="s">
        <v>132</v>
      </c>
      <c r="D53" s="10">
        <v>2015</v>
      </c>
      <c r="E53" s="10"/>
      <c r="F53" s="42" t="str">
        <f>HYPERLINK("https://doi.org/10.1109/dsd.2015.63")</f>
        <v>https://doi.org/10.1109/dsd.2015.63</v>
      </c>
      <c r="G53" s="14" t="s">
        <v>133</v>
      </c>
      <c r="H53" s="31" t="str">
        <f t="shared" si="0"/>
        <v>NO</v>
      </c>
      <c r="I53" s="9"/>
      <c r="J53" s="15"/>
      <c r="K53" s="29" t="s">
        <v>41</v>
      </c>
      <c r="L53" s="38" t="s">
        <v>42</v>
      </c>
      <c r="M53" s="17"/>
      <c r="N53" s="17"/>
      <c r="O53" s="18"/>
      <c r="P53" s="18"/>
      <c r="Q53" s="18"/>
      <c r="R53" s="18"/>
      <c r="S53" s="19"/>
      <c r="T53" s="19"/>
      <c r="U53" s="15"/>
      <c r="V53" s="14" t="s">
        <v>43</v>
      </c>
      <c r="W53" s="38" t="s">
        <v>42</v>
      </c>
      <c r="X53" s="20"/>
      <c r="Y53" s="20"/>
      <c r="Z53" s="21"/>
      <c r="AA53" s="21"/>
      <c r="AB53" s="21"/>
      <c r="AC53" s="21"/>
      <c r="AD53" s="21"/>
      <c r="AE53" s="21"/>
      <c r="AF53" s="26"/>
      <c r="AG53" s="9"/>
    </row>
    <row r="54" spans="1:33" ht="14.25">
      <c r="A54" s="10"/>
      <c r="B54" s="10"/>
      <c r="C54" s="10" t="s">
        <v>134</v>
      </c>
      <c r="D54" s="10"/>
      <c r="E54" s="10"/>
      <c r="F54" s="14"/>
      <c r="G54" s="14"/>
      <c r="H54" s="31" t="str">
        <f t="shared" si="0"/>
        <v>NO</v>
      </c>
      <c r="I54" s="9"/>
      <c r="J54" s="15"/>
      <c r="K54" s="29" t="s">
        <v>41</v>
      </c>
      <c r="L54" s="38" t="s">
        <v>42</v>
      </c>
      <c r="M54" s="17"/>
      <c r="N54" s="17"/>
      <c r="O54" s="18"/>
      <c r="P54" s="18"/>
      <c r="Q54" s="18"/>
      <c r="R54" s="18"/>
      <c r="S54" s="19"/>
      <c r="T54" s="19"/>
      <c r="U54" s="15"/>
      <c r="V54" s="14" t="s">
        <v>43</v>
      </c>
      <c r="W54" s="38" t="s">
        <v>42</v>
      </c>
      <c r="X54" s="20"/>
      <c r="Y54" s="20"/>
      <c r="Z54" s="21"/>
      <c r="AA54" s="21"/>
      <c r="AB54" s="21"/>
      <c r="AC54" s="21"/>
      <c r="AD54" s="21"/>
      <c r="AE54" s="21"/>
      <c r="AF54" s="26"/>
      <c r="AG54" s="9"/>
    </row>
    <row r="55" spans="1:33" ht="14.25">
      <c r="A55" s="10"/>
      <c r="B55" s="10" t="s">
        <v>135</v>
      </c>
      <c r="C55" s="10" t="s">
        <v>136</v>
      </c>
      <c r="D55" s="10">
        <v>2013</v>
      </c>
      <c r="E55" s="10"/>
      <c r="F55" s="25"/>
      <c r="G55" s="14"/>
      <c r="H55" s="31" t="str">
        <f t="shared" si="0"/>
        <v>NO</v>
      </c>
      <c r="I55" s="9"/>
      <c r="J55" s="15"/>
      <c r="K55" s="29" t="s">
        <v>41</v>
      </c>
      <c r="L55" s="43" t="s">
        <v>42</v>
      </c>
      <c r="M55" s="17"/>
      <c r="N55" s="17"/>
      <c r="O55" s="18"/>
      <c r="P55" s="18"/>
      <c r="Q55" s="18"/>
      <c r="R55" s="18"/>
      <c r="S55" s="19"/>
      <c r="T55" s="19"/>
      <c r="U55" s="15"/>
      <c r="V55" s="14" t="s">
        <v>43</v>
      </c>
      <c r="W55" s="41" t="s">
        <v>42</v>
      </c>
      <c r="X55" s="20"/>
      <c r="Y55" s="20"/>
      <c r="Z55" s="21"/>
      <c r="AA55" s="21"/>
      <c r="AB55" s="21"/>
      <c r="AC55" s="21"/>
      <c r="AD55" s="21"/>
      <c r="AE55" s="21"/>
      <c r="AF55" s="26"/>
      <c r="AG55" s="9"/>
    </row>
    <row r="56" spans="1:33" ht="14.25">
      <c r="A56" s="10"/>
      <c r="B56" s="10" t="s">
        <v>137</v>
      </c>
      <c r="C56" s="10" t="s">
        <v>138</v>
      </c>
      <c r="D56" s="10"/>
      <c r="E56" s="10"/>
      <c r="F56" s="14"/>
      <c r="G56" s="14"/>
      <c r="H56" s="31" t="str">
        <f t="shared" si="0"/>
        <v>NO</v>
      </c>
      <c r="I56" s="9"/>
      <c r="J56" s="15"/>
      <c r="K56" s="29" t="s">
        <v>41</v>
      </c>
      <c r="L56" s="38" t="s">
        <v>42</v>
      </c>
      <c r="M56" s="17"/>
      <c r="N56" s="17"/>
      <c r="O56" s="18"/>
      <c r="P56" s="18"/>
      <c r="Q56" s="18"/>
      <c r="R56" s="18"/>
      <c r="S56" s="19"/>
      <c r="T56" s="19"/>
      <c r="U56" s="15"/>
      <c r="V56" s="14" t="s">
        <v>43</v>
      </c>
      <c r="W56" s="38" t="s">
        <v>42</v>
      </c>
      <c r="X56" s="20"/>
      <c r="Y56" s="20"/>
      <c r="Z56" s="21"/>
      <c r="AA56" s="21"/>
      <c r="AB56" s="21"/>
      <c r="AC56" s="21"/>
      <c r="AD56" s="21"/>
      <c r="AE56" s="21"/>
      <c r="AF56" s="22"/>
      <c r="AG56" s="9"/>
    </row>
    <row r="57" spans="1:33" ht="14.25">
      <c r="A57" s="10"/>
      <c r="B57" s="10" t="s">
        <v>139</v>
      </c>
      <c r="C57" s="10" t="s">
        <v>140</v>
      </c>
      <c r="D57" s="10"/>
      <c r="E57" s="10"/>
      <c r="F57" s="14"/>
      <c r="G57" s="14"/>
      <c r="H57" s="31" t="str">
        <f t="shared" si="0"/>
        <v>NO</v>
      </c>
      <c r="I57" s="9"/>
      <c r="J57" s="15"/>
      <c r="K57" s="29" t="s">
        <v>41</v>
      </c>
      <c r="L57" s="43" t="s">
        <v>42</v>
      </c>
      <c r="M57" s="17"/>
      <c r="N57" s="17"/>
      <c r="O57" s="18"/>
      <c r="P57" s="18"/>
      <c r="Q57" s="18"/>
      <c r="R57" s="18"/>
      <c r="S57" s="19"/>
      <c r="T57" s="46" t="b">
        <v>1</v>
      </c>
      <c r="U57" s="15"/>
      <c r="V57" s="14" t="s">
        <v>43</v>
      </c>
      <c r="W57" s="43" t="s">
        <v>42</v>
      </c>
      <c r="X57" s="20"/>
      <c r="Y57" s="20"/>
      <c r="Z57" s="21"/>
      <c r="AA57" s="21"/>
      <c r="AB57" s="21"/>
      <c r="AC57" s="21"/>
      <c r="AD57" s="21"/>
      <c r="AE57" s="21"/>
      <c r="AF57" s="26"/>
      <c r="AG57" s="9"/>
    </row>
    <row r="58" spans="1:33" ht="14.25">
      <c r="A58" s="10"/>
      <c r="B58" s="10" t="s">
        <v>141</v>
      </c>
      <c r="C58" s="10" t="s">
        <v>142</v>
      </c>
      <c r="D58" s="10">
        <v>2017</v>
      </c>
      <c r="E58" s="10"/>
      <c r="F58" s="42" t="str">
        <f>HYPERLINK("https://doi.org/10.1109/iecon.2017.8217478")</f>
        <v>https://doi.org/10.1109/iecon.2017.8217478</v>
      </c>
      <c r="G58" s="14" t="s">
        <v>143</v>
      </c>
      <c r="H58" s="31" t="str">
        <f t="shared" si="0"/>
        <v>NO</v>
      </c>
      <c r="I58" s="9"/>
      <c r="J58" s="15"/>
      <c r="K58" s="29" t="s">
        <v>41</v>
      </c>
      <c r="L58" s="38" t="s">
        <v>42</v>
      </c>
      <c r="M58" s="17"/>
      <c r="N58" s="17"/>
      <c r="O58" s="18"/>
      <c r="P58" s="18"/>
      <c r="Q58" s="18"/>
      <c r="R58" s="18"/>
      <c r="S58" s="19"/>
      <c r="T58" s="19"/>
      <c r="U58" s="15"/>
      <c r="V58" s="14" t="s">
        <v>43</v>
      </c>
      <c r="W58" s="38" t="s">
        <v>42</v>
      </c>
      <c r="X58" s="20"/>
      <c r="Y58" s="20"/>
      <c r="Z58" s="21"/>
      <c r="AA58" s="21"/>
      <c r="AB58" s="21"/>
      <c r="AC58" s="21"/>
      <c r="AD58" s="21"/>
      <c r="AE58" s="21"/>
      <c r="AF58" s="22"/>
      <c r="AG58" s="9"/>
    </row>
    <row r="59" spans="1:33" ht="14.25">
      <c r="A59" s="10"/>
      <c r="B59" s="10" t="s">
        <v>144</v>
      </c>
      <c r="C59" s="10" t="s">
        <v>145</v>
      </c>
      <c r="D59" s="10">
        <v>2018</v>
      </c>
      <c r="E59" s="10"/>
      <c r="F59" s="42" t="str">
        <f>HYPERLINK("https://doi.org/10.1109/access.2018.2789400")</f>
        <v>https://doi.org/10.1109/access.2018.2789400</v>
      </c>
      <c r="G59" s="14" t="s">
        <v>146</v>
      </c>
      <c r="H59" s="31" t="str">
        <f t="shared" si="0"/>
        <v>NO</v>
      </c>
      <c r="I59" s="9"/>
      <c r="J59" s="15"/>
      <c r="K59" s="29" t="s">
        <v>41</v>
      </c>
      <c r="L59" s="38" t="s">
        <v>42</v>
      </c>
      <c r="M59" s="17"/>
      <c r="N59" s="17"/>
      <c r="O59" s="18"/>
      <c r="P59" s="18"/>
      <c r="Q59" s="18"/>
      <c r="R59" s="18"/>
      <c r="S59" s="19"/>
      <c r="T59" s="19"/>
      <c r="U59" s="15"/>
      <c r="V59" s="14" t="s">
        <v>43</v>
      </c>
      <c r="W59" s="38" t="s">
        <v>42</v>
      </c>
      <c r="X59" s="20"/>
      <c r="Y59" s="20"/>
      <c r="Z59" s="21"/>
      <c r="AA59" s="21"/>
      <c r="AB59" s="21"/>
      <c r="AC59" s="21"/>
      <c r="AD59" s="21"/>
      <c r="AE59" s="21"/>
      <c r="AF59" s="22"/>
      <c r="AG59" s="9"/>
    </row>
    <row r="60" spans="1:33" ht="14.25">
      <c r="A60" s="10"/>
      <c r="B60" s="10" t="s">
        <v>147</v>
      </c>
      <c r="C60" s="10" t="s">
        <v>148</v>
      </c>
      <c r="D60" s="10">
        <v>2014</v>
      </c>
      <c r="E60" s="10"/>
      <c r="F60" s="42" t="str">
        <f>HYPERLINK("https://doi.org/10.1016/j.micpro.2014.09.004")</f>
        <v>https://doi.org/10.1016/j.micpro.2014.09.004</v>
      </c>
      <c r="G60" s="14" t="s">
        <v>149</v>
      </c>
      <c r="H60" s="31" t="str">
        <f t="shared" si="0"/>
        <v>NO</v>
      </c>
      <c r="I60" s="9"/>
      <c r="J60" s="15"/>
      <c r="K60" s="29" t="s">
        <v>41</v>
      </c>
      <c r="L60" s="38" t="s">
        <v>42</v>
      </c>
      <c r="M60" s="17"/>
      <c r="N60" s="17"/>
      <c r="O60" s="18"/>
      <c r="P60" s="18"/>
      <c r="Q60" s="18"/>
      <c r="R60" s="18"/>
      <c r="S60" s="19"/>
      <c r="T60" s="19"/>
      <c r="U60" s="15"/>
      <c r="V60" s="14" t="s">
        <v>43</v>
      </c>
      <c r="W60" s="38" t="s">
        <v>42</v>
      </c>
      <c r="X60" s="20"/>
      <c r="Y60" s="20"/>
      <c r="Z60" s="21"/>
      <c r="AA60" s="21"/>
      <c r="AB60" s="21"/>
      <c r="AC60" s="21"/>
      <c r="AD60" s="21"/>
      <c r="AE60" s="21"/>
      <c r="AF60" s="22"/>
      <c r="AG60" s="9"/>
    </row>
    <row r="61" spans="1:33" ht="14.25">
      <c r="A61" s="10"/>
      <c r="B61" s="10" t="s">
        <v>150</v>
      </c>
      <c r="C61" s="10" t="s">
        <v>151</v>
      </c>
      <c r="D61" s="10">
        <v>1982</v>
      </c>
      <c r="E61" s="10"/>
      <c r="F61" s="42" t="str">
        <f>HYPERLINK("https://doi.org/10.1007/978-1-4612-5695-3_12")</f>
        <v>https://doi.org/10.1007/978-1-4612-5695-3_12</v>
      </c>
      <c r="G61" s="14" t="s">
        <v>152</v>
      </c>
      <c r="H61" s="31" t="str">
        <f t="shared" si="0"/>
        <v>NO</v>
      </c>
      <c r="I61" s="9"/>
      <c r="J61" s="15"/>
      <c r="K61" s="29" t="s">
        <v>41</v>
      </c>
      <c r="L61" s="38" t="s">
        <v>42</v>
      </c>
      <c r="M61" s="17"/>
      <c r="N61" s="17"/>
      <c r="O61" s="18"/>
      <c r="P61" s="18"/>
      <c r="Q61" s="18"/>
      <c r="R61" s="18"/>
      <c r="S61" s="19"/>
      <c r="T61" s="19"/>
      <c r="U61" s="15"/>
      <c r="V61" s="14" t="s">
        <v>43</v>
      </c>
      <c r="W61" s="38" t="s">
        <v>42</v>
      </c>
      <c r="X61" s="20"/>
      <c r="Y61" s="20"/>
      <c r="Z61" s="21"/>
      <c r="AA61" s="21"/>
      <c r="AB61" s="21"/>
      <c r="AC61" s="21"/>
      <c r="AD61" s="21"/>
      <c r="AE61" s="21"/>
      <c r="AF61" s="26"/>
      <c r="AG61" s="9"/>
    </row>
    <row r="62" spans="1:33" ht="14.25">
      <c r="A62" s="10"/>
      <c r="B62" s="10" t="s">
        <v>153</v>
      </c>
      <c r="C62" s="10" t="s">
        <v>154</v>
      </c>
      <c r="D62" s="10">
        <v>2010</v>
      </c>
      <c r="E62" s="10"/>
      <c r="F62" s="42" t="str">
        <f>HYPERLINK("https://doi.org/10.1109/edcc.2010.18")</f>
        <v>https://doi.org/10.1109/edcc.2010.18</v>
      </c>
      <c r="G62" s="14" t="s">
        <v>155</v>
      </c>
      <c r="H62" s="31" t="str">
        <f t="shared" si="0"/>
        <v>NO</v>
      </c>
      <c r="I62" s="9"/>
      <c r="J62" s="15"/>
      <c r="K62" s="29" t="s">
        <v>41</v>
      </c>
      <c r="L62" s="38" t="s">
        <v>42</v>
      </c>
      <c r="M62" s="17"/>
      <c r="N62" s="17"/>
      <c r="O62" s="18"/>
      <c r="P62" s="18"/>
      <c r="Q62" s="18"/>
      <c r="R62" s="18"/>
      <c r="S62" s="19"/>
      <c r="T62" s="19"/>
      <c r="U62" s="15"/>
      <c r="V62" s="14" t="s">
        <v>43</v>
      </c>
      <c r="W62" s="38" t="s">
        <v>42</v>
      </c>
      <c r="X62" s="20"/>
      <c r="Y62" s="20"/>
      <c r="Z62" s="21"/>
      <c r="AA62" s="21"/>
      <c r="AB62" s="21"/>
      <c r="AC62" s="21"/>
      <c r="AD62" s="21"/>
      <c r="AE62" s="21"/>
      <c r="AF62" s="26"/>
      <c r="AG62" s="9"/>
    </row>
    <row r="63" spans="1:33" ht="14.25">
      <c r="A63" s="10"/>
      <c r="B63" s="10" t="s">
        <v>156</v>
      </c>
      <c r="C63" s="10" t="s">
        <v>157</v>
      </c>
      <c r="D63" s="10">
        <v>2007</v>
      </c>
      <c r="E63" s="40"/>
      <c r="F63" s="25" t="str">
        <f>HYPERLINK("https://doi.org/10.1109/rtss.2007.47")</f>
        <v>https://doi.org/10.1109/rtss.2007.47</v>
      </c>
      <c r="G63" s="14" t="s">
        <v>158</v>
      </c>
      <c r="H63" s="31" t="str">
        <f t="shared" si="0"/>
        <v>NO</v>
      </c>
      <c r="I63" s="9"/>
      <c r="J63" s="15"/>
      <c r="K63" s="29" t="s">
        <v>41</v>
      </c>
      <c r="L63" s="43" t="s">
        <v>42</v>
      </c>
      <c r="M63" s="17"/>
      <c r="N63" s="17"/>
      <c r="O63" s="18"/>
      <c r="P63" s="18"/>
      <c r="Q63" s="18"/>
      <c r="R63" s="18"/>
      <c r="S63" s="19"/>
      <c r="T63" s="19"/>
      <c r="U63" s="15"/>
      <c r="V63" s="14" t="s">
        <v>43</v>
      </c>
      <c r="W63" s="43" t="s">
        <v>42</v>
      </c>
      <c r="X63" s="20"/>
      <c r="Y63" s="20"/>
      <c r="Z63" s="21"/>
      <c r="AA63" s="21"/>
      <c r="AB63" s="21"/>
      <c r="AC63" s="21"/>
      <c r="AD63" s="21"/>
      <c r="AE63" s="21"/>
      <c r="AF63" s="26"/>
      <c r="AG63" s="9"/>
    </row>
    <row r="64" spans="1:33" ht="14.25">
      <c r="A64" s="10"/>
      <c r="B64" s="10" t="s">
        <v>159</v>
      </c>
      <c r="C64" s="10" t="s">
        <v>160</v>
      </c>
      <c r="D64" s="10">
        <v>2017</v>
      </c>
      <c r="E64" s="10"/>
      <c r="F64" s="42" t="str">
        <f>HYPERLINK("https://doi.org/10.1109/ser-ip.2017..1")</f>
        <v>https://doi.org/10.1109/ser-ip.2017..1</v>
      </c>
      <c r="G64" s="14" t="s">
        <v>161</v>
      </c>
      <c r="H64" s="31" t="str">
        <f t="shared" si="0"/>
        <v>NO</v>
      </c>
      <c r="I64" s="9"/>
      <c r="J64" s="15"/>
      <c r="K64" s="29" t="s">
        <v>41</v>
      </c>
      <c r="L64" s="38" t="s">
        <v>42</v>
      </c>
      <c r="M64" s="17"/>
      <c r="N64" s="17"/>
      <c r="O64" s="18"/>
      <c r="P64" s="18"/>
      <c r="Q64" s="18"/>
      <c r="R64" s="18"/>
      <c r="S64" s="19"/>
      <c r="T64" s="19"/>
      <c r="U64" s="15"/>
      <c r="V64" s="14" t="s">
        <v>43</v>
      </c>
      <c r="W64" s="38" t="s">
        <v>42</v>
      </c>
      <c r="X64" s="20"/>
      <c r="Y64" s="20"/>
      <c r="Z64" s="21"/>
      <c r="AA64" s="21"/>
      <c r="AB64" s="21"/>
      <c r="AC64" s="21"/>
      <c r="AD64" s="21"/>
      <c r="AE64" s="21"/>
      <c r="AF64" s="22"/>
      <c r="AG64" s="9"/>
    </row>
    <row r="65" spans="1:33" ht="14.25">
      <c r="A65" s="10"/>
      <c r="B65" s="10" t="s">
        <v>162</v>
      </c>
      <c r="C65" s="10" t="s">
        <v>163</v>
      </c>
      <c r="D65" s="10">
        <v>2016</v>
      </c>
      <c r="E65" s="10"/>
      <c r="F65" s="42" t="str">
        <f>HYPERLINK("https://doi.org/10.1007/978-3-319-32467-8_44")</f>
        <v>https://doi.org/10.1007/978-3-319-32467-8_44</v>
      </c>
      <c r="G65" s="14" t="s">
        <v>164</v>
      </c>
      <c r="H65" s="31" t="str">
        <f t="shared" si="0"/>
        <v>NO</v>
      </c>
      <c r="I65" s="9"/>
      <c r="J65" s="15"/>
      <c r="K65" s="29" t="s">
        <v>41</v>
      </c>
      <c r="L65" s="38" t="s">
        <v>42</v>
      </c>
      <c r="M65" s="17"/>
      <c r="N65" s="17"/>
      <c r="O65" s="18"/>
      <c r="P65" s="18"/>
      <c r="Q65" s="18"/>
      <c r="R65" s="18"/>
      <c r="S65" s="19"/>
      <c r="T65" s="19"/>
      <c r="U65" s="15"/>
      <c r="V65" s="14" t="s">
        <v>43</v>
      </c>
      <c r="W65" s="38" t="s">
        <v>42</v>
      </c>
      <c r="X65" s="20"/>
      <c r="Y65" s="20"/>
      <c r="Z65" s="21"/>
      <c r="AA65" s="21"/>
      <c r="AB65" s="21"/>
      <c r="AC65" s="21"/>
      <c r="AD65" s="21"/>
      <c r="AE65" s="21"/>
      <c r="AF65" s="22"/>
      <c r="AG65" s="9"/>
    </row>
    <row r="66" spans="1:33" ht="14.25">
      <c r="A66" s="10"/>
      <c r="B66" s="10" t="s">
        <v>165</v>
      </c>
      <c r="C66" s="10" t="s">
        <v>166</v>
      </c>
      <c r="D66" s="10">
        <v>2013</v>
      </c>
      <c r="E66" s="10"/>
      <c r="F66" s="42" t="str">
        <f>HYPERLINK("https://doi.org/10.1007/s11241-013-9189-x")</f>
        <v>https://doi.org/10.1007/s11241-013-9189-x</v>
      </c>
      <c r="G66" s="14" t="s">
        <v>167</v>
      </c>
      <c r="H66" s="31" t="str">
        <f t="shared" si="0"/>
        <v>NO</v>
      </c>
      <c r="I66" s="9"/>
      <c r="J66" s="15"/>
      <c r="K66" s="29" t="s">
        <v>41</v>
      </c>
      <c r="L66" s="38" t="s">
        <v>42</v>
      </c>
      <c r="M66" s="17"/>
      <c r="N66" s="17"/>
      <c r="O66" s="18"/>
      <c r="P66" s="18"/>
      <c r="Q66" s="18"/>
      <c r="R66" s="18"/>
      <c r="S66" s="19"/>
      <c r="T66" s="19"/>
      <c r="U66" s="15"/>
      <c r="V66" s="14" t="s">
        <v>43</v>
      </c>
      <c r="W66" s="38" t="s">
        <v>42</v>
      </c>
      <c r="X66" s="20"/>
      <c r="Y66" s="20"/>
      <c r="Z66" s="21"/>
      <c r="AA66" s="21"/>
      <c r="AB66" s="21"/>
      <c r="AC66" s="21"/>
      <c r="AD66" s="21"/>
      <c r="AE66" s="21"/>
      <c r="AF66" s="26"/>
      <c r="AG66" s="9"/>
    </row>
    <row r="67" spans="1:33" ht="14.25">
      <c r="A67" s="10"/>
      <c r="B67" s="10" t="s">
        <v>101</v>
      </c>
      <c r="C67" s="10" t="s">
        <v>168</v>
      </c>
      <c r="D67" s="10">
        <v>2013</v>
      </c>
      <c r="E67" s="10"/>
      <c r="F67" s="42" t="str">
        <f>HYPERLINK("https://doi.org/10.2298/csis120614011m")</f>
        <v>https://doi.org/10.2298/csis120614011m</v>
      </c>
      <c r="G67" s="14" t="s">
        <v>169</v>
      </c>
      <c r="H67" s="31" t="str">
        <f t="shared" si="0"/>
        <v>NO</v>
      </c>
      <c r="I67" s="9"/>
      <c r="J67" s="15"/>
      <c r="K67" s="29" t="s">
        <v>41</v>
      </c>
      <c r="L67" s="38" t="s">
        <v>42</v>
      </c>
      <c r="M67" s="17"/>
      <c r="N67" s="17"/>
      <c r="O67" s="18"/>
      <c r="P67" s="18"/>
      <c r="Q67" s="18"/>
      <c r="R67" s="18"/>
      <c r="S67" s="19"/>
      <c r="T67" s="19"/>
      <c r="U67" s="15"/>
      <c r="V67" s="14" t="s">
        <v>43</v>
      </c>
      <c r="W67" s="38" t="s">
        <v>42</v>
      </c>
      <c r="X67" s="20"/>
      <c r="Y67" s="20"/>
      <c r="Z67" s="21"/>
      <c r="AA67" s="21"/>
      <c r="AB67" s="21"/>
      <c r="AC67" s="21"/>
      <c r="AD67" s="21"/>
      <c r="AE67" s="21"/>
      <c r="AF67" s="26"/>
      <c r="AG67" s="9"/>
    </row>
    <row r="68" spans="1:33" ht="14.25">
      <c r="A68" s="10"/>
      <c r="B68" s="10" t="s">
        <v>170</v>
      </c>
      <c r="C68" s="10" t="s">
        <v>171</v>
      </c>
      <c r="D68" s="10">
        <v>2017</v>
      </c>
      <c r="E68" s="10"/>
      <c r="F68" s="42" t="str">
        <f>HYPERLINK("https://doi.org/10.1007/s10270-017-0579-8")</f>
        <v>https://doi.org/10.1007/s10270-017-0579-8</v>
      </c>
      <c r="G68" s="14" t="s">
        <v>172</v>
      </c>
      <c r="H68" s="31" t="str">
        <f t="shared" si="0"/>
        <v>NO</v>
      </c>
      <c r="I68" s="9"/>
      <c r="J68" s="15"/>
      <c r="K68" s="29" t="s">
        <v>41</v>
      </c>
      <c r="L68" s="38" t="s">
        <v>42</v>
      </c>
      <c r="M68" s="17"/>
      <c r="N68" s="17"/>
      <c r="O68" s="18"/>
      <c r="P68" s="18"/>
      <c r="Q68" s="18"/>
      <c r="R68" s="18"/>
      <c r="S68" s="19"/>
      <c r="T68" s="19"/>
      <c r="U68" s="15"/>
      <c r="V68" s="14" t="s">
        <v>43</v>
      </c>
      <c r="W68" s="38" t="s">
        <v>42</v>
      </c>
      <c r="X68" s="20"/>
      <c r="Y68" s="20"/>
      <c r="Z68" s="21"/>
      <c r="AA68" s="21"/>
      <c r="AB68" s="21"/>
      <c r="AC68" s="21"/>
      <c r="AD68" s="21"/>
      <c r="AE68" s="21"/>
      <c r="AF68" s="26"/>
      <c r="AG68" s="9"/>
    </row>
    <row r="69" spans="1:33" ht="14.25">
      <c r="A69" s="10"/>
      <c r="B69" s="10"/>
      <c r="C69" s="10" t="s">
        <v>173</v>
      </c>
      <c r="D69" s="10"/>
      <c r="E69" s="10"/>
      <c r="F69" s="14"/>
      <c r="G69" s="14"/>
      <c r="H69" s="31" t="str">
        <f t="shared" si="0"/>
        <v>NO</v>
      </c>
      <c r="I69" s="9"/>
      <c r="J69" s="15"/>
      <c r="K69" s="29" t="s">
        <v>41</v>
      </c>
      <c r="L69" s="38" t="s">
        <v>42</v>
      </c>
      <c r="M69" s="17"/>
      <c r="N69" s="17"/>
      <c r="O69" s="18"/>
      <c r="P69" s="18"/>
      <c r="Q69" s="18"/>
      <c r="R69" s="18"/>
      <c r="S69" s="19"/>
      <c r="T69" s="19"/>
      <c r="U69" s="15"/>
      <c r="V69" s="14" t="s">
        <v>43</v>
      </c>
      <c r="W69" s="38" t="s">
        <v>42</v>
      </c>
      <c r="X69" s="20"/>
      <c r="Y69" s="20"/>
      <c r="Z69" s="21"/>
      <c r="AA69" s="21"/>
      <c r="AB69" s="21"/>
      <c r="AC69" s="21"/>
      <c r="AD69" s="21"/>
      <c r="AE69" s="21"/>
      <c r="AF69" s="26"/>
      <c r="AG69" s="9"/>
    </row>
    <row r="70" spans="1:33" ht="14.25">
      <c r="A70" s="10"/>
      <c r="B70" s="10" t="s">
        <v>174</v>
      </c>
      <c r="C70" s="10" t="s">
        <v>175</v>
      </c>
      <c r="D70" s="10">
        <v>2010</v>
      </c>
      <c r="E70" s="10"/>
      <c r="F70" s="14"/>
      <c r="G70" s="14"/>
      <c r="H70" s="31" t="str">
        <f t="shared" si="0"/>
        <v>NO</v>
      </c>
      <c r="I70" s="9"/>
      <c r="J70" s="15"/>
      <c r="K70" s="29" t="s">
        <v>41</v>
      </c>
      <c r="L70" s="38" t="s">
        <v>42</v>
      </c>
      <c r="M70" s="17"/>
      <c r="N70" s="17"/>
      <c r="O70" s="18"/>
      <c r="P70" s="18"/>
      <c r="Q70" s="18"/>
      <c r="R70" s="18"/>
      <c r="S70" s="19"/>
      <c r="T70" s="19"/>
      <c r="U70" s="15"/>
      <c r="V70" s="14" t="s">
        <v>43</v>
      </c>
      <c r="W70" s="38" t="s">
        <v>42</v>
      </c>
      <c r="X70" s="20"/>
      <c r="Y70" s="20"/>
      <c r="Z70" s="21"/>
      <c r="AA70" s="21"/>
      <c r="AB70" s="21"/>
      <c r="AC70" s="21"/>
      <c r="AD70" s="21"/>
      <c r="AE70" s="21"/>
      <c r="AF70" s="22"/>
      <c r="AG70" s="9"/>
    </row>
    <row r="71" spans="1:33" ht="14.25">
      <c r="A71" s="10"/>
      <c r="B71" s="10" t="s">
        <v>176</v>
      </c>
      <c r="C71" s="10" t="s">
        <v>177</v>
      </c>
      <c r="D71" s="10">
        <v>2017</v>
      </c>
      <c r="E71" s="10"/>
      <c r="F71" s="42" t="str">
        <f>HYPERLINK("https://doi.org/10.1007/978-3-319-61482-3_17")</f>
        <v>https://doi.org/10.1007/978-3-319-61482-3_17</v>
      </c>
      <c r="G71" s="14" t="s">
        <v>178</v>
      </c>
      <c r="H71" s="31" t="str">
        <f t="shared" si="0"/>
        <v>NO</v>
      </c>
      <c r="I71" s="14"/>
      <c r="J71" s="47"/>
      <c r="K71" s="29" t="s">
        <v>41</v>
      </c>
      <c r="L71" s="41" t="s">
        <v>42</v>
      </c>
      <c r="M71" s="17"/>
      <c r="N71" s="17"/>
      <c r="O71" s="18"/>
      <c r="P71" s="18"/>
      <c r="Q71" s="18"/>
      <c r="R71" s="18"/>
      <c r="S71" s="19"/>
      <c r="T71" s="19"/>
      <c r="U71" s="15"/>
      <c r="V71" s="14" t="s">
        <v>43</v>
      </c>
      <c r="W71" s="41" t="s">
        <v>42</v>
      </c>
      <c r="X71" s="20"/>
      <c r="Y71" s="20"/>
      <c r="Z71" s="21"/>
      <c r="AA71" s="21"/>
      <c r="AB71" s="21"/>
      <c r="AC71" s="21"/>
      <c r="AD71" s="21"/>
      <c r="AE71" s="21"/>
      <c r="AF71" s="26"/>
      <c r="AG71" s="9"/>
    </row>
    <row r="72" spans="1:33" ht="14.25">
      <c r="A72" s="10"/>
      <c r="B72" s="10" t="s">
        <v>179</v>
      </c>
      <c r="C72" s="10" t="s">
        <v>180</v>
      </c>
      <c r="D72" s="10">
        <v>2006</v>
      </c>
      <c r="E72" s="10"/>
      <c r="F72" s="42" t="str">
        <f>HYPERLINK("https://doi.org/10.21236/ada455842")</f>
        <v>https://doi.org/10.21236/ada455842</v>
      </c>
      <c r="G72" s="14" t="s">
        <v>181</v>
      </c>
      <c r="H72" s="31" t="str">
        <f t="shared" si="0"/>
        <v>NO</v>
      </c>
      <c r="I72" s="9"/>
      <c r="J72" s="15"/>
      <c r="K72" s="29" t="s">
        <v>41</v>
      </c>
      <c r="L72" s="38" t="s">
        <v>42</v>
      </c>
      <c r="M72" s="17"/>
      <c r="N72" s="17"/>
      <c r="O72" s="18"/>
      <c r="P72" s="18"/>
      <c r="Q72" s="18"/>
      <c r="R72" s="18"/>
      <c r="S72" s="19"/>
      <c r="T72" s="19"/>
      <c r="U72" s="15"/>
      <c r="V72" s="14" t="s">
        <v>43</v>
      </c>
      <c r="W72" s="38" t="s">
        <v>42</v>
      </c>
      <c r="X72" s="20"/>
      <c r="Y72" s="20"/>
      <c r="Z72" s="21"/>
      <c r="AA72" s="21"/>
      <c r="AB72" s="21"/>
      <c r="AC72" s="21"/>
      <c r="AD72" s="21"/>
      <c r="AE72" s="21"/>
      <c r="AF72" s="22"/>
      <c r="AG72" s="9"/>
    </row>
    <row r="73" spans="1:33" ht="14.25">
      <c r="A73" s="10"/>
      <c r="B73" s="10" t="s">
        <v>182</v>
      </c>
      <c r="C73" s="10" t="s">
        <v>183</v>
      </c>
      <c r="D73" s="10">
        <v>2014</v>
      </c>
      <c r="E73" s="10"/>
      <c r="F73" s="42" t="str">
        <f>HYPERLINK("https://doi.org/10.1016/j.sysarc.2013.10.003")</f>
        <v>https://doi.org/10.1016/j.sysarc.2013.10.003</v>
      </c>
      <c r="G73" s="14" t="s">
        <v>184</v>
      </c>
      <c r="H73" s="31" t="str">
        <f t="shared" si="0"/>
        <v>NO</v>
      </c>
      <c r="I73" s="9"/>
      <c r="J73" s="15"/>
      <c r="K73" s="29" t="s">
        <v>41</v>
      </c>
      <c r="L73" s="38" t="s">
        <v>42</v>
      </c>
      <c r="M73" s="17"/>
      <c r="N73" s="17"/>
      <c r="O73" s="18"/>
      <c r="P73" s="18"/>
      <c r="Q73" s="18"/>
      <c r="R73" s="18"/>
      <c r="S73" s="19"/>
      <c r="T73" s="19"/>
      <c r="U73" s="15"/>
      <c r="V73" s="14" t="s">
        <v>43</v>
      </c>
      <c r="W73" s="38" t="s">
        <v>42</v>
      </c>
      <c r="X73" s="20"/>
      <c r="Y73" s="20"/>
      <c r="Z73" s="21"/>
      <c r="AA73" s="21"/>
      <c r="AB73" s="21"/>
      <c r="AC73" s="21"/>
      <c r="AD73" s="21"/>
      <c r="AE73" s="21"/>
      <c r="AF73" s="22"/>
      <c r="AG73" s="9"/>
    </row>
    <row r="74" spans="1:33" ht="14.25">
      <c r="A74" s="10"/>
      <c r="B74" s="10" t="s">
        <v>185</v>
      </c>
      <c r="C74" s="10" t="s">
        <v>186</v>
      </c>
      <c r="D74" s="10">
        <v>2008</v>
      </c>
      <c r="E74" s="10"/>
      <c r="F74" s="42" t="str">
        <f>HYPERLINK("https://doi.org/10.1109/sies.2008.4577697")</f>
        <v>https://doi.org/10.1109/sies.2008.4577697</v>
      </c>
      <c r="G74" s="14" t="s">
        <v>187</v>
      </c>
      <c r="H74" s="31" t="str">
        <f t="shared" si="0"/>
        <v>NO</v>
      </c>
      <c r="I74" s="9"/>
      <c r="J74" s="15"/>
      <c r="K74" s="29" t="s">
        <v>41</v>
      </c>
      <c r="L74" s="38" t="s">
        <v>42</v>
      </c>
      <c r="M74" s="17"/>
      <c r="N74" s="17"/>
      <c r="O74" s="18"/>
      <c r="P74" s="18"/>
      <c r="Q74" s="18"/>
      <c r="R74" s="18"/>
      <c r="S74" s="19"/>
      <c r="T74" s="19"/>
      <c r="U74" s="15"/>
      <c r="V74" s="14" t="s">
        <v>43</v>
      </c>
      <c r="W74" s="38" t="s">
        <v>42</v>
      </c>
      <c r="X74" s="20"/>
      <c r="Y74" s="20"/>
      <c r="Z74" s="21"/>
      <c r="AA74" s="21"/>
      <c r="AB74" s="21"/>
      <c r="AC74" s="21"/>
      <c r="AD74" s="21"/>
      <c r="AE74" s="21"/>
      <c r="AF74" s="22"/>
      <c r="AG74" s="9"/>
    </row>
    <row r="75" spans="1:33" ht="14.25">
      <c r="A75" s="10"/>
      <c r="B75" s="10" t="s">
        <v>188</v>
      </c>
      <c r="C75" s="10" t="s">
        <v>189</v>
      </c>
      <c r="D75" s="10">
        <v>2016</v>
      </c>
      <c r="E75" s="10"/>
      <c r="F75" s="42" t="str">
        <f>HYPERLINK("https://doi.org/10.1109/dsd.2016.25")</f>
        <v>https://doi.org/10.1109/dsd.2016.25</v>
      </c>
      <c r="G75" s="14" t="s">
        <v>190</v>
      </c>
      <c r="H75" s="31" t="str">
        <f t="shared" si="0"/>
        <v>NO</v>
      </c>
      <c r="I75" s="9"/>
      <c r="J75" s="15"/>
      <c r="K75" s="29" t="s">
        <v>41</v>
      </c>
      <c r="L75" s="43" t="s">
        <v>42</v>
      </c>
      <c r="M75" s="17"/>
      <c r="N75" s="17"/>
      <c r="O75" s="18"/>
      <c r="P75" s="18"/>
      <c r="Q75" s="18"/>
      <c r="R75" s="18"/>
      <c r="S75" s="19"/>
      <c r="T75" s="19"/>
      <c r="U75" s="15"/>
      <c r="V75" s="14" t="s">
        <v>43</v>
      </c>
      <c r="W75" s="41" t="s">
        <v>42</v>
      </c>
      <c r="X75" s="20"/>
      <c r="Y75" s="20"/>
      <c r="Z75" s="21"/>
      <c r="AA75" s="21"/>
      <c r="AB75" s="21"/>
      <c r="AC75" s="21"/>
      <c r="AD75" s="21"/>
      <c r="AE75" s="21"/>
      <c r="AF75" s="26"/>
      <c r="AG75" s="9"/>
    </row>
    <row r="76" spans="1:33" ht="14.25">
      <c r="A76" s="10"/>
      <c r="B76" s="10"/>
      <c r="C76" s="10" t="s">
        <v>191</v>
      </c>
      <c r="D76" s="10"/>
      <c r="E76" s="10"/>
      <c r="F76" s="14"/>
      <c r="G76" s="14"/>
      <c r="H76" s="31" t="str">
        <f t="shared" si="0"/>
        <v>NO</v>
      </c>
      <c r="I76" s="9"/>
      <c r="J76" s="15"/>
      <c r="K76" s="29" t="s">
        <v>41</v>
      </c>
      <c r="L76" s="38" t="s">
        <v>42</v>
      </c>
      <c r="M76" s="17"/>
      <c r="N76" s="17"/>
      <c r="O76" s="18"/>
      <c r="P76" s="18"/>
      <c r="Q76" s="18"/>
      <c r="R76" s="18"/>
      <c r="S76" s="19"/>
      <c r="T76" s="46" t="b">
        <v>1</v>
      </c>
      <c r="U76" s="15"/>
      <c r="V76" s="14" t="s">
        <v>43</v>
      </c>
      <c r="W76" s="38" t="s">
        <v>42</v>
      </c>
      <c r="X76" s="20"/>
      <c r="Y76" s="20"/>
      <c r="Z76" s="21"/>
      <c r="AA76" s="21"/>
      <c r="AB76" s="21"/>
      <c r="AC76" s="21"/>
      <c r="AD76" s="21"/>
      <c r="AE76" s="21"/>
      <c r="AF76" s="26"/>
      <c r="AG76" s="9"/>
    </row>
    <row r="77" spans="1:33" ht="14.25">
      <c r="A77" s="10"/>
      <c r="B77" s="10" t="s">
        <v>192</v>
      </c>
      <c r="C77" s="10" t="s">
        <v>193</v>
      </c>
      <c r="D77" s="10"/>
      <c r="E77" s="10"/>
      <c r="F77" s="14"/>
      <c r="G77" s="14"/>
      <c r="H77" s="31" t="str">
        <f t="shared" si="0"/>
        <v>NO</v>
      </c>
      <c r="I77" s="9"/>
      <c r="J77" s="15"/>
      <c r="K77" s="29" t="s">
        <v>41</v>
      </c>
      <c r="L77" s="38" t="s">
        <v>42</v>
      </c>
      <c r="M77" s="17"/>
      <c r="N77" s="17"/>
      <c r="O77" s="18"/>
      <c r="P77" s="18"/>
      <c r="Q77" s="18"/>
      <c r="R77" s="18"/>
      <c r="S77" s="19"/>
      <c r="T77" s="19"/>
      <c r="U77" s="15"/>
      <c r="V77" s="14" t="s">
        <v>43</v>
      </c>
      <c r="W77" s="38" t="s">
        <v>42</v>
      </c>
      <c r="X77" s="20"/>
      <c r="Y77" s="20"/>
      <c r="Z77" s="21"/>
      <c r="AA77" s="21"/>
      <c r="AB77" s="21"/>
      <c r="AC77" s="21"/>
      <c r="AD77" s="21"/>
      <c r="AE77" s="21"/>
      <c r="AF77" s="22"/>
      <c r="AG77" s="9"/>
    </row>
    <row r="78" spans="1:33" ht="14.25">
      <c r="A78" s="10"/>
      <c r="B78" s="10"/>
      <c r="C78" s="10" t="s">
        <v>194</v>
      </c>
      <c r="D78" s="10">
        <v>2009</v>
      </c>
      <c r="E78" s="10"/>
      <c r="F78" s="14"/>
      <c r="G78" s="14"/>
      <c r="H78" s="31" t="str">
        <f t="shared" si="0"/>
        <v>NO</v>
      </c>
      <c r="I78" s="9"/>
      <c r="J78" s="15"/>
      <c r="K78" s="29" t="s">
        <v>41</v>
      </c>
      <c r="L78" s="38" t="s">
        <v>42</v>
      </c>
      <c r="M78" s="17"/>
      <c r="N78" s="17"/>
      <c r="O78" s="18"/>
      <c r="P78" s="18"/>
      <c r="Q78" s="18"/>
      <c r="R78" s="18"/>
      <c r="S78" s="19"/>
      <c r="T78" s="46" t="b">
        <v>1</v>
      </c>
      <c r="U78" s="15"/>
      <c r="V78" s="14" t="s">
        <v>43</v>
      </c>
      <c r="W78" s="38" t="s">
        <v>42</v>
      </c>
      <c r="X78" s="20"/>
      <c r="Y78" s="20"/>
      <c r="Z78" s="21"/>
      <c r="AA78" s="21"/>
      <c r="AB78" s="21"/>
      <c r="AC78" s="21"/>
      <c r="AD78" s="21"/>
      <c r="AE78" s="21"/>
      <c r="AF78" s="22"/>
      <c r="AG78" s="9"/>
    </row>
    <row r="79" spans="1:33" ht="14.25">
      <c r="A79" s="10"/>
      <c r="B79" s="10" t="s">
        <v>195</v>
      </c>
      <c r="C79" s="10" t="s">
        <v>196</v>
      </c>
      <c r="D79" s="10">
        <v>2016</v>
      </c>
      <c r="E79" s="10"/>
      <c r="F79" s="42" t="str">
        <f>HYPERLINK("https://doi.org/10.1109/access.2016.2604018")</f>
        <v>https://doi.org/10.1109/access.2016.2604018</v>
      </c>
      <c r="G79" s="14" t="s">
        <v>197</v>
      </c>
      <c r="H79" s="31" t="str">
        <f t="shared" si="0"/>
        <v>NO</v>
      </c>
      <c r="I79" s="9"/>
      <c r="J79" s="15"/>
      <c r="K79" s="29" t="s">
        <v>41</v>
      </c>
      <c r="L79" s="38" t="s">
        <v>42</v>
      </c>
      <c r="M79" s="17"/>
      <c r="N79" s="17"/>
      <c r="O79" s="18"/>
      <c r="P79" s="18"/>
      <c r="Q79" s="18"/>
      <c r="R79" s="18"/>
      <c r="S79" s="19"/>
      <c r="T79" s="19"/>
      <c r="U79" s="15"/>
      <c r="V79" s="14" t="s">
        <v>43</v>
      </c>
      <c r="W79" s="38" t="s">
        <v>42</v>
      </c>
      <c r="X79" s="20"/>
      <c r="Y79" s="20"/>
      <c r="Z79" s="21"/>
      <c r="AA79" s="21"/>
      <c r="AB79" s="21"/>
      <c r="AC79" s="21"/>
      <c r="AD79" s="21"/>
      <c r="AE79" s="21"/>
      <c r="AF79" s="26"/>
      <c r="AG79" s="9"/>
    </row>
    <row r="80" spans="1:33" ht="14.25">
      <c r="A80" s="10"/>
      <c r="B80" s="10" t="s">
        <v>198</v>
      </c>
      <c r="C80" s="10" t="s">
        <v>199</v>
      </c>
      <c r="D80" s="10">
        <v>2009</v>
      </c>
      <c r="E80" s="10" t="s">
        <v>200</v>
      </c>
      <c r="F80" s="14"/>
      <c r="G80" s="14"/>
      <c r="H80" s="31" t="str">
        <f t="shared" si="0"/>
        <v>NO</v>
      </c>
      <c r="I80" s="9"/>
      <c r="J80" s="15"/>
      <c r="K80" s="29" t="s">
        <v>41</v>
      </c>
      <c r="L80" s="38" t="s">
        <v>42</v>
      </c>
      <c r="M80" s="17"/>
      <c r="N80" s="17"/>
      <c r="O80" s="18"/>
      <c r="P80" s="18"/>
      <c r="Q80" s="18"/>
      <c r="R80" s="18"/>
      <c r="S80" s="19"/>
      <c r="T80" s="19"/>
      <c r="U80" s="15"/>
      <c r="V80" s="14" t="s">
        <v>43</v>
      </c>
      <c r="W80" s="38" t="s">
        <v>42</v>
      </c>
      <c r="X80" s="20"/>
      <c r="Y80" s="20"/>
      <c r="Z80" s="21"/>
      <c r="AA80" s="21"/>
      <c r="AB80" s="21"/>
      <c r="AC80" s="21"/>
      <c r="AD80" s="21"/>
      <c r="AE80" s="21"/>
      <c r="AF80" s="26"/>
      <c r="AG80" s="9"/>
    </row>
    <row r="81" spans="1:33" ht="12.75">
      <c r="A81" s="10"/>
      <c r="B81" s="10"/>
      <c r="C81" s="10"/>
      <c r="D81" s="10"/>
      <c r="E81" s="10"/>
      <c r="F81" s="14"/>
      <c r="G81" s="14"/>
      <c r="H81" s="14"/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6"/>
      <c r="AG81" s="9"/>
    </row>
    <row r="82" spans="1:33" ht="12.75">
      <c r="A82" s="10"/>
      <c r="B82" s="10" t="s">
        <v>201</v>
      </c>
      <c r="C82" s="10"/>
      <c r="D82" s="10"/>
      <c r="E82" s="10"/>
      <c r="F82" s="14"/>
      <c r="G82" s="14"/>
      <c r="H82" s="14"/>
      <c r="I82" s="14"/>
      <c r="J82" s="29"/>
      <c r="K82" s="15"/>
      <c r="L82" s="32"/>
      <c r="M82" s="17"/>
      <c r="N82" s="17"/>
      <c r="O82" s="18"/>
      <c r="P82" s="18"/>
      <c r="Q82" s="18"/>
      <c r="R82" s="18"/>
      <c r="S82" s="19"/>
      <c r="T82" s="19"/>
      <c r="U82" s="15"/>
      <c r="V82" s="14"/>
      <c r="W82" s="16"/>
      <c r="X82" s="20"/>
      <c r="Y82" s="20"/>
      <c r="Z82" s="21"/>
      <c r="AA82" s="21"/>
      <c r="AB82" s="21"/>
      <c r="AC82" s="21"/>
      <c r="AD82" s="21"/>
      <c r="AE82" s="21"/>
      <c r="AF82" s="26"/>
      <c r="AG82" s="9"/>
    </row>
    <row r="83" spans="1:33" ht="12.75">
      <c r="A83" s="10"/>
      <c r="B83" s="10"/>
      <c r="C83" s="10"/>
      <c r="D83" s="10"/>
      <c r="E83" s="10"/>
      <c r="F83" s="14"/>
      <c r="G83" s="14"/>
      <c r="H83" s="14"/>
      <c r="I83" s="9"/>
      <c r="J83" s="15"/>
      <c r="K83" s="15"/>
      <c r="L83" s="16"/>
      <c r="M83" s="17"/>
      <c r="N83" s="17"/>
      <c r="O83" s="18"/>
      <c r="P83" s="18"/>
      <c r="Q83" s="18"/>
      <c r="R83" s="18"/>
      <c r="S83" s="19"/>
      <c r="T83" s="19"/>
      <c r="U83" s="15"/>
      <c r="V83" s="14"/>
      <c r="W83" s="16"/>
      <c r="X83" s="20"/>
      <c r="Y83" s="20"/>
      <c r="Z83" s="21"/>
      <c r="AA83" s="21"/>
      <c r="AB83" s="21"/>
      <c r="AC83" s="21"/>
      <c r="AD83" s="21"/>
      <c r="AE83" s="21"/>
      <c r="AF83" s="22"/>
      <c r="AG83" s="9"/>
    </row>
    <row r="84" spans="1:33" ht="12.75">
      <c r="A84" s="10" t="s">
        <v>202</v>
      </c>
      <c r="B84" s="10" t="s">
        <v>203</v>
      </c>
      <c r="C84" s="10" t="s">
        <v>204</v>
      </c>
      <c r="D84" s="10">
        <v>2011</v>
      </c>
      <c r="E84" s="48" t="s">
        <v>205</v>
      </c>
      <c r="F84" s="42" t="s">
        <v>206</v>
      </c>
      <c r="G84" s="14"/>
      <c r="H84" s="14" t="s">
        <v>42</v>
      </c>
      <c r="I84" s="14" t="s">
        <v>42</v>
      </c>
      <c r="J84" s="15"/>
      <c r="K84" s="29" t="s">
        <v>207</v>
      </c>
      <c r="L84" s="38" t="s">
        <v>42</v>
      </c>
      <c r="M84" s="49" t="b">
        <v>0</v>
      </c>
      <c r="N84" s="49" t="b">
        <v>0</v>
      </c>
      <c r="O84" s="46" t="b">
        <v>0</v>
      </c>
      <c r="P84" s="46" t="b">
        <v>0</v>
      </c>
      <c r="Q84" s="46" t="b">
        <v>0</v>
      </c>
      <c r="R84" s="46" t="b">
        <v>0</v>
      </c>
      <c r="S84" s="46" t="b">
        <v>1</v>
      </c>
      <c r="T84" s="46" t="b">
        <v>0</v>
      </c>
      <c r="U84" s="15"/>
      <c r="V84" s="14" t="s">
        <v>208</v>
      </c>
      <c r="W84" s="38" t="s">
        <v>42</v>
      </c>
      <c r="X84" s="45" t="b">
        <v>0</v>
      </c>
      <c r="Y84" s="45" t="b">
        <v>0</v>
      </c>
      <c r="Z84" s="39" t="b">
        <v>0</v>
      </c>
      <c r="AA84" s="39" t="b">
        <v>0</v>
      </c>
      <c r="AB84" s="39" t="b">
        <v>1</v>
      </c>
      <c r="AC84" s="39" t="b">
        <v>0</v>
      </c>
      <c r="AD84" s="39" t="b">
        <v>1</v>
      </c>
      <c r="AE84" s="39" t="b">
        <v>0</v>
      </c>
      <c r="AF84" s="44" t="s">
        <v>209</v>
      </c>
      <c r="AG84" s="9"/>
    </row>
    <row r="85" spans="1:33" ht="12.75">
      <c r="A85" s="10"/>
      <c r="B85" s="10"/>
      <c r="C85" s="10"/>
      <c r="D85" s="10"/>
      <c r="E85" s="10"/>
      <c r="F85" s="14"/>
      <c r="G85" s="14"/>
      <c r="H85" s="14"/>
      <c r="I85" s="9"/>
      <c r="J85" s="15"/>
      <c r="K85" s="15"/>
      <c r="L85" s="16"/>
      <c r="M85" s="17"/>
      <c r="N85" s="17"/>
      <c r="O85" s="18"/>
      <c r="P85" s="18"/>
      <c r="Q85" s="18"/>
      <c r="R85" s="18"/>
      <c r="S85" s="19"/>
      <c r="T85" s="19"/>
      <c r="U85" s="15"/>
      <c r="V85" s="14"/>
      <c r="W85" s="16"/>
      <c r="X85" s="20"/>
      <c r="Y85" s="20"/>
      <c r="Z85" s="21"/>
      <c r="AA85" s="21"/>
      <c r="AB85" s="21"/>
      <c r="AC85" s="21"/>
      <c r="AD85" s="21"/>
      <c r="AE85" s="21"/>
      <c r="AF85" s="26"/>
      <c r="AG85" s="9"/>
    </row>
    <row r="86" spans="1:33" ht="12.75">
      <c r="A86" s="10"/>
      <c r="B86" s="10" t="s">
        <v>210</v>
      </c>
      <c r="C86" s="10"/>
      <c r="D86" s="10"/>
      <c r="E86" s="10"/>
      <c r="F86" s="14"/>
      <c r="G86" s="14"/>
      <c r="H86" s="14"/>
      <c r="I86" s="9"/>
      <c r="J86" s="15"/>
      <c r="K86" s="15"/>
      <c r="L86" s="16"/>
      <c r="M86" s="17"/>
      <c r="N86" s="17"/>
      <c r="O86" s="18"/>
      <c r="P86" s="18"/>
      <c r="Q86" s="18"/>
      <c r="R86" s="18"/>
      <c r="S86" s="19"/>
      <c r="T86" s="19"/>
      <c r="U86" s="15"/>
      <c r="V86" s="14"/>
      <c r="W86" s="16"/>
      <c r="X86" s="20"/>
      <c r="Y86" s="20"/>
      <c r="Z86" s="21"/>
      <c r="AA86" s="21"/>
      <c r="AB86" s="21"/>
      <c r="AC86" s="21"/>
      <c r="AD86" s="21"/>
      <c r="AE86" s="21"/>
      <c r="AF86" s="26"/>
      <c r="AG86" s="9"/>
    </row>
    <row r="87" spans="1:33" ht="12.75">
      <c r="A87" s="10"/>
      <c r="B87" s="10"/>
      <c r="C87" s="10"/>
      <c r="D87" s="10"/>
      <c r="E87" s="10"/>
      <c r="F87" s="14"/>
      <c r="G87" s="14"/>
      <c r="H87" s="14"/>
      <c r="I87" s="9"/>
      <c r="J87" s="15"/>
      <c r="K87" s="15"/>
      <c r="L87" s="16"/>
      <c r="M87" s="17"/>
      <c r="N87" s="17"/>
      <c r="O87" s="18"/>
      <c r="P87" s="18"/>
      <c r="Q87" s="18"/>
      <c r="R87" s="18"/>
      <c r="S87" s="19"/>
      <c r="T87" s="19"/>
      <c r="U87" s="15"/>
      <c r="V87" s="14"/>
      <c r="W87" s="16"/>
      <c r="X87" s="20"/>
      <c r="Y87" s="20"/>
      <c r="Z87" s="21"/>
      <c r="AA87" s="21"/>
      <c r="AB87" s="21"/>
      <c r="AC87" s="21"/>
      <c r="AD87" s="21"/>
      <c r="AE87" s="21"/>
      <c r="AF87" s="26"/>
      <c r="AG87" s="9"/>
    </row>
    <row r="88" spans="1:33" ht="12.75">
      <c r="A88" s="10"/>
      <c r="B88" s="10"/>
      <c r="C88" s="10"/>
      <c r="D88" s="10"/>
      <c r="E88" s="10"/>
      <c r="F88" s="14"/>
      <c r="G88" s="14"/>
      <c r="H88" s="14"/>
      <c r="I88" s="9"/>
      <c r="J88" s="15"/>
      <c r="K88" s="15"/>
      <c r="L88" s="16"/>
      <c r="M88" s="17"/>
      <c r="N88" s="17"/>
      <c r="O88" s="18"/>
      <c r="P88" s="18"/>
      <c r="Q88" s="18"/>
      <c r="R88" s="18"/>
      <c r="S88" s="19"/>
      <c r="T88" s="19"/>
      <c r="U88" s="15"/>
      <c r="V88" s="14"/>
      <c r="W88" s="16"/>
      <c r="X88" s="20"/>
      <c r="Y88" s="20"/>
      <c r="Z88" s="21"/>
      <c r="AA88" s="21"/>
      <c r="AB88" s="21"/>
      <c r="AC88" s="21"/>
      <c r="AD88" s="21"/>
      <c r="AE88" s="21"/>
      <c r="AF88" s="26"/>
      <c r="AG88" s="9"/>
    </row>
    <row r="89" spans="1:33" ht="12.75">
      <c r="A89" s="10"/>
      <c r="B89" s="10" t="s">
        <v>211</v>
      </c>
      <c r="C89" s="10"/>
      <c r="D89" s="10"/>
      <c r="E89" s="10"/>
      <c r="F89" s="14"/>
      <c r="G89" s="14"/>
      <c r="H89" s="14"/>
      <c r="I89" s="9"/>
      <c r="J89" s="15"/>
      <c r="K89" s="15"/>
      <c r="L89" s="16"/>
      <c r="M89" s="17"/>
      <c r="N89" s="17"/>
      <c r="O89" s="18"/>
      <c r="P89" s="18"/>
      <c r="Q89" s="18"/>
      <c r="R89" s="18"/>
      <c r="S89" s="19"/>
      <c r="T89" s="19"/>
      <c r="U89" s="15"/>
      <c r="V89" s="14"/>
      <c r="W89" s="16"/>
      <c r="X89" s="20"/>
      <c r="Y89" s="20"/>
      <c r="Z89" s="21"/>
      <c r="AA89" s="21"/>
      <c r="AB89" s="21"/>
      <c r="AC89" s="21"/>
      <c r="AD89" s="21"/>
      <c r="AE89" s="21"/>
      <c r="AF89" s="26"/>
      <c r="AG89" s="9"/>
    </row>
    <row r="90" spans="1:33" ht="12.75">
      <c r="A90" s="10"/>
      <c r="B90" s="10"/>
      <c r="C90" s="10"/>
      <c r="D90" s="10"/>
      <c r="E90" s="10"/>
      <c r="F90" s="14"/>
      <c r="G90" s="14"/>
      <c r="H90" s="14"/>
      <c r="I90" s="9"/>
      <c r="J90" s="15"/>
      <c r="K90" s="15"/>
      <c r="L90" s="30"/>
      <c r="M90" s="17"/>
      <c r="N90" s="17"/>
      <c r="O90" s="18"/>
      <c r="P90" s="18"/>
      <c r="Q90" s="18"/>
      <c r="R90" s="18"/>
      <c r="S90" s="19"/>
      <c r="T90" s="19"/>
      <c r="U90" s="15"/>
      <c r="V90" s="14"/>
      <c r="W90" s="16"/>
      <c r="X90" s="20"/>
      <c r="Y90" s="20"/>
      <c r="Z90" s="21"/>
      <c r="AA90" s="21"/>
      <c r="AB90" s="21"/>
      <c r="AC90" s="21"/>
      <c r="AD90" s="21"/>
      <c r="AE90" s="21"/>
      <c r="AF90" s="26"/>
      <c r="AG90" s="9"/>
    </row>
    <row r="91" spans="1:33" ht="12.75">
      <c r="A91" s="10"/>
      <c r="B91" s="10"/>
      <c r="C91" s="10"/>
      <c r="D91" s="10"/>
      <c r="E91" s="40"/>
      <c r="F91" s="14"/>
      <c r="G91" s="14"/>
      <c r="H91" s="14"/>
      <c r="I91" s="9"/>
      <c r="J91" s="15"/>
      <c r="K91" s="15"/>
      <c r="L91" s="16"/>
      <c r="M91" s="17"/>
      <c r="N91" s="17"/>
      <c r="O91" s="18"/>
      <c r="P91" s="18"/>
      <c r="Q91" s="18"/>
      <c r="R91" s="18"/>
      <c r="S91" s="19"/>
      <c r="T91" s="19"/>
      <c r="U91" s="15"/>
      <c r="V91" s="14"/>
      <c r="W91" s="16"/>
      <c r="X91" s="20"/>
      <c r="Y91" s="20"/>
      <c r="Z91" s="21"/>
      <c r="AA91" s="21"/>
      <c r="AB91" s="21"/>
      <c r="AC91" s="21"/>
      <c r="AD91" s="21"/>
      <c r="AE91" s="21"/>
      <c r="AF91" s="26"/>
      <c r="AG91" s="9"/>
    </row>
    <row r="92" spans="1:33" ht="12.75">
      <c r="A92" s="10"/>
      <c r="B92" s="10" t="s">
        <v>212</v>
      </c>
      <c r="C92" s="10"/>
      <c r="D92" s="10"/>
      <c r="E92" s="10"/>
      <c r="F92" s="14"/>
      <c r="G92" s="14"/>
      <c r="H92" s="14"/>
      <c r="I92" s="9"/>
      <c r="J92" s="15"/>
      <c r="K92" s="15"/>
      <c r="L92" s="16"/>
      <c r="M92" s="17"/>
      <c r="N92" s="17"/>
      <c r="O92" s="18"/>
      <c r="P92" s="18"/>
      <c r="Q92" s="18"/>
      <c r="R92" s="18"/>
      <c r="S92" s="19"/>
      <c r="T92" s="19"/>
      <c r="U92" s="15"/>
      <c r="V92" s="14"/>
      <c r="W92" s="16"/>
      <c r="X92" s="20"/>
      <c r="Y92" s="20"/>
      <c r="Z92" s="21"/>
      <c r="AA92" s="21"/>
      <c r="AB92" s="21"/>
      <c r="AC92" s="21"/>
      <c r="AD92" s="21"/>
      <c r="AE92" s="21"/>
      <c r="AF92" s="22"/>
      <c r="AG92" s="9"/>
    </row>
    <row r="93" spans="1:33" ht="12.75">
      <c r="A93" s="10"/>
      <c r="B93" s="10"/>
      <c r="C93" s="10"/>
      <c r="D93" s="10"/>
      <c r="E93" s="10"/>
      <c r="F93" s="14"/>
      <c r="G93" s="14"/>
      <c r="H93" s="14"/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6"/>
      <c r="AG93" s="9"/>
    </row>
    <row r="94" spans="1:33" ht="12.75">
      <c r="A94" s="10"/>
      <c r="B94" s="10"/>
      <c r="C94" s="10"/>
      <c r="D94" s="10"/>
      <c r="E94" s="10"/>
      <c r="F94" s="14"/>
      <c r="G94" s="14"/>
      <c r="H94" s="14"/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30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2"/>
      <c r="AG94" s="9"/>
    </row>
    <row r="95" spans="1:33" ht="12.75">
      <c r="A95" s="10"/>
      <c r="B95" s="10"/>
      <c r="C95" s="10"/>
      <c r="D95" s="10"/>
      <c r="E95" s="10"/>
      <c r="F95" s="14"/>
      <c r="G95" s="14"/>
      <c r="H95" s="14"/>
      <c r="I95" s="9"/>
      <c r="J95" s="15"/>
      <c r="K95" s="15"/>
      <c r="L95" s="16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2.75">
      <c r="A96" s="10"/>
      <c r="B96" s="10"/>
      <c r="C96" s="10"/>
      <c r="D96" s="10"/>
      <c r="E96" s="10"/>
      <c r="F96" s="14"/>
      <c r="G96" s="14"/>
      <c r="H96" s="14"/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2"/>
      <c r="AG96" s="9"/>
    </row>
    <row r="97" spans="1:33" ht="12.75">
      <c r="A97" s="10"/>
      <c r="B97" s="10"/>
      <c r="C97" s="10"/>
      <c r="D97" s="10"/>
      <c r="E97" s="10"/>
      <c r="F97" s="14"/>
      <c r="G97" s="14"/>
      <c r="H97" s="14"/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16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2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9"/>
      <c r="J99" s="15"/>
      <c r="K99" s="15"/>
      <c r="L99" s="16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16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16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2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2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9"/>
      <c r="J102" s="15"/>
      <c r="K102" s="15"/>
      <c r="L102" s="16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16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14"/>
      <c r="J103" s="29"/>
      <c r="K103" s="15"/>
      <c r="L103" s="30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30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6"/>
      <c r="AG103" s="9"/>
    </row>
    <row r="104" spans="1:33" ht="12.75">
      <c r="A104" s="10"/>
      <c r="B104" s="10"/>
      <c r="C104" s="10"/>
      <c r="D104" s="10"/>
      <c r="E104" s="10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2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6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16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16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2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16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2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2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14"/>
      <c r="J109" s="29"/>
      <c r="K109" s="15"/>
      <c r="L109" s="32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6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2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2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9"/>
      <c r="J112" s="15"/>
      <c r="K112" s="15"/>
      <c r="L112" s="16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6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2"/>
      <c r="AG115" s="9"/>
    </row>
    <row r="116" spans="1:33" ht="12.75">
      <c r="A116" s="10"/>
      <c r="B116" s="10"/>
      <c r="C116" s="10"/>
      <c r="D116" s="10"/>
      <c r="E116" s="40"/>
      <c r="F116" s="14"/>
      <c r="G116" s="14"/>
      <c r="H116" s="14"/>
      <c r="I116" s="9"/>
      <c r="J116" s="15"/>
      <c r="K116" s="15"/>
      <c r="L116" s="32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32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25"/>
      <c r="G117" s="14"/>
      <c r="H117" s="14"/>
      <c r="I117" s="9"/>
      <c r="J117" s="15"/>
      <c r="K117" s="15"/>
      <c r="L117" s="30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32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/>
      <c r="C118" s="10"/>
      <c r="D118" s="10"/>
      <c r="E118" s="10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2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2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16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2"/>
      <c r="AG120" s="9"/>
    </row>
    <row r="121" spans="1:33" ht="12.75">
      <c r="A121" s="10"/>
      <c r="B121" s="10"/>
      <c r="C121" s="10"/>
      <c r="D121" s="10"/>
      <c r="E121" s="10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16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6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9"/>
      <c r="J122" s="15"/>
      <c r="K122" s="15"/>
      <c r="L122" s="16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2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2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16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6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2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2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32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32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6"/>
      <c r="AG128" s="9"/>
    </row>
    <row r="129" spans="1:33" ht="12.75">
      <c r="A129" s="10"/>
      <c r="B129" s="10"/>
      <c r="C129" s="10"/>
      <c r="D129" s="10"/>
      <c r="E129" s="4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9"/>
      <c r="J130" s="15"/>
      <c r="K130" s="15"/>
      <c r="L130" s="16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16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6"/>
      <c r="AG130" s="9"/>
    </row>
    <row r="131" spans="1:33" ht="12.75">
      <c r="A131" s="10"/>
      <c r="B131" s="10"/>
      <c r="C131" s="10"/>
      <c r="D131" s="10"/>
      <c r="E131" s="40"/>
      <c r="F131" s="14"/>
      <c r="G131" s="14"/>
      <c r="H131" s="14"/>
      <c r="I131" s="9"/>
      <c r="J131" s="15"/>
      <c r="K131" s="15"/>
      <c r="L131" s="32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32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6"/>
      <c r="AG131" s="9"/>
    </row>
    <row r="132" spans="1:33" ht="12.75">
      <c r="A132" s="10"/>
      <c r="B132" s="10"/>
      <c r="C132" s="10"/>
      <c r="D132" s="10"/>
      <c r="E132" s="4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9"/>
      <c r="J133" s="15"/>
      <c r="K133" s="15"/>
      <c r="L133" s="16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16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2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2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6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6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6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9"/>
      <c r="J139" s="15"/>
      <c r="K139" s="15"/>
      <c r="L139" s="16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6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32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30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6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2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14"/>
      <c r="J143" s="29"/>
      <c r="K143" s="15"/>
      <c r="L143" s="32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50"/>
      <c r="V143" s="14"/>
      <c r="W143" s="16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2"/>
      <c r="AG143" s="9"/>
    </row>
    <row r="144" spans="1:33" ht="12.75">
      <c r="A144" s="10"/>
      <c r="B144" s="10"/>
      <c r="C144" s="10"/>
      <c r="D144" s="10"/>
      <c r="E144" s="10"/>
      <c r="F144" s="14"/>
      <c r="G144" s="14"/>
      <c r="H144" s="14"/>
      <c r="I144" s="9"/>
      <c r="J144" s="15"/>
      <c r="K144" s="15"/>
      <c r="L144" s="16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16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6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2"/>
      <c r="AG145" s="9"/>
    </row>
    <row r="146" spans="1:33" ht="12.75">
      <c r="A146" s="10"/>
      <c r="B146" s="10"/>
      <c r="C146" s="10"/>
      <c r="D146" s="10"/>
      <c r="E146" s="10"/>
      <c r="F146" s="14"/>
      <c r="G146" s="14"/>
      <c r="H146" s="14"/>
      <c r="I146" s="9"/>
      <c r="J146" s="15"/>
      <c r="K146" s="15"/>
      <c r="L146" s="16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16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2"/>
      <c r="AG146" s="9"/>
    </row>
    <row r="147" spans="1:33" ht="12.75">
      <c r="A147" s="10"/>
      <c r="B147" s="10"/>
      <c r="C147" s="10"/>
      <c r="D147" s="10"/>
      <c r="E147" s="10"/>
      <c r="F147" s="14"/>
      <c r="G147" s="14"/>
      <c r="H147" s="14"/>
      <c r="I147" s="9"/>
      <c r="J147" s="15"/>
      <c r="K147" s="15"/>
      <c r="L147" s="30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16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2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51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6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32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32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2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2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2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6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16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16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2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6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6"/>
      <c r="AG157" s="9"/>
    </row>
    <row r="158" spans="1:33" ht="12.75">
      <c r="A158" s="10"/>
      <c r="B158" s="10"/>
      <c r="C158" s="10"/>
      <c r="D158" s="10"/>
      <c r="E158" s="10"/>
      <c r="F158" s="25"/>
      <c r="G158" s="14"/>
      <c r="H158" s="14"/>
      <c r="I158" s="9"/>
      <c r="J158" s="15"/>
      <c r="K158" s="15"/>
      <c r="L158" s="32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30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2"/>
      <c r="AG158" s="9"/>
    </row>
    <row r="159" spans="1:33" ht="12.75">
      <c r="A159" s="10"/>
      <c r="B159" s="10"/>
      <c r="C159" s="10"/>
      <c r="D159" s="10"/>
      <c r="E159" s="10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2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2"/>
      <c r="AG160" s="9"/>
    </row>
    <row r="161" spans="1:33" ht="12.75">
      <c r="A161" s="10"/>
      <c r="B161" s="10"/>
      <c r="C161" s="10"/>
      <c r="D161" s="10"/>
      <c r="E161" s="10"/>
      <c r="F161" s="14"/>
      <c r="G161" s="14"/>
      <c r="H161" s="14"/>
      <c r="I161" s="9"/>
      <c r="J161" s="15"/>
      <c r="K161" s="15"/>
      <c r="L161" s="16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16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2"/>
      <c r="AG161" s="9"/>
    </row>
    <row r="162" spans="1:33" ht="12.75">
      <c r="A162" s="10"/>
      <c r="B162" s="10"/>
      <c r="C162" s="10"/>
      <c r="D162" s="10"/>
      <c r="E162" s="10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2"/>
      <c r="AG162" s="9"/>
    </row>
    <row r="163" spans="1:33" ht="12.75">
      <c r="A163" s="10"/>
      <c r="B163" s="10"/>
      <c r="C163" s="10"/>
      <c r="D163" s="10"/>
      <c r="E163" s="10"/>
      <c r="F163" s="25"/>
      <c r="G163" s="14"/>
      <c r="H163" s="14"/>
      <c r="I163" s="9"/>
      <c r="J163" s="15"/>
      <c r="K163" s="15"/>
      <c r="L163" s="32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32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30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30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6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32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30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6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2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32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32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6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9"/>
      <c r="J173" s="15"/>
      <c r="K173" s="15"/>
      <c r="L173" s="16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15"/>
      <c r="V173" s="14"/>
      <c r="W173" s="30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6"/>
      <c r="AG173" s="9"/>
    </row>
    <row r="174" spans="1:33" ht="12.75">
      <c r="A174" s="10"/>
      <c r="B174" s="10"/>
      <c r="C174" s="10"/>
      <c r="D174" s="10"/>
      <c r="E174" s="10"/>
      <c r="F174" s="25"/>
      <c r="G174" s="14"/>
      <c r="H174" s="14"/>
      <c r="I174" s="9"/>
      <c r="J174" s="15"/>
      <c r="K174" s="15"/>
      <c r="L174" s="32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32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6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6"/>
      <c r="AG175" s="9"/>
    </row>
    <row r="176" spans="1:33" ht="12.75">
      <c r="A176" s="10"/>
      <c r="B176" s="10"/>
      <c r="C176" s="10"/>
      <c r="D176" s="10"/>
      <c r="E176" s="40"/>
      <c r="F176" s="14"/>
      <c r="G176" s="14"/>
      <c r="H176" s="14"/>
      <c r="I176" s="9"/>
      <c r="J176" s="15"/>
      <c r="K176" s="15"/>
      <c r="L176" s="30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6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16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6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32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32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30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2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16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16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2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/>
      <c r="C183" s="10"/>
      <c r="D183" s="10"/>
      <c r="E183" s="10"/>
      <c r="F183" s="13"/>
      <c r="G183" s="14"/>
      <c r="H183" s="14"/>
      <c r="I183" s="9"/>
      <c r="J183" s="15"/>
      <c r="K183" s="15"/>
      <c r="L183" s="32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30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6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2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16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16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2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2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16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16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2"/>
      <c r="AG187" s="9"/>
    </row>
    <row r="188" spans="1:33" ht="12.75">
      <c r="A188" s="10"/>
      <c r="B188" s="10"/>
      <c r="C188" s="10"/>
      <c r="D188" s="10"/>
      <c r="E188" s="10"/>
      <c r="F188" s="14"/>
      <c r="G188" s="14"/>
      <c r="H188" s="14"/>
      <c r="I188" s="9"/>
      <c r="J188" s="15"/>
      <c r="K188" s="15"/>
      <c r="L188" s="16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16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/>
      <c r="C189" s="10"/>
      <c r="D189" s="10"/>
      <c r="E189" s="10"/>
      <c r="F189" s="14"/>
      <c r="G189" s="14"/>
      <c r="H189" s="14"/>
      <c r="I189" s="9"/>
      <c r="J189" s="15"/>
      <c r="K189" s="15"/>
      <c r="L189" s="16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2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14"/>
      <c r="J190" s="29"/>
      <c r="K190" s="15"/>
      <c r="L190" s="30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30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16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6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14"/>
      <c r="G193" s="14"/>
      <c r="H193" s="14"/>
      <c r="I193" s="9"/>
      <c r="J193" s="15"/>
      <c r="K193" s="15"/>
      <c r="L193" s="16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16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6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32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32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2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6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16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2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16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16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16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16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2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9"/>
      <c r="J203" s="15"/>
      <c r="K203" s="15"/>
      <c r="L203" s="16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16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2"/>
      <c r="AG203" s="9"/>
    </row>
    <row r="204" spans="1:33" ht="12.75">
      <c r="A204" s="10"/>
      <c r="B204" s="10"/>
      <c r="C204" s="10"/>
      <c r="D204" s="10"/>
      <c r="E204" s="10"/>
      <c r="F204" s="14"/>
      <c r="G204" s="14"/>
      <c r="H204" s="14"/>
      <c r="I204" s="9"/>
      <c r="J204" s="15"/>
      <c r="K204" s="15"/>
      <c r="L204" s="16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16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2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16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16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6"/>
      <c r="AG205" s="9"/>
    </row>
    <row r="206" spans="1:33" ht="12.75">
      <c r="A206" s="10"/>
      <c r="B206" s="10"/>
      <c r="C206" s="10"/>
      <c r="D206" s="10"/>
      <c r="E206" s="10"/>
      <c r="F206" s="14"/>
      <c r="G206" s="14"/>
      <c r="H206" s="14"/>
      <c r="I206" s="9"/>
      <c r="J206" s="15"/>
      <c r="K206" s="15"/>
      <c r="L206" s="16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2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32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30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6"/>
      <c r="AG207" s="9"/>
    </row>
    <row r="208" spans="1:33" ht="12.75">
      <c r="A208" s="10"/>
      <c r="B208" s="10"/>
      <c r="C208" s="10"/>
      <c r="D208" s="10"/>
      <c r="E208" s="40"/>
      <c r="F208" s="14"/>
      <c r="G208" s="14"/>
      <c r="H208" s="14"/>
      <c r="I208" s="9"/>
      <c r="J208" s="15"/>
      <c r="K208" s="15"/>
      <c r="L208" s="16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16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16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2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6"/>
      <c r="AG212" s="9"/>
    </row>
    <row r="213" spans="1:33" ht="12.75">
      <c r="A213" s="10"/>
      <c r="B213" s="10"/>
      <c r="C213" s="10"/>
      <c r="D213" s="10"/>
      <c r="E213" s="10"/>
      <c r="F213" s="14"/>
      <c r="G213" s="14"/>
      <c r="H213" s="14"/>
      <c r="I213" s="9"/>
      <c r="J213" s="15"/>
      <c r="K213" s="15"/>
      <c r="L213" s="16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16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6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6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6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6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6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9"/>
      <c r="J220" s="15"/>
      <c r="K220" s="15"/>
      <c r="L220" s="16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16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2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6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16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30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6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32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30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2"/>
      <c r="AG228" s="9"/>
    </row>
    <row r="229" spans="1:33" ht="12.75">
      <c r="A229" s="10"/>
      <c r="B229" s="10"/>
      <c r="C229" s="10"/>
      <c r="D229" s="10"/>
      <c r="E229" s="10"/>
      <c r="F229" s="25"/>
      <c r="G229" s="14"/>
      <c r="H229" s="14"/>
      <c r="I229" s="9"/>
      <c r="J229" s="15"/>
      <c r="K229" s="15"/>
      <c r="L229" s="32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32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2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2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29"/>
      <c r="K231" s="15"/>
      <c r="L231" s="32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6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6"/>
      <c r="AG233" s="9"/>
    </row>
    <row r="234" spans="1:33" ht="12.75">
      <c r="A234" s="10"/>
      <c r="B234" s="10"/>
      <c r="C234" s="10"/>
      <c r="D234" s="10"/>
      <c r="E234" s="4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6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2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6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16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16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6"/>
      <c r="AG237" s="9"/>
    </row>
    <row r="238" spans="1:33" ht="12.75">
      <c r="A238" s="10"/>
      <c r="B238" s="10"/>
      <c r="C238" s="10"/>
      <c r="D238" s="10"/>
      <c r="E238" s="10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30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6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6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16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6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15"/>
      <c r="K244" s="15"/>
      <c r="L244" s="16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6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32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30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14"/>
      <c r="J246" s="29"/>
      <c r="K246" s="15"/>
      <c r="L246" s="32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6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6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30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2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6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6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32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30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6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30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16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6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16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16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/>
      <c r="C259" s="10"/>
      <c r="D259" s="10"/>
      <c r="E259" s="10"/>
      <c r="F259" s="14"/>
      <c r="G259" s="14"/>
      <c r="H259" s="14"/>
      <c r="I259" s="9"/>
      <c r="J259" s="15"/>
      <c r="K259" s="15"/>
      <c r="L259" s="16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16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2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2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9"/>
      <c r="J261" s="15"/>
      <c r="K261" s="15"/>
      <c r="L261" s="16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6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2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2"/>
      <c r="AG263" s="9"/>
    </row>
    <row r="264" spans="1:33" ht="12.75">
      <c r="A264" s="10"/>
      <c r="B264" s="10"/>
      <c r="C264" s="10"/>
      <c r="D264" s="10"/>
      <c r="E264" s="10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6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2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2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16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2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6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32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30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2"/>
      <c r="AG270" s="9"/>
    </row>
    <row r="271" spans="1:33" ht="12.75">
      <c r="A271" s="10"/>
      <c r="B271" s="10"/>
      <c r="C271" s="10"/>
      <c r="D271" s="10"/>
      <c r="E271" s="10"/>
      <c r="F271" s="25"/>
      <c r="G271" s="14"/>
      <c r="H271" s="14"/>
      <c r="I271" s="9"/>
      <c r="J271" s="15"/>
      <c r="K271" s="15"/>
      <c r="L271" s="32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32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4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6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16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16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2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9"/>
      <c r="J276" s="15"/>
      <c r="K276" s="15"/>
      <c r="L276" s="16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2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2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16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6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32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30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6"/>
      <c r="AG281" s="9"/>
    </row>
    <row r="282" spans="1:33" ht="12.75">
      <c r="A282" s="10"/>
      <c r="B282" s="10"/>
      <c r="C282" s="10"/>
      <c r="D282" s="10"/>
      <c r="E282" s="4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16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16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6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6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16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6"/>
      <c r="AG285" s="9"/>
    </row>
    <row r="286" spans="1:33" ht="12.75">
      <c r="A286" s="10"/>
      <c r="B286" s="10"/>
      <c r="C286" s="10"/>
      <c r="D286" s="10"/>
      <c r="E286" s="10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6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6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6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6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2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2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6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6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6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16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16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6"/>
      <c r="AG300" s="9"/>
    </row>
    <row r="301" spans="1:33" ht="12.75">
      <c r="A301" s="10"/>
      <c r="B301" s="10"/>
      <c r="C301" s="10"/>
      <c r="D301" s="10"/>
      <c r="E301" s="10"/>
      <c r="F301" s="14"/>
      <c r="G301" s="14"/>
      <c r="H301" s="14"/>
      <c r="I301" s="9"/>
      <c r="J301" s="15"/>
      <c r="K301" s="15"/>
      <c r="L301" s="16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16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6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2"/>
      <c r="AG302" s="9"/>
    </row>
    <row r="303" spans="1:33" ht="12.75">
      <c r="A303" s="10"/>
      <c r="B303" s="10"/>
      <c r="C303" s="10"/>
      <c r="D303" s="10"/>
      <c r="E303" s="10"/>
      <c r="F303" s="14"/>
      <c r="G303" s="14"/>
      <c r="H303" s="14"/>
      <c r="I303" s="9"/>
      <c r="J303" s="15"/>
      <c r="K303" s="15"/>
      <c r="L303" s="32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32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6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2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30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6"/>
      <c r="AG305" s="9"/>
    </row>
    <row r="306" spans="1:33" ht="12.75">
      <c r="A306" s="10"/>
      <c r="B306" s="10"/>
      <c r="C306" s="10"/>
      <c r="D306" s="10"/>
      <c r="E306" s="10"/>
      <c r="F306" s="25"/>
      <c r="G306" s="14"/>
      <c r="H306" s="14"/>
      <c r="I306" s="9"/>
      <c r="J306" s="15"/>
      <c r="K306" s="15"/>
      <c r="L306" s="32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30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2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2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30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2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16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16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2"/>
      <c r="AG311" s="9"/>
    </row>
    <row r="312" spans="1:33" ht="12.75">
      <c r="A312" s="10"/>
      <c r="B312" s="10"/>
      <c r="C312" s="10"/>
      <c r="D312" s="10"/>
      <c r="E312" s="10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2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2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6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16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6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6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2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2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6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6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2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32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32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2"/>
      <c r="AG326" s="9"/>
    </row>
    <row r="327" spans="1:33" ht="12.75">
      <c r="A327" s="10"/>
      <c r="B327" s="10"/>
      <c r="C327" s="10"/>
      <c r="D327" s="10"/>
      <c r="E327" s="4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2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6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2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6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6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16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16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2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16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2"/>
      <c r="AG335" s="9"/>
    </row>
    <row r="336" spans="1:33" ht="12.75">
      <c r="A336" s="10"/>
      <c r="B336" s="10"/>
      <c r="C336" s="10"/>
      <c r="D336" s="10"/>
      <c r="E336" s="10"/>
      <c r="F336" s="14"/>
      <c r="G336" s="14"/>
      <c r="H336" s="14"/>
      <c r="I336" s="9"/>
      <c r="J336" s="15"/>
      <c r="K336" s="15"/>
      <c r="L336" s="16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16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6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2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6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16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6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32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32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2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6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52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52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52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2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2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6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2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2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16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16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14"/>
      <c r="J354" s="29"/>
      <c r="K354" s="15"/>
      <c r="L354" s="30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30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6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16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16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2"/>
      <c r="AG356" s="9"/>
    </row>
    <row r="357" spans="1:33" ht="12.75">
      <c r="A357" s="10"/>
      <c r="B357" s="10"/>
      <c r="C357" s="10"/>
      <c r="D357" s="10"/>
      <c r="E357" s="10"/>
      <c r="F357" s="25"/>
      <c r="G357" s="14"/>
      <c r="H357" s="14"/>
      <c r="I357" s="9"/>
      <c r="J357" s="15"/>
      <c r="K357" s="15"/>
      <c r="L357" s="32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30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6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2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22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30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6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6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2"/>
      <c r="AG362" s="9"/>
    </row>
    <row r="363" spans="1:33" ht="12.75">
      <c r="A363" s="10"/>
      <c r="B363" s="10"/>
      <c r="C363" s="10"/>
      <c r="D363" s="10"/>
      <c r="E363" s="40"/>
      <c r="F363" s="14"/>
      <c r="G363" s="14"/>
      <c r="H363" s="14"/>
      <c r="I363" s="9"/>
      <c r="J363" s="15"/>
      <c r="K363" s="15"/>
      <c r="L363" s="32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30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6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16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16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6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14"/>
      <c r="J368" s="29"/>
      <c r="K368" s="15"/>
      <c r="L368" s="32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2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2"/>
      <c r="AG369" s="9"/>
    </row>
    <row r="370" spans="1:33" ht="12.75">
      <c r="A370" s="10"/>
      <c r="B370" s="10"/>
      <c r="C370" s="10"/>
      <c r="D370" s="10"/>
      <c r="E370" s="40"/>
      <c r="F370" s="14"/>
      <c r="G370" s="14"/>
      <c r="H370" s="14"/>
      <c r="I370" s="9"/>
      <c r="J370" s="15"/>
      <c r="K370" s="15"/>
      <c r="L370" s="16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16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2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6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22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22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22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6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2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2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9"/>
      <c r="J381" s="15"/>
      <c r="K381" s="15"/>
      <c r="L381" s="16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2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2"/>
      <c r="AG382" s="9"/>
    </row>
    <row r="383" spans="1:33" ht="12.75">
      <c r="A383" s="10"/>
      <c r="B383" s="10"/>
      <c r="C383" s="10"/>
      <c r="D383" s="10"/>
      <c r="E383" s="10"/>
      <c r="F383" s="25"/>
      <c r="G383" s="14"/>
      <c r="H383" s="14"/>
      <c r="I383" s="9"/>
      <c r="J383" s="15"/>
      <c r="K383" s="15"/>
      <c r="L383" s="32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32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6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9"/>
      <c r="J384" s="15"/>
      <c r="K384" s="15"/>
      <c r="L384" s="16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16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6"/>
      <c r="AG384" s="9"/>
    </row>
    <row r="385" spans="1:33" ht="12.75">
      <c r="A385" s="10"/>
      <c r="B385" s="10"/>
      <c r="C385" s="10"/>
      <c r="D385" s="10"/>
      <c r="E385" s="40"/>
      <c r="F385" s="14"/>
      <c r="G385" s="14"/>
      <c r="H385" s="14"/>
      <c r="I385" s="14"/>
      <c r="J385" s="29"/>
      <c r="K385" s="15"/>
      <c r="L385" s="30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30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6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14"/>
      <c r="G387" s="14"/>
      <c r="H387" s="14"/>
      <c r="I387" s="9"/>
      <c r="J387" s="15"/>
      <c r="K387" s="15"/>
      <c r="L387" s="16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16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2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2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16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6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6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6"/>
      <c r="AG392" s="9"/>
    </row>
    <row r="393" spans="1:33" ht="12.75">
      <c r="A393" s="10"/>
      <c r="B393" s="10"/>
      <c r="C393" s="10"/>
      <c r="D393" s="10"/>
      <c r="E393" s="10"/>
      <c r="F393" s="14"/>
      <c r="G393" s="14"/>
      <c r="H393" s="14"/>
      <c r="I393" s="9"/>
      <c r="J393" s="15"/>
      <c r="K393" s="15"/>
      <c r="L393" s="16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16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2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10"/>
      <c r="F398" s="14"/>
      <c r="G398" s="14"/>
      <c r="H398" s="14"/>
      <c r="I398" s="9"/>
      <c r="J398" s="15"/>
      <c r="K398" s="15"/>
      <c r="L398" s="16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16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6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6"/>
      <c r="AG399" s="9"/>
    </row>
    <row r="400" spans="1:33" ht="12.75">
      <c r="A400" s="10"/>
      <c r="B400" s="10"/>
      <c r="C400" s="10"/>
      <c r="D400" s="10"/>
      <c r="E400" s="40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6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6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14"/>
      <c r="J403" s="29"/>
      <c r="K403" s="15"/>
      <c r="L403" s="32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50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2"/>
      <c r="AG403" s="9"/>
    </row>
    <row r="404" spans="1:33" ht="12.75">
      <c r="A404" s="10"/>
      <c r="B404" s="10"/>
      <c r="C404" s="10"/>
      <c r="D404" s="10"/>
      <c r="E404" s="10"/>
      <c r="F404" s="25"/>
      <c r="G404" s="14"/>
      <c r="H404" s="14"/>
      <c r="I404" s="9"/>
      <c r="J404" s="15"/>
      <c r="K404" s="15"/>
      <c r="L404" s="32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32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14"/>
      <c r="J405" s="29"/>
      <c r="K405" s="15"/>
      <c r="L405" s="30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30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2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30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2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2"/>
      <c r="AG408" s="9"/>
    </row>
    <row r="409" spans="1:33" ht="12.75">
      <c r="A409" s="10"/>
      <c r="B409" s="10"/>
      <c r="C409" s="10"/>
      <c r="D409" s="10"/>
      <c r="E409" s="10"/>
      <c r="F409" s="25"/>
      <c r="G409" s="14"/>
      <c r="H409" s="14"/>
      <c r="I409" s="9"/>
      <c r="J409" s="15"/>
      <c r="K409" s="15"/>
      <c r="L409" s="32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30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6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32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30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2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30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2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6"/>
      <c r="AG412" s="9"/>
    </row>
    <row r="413" spans="1:33" ht="12.75">
      <c r="A413" s="10"/>
      <c r="B413" s="10"/>
      <c r="C413" s="10"/>
      <c r="D413" s="10"/>
      <c r="E413" s="10"/>
      <c r="F413" s="14"/>
      <c r="G413" s="14"/>
      <c r="H413" s="14"/>
      <c r="I413" s="14"/>
      <c r="J413" s="29"/>
      <c r="K413" s="15"/>
      <c r="L413" s="30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30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2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14"/>
      <c r="J414" s="29"/>
      <c r="K414" s="15"/>
      <c r="L414" s="30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30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2"/>
      <c r="AG414" s="9"/>
    </row>
    <row r="415" spans="1:33" ht="12.75">
      <c r="A415" s="10"/>
      <c r="B415" s="10"/>
      <c r="C415" s="10"/>
      <c r="D415" s="10"/>
      <c r="E415" s="10"/>
      <c r="F415" s="14"/>
      <c r="G415" s="14"/>
      <c r="H415" s="14"/>
      <c r="I415" s="9"/>
      <c r="J415" s="15"/>
      <c r="K415" s="15"/>
      <c r="L415" s="16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53"/>
      <c r="V415" s="14"/>
      <c r="W415" s="16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2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2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9"/>
      <c r="J418" s="15"/>
      <c r="K418" s="15"/>
      <c r="L418" s="30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30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2"/>
      <c r="AG420" s="9"/>
    </row>
    <row r="421" spans="1:33" ht="12.75">
      <c r="A421" s="10"/>
      <c r="B421" s="10"/>
      <c r="C421" s="10"/>
      <c r="D421" s="10"/>
      <c r="E421" s="4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6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2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2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16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2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2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16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2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6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6"/>
      <c r="AG429" s="9"/>
    </row>
    <row r="430" spans="1:33" ht="12.75">
      <c r="A430" s="10"/>
      <c r="B430" s="10"/>
      <c r="C430" s="10"/>
      <c r="D430" s="10"/>
      <c r="E430" s="10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1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6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16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6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16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6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9"/>
      <c r="J433" s="15"/>
      <c r="K433" s="15"/>
      <c r="L433" s="16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15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6"/>
      <c r="AG433" s="9"/>
    </row>
    <row r="434" spans="1:33" ht="12.75">
      <c r="A434" s="10"/>
      <c r="B434" s="10"/>
      <c r="C434" s="10"/>
      <c r="D434" s="10"/>
      <c r="E434" s="10"/>
      <c r="F434" s="14"/>
      <c r="G434" s="14"/>
      <c r="H434" s="14"/>
      <c r="I434" s="9"/>
      <c r="J434" s="15"/>
      <c r="K434" s="15"/>
      <c r="L434" s="16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16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6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9"/>
      <c r="J435" s="15"/>
      <c r="K435" s="15"/>
      <c r="L435" s="16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16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6"/>
      <c r="AG435" s="9"/>
    </row>
    <row r="436" spans="1:33" ht="12.75">
      <c r="A436" s="10"/>
      <c r="B436" s="10"/>
      <c r="C436" s="10"/>
      <c r="D436" s="10"/>
      <c r="E436" s="10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16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2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30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30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6"/>
      <c r="AG438" s="9"/>
    </row>
    <row r="439" spans="1:33" ht="12.75">
      <c r="A439" s="10"/>
      <c r="B439" s="10"/>
      <c r="C439" s="10"/>
      <c r="D439" s="10"/>
      <c r="E439" s="10"/>
      <c r="F439" s="14"/>
      <c r="G439" s="14"/>
      <c r="H439" s="14"/>
      <c r="I439" s="9"/>
      <c r="J439" s="15"/>
      <c r="K439" s="15"/>
      <c r="L439" s="16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16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2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16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16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54" t="b">
        <v>0</v>
      </c>
      <c r="N441" s="54" t="b">
        <v>0</v>
      </c>
      <c r="O441" s="54" t="b">
        <v>0</v>
      </c>
      <c r="P441" s="54" t="b">
        <v>0</v>
      </c>
      <c r="Q441" s="54" t="b">
        <v>0</v>
      </c>
      <c r="R441" s="54" t="b">
        <v>0</v>
      </c>
      <c r="S441" s="54" t="b">
        <v>0</v>
      </c>
      <c r="T441" s="54" t="b">
        <v>0</v>
      </c>
      <c r="U441" s="9"/>
      <c r="V441" s="9"/>
      <c r="W441" s="9"/>
      <c r="X441" s="9" t="b">
        <v>0</v>
      </c>
      <c r="Y441" s="9" t="b">
        <v>0</v>
      </c>
      <c r="Z441" s="9" t="b">
        <v>0</v>
      </c>
      <c r="AA441" s="9" t="b">
        <v>0</v>
      </c>
      <c r="AB441" s="9" t="b">
        <v>0</v>
      </c>
      <c r="AC441" s="9" t="b">
        <v>0</v>
      </c>
      <c r="AD441" s="9" t="b">
        <v>0</v>
      </c>
      <c r="AE441" s="9" t="b">
        <v>0</v>
      </c>
      <c r="AF441" s="9"/>
      <c r="AG441" s="9"/>
    </row>
    <row r="442" spans="1:3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54" t="b">
        <v>0</v>
      </c>
      <c r="N442" s="54" t="b">
        <v>0</v>
      </c>
      <c r="O442" s="54" t="b">
        <v>0</v>
      </c>
      <c r="P442" s="54" t="b">
        <v>0</v>
      </c>
      <c r="Q442" s="54" t="b">
        <v>0</v>
      </c>
      <c r="R442" s="54" t="b">
        <v>0</v>
      </c>
      <c r="S442" s="54" t="b">
        <v>0</v>
      </c>
      <c r="T442" s="54" t="b">
        <v>0</v>
      </c>
      <c r="U442" s="9"/>
      <c r="V442" s="9"/>
      <c r="W442" s="9"/>
      <c r="X442" s="9" t="b">
        <v>0</v>
      </c>
      <c r="Y442" s="9" t="b">
        <v>0</v>
      </c>
      <c r="Z442" s="9" t="b">
        <v>0</v>
      </c>
      <c r="AA442" s="9" t="b">
        <v>0</v>
      </c>
      <c r="AB442" s="9" t="b">
        <v>0</v>
      </c>
      <c r="AC442" s="9" t="b">
        <v>0</v>
      </c>
      <c r="AD442" s="9" t="b">
        <v>0</v>
      </c>
      <c r="AE442" s="9" t="b">
        <v>0</v>
      </c>
      <c r="AF442" s="9"/>
      <c r="AG442" s="9"/>
    </row>
    <row r="443" spans="1:3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54" t="b">
        <v>0</v>
      </c>
      <c r="N443" s="54" t="b">
        <v>0</v>
      </c>
      <c r="O443" s="54" t="b">
        <v>0</v>
      </c>
      <c r="P443" s="54" t="b">
        <v>0</v>
      </c>
      <c r="Q443" s="54" t="b">
        <v>0</v>
      </c>
      <c r="R443" s="54" t="b">
        <v>0</v>
      </c>
      <c r="S443" s="54" t="b">
        <v>0</v>
      </c>
      <c r="T443" s="54" t="b">
        <v>0</v>
      </c>
      <c r="U443" s="9"/>
      <c r="V443" s="9"/>
      <c r="W443" s="9"/>
      <c r="X443" s="9" t="b">
        <v>0</v>
      </c>
      <c r="Y443" s="9" t="b">
        <v>0</v>
      </c>
      <c r="Z443" s="9" t="b">
        <v>0</v>
      </c>
      <c r="AA443" s="9" t="b">
        <v>0</v>
      </c>
      <c r="AB443" s="9" t="b">
        <v>0</v>
      </c>
      <c r="AC443" s="9" t="b">
        <v>0</v>
      </c>
      <c r="AD443" s="9" t="b">
        <v>0</v>
      </c>
      <c r="AE443" s="9" t="b">
        <v>0</v>
      </c>
      <c r="AF443" s="9"/>
      <c r="AG443" s="9"/>
    </row>
    <row r="444" spans="1:3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54" t="b">
        <v>0</v>
      </c>
      <c r="N444" s="54" t="b">
        <v>0</v>
      </c>
      <c r="O444" s="54" t="b">
        <v>0</v>
      </c>
      <c r="P444" s="54" t="b">
        <v>0</v>
      </c>
      <c r="Q444" s="54" t="b">
        <v>0</v>
      </c>
      <c r="R444" s="54" t="b">
        <v>0</v>
      </c>
      <c r="S444" s="54" t="b">
        <v>0</v>
      </c>
      <c r="T444" s="54" t="b">
        <v>0</v>
      </c>
      <c r="U444" s="9"/>
      <c r="V444" s="9"/>
      <c r="W444" s="9"/>
      <c r="X444" s="9" t="b">
        <v>0</v>
      </c>
      <c r="Y444" s="9" t="b">
        <v>0</v>
      </c>
      <c r="Z444" s="9" t="b">
        <v>0</v>
      </c>
      <c r="AA444" s="9" t="b">
        <v>0</v>
      </c>
      <c r="AB444" s="9" t="b">
        <v>0</v>
      </c>
      <c r="AC444" s="9" t="b">
        <v>0</v>
      </c>
      <c r="AD444" s="9" t="b">
        <v>0</v>
      </c>
      <c r="AE444" s="9" t="b">
        <v>0</v>
      </c>
      <c r="AF444" s="9"/>
      <c r="AG444" s="9"/>
    </row>
    <row r="445" spans="1:3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54" t="b">
        <v>0</v>
      </c>
      <c r="N445" s="54" t="b">
        <v>0</v>
      </c>
      <c r="O445" s="54" t="b">
        <v>0</v>
      </c>
      <c r="P445" s="54" t="b">
        <v>0</v>
      </c>
      <c r="Q445" s="54" t="b">
        <v>0</v>
      </c>
      <c r="R445" s="54" t="b">
        <v>0</v>
      </c>
      <c r="S445" s="54" t="b">
        <v>0</v>
      </c>
      <c r="T445" s="54" t="b">
        <v>0</v>
      </c>
      <c r="U445" s="9"/>
      <c r="V445" s="9"/>
      <c r="W445" s="9"/>
      <c r="X445" s="9" t="b">
        <v>0</v>
      </c>
      <c r="Y445" s="9" t="b">
        <v>0</v>
      </c>
      <c r="Z445" s="9" t="b">
        <v>0</v>
      </c>
      <c r="AA445" s="9" t="b">
        <v>0</v>
      </c>
      <c r="AB445" s="9" t="b">
        <v>0</v>
      </c>
      <c r="AC445" s="9" t="b">
        <v>0</v>
      </c>
      <c r="AD445" s="9" t="b">
        <v>0</v>
      </c>
      <c r="AE445" s="9" t="b">
        <v>0</v>
      </c>
      <c r="AF445" s="9"/>
      <c r="AG445" s="9"/>
    </row>
    <row r="446" spans="1:33" ht="12.75">
      <c r="A446" s="9"/>
      <c r="B446" s="9"/>
      <c r="C446" s="9"/>
      <c r="D446" s="9"/>
      <c r="E446" s="14"/>
      <c r="F446" s="9"/>
      <c r="G446" s="9"/>
      <c r="H446" s="9"/>
      <c r="I446" s="9"/>
      <c r="J446" s="9"/>
      <c r="K446" s="9"/>
      <c r="L446" s="9"/>
      <c r="M446" s="54" t="b">
        <v>0</v>
      </c>
      <c r="N446" s="54" t="b">
        <v>0</v>
      </c>
      <c r="O446" s="54" t="b">
        <v>0</v>
      </c>
      <c r="P446" s="54" t="b">
        <v>0</v>
      </c>
      <c r="Q446" s="54" t="b">
        <v>0</v>
      </c>
      <c r="R446" s="54" t="b">
        <v>0</v>
      </c>
      <c r="S446" s="54" t="b">
        <v>0</v>
      </c>
      <c r="T446" s="54" t="b">
        <v>0</v>
      </c>
      <c r="U446" s="9"/>
      <c r="V446" s="9"/>
      <c r="W446" s="9"/>
      <c r="X446" s="9" t="b">
        <v>0</v>
      </c>
      <c r="Y446" s="9" t="b">
        <v>0</v>
      </c>
      <c r="Z446" s="9" t="b">
        <v>0</v>
      </c>
      <c r="AA446" s="9" t="b">
        <v>0</v>
      </c>
      <c r="AB446" s="9" t="b">
        <v>0</v>
      </c>
      <c r="AC446" s="9" t="b">
        <v>0</v>
      </c>
      <c r="AD446" s="9" t="b">
        <v>0</v>
      </c>
      <c r="AE446" s="9" t="b">
        <v>0</v>
      </c>
      <c r="AF446" s="9"/>
      <c r="AG446" s="9"/>
    </row>
    <row r="447" spans="1:33" ht="12.75">
      <c r="A447" s="9"/>
      <c r="B447" s="9"/>
      <c r="C447" s="9"/>
      <c r="D447" s="9"/>
      <c r="E447" s="14"/>
      <c r="F447" s="9">
        <f>E446</f>
        <v>0</v>
      </c>
      <c r="G447" s="9"/>
      <c r="H447" s="9"/>
      <c r="I447" s="9"/>
      <c r="J447" s="9"/>
      <c r="K447" s="9"/>
      <c r="L447" s="9"/>
      <c r="M447" s="54" t="b">
        <v>0</v>
      </c>
      <c r="N447" s="54" t="b">
        <v>0</v>
      </c>
      <c r="O447" s="54" t="b">
        <v>0</v>
      </c>
      <c r="P447" s="54" t="b">
        <v>0</v>
      </c>
      <c r="Q447" s="54" t="b">
        <v>0</v>
      </c>
      <c r="R447" s="54" t="b">
        <v>0</v>
      </c>
      <c r="S447" s="54" t="b">
        <v>0</v>
      </c>
      <c r="T447" s="54" t="b">
        <v>0</v>
      </c>
      <c r="U447" s="9"/>
      <c r="V447" s="9"/>
      <c r="W447" s="9"/>
      <c r="X447" s="9" t="b">
        <v>0</v>
      </c>
      <c r="Y447" s="9" t="b">
        <v>0</v>
      </c>
      <c r="Z447" s="9" t="b">
        <v>0</v>
      </c>
      <c r="AA447" s="9" t="b">
        <v>0</v>
      </c>
      <c r="AB447" s="9" t="b">
        <v>0</v>
      </c>
      <c r="AC447" s="9" t="b">
        <v>0</v>
      </c>
      <c r="AD447" s="9" t="b">
        <v>0</v>
      </c>
      <c r="AE447" s="9" t="b">
        <v>0</v>
      </c>
      <c r="AF447" s="9"/>
      <c r="AG447" s="9"/>
    </row>
    <row r="448" spans="1:3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54" t="b">
        <v>0</v>
      </c>
      <c r="N448" s="54" t="b">
        <v>0</v>
      </c>
      <c r="O448" s="54" t="b">
        <v>0</v>
      </c>
      <c r="P448" s="54" t="b">
        <v>0</v>
      </c>
      <c r="Q448" s="54" t="b">
        <v>0</v>
      </c>
      <c r="R448" s="54" t="b">
        <v>0</v>
      </c>
      <c r="S448" s="54" t="b">
        <v>0</v>
      </c>
      <c r="T448" s="54" t="b">
        <v>0</v>
      </c>
      <c r="U448" s="9"/>
      <c r="V448" s="9"/>
      <c r="W448" s="9"/>
      <c r="X448" s="9" t="b">
        <v>0</v>
      </c>
      <c r="Y448" s="9" t="b">
        <v>0</v>
      </c>
      <c r="Z448" s="9" t="b">
        <v>0</v>
      </c>
      <c r="AA448" s="9" t="b">
        <v>0</v>
      </c>
      <c r="AB448" s="9" t="b">
        <v>0</v>
      </c>
      <c r="AC448" s="9" t="b">
        <v>0</v>
      </c>
      <c r="AD448" s="9" t="b">
        <v>0</v>
      </c>
      <c r="AE448" s="9" t="b">
        <v>0</v>
      </c>
      <c r="AF448" s="9"/>
      <c r="AG448" s="9"/>
    </row>
    <row r="449" spans="1:3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54" t="b">
        <v>0</v>
      </c>
      <c r="N449" s="54" t="b">
        <v>0</v>
      </c>
      <c r="O449" s="54" t="b">
        <v>0</v>
      </c>
      <c r="P449" s="54" t="b">
        <v>0</v>
      </c>
      <c r="Q449" s="54" t="b">
        <v>0</v>
      </c>
      <c r="R449" s="54" t="b">
        <v>0</v>
      </c>
      <c r="S449" s="54" t="b">
        <v>0</v>
      </c>
      <c r="T449" s="54" t="b">
        <v>0</v>
      </c>
      <c r="U449" s="9"/>
      <c r="V449" s="9"/>
      <c r="W449" s="9"/>
      <c r="X449" s="9" t="b">
        <v>0</v>
      </c>
      <c r="Y449" s="9" t="b">
        <v>0</v>
      </c>
      <c r="Z449" s="9" t="b">
        <v>0</v>
      </c>
      <c r="AA449" s="9" t="b">
        <v>0</v>
      </c>
      <c r="AB449" s="9" t="b">
        <v>0</v>
      </c>
      <c r="AC449" s="9" t="b">
        <v>0</v>
      </c>
      <c r="AD449" s="9" t="b">
        <v>0</v>
      </c>
      <c r="AE449" s="9" t="b">
        <v>0</v>
      </c>
      <c r="AF449" s="9"/>
      <c r="AG449" s="9"/>
    </row>
    <row r="450" spans="1:3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54" t="b">
        <v>0</v>
      </c>
      <c r="N450" s="54" t="b">
        <v>0</v>
      </c>
      <c r="O450" s="54" t="b">
        <v>0</v>
      </c>
      <c r="P450" s="54" t="b">
        <v>0</v>
      </c>
      <c r="Q450" s="54" t="b">
        <v>0</v>
      </c>
      <c r="R450" s="54" t="b">
        <v>0</v>
      </c>
      <c r="S450" s="54" t="b">
        <v>0</v>
      </c>
      <c r="T450" s="54" t="b">
        <v>0</v>
      </c>
      <c r="U450" s="9"/>
      <c r="V450" s="9"/>
      <c r="W450" s="9"/>
      <c r="X450" s="9" t="b">
        <v>0</v>
      </c>
      <c r="Y450" s="9" t="b">
        <v>0</v>
      </c>
      <c r="Z450" s="9" t="b">
        <v>0</v>
      </c>
      <c r="AA450" s="9" t="b">
        <v>0</v>
      </c>
      <c r="AB450" s="9" t="b">
        <v>0</v>
      </c>
      <c r="AC450" s="9" t="b">
        <v>0</v>
      </c>
      <c r="AD450" s="9" t="b">
        <v>0</v>
      </c>
      <c r="AE450" s="9" t="b">
        <v>0</v>
      </c>
      <c r="AF450" s="9"/>
      <c r="AG450" s="9"/>
    </row>
    <row r="451" spans="1:3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54" t="b">
        <v>0</v>
      </c>
      <c r="N451" s="54" t="b">
        <v>0</v>
      </c>
      <c r="O451" s="54" t="b">
        <v>0</v>
      </c>
      <c r="P451" s="54" t="b">
        <v>0</v>
      </c>
      <c r="Q451" s="54" t="b">
        <v>0</v>
      </c>
      <c r="R451" s="54" t="b">
        <v>0</v>
      </c>
      <c r="S451" s="54" t="b">
        <v>0</v>
      </c>
      <c r="T451" s="54" t="b">
        <v>0</v>
      </c>
      <c r="U451" s="9"/>
      <c r="V451" s="9"/>
      <c r="W451" s="9"/>
      <c r="X451" s="9" t="b">
        <v>0</v>
      </c>
      <c r="Y451" s="9" t="b">
        <v>0</v>
      </c>
      <c r="Z451" s="9" t="b">
        <v>0</v>
      </c>
      <c r="AA451" s="9" t="b">
        <v>0</v>
      </c>
      <c r="AB451" s="9" t="b">
        <v>0</v>
      </c>
      <c r="AC451" s="9" t="b">
        <v>0</v>
      </c>
      <c r="AD451" s="9" t="b">
        <v>0</v>
      </c>
      <c r="AE451" s="9" t="b">
        <v>0</v>
      </c>
      <c r="AF451" s="9"/>
      <c r="AG451" s="9"/>
    </row>
    <row r="452" spans="1:3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54" t="b">
        <v>0</v>
      </c>
      <c r="N452" s="54" t="b">
        <v>0</v>
      </c>
      <c r="O452" s="54" t="b">
        <v>0</v>
      </c>
      <c r="P452" s="54" t="b">
        <v>0</v>
      </c>
      <c r="Q452" s="54" t="b">
        <v>0</v>
      </c>
      <c r="R452" s="54" t="b">
        <v>0</v>
      </c>
      <c r="S452" s="54" t="b">
        <v>0</v>
      </c>
      <c r="T452" s="54" t="b">
        <v>0</v>
      </c>
      <c r="U452" s="9"/>
      <c r="V452" s="9"/>
      <c r="W452" s="9"/>
      <c r="X452" s="9" t="b">
        <v>0</v>
      </c>
      <c r="Y452" s="9" t="b">
        <v>0</v>
      </c>
      <c r="Z452" s="9" t="b">
        <v>0</v>
      </c>
      <c r="AA452" s="9" t="b">
        <v>0</v>
      </c>
      <c r="AB452" s="9" t="b">
        <v>0</v>
      </c>
      <c r="AC452" s="9" t="b">
        <v>0</v>
      </c>
      <c r="AD452" s="9" t="b">
        <v>0</v>
      </c>
      <c r="AE452" s="9" t="b">
        <v>0</v>
      </c>
      <c r="AF452" s="9"/>
      <c r="AG452" s="9"/>
    </row>
    <row r="453" spans="1:3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54" t="b">
        <v>0</v>
      </c>
      <c r="N453" s="54" t="b">
        <v>0</v>
      </c>
      <c r="O453" s="54" t="b">
        <v>0</v>
      </c>
      <c r="P453" s="54" t="b">
        <v>0</v>
      </c>
      <c r="Q453" s="54" t="b">
        <v>0</v>
      </c>
      <c r="R453" s="54" t="b">
        <v>0</v>
      </c>
      <c r="S453" s="54" t="b">
        <v>0</v>
      </c>
      <c r="T453" s="54" t="b">
        <v>0</v>
      </c>
      <c r="U453" s="9"/>
      <c r="V453" s="9"/>
      <c r="W453" s="9"/>
      <c r="X453" s="9" t="b">
        <v>0</v>
      </c>
      <c r="Y453" s="9" t="b">
        <v>0</v>
      </c>
      <c r="Z453" s="9" t="b">
        <v>0</v>
      </c>
      <c r="AA453" s="9" t="b">
        <v>0</v>
      </c>
      <c r="AB453" s="9" t="b">
        <v>0</v>
      </c>
      <c r="AC453" s="9" t="b">
        <v>0</v>
      </c>
      <c r="AD453" s="9" t="b">
        <v>0</v>
      </c>
      <c r="AE453" s="9" t="b">
        <v>0</v>
      </c>
      <c r="AF453" s="9"/>
      <c r="AG453" s="9"/>
    </row>
    <row r="454" spans="1:3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54" t="b">
        <v>0</v>
      </c>
      <c r="N454" s="54" t="b">
        <v>0</v>
      </c>
      <c r="O454" s="54" t="b">
        <v>0</v>
      </c>
      <c r="P454" s="54" t="b">
        <v>0</v>
      </c>
      <c r="Q454" s="54" t="b">
        <v>0</v>
      </c>
      <c r="R454" s="54" t="b">
        <v>0</v>
      </c>
      <c r="S454" s="54" t="b">
        <v>0</v>
      </c>
      <c r="T454" s="54" t="b">
        <v>0</v>
      </c>
      <c r="U454" s="9"/>
      <c r="V454" s="9"/>
      <c r="W454" s="9"/>
      <c r="X454" s="9" t="b">
        <v>0</v>
      </c>
      <c r="Y454" s="9" t="b">
        <v>0</v>
      </c>
      <c r="Z454" s="9" t="b">
        <v>0</v>
      </c>
      <c r="AA454" s="9" t="b">
        <v>0</v>
      </c>
      <c r="AB454" s="9" t="b">
        <v>0</v>
      </c>
      <c r="AC454" s="9" t="b">
        <v>0</v>
      </c>
      <c r="AD454" s="9" t="b">
        <v>0</v>
      </c>
      <c r="AE454" s="9" t="b">
        <v>0</v>
      </c>
      <c r="AF454" s="9"/>
      <c r="AG454" s="9"/>
    </row>
    <row r="455" spans="1:3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54" t="b">
        <v>0</v>
      </c>
      <c r="N455" s="54" t="b">
        <v>0</v>
      </c>
      <c r="O455" s="54" t="b">
        <v>0</v>
      </c>
      <c r="P455" s="54" t="b">
        <v>0</v>
      </c>
      <c r="Q455" s="54" t="b">
        <v>0</v>
      </c>
      <c r="R455" s="54" t="b">
        <v>0</v>
      </c>
      <c r="S455" s="54" t="b">
        <v>0</v>
      </c>
      <c r="T455" s="54" t="b">
        <v>0</v>
      </c>
      <c r="U455" s="9"/>
      <c r="V455" s="9"/>
      <c r="W455" s="9"/>
      <c r="X455" s="9" t="b">
        <v>0</v>
      </c>
      <c r="Y455" s="9" t="b">
        <v>0</v>
      </c>
      <c r="Z455" s="9" t="b">
        <v>0</v>
      </c>
      <c r="AA455" s="9" t="b">
        <v>0</v>
      </c>
      <c r="AB455" s="9" t="b">
        <v>0</v>
      </c>
      <c r="AC455" s="9" t="b">
        <v>0</v>
      </c>
      <c r="AD455" s="9" t="b">
        <v>0</v>
      </c>
      <c r="AE455" s="9" t="b">
        <v>0</v>
      </c>
      <c r="AF455" s="9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54" t="b">
        <v>0</v>
      </c>
      <c r="N456" s="54" t="b">
        <v>0</v>
      </c>
      <c r="O456" s="54" t="b">
        <v>0</v>
      </c>
      <c r="P456" s="54" t="b">
        <v>0</v>
      </c>
      <c r="Q456" s="54" t="b">
        <v>0</v>
      </c>
      <c r="R456" s="54" t="b">
        <v>0</v>
      </c>
      <c r="S456" s="54" t="b">
        <v>0</v>
      </c>
      <c r="T456" s="54" t="b">
        <v>0</v>
      </c>
      <c r="U456" s="9"/>
      <c r="V456" s="9"/>
      <c r="W456" s="9"/>
      <c r="X456" s="9" t="b">
        <v>0</v>
      </c>
      <c r="Y456" s="9" t="b">
        <v>0</v>
      </c>
      <c r="Z456" s="9" t="b">
        <v>0</v>
      </c>
      <c r="AA456" s="9" t="b">
        <v>0</v>
      </c>
      <c r="AB456" s="9" t="b">
        <v>0</v>
      </c>
      <c r="AC456" s="9" t="b">
        <v>0</v>
      </c>
      <c r="AD456" s="9" t="b">
        <v>0</v>
      </c>
      <c r="AE456" s="9" t="b">
        <v>0</v>
      </c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54" t="b">
        <v>0</v>
      </c>
      <c r="N457" s="54" t="b">
        <v>0</v>
      </c>
      <c r="O457" s="54" t="b">
        <v>0</v>
      </c>
      <c r="P457" s="54" t="b">
        <v>0</v>
      </c>
      <c r="Q457" s="54" t="b">
        <v>0</v>
      </c>
      <c r="R457" s="54" t="b">
        <v>0</v>
      </c>
      <c r="S457" s="54" t="b">
        <v>0</v>
      </c>
      <c r="T457" s="54" t="b">
        <v>0</v>
      </c>
      <c r="U457" s="9"/>
      <c r="V457" s="9"/>
      <c r="W457" s="9"/>
      <c r="X457" s="9" t="b">
        <v>0</v>
      </c>
      <c r="Y457" s="9" t="b">
        <v>0</v>
      </c>
      <c r="Z457" s="9" t="b">
        <v>0</v>
      </c>
      <c r="AA457" s="9" t="b">
        <v>0</v>
      </c>
      <c r="AB457" s="9" t="b">
        <v>0</v>
      </c>
      <c r="AC457" s="9" t="b">
        <v>0</v>
      </c>
      <c r="AD457" s="9" t="b">
        <v>0</v>
      </c>
      <c r="AE457" s="9" t="b">
        <v>0</v>
      </c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54" t="b">
        <v>0</v>
      </c>
      <c r="N458" s="54" t="b">
        <v>0</v>
      </c>
      <c r="O458" s="54" t="b">
        <v>0</v>
      </c>
      <c r="P458" s="54" t="b">
        <v>0</v>
      </c>
      <c r="Q458" s="54" t="b">
        <v>0</v>
      </c>
      <c r="R458" s="54" t="b">
        <v>0</v>
      </c>
      <c r="S458" s="54" t="b">
        <v>0</v>
      </c>
      <c r="T458" s="54" t="b">
        <v>0</v>
      </c>
      <c r="U458" s="9"/>
      <c r="V458" s="9"/>
      <c r="W458" s="9"/>
      <c r="X458" s="9" t="b">
        <v>0</v>
      </c>
      <c r="Y458" s="9" t="b">
        <v>0</v>
      </c>
      <c r="Z458" s="9" t="b">
        <v>0</v>
      </c>
      <c r="AA458" s="9" t="b">
        <v>0</v>
      </c>
      <c r="AB458" s="9" t="b">
        <v>0</v>
      </c>
      <c r="AC458" s="9" t="b">
        <v>0</v>
      </c>
      <c r="AD458" s="9" t="b">
        <v>0</v>
      </c>
      <c r="AE458" s="9" t="b">
        <v>0</v>
      </c>
      <c r="AF458" s="9"/>
      <c r="AG458" s="9"/>
    </row>
    <row r="459" spans="1:3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54" t="b">
        <v>0</v>
      </c>
      <c r="N459" s="54" t="b">
        <v>0</v>
      </c>
      <c r="O459" s="54" t="b">
        <v>0</v>
      </c>
      <c r="P459" s="54" t="b">
        <v>0</v>
      </c>
      <c r="Q459" s="54" t="b">
        <v>0</v>
      </c>
      <c r="R459" s="54" t="b">
        <v>0</v>
      </c>
      <c r="S459" s="54" t="b">
        <v>0</v>
      </c>
      <c r="T459" s="54" t="b">
        <v>0</v>
      </c>
      <c r="U459" s="9"/>
      <c r="V459" s="9"/>
      <c r="W459" s="9"/>
      <c r="X459" s="9" t="b">
        <v>0</v>
      </c>
      <c r="Y459" s="9" t="b">
        <v>0</v>
      </c>
      <c r="Z459" s="9" t="b">
        <v>0</v>
      </c>
      <c r="AA459" s="9" t="b">
        <v>0</v>
      </c>
      <c r="AB459" s="9" t="b">
        <v>0</v>
      </c>
      <c r="AC459" s="9" t="b">
        <v>0</v>
      </c>
      <c r="AD459" s="9" t="b">
        <v>0</v>
      </c>
      <c r="AE459" s="9" t="b">
        <v>0</v>
      </c>
      <c r="AF459" s="9"/>
      <c r="AG459" s="9"/>
    </row>
    <row r="460" spans="1:3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54" t="b">
        <v>0</v>
      </c>
      <c r="N460" s="54" t="b">
        <v>0</v>
      </c>
      <c r="O460" s="54" t="b">
        <v>0</v>
      </c>
      <c r="P460" s="54" t="b">
        <v>0</v>
      </c>
      <c r="Q460" s="54" t="b">
        <v>0</v>
      </c>
      <c r="R460" s="54" t="b">
        <v>0</v>
      </c>
      <c r="S460" s="54" t="b">
        <v>0</v>
      </c>
      <c r="T460" s="54" t="b">
        <v>0</v>
      </c>
      <c r="U460" s="9"/>
      <c r="V460" s="9"/>
      <c r="W460" s="9"/>
      <c r="X460" s="9" t="b">
        <v>0</v>
      </c>
      <c r="Y460" s="9" t="b">
        <v>0</v>
      </c>
      <c r="Z460" s="9" t="b">
        <v>0</v>
      </c>
      <c r="AA460" s="9" t="b">
        <v>0</v>
      </c>
      <c r="AB460" s="9" t="b">
        <v>0</v>
      </c>
      <c r="AC460" s="9" t="b">
        <v>0</v>
      </c>
      <c r="AD460" s="9" t="b">
        <v>0</v>
      </c>
      <c r="AE460" s="9" t="b">
        <v>0</v>
      </c>
      <c r="AF460" s="9"/>
      <c r="AG460" s="9"/>
    </row>
    <row r="461" spans="1:3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54" t="b">
        <v>0</v>
      </c>
      <c r="N461" s="54" t="b">
        <v>0</v>
      </c>
      <c r="O461" s="54" t="b">
        <v>0</v>
      </c>
      <c r="P461" s="54" t="b">
        <v>0</v>
      </c>
      <c r="Q461" s="54" t="b">
        <v>0</v>
      </c>
      <c r="R461" s="54" t="b">
        <v>0</v>
      </c>
      <c r="S461" s="54" t="b">
        <v>0</v>
      </c>
      <c r="T461" s="54" t="b">
        <v>0</v>
      </c>
      <c r="U461" s="9"/>
      <c r="V461" s="9"/>
      <c r="W461" s="9"/>
      <c r="X461" s="9" t="b">
        <v>0</v>
      </c>
      <c r="Y461" s="9" t="b">
        <v>0</v>
      </c>
      <c r="Z461" s="9" t="b">
        <v>0</v>
      </c>
      <c r="AA461" s="9" t="b">
        <v>0</v>
      </c>
      <c r="AB461" s="9" t="b">
        <v>0</v>
      </c>
      <c r="AC461" s="9" t="b">
        <v>0</v>
      </c>
      <c r="AD461" s="9" t="b">
        <v>0</v>
      </c>
      <c r="AE461" s="9" t="b">
        <v>0</v>
      </c>
      <c r="AF461" s="9"/>
      <c r="AG461" s="9"/>
    </row>
    <row r="462" spans="1:3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54" t="b">
        <v>0</v>
      </c>
      <c r="N462" s="54" t="b">
        <v>0</v>
      </c>
      <c r="O462" s="54" t="b">
        <v>0</v>
      </c>
      <c r="P462" s="54" t="b">
        <v>0</v>
      </c>
      <c r="Q462" s="54" t="b">
        <v>0</v>
      </c>
      <c r="R462" s="54" t="b">
        <v>0</v>
      </c>
      <c r="S462" s="54" t="b">
        <v>0</v>
      </c>
      <c r="T462" s="54" t="b">
        <v>0</v>
      </c>
      <c r="U462" s="9"/>
      <c r="V462" s="9"/>
      <c r="W462" s="9"/>
      <c r="X462" s="9" t="b">
        <v>0</v>
      </c>
      <c r="Y462" s="9" t="b">
        <v>0</v>
      </c>
      <c r="Z462" s="9" t="b">
        <v>0</v>
      </c>
      <c r="AA462" s="9" t="b">
        <v>0</v>
      </c>
      <c r="AB462" s="9" t="b">
        <v>0</v>
      </c>
      <c r="AC462" s="9" t="b">
        <v>0</v>
      </c>
      <c r="AD462" s="9" t="b">
        <v>0</v>
      </c>
      <c r="AE462" s="9" t="b">
        <v>0</v>
      </c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54" t="b">
        <v>0</v>
      </c>
      <c r="N463" s="54" t="b">
        <v>0</v>
      </c>
      <c r="O463" s="54" t="b">
        <v>0</v>
      </c>
      <c r="P463" s="54" t="b">
        <v>0</v>
      </c>
      <c r="Q463" s="54" t="b">
        <v>0</v>
      </c>
      <c r="R463" s="54" t="b">
        <v>0</v>
      </c>
      <c r="S463" s="54" t="b">
        <v>0</v>
      </c>
      <c r="T463" s="54" t="b">
        <v>0</v>
      </c>
      <c r="U463" s="9"/>
      <c r="V463" s="9"/>
      <c r="W463" s="9"/>
      <c r="X463" s="9" t="b">
        <v>0</v>
      </c>
      <c r="Y463" s="9" t="b">
        <v>0</v>
      </c>
      <c r="Z463" s="9" t="b">
        <v>0</v>
      </c>
      <c r="AA463" s="9" t="b">
        <v>0</v>
      </c>
      <c r="AB463" s="9" t="b">
        <v>0</v>
      </c>
      <c r="AC463" s="9" t="b">
        <v>0</v>
      </c>
      <c r="AD463" s="9" t="b">
        <v>0</v>
      </c>
      <c r="AE463" s="9" t="b">
        <v>0</v>
      </c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54" t="b">
        <v>0</v>
      </c>
      <c r="N464" s="54" t="b">
        <v>0</v>
      </c>
      <c r="O464" s="54" t="b">
        <v>0</v>
      </c>
      <c r="P464" s="54" t="b">
        <v>0</v>
      </c>
      <c r="Q464" s="54" t="b">
        <v>0</v>
      </c>
      <c r="R464" s="54" t="b">
        <v>0</v>
      </c>
      <c r="S464" s="54" t="b">
        <v>0</v>
      </c>
      <c r="T464" s="54" t="b">
        <v>0</v>
      </c>
      <c r="U464" s="9"/>
      <c r="V464" s="9"/>
      <c r="W464" s="9"/>
      <c r="X464" s="9" t="b">
        <v>0</v>
      </c>
      <c r="Y464" s="9" t="b">
        <v>0</v>
      </c>
      <c r="Z464" s="9" t="b">
        <v>0</v>
      </c>
      <c r="AA464" s="9" t="b">
        <v>0</v>
      </c>
      <c r="AB464" s="9" t="b">
        <v>0</v>
      </c>
      <c r="AC464" s="9" t="b">
        <v>0</v>
      </c>
      <c r="AD464" s="9" t="b">
        <v>0</v>
      </c>
      <c r="AE464" s="9" t="b">
        <v>0</v>
      </c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54" t="b">
        <v>0</v>
      </c>
      <c r="N465" s="54" t="b">
        <v>0</v>
      </c>
      <c r="O465" s="54" t="b">
        <v>0</v>
      </c>
      <c r="P465" s="54" t="b">
        <v>0</v>
      </c>
      <c r="Q465" s="54" t="b">
        <v>0</v>
      </c>
      <c r="R465" s="54" t="b">
        <v>0</v>
      </c>
      <c r="S465" s="54" t="b">
        <v>0</v>
      </c>
      <c r="T465" s="54" t="b">
        <v>0</v>
      </c>
      <c r="U465" s="9"/>
      <c r="V465" s="9"/>
      <c r="W465" s="9"/>
      <c r="X465" s="9" t="b">
        <v>0</v>
      </c>
      <c r="Y465" s="9" t="b">
        <v>0</v>
      </c>
      <c r="Z465" s="9" t="b">
        <v>0</v>
      </c>
      <c r="AA465" s="9" t="b">
        <v>0</v>
      </c>
      <c r="AB465" s="9" t="b">
        <v>0</v>
      </c>
      <c r="AC465" s="9" t="b">
        <v>0</v>
      </c>
      <c r="AD465" s="9" t="b">
        <v>0</v>
      </c>
      <c r="AE465" s="9" t="b">
        <v>0</v>
      </c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54" t="b">
        <v>0</v>
      </c>
      <c r="N466" s="54" t="b">
        <v>0</v>
      </c>
      <c r="O466" s="54" t="b">
        <v>0</v>
      </c>
      <c r="P466" s="54" t="b">
        <v>0</v>
      </c>
      <c r="Q466" s="54" t="b">
        <v>0</v>
      </c>
      <c r="R466" s="54" t="b">
        <v>0</v>
      </c>
      <c r="S466" s="54" t="b">
        <v>0</v>
      </c>
      <c r="T466" s="54" t="b">
        <v>0</v>
      </c>
      <c r="U466" s="9"/>
      <c r="V466" s="9"/>
      <c r="W466" s="9"/>
      <c r="X466" s="9" t="b">
        <v>0</v>
      </c>
      <c r="Y466" s="9" t="b">
        <v>0</v>
      </c>
      <c r="Z466" s="9" t="b">
        <v>0</v>
      </c>
      <c r="AA466" s="9" t="b">
        <v>0</v>
      </c>
      <c r="AB466" s="9" t="b">
        <v>0</v>
      </c>
      <c r="AC466" s="9" t="b">
        <v>0</v>
      </c>
      <c r="AD466" s="9" t="b">
        <v>0</v>
      </c>
      <c r="AE466" s="9" t="b">
        <v>0</v>
      </c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54" t="b">
        <v>0</v>
      </c>
      <c r="N467" s="54" t="b">
        <v>0</v>
      </c>
      <c r="O467" s="54" t="b">
        <v>0</v>
      </c>
      <c r="P467" s="54" t="b">
        <v>0</v>
      </c>
      <c r="Q467" s="54" t="b">
        <v>0</v>
      </c>
      <c r="R467" s="54" t="b">
        <v>0</v>
      </c>
      <c r="S467" s="54" t="b">
        <v>0</v>
      </c>
      <c r="T467" s="54" t="b">
        <v>0</v>
      </c>
      <c r="U467" s="9"/>
      <c r="V467" s="9"/>
      <c r="W467" s="9"/>
      <c r="X467" s="9" t="b">
        <v>0</v>
      </c>
      <c r="Y467" s="9" t="b">
        <v>0</v>
      </c>
      <c r="Z467" s="9" t="b">
        <v>0</v>
      </c>
      <c r="AA467" s="9" t="b">
        <v>0</v>
      </c>
      <c r="AB467" s="9" t="b">
        <v>0</v>
      </c>
      <c r="AC467" s="9" t="b">
        <v>0</v>
      </c>
      <c r="AD467" s="9" t="b">
        <v>0</v>
      </c>
      <c r="AE467" s="9" t="b">
        <v>0</v>
      </c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54" t="b">
        <v>0</v>
      </c>
      <c r="N468" s="54" t="b">
        <v>0</v>
      </c>
      <c r="O468" s="54" t="b">
        <v>0</v>
      </c>
      <c r="P468" s="54" t="b">
        <v>0</v>
      </c>
      <c r="Q468" s="54" t="b">
        <v>0</v>
      </c>
      <c r="R468" s="54" t="b">
        <v>0</v>
      </c>
      <c r="S468" s="54" t="b">
        <v>0</v>
      </c>
      <c r="T468" s="54" t="b">
        <v>0</v>
      </c>
      <c r="U468" s="9"/>
      <c r="V468" s="9"/>
      <c r="W468" s="9"/>
      <c r="X468" s="9" t="b">
        <v>0</v>
      </c>
      <c r="Y468" s="9" t="b">
        <v>0</v>
      </c>
      <c r="Z468" s="9" t="b">
        <v>0</v>
      </c>
      <c r="AA468" s="9" t="b">
        <v>0</v>
      </c>
      <c r="AB468" s="9" t="b">
        <v>0</v>
      </c>
      <c r="AC468" s="9" t="b">
        <v>0</v>
      </c>
      <c r="AD468" s="9" t="b">
        <v>0</v>
      </c>
      <c r="AE468" s="9" t="b">
        <v>0</v>
      </c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54" t="b">
        <v>0</v>
      </c>
      <c r="N469" s="54" t="b">
        <v>0</v>
      </c>
      <c r="O469" s="54" t="b">
        <v>0</v>
      </c>
      <c r="P469" s="54" t="b">
        <v>0</v>
      </c>
      <c r="Q469" s="54" t="b">
        <v>0</v>
      </c>
      <c r="R469" s="54" t="b">
        <v>0</v>
      </c>
      <c r="S469" s="54" t="b">
        <v>0</v>
      </c>
      <c r="T469" s="54" t="b">
        <v>0</v>
      </c>
      <c r="U469" s="9"/>
      <c r="V469" s="9"/>
      <c r="W469" s="9"/>
      <c r="X469" s="9" t="b">
        <v>0</v>
      </c>
      <c r="Y469" s="9" t="b">
        <v>0</v>
      </c>
      <c r="Z469" s="9" t="b">
        <v>0</v>
      </c>
      <c r="AA469" s="9" t="b">
        <v>0</v>
      </c>
      <c r="AB469" s="9" t="b">
        <v>0</v>
      </c>
      <c r="AC469" s="9" t="b">
        <v>0</v>
      </c>
      <c r="AD469" s="9" t="b">
        <v>0</v>
      </c>
      <c r="AE469" s="9" t="b">
        <v>0</v>
      </c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54" t="b">
        <v>0</v>
      </c>
      <c r="N470" s="54" t="b">
        <v>0</v>
      </c>
      <c r="O470" s="54" t="b">
        <v>0</v>
      </c>
      <c r="P470" s="54" t="b">
        <v>0</v>
      </c>
      <c r="Q470" s="54" t="b">
        <v>0</v>
      </c>
      <c r="R470" s="54" t="b">
        <v>0</v>
      </c>
      <c r="S470" s="54" t="b">
        <v>0</v>
      </c>
      <c r="T470" s="54" t="b">
        <v>0</v>
      </c>
      <c r="U470" s="9"/>
      <c r="V470" s="9"/>
      <c r="W470" s="9"/>
      <c r="X470" s="9" t="b">
        <v>0</v>
      </c>
      <c r="Y470" s="9" t="b">
        <v>0</v>
      </c>
      <c r="Z470" s="9" t="b">
        <v>0</v>
      </c>
      <c r="AA470" s="9" t="b">
        <v>0</v>
      </c>
      <c r="AB470" s="9" t="b">
        <v>0</v>
      </c>
      <c r="AC470" s="9" t="b">
        <v>0</v>
      </c>
      <c r="AD470" s="9" t="b">
        <v>0</v>
      </c>
      <c r="AE470" s="9" t="b">
        <v>0</v>
      </c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54" t="b">
        <v>0</v>
      </c>
      <c r="N471" s="54" t="b">
        <v>0</v>
      </c>
      <c r="O471" s="54" t="b">
        <v>0</v>
      </c>
      <c r="P471" s="54" t="b">
        <v>0</v>
      </c>
      <c r="Q471" s="54" t="b">
        <v>0</v>
      </c>
      <c r="R471" s="54" t="b">
        <v>0</v>
      </c>
      <c r="S471" s="54" t="b">
        <v>0</v>
      </c>
      <c r="T471" s="54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54" t="b">
        <v>0</v>
      </c>
      <c r="N472" s="54" t="b">
        <v>0</v>
      </c>
      <c r="O472" s="54" t="b">
        <v>0</v>
      </c>
      <c r="P472" s="54" t="b">
        <v>0</v>
      </c>
      <c r="Q472" s="54" t="b">
        <v>0</v>
      </c>
      <c r="R472" s="54" t="b">
        <v>0</v>
      </c>
      <c r="S472" s="54" t="b">
        <v>0</v>
      </c>
      <c r="T472" s="54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54" t="b">
        <v>0</v>
      </c>
      <c r="N473" s="54" t="b">
        <v>0</v>
      </c>
      <c r="O473" s="54" t="b">
        <v>0</v>
      </c>
      <c r="P473" s="54" t="b">
        <v>0</v>
      </c>
      <c r="Q473" s="54" t="b">
        <v>0</v>
      </c>
      <c r="R473" s="54" t="b">
        <v>0</v>
      </c>
      <c r="S473" s="54" t="b">
        <v>0</v>
      </c>
      <c r="T473" s="54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54" t="b">
        <v>0</v>
      </c>
      <c r="N474" s="54" t="b">
        <v>0</v>
      </c>
      <c r="O474" s="54" t="b">
        <v>0</v>
      </c>
      <c r="P474" s="54" t="b">
        <v>0</v>
      </c>
      <c r="Q474" s="54" t="b">
        <v>0</v>
      </c>
      <c r="R474" s="54" t="b">
        <v>0</v>
      </c>
      <c r="S474" s="54" t="b">
        <v>0</v>
      </c>
      <c r="T474" s="54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54" t="b">
        <v>0</v>
      </c>
      <c r="N475" s="54" t="b">
        <v>0</v>
      </c>
      <c r="O475" s="54" t="b">
        <v>0</v>
      </c>
      <c r="P475" s="54" t="b">
        <v>0</v>
      </c>
      <c r="Q475" s="54" t="b">
        <v>0</v>
      </c>
      <c r="R475" s="54" t="b">
        <v>0</v>
      </c>
      <c r="S475" s="54" t="b">
        <v>0</v>
      </c>
      <c r="T475" s="54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54" t="b">
        <v>0</v>
      </c>
      <c r="N476" s="54" t="b">
        <v>0</v>
      </c>
      <c r="O476" s="54" t="b">
        <v>0</v>
      </c>
      <c r="P476" s="54" t="b">
        <v>0</v>
      </c>
      <c r="Q476" s="54" t="b">
        <v>0</v>
      </c>
      <c r="R476" s="54" t="b">
        <v>0</v>
      </c>
      <c r="S476" s="54" t="b">
        <v>0</v>
      </c>
      <c r="T476" s="54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54" t="b">
        <v>0</v>
      </c>
      <c r="N477" s="54" t="b">
        <v>0</v>
      </c>
      <c r="O477" s="54" t="b">
        <v>0</v>
      </c>
      <c r="P477" s="54" t="b">
        <v>0</v>
      </c>
      <c r="Q477" s="54" t="b">
        <v>0</v>
      </c>
      <c r="R477" s="54" t="b">
        <v>0</v>
      </c>
      <c r="S477" s="54" t="b">
        <v>0</v>
      </c>
      <c r="T477" s="54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54" t="b">
        <v>0</v>
      </c>
      <c r="N478" s="54" t="b">
        <v>0</v>
      </c>
      <c r="O478" s="54" t="b">
        <v>0</v>
      </c>
      <c r="P478" s="54" t="b">
        <v>0</v>
      </c>
      <c r="Q478" s="54" t="b">
        <v>0</v>
      </c>
      <c r="R478" s="54" t="b">
        <v>0</v>
      </c>
      <c r="S478" s="54" t="b">
        <v>0</v>
      </c>
      <c r="T478" s="54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54" t="b">
        <v>0</v>
      </c>
      <c r="N479" s="54" t="b">
        <v>0</v>
      </c>
      <c r="O479" s="54" t="b">
        <v>0</v>
      </c>
      <c r="P479" s="54" t="b">
        <v>0</v>
      </c>
      <c r="Q479" s="54" t="b">
        <v>0</v>
      </c>
      <c r="R479" s="54" t="b">
        <v>0</v>
      </c>
      <c r="S479" s="54" t="b">
        <v>0</v>
      </c>
      <c r="T479" s="54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54" t="b">
        <v>0</v>
      </c>
      <c r="N480" s="54" t="b">
        <v>0</v>
      </c>
      <c r="O480" s="54" t="b">
        <v>0</v>
      </c>
      <c r="P480" s="54" t="b">
        <v>0</v>
      </c>
      <c r="Q480" s="54" t="b">
        <v>0</v>
      </c>
      <c r="R480" s="54" t="b">
        <v>0</v>
      </c>
      <c r="S480" s="54" t="b">
        <v>0</v>
      </c>
      <c r="T480" s="54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54" t="b">
        <v>0</v>
      </c>
      <c r="N481" s="54" t="b">
        <v>0</v>
      </c>
      <c r="O481" s="54" t="b">
        <v>0</v>
      </c>
      <c r="P481" s="54" t="b">
        <v>0</v>
      </c>
      <c r="Q481" s="54" t="b">
        <v>0</v>
      </c>
      <c r="R481" s="54" t="b">
        <v>0</v>
      </c>
      <c r="S481" s="54" t="b">
        <v>0</v>
      </c>
      <c r="T481" s="54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54" t="b">
        <v>0</v>
      </c>
      <c r="N482" s="54" t="b">
        <v>0</v>
      </c>
      <c r="O482" s="54" t="b">
        <v>0</v>
      </c>
      <c r="P482" s="54" t="b">
        <v>0</v>
      </c>
      <c r="Q482" s="54" t="b">
        <v>0</v>
      </c>
      <c r="R482" s="54" t="b">
        <v>0</v>
      </c>
      <c r="S482" s="54" t="b">
        <v>0</v>
      </c>
      <c r="T482" s="54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54" t="b">
        <v>0</v>
      </c>
      <c r="N483" s="54" t="b">
        <v>0</v>
      </c>
      <c r="O483" s="54" t="b">
        <v>0</v>
      </c>
      <c r="P483" s="54" t="b">
        <v>0</v>
      </c>
      <c r="Q483" s="54" t="b">
        <v>0</v>
      </c>
      <c r="R483" s="54" t="b">
        <v>0</v>
      </c>
      <c r="S483" s="54" t="b">
        <v>0</v>
      </c>
      <c r="T483" s="54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54" t="b">
        <v>0</v>
      </c>
      <c r="N484" s="54" t="b">
        <v>0</v>
      </c>
      <c r="O484" s="54" t="b">
        <v>0</v>
      </c>
      <c r="P484" s="54" t="b">
        <v>0</v>
      </c>
      <c r="Q484" s="54" t="b">
        <v>0</v>
      </c>
      <c r="R484" s="54" t="b">
        <v>0</v>
      </c>
      <c r="S484" s="54" t="b">
        <v>0</v>
      </c>
      <c r="T484" s="54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54" t="b">
        <v>0</v>
      </c>
      <c r="N485" s="54" t="b">
        <v>0</v>
      </c>
      <c r="O485" s="54" t="b">
        <v>0</v>
      </c>
      <c r="P485" s="54" t="b">
        <v>0</v>
      </c>
      <c r="Q485" s="54" t="b">
        <v>0</v>
      </c>
      <c r="R485" s="54" t="b">
        <v>0</v>
      </c>
      <c r="S485" s="54" t="b">
        <v>0</v>
      </c>
      <c r="T485" s="54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54" t="b">
        <v>0</v>
      </c>
      <c r="N486" s="54" t="b">
        <v>0</v>
      </c>
      <c r="O486" s="54" t="b">
        <v>0</v>
      </c>
      <c r="P486" s="54" t="b">
        <v>0</v>
      </c>
      <c r="Q486" s="54" t="b">
        <v>0</v>
      </c>
      <c r="R486" s="54" t="b">
        <v>0</v>
      </c>
      <c r="S486" s="54" t="b">
        <v>0</v>
      </c>
      <c r="T486" s="54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54" t="b">
        <v>0</v>
      </c>
      <c r="N487" s="54" t="b">
        <v>0</v>
      </c>
      <c r="O487" s="54" t="b">
        <v>0</v>
      </c>
      <c r="P487" s="54" t="b">
        <v>0</v>
      </c>
      <c r="Q487" s="54" t="b">
        <v>0</v>
      </c>
      <c r="R487" s="54" t="b">
        <v>0</v>
      </c>
      <c r="S487" s="54" t="b">
        <v>0</v>
      </c>
      <c r="T487" s="54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54" t="b">
        <v>0</v>
      </c>
      <c r="N488" s="54" t="b">
        <v>0</v>
      </c>
      <c r="O488" s="54" t="b">
        <v>0</v>
      </c>
      <c r="P488" s="54" t="b">
        <v>0</v>
      </c>
      <c r="Q488" s="54" t="b">
        <v>0</v>
      </c>
      <c r="R488" s="54" t="b">
        <v>0</v>
      </c>
      <c r="S488" s="54" t="b">
        <v>0</v>
      </c>
      <c r="T488" s="54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54" t="b">
        <v>0</v>
      </c>
      <c r="N489" s="54" t="b">
        <v>0</v>
      </c>
      <c r="O489" s="54" t="b">
        <v>0</v>
      </c>
      <c r="P489" s="54" t="b">
        <v>0</v>
      </c>
      <c r="Q489" s="54" t="b">
        <v>0</v>
      </c>
      <c r="R489" s="54" t="b">
        <v>0</v>
      </c>
      <c r="S489" s="54" t="b">
        <v>0</v>
      </c>
      <c r="T489" s="54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54" t="b">
        <v>0</v>
      </c>
      <c r="N490" s="54" t="b">
        <v>0</v>
      </c>
      <c r="O490" s="54" t="b">
        <v>0</v>
      </c>
      <c r="P490" s="54" t="b">
        <v>0</v>
      </c>
      <c r="Q490" s="54" t="b">
        <v>0</v>
      </c>
      <c r="R490" s="54" t="b">
        <v>0</v>
      </c>
      <c r="S490" s="54" t="b">
        <v>0</v>
      </c>
      <c r="T490" s="54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54" t="b">
        <v>0</v>
      </c>
      <c r="N491" s="54" t="b">
        <v>0</v>
      </c>
      <c r="O491" s="54" t="b">
        <v>0</v>
      </c>
      <c r="P491" s="54" t="b">
        <v>0</v>
      </c>
      <c r="Q491" s="54" t="b">
        <v>0</v>
      </c>
      <c r="R491" s="54" t="b">
        <v>0</v>
      </c>
      <c r="S491" s="54" t="b">
        <v>0</v>
      </c>
      <c r="T491" s="54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54" t="b">
        <v>0</v>
      </c>
      <c r="N492" s="54" t="b">
        <v>0</v>
      </c>
      <c r="O492" s="54" t="b">
        <v>0</v>
      </c>
      <c r="P492" s="54" t="b">
        <v>0</v>
      </c>
      <c r="Q492" s="54" t="b">
        <v>0</v>
      </c>
      <c r="R492" s="54" t="b">
        <v>0</v>
      </c>
      <c r="S492" s="54" t="b">
        <v>0</v>
      </c>
      <c r="T492" s="54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54" t="b">
        <v>0</v>
      </c>
      <c r="N493" s="54" t="b">
        <v>0</v>
      </c>
      <c r="O493" s="54" t="b">
        <v>0</v>
      </c>
      <c r="P493" s="54" t="b">
        <v>0</v>
      </c>
      <c r="Q493" s="54" t="b">
        <v>0</v>
      </c>
      <c r="R493" s="54" t="b">
        <v>0</v>
      </c>
      <c r="S493" s="54" t="b">
        <v>0</v>
      </c>
      <c r="T493" s="54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54" t="b">
        <v>0</v>
      </c>
      <c r="N494" s="54" t="b">
        <v>0</v>
      </c>
      <c r="O494" s="54" t="b">
        <v>0</v>
      </c>
      <c r="P494" s="54" t="b">
        <v>0</v>
      </c>
      <c r="Q494" s="54" t="b">
        <v>0</v>
      </c>
      <c r="R494" s="54" t="b">
        <v>0</v>
      </c>
      <c r="S494" s="54" t="b">
        <v>0</v>
      </c>
      <c r="T494" s="54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54" t="b">
        <v>0</v>
      </c>
      <c r="N495" s="54" t="b">
        <v>0</v>
      </c>
      <c r="O495" s="54" t="b">
        <v>0</v>
      </c>
      <c r="P495" s="54" t="b">
        <v>0</v>
      </c>
      <c r="Q495" s="54" t="b">
        <v>0</v>
      </c>
      <c r="R495" s="54" t="b">
        <v>0</v>
      </c>
      <c r="S495" s="54" t="b">
        <v>0</v>
      </c>
      <c r="T495" s="54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54" t="b">
        <v>0</v>
      </c>
      <c r="N496" s="54" t="b">
        <v>0</v>
      </c>
      <c r="O496" s="54" t="b">
        <v>0</v>
      </c>
      <c r="P496" s="54" t="b">
        <v>0</v>
      </c>
      <c r="Q496" s="54" t="b">
        <v>0</v>
      </c>
      <c r="R496" s="54" t="b">
        <v>0</v>
      </c>
      <c r="S496" s="54" t="b">
        <v>0</v>
      </c>
      <c r="T496" s="54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54" t="b">
        <v>0</v>
      </c>
      <c r="N497" s="54" t="b">
        <v>0</v>
      </c>
      <c r="O497" s="54" t="b">
        <v>0</v>
      </c>
      <c r="P497" s="54" t="b">
        <v>0</v>
      </c>
      <c r="Q497" s="54" t="b">
        <v>0</v>
      </c>
      <c r="R497" s="54" t="b">
        <v>0</v>
      </c>
      <c r="S497" s="54" t="b">
        <v>0</v>
      </c>
      <c r="T497" s="54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54" t="b">
        <v>0</v>
      </c>
      <c r="N498" s="54" t="b">
        <v>0</v>
      </c>
      <c r="O498" s="54" t="b">
        <v>0</v>
      </c>
      <c r="P498" s="54" t="b">
        <v>0</v>
      </c>
      <c r="Q498" s="54" t="b">
        <v>0</v>
      </c>
      <c r="R498" s="54" t="b">
        <v>0</v>
      </c>
      <c r="S498" s="54" t="b">
        <v>0</v>
      </c>
      <c r="T498" s="54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54" t="b">
        <v>0</v>
      </c>
      <c r="N499" s="54" t="b">
        <v>0</v>
      </c>
      <c r="O499" s="54" t="b">
        <v>0</v>
      </c>
      <c r="P499" s="54" t="b">
        <v>0</v>
      </c>
      <c r="Q499" s="54" t="b">
        <v>0</v>
      </c>
      <c r="R499" s="54" t="b">
        <v>0</v>
      </c>
      <c r="S499" s="54" t="b">
        <v>0</v>
      </c>
      <c r="T499" s="54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54" t="b">
        <v>0</v>
      </c>
      <c r="N500" s="54" t="b">
        <v>0</v>
      </c>
      <c r="O500" s="54" t="b">
        <v>0</v>
      </c>
      <c r="P500" s="54" t="b">
        <v>0</v>
      </c>
      <c r="Q500" s="54" t="b">
        <v>0</v>
      </c>
      <c r="R500" s="54" t="b">
        <v>0</v>
      </c>
      <c r="S500" s="54" t="b">
        <v>0</v>
      </c>
      <c r="T500" s="54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54" t="b">
        <v>0</v>
      </c>
      <c r="N501" s="54" t="b">
        <v>0</v>
      </c>
      <c r="O501" s="54" t="b">
        <v>0</v>
      </c>
      <c r="P501" s="54" t="b">
        <v>0</v>
      </c>
      <c r="Q501" s="54" t="b">
        <v>0</v>
      </c>
      <c r="R501" s="54" t="b">
        <v>0</v>
      </c>
      <c r="S501" s="54" t="b">
        <v>0</v>
      </c>
      <c r="T501" s="54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54" t="b">
        <v>0</v>
      </c>
      <c r="N502" s="54" t="b">
        <v>0</v>
      </c>
      <c r="O502" s="54" t="b">
        <v>0</v>
      </c>
      <c r="P502" s="54" t="b">
        <v>0</v>
      </c>
      <c r="Q502" s="54" t="b">
        <v>0</v>
      </c>
      <c r="R502" s="54" t="b">
        <v>0</v>
      </c>
      <c r="S502" s="54" t="b">
        <v>0</v>
      </c>
      <c r="T502" s="54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54" t="b">
        <v>0</v>
      </c>
      <c r="N503" s="54" t="b">
        <v>0</v>
      </c>
      <c r="O503" s="54" t="b">
        <v>0</v>
      </c>
      <c r="P503" s="54" t="b">
        <v>0</v>
      </c>
      <c r="Q503" s="54" t="b">
        <v>0</v>
      </c>
      <c r="R503" s="54" t="b">
        <v>0</v>
      </c>
      <c r="S503" s="54" t="b">
        <v>0</v>
      </c>
      <c r="T503" s="54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54" t="b">
        <v>0</v>
      </c>
      <c r="N504" s="54" t="b">
        <v>0</v>
      </c>
      <c r="O504" s="54" t="b">
        <v>0</v>
      </c>
      <c r="P504" s="54" t="b">
        <v>0</v>
      </c>
      <c r="Q504" s="54" t="b">
        <v>0</v>
      </c>
      <c r="R504" s="54" t="b">
        <v>0</v>
      </c>
      <c r="S504" s="54" t="b">
        <v>0</v>
      </c>
      <c r="T504" s="54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54" t="b">
        <v>0</v>
      </c>
      <c r="N505" s="54" t="b">
        <v>0</v>
      </c>
      <c r="O505" s="54" t="b">
        <v>0</v>
      </c>
      <c r="P505" s="54" t="b">
        <v>0</v>
      </c>
      <c r="Q505" s="54" t="b">
        <v>0</v>
      </c>
      <c r="R505" s="54" t="b">
        <v>0</v>
      </c>
      <c r="S505" s="54" t="b">
        <v>0</v>
      </c>
      <c r="T505" s="54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54" t="b">
        <v>0</v>
      </c>
      <c r="N506" s="54" t="b">
        <v>0</v>
      </c>
      <c r="O506" s="54" t="b">
        <v>0</v>
      </c>
      <c r="P506" s="54" t="b">
        <v>0</v>
      </c>
      <c r="Q506" s="54" t="b">
        <v>0</v>
      </c>
      <c r="R506" s="54" t="b">
        <v>0</v>
      </c>
      <c r="S506" s="54" t="b">
        <v>0</v>
      </c>
      <c r="T506" s="54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54" t="b">
        <v>0</v>
      </c>
      <c r="N507" s="54" t="b">
        <v>0</v>
      </c>
      <c r="O507" s="54" t="b">
        <v>0</v>
      </c>
      <c r="P507" s="54" t="b">
        <v>0</v>
      </c>
      <c r="Q507" s="54" t="b">
        <v>0</v>
      </c>
      <c r="R507" s="54" t="b">
        <v>0</v>
      </c>
      <c r="S507" s="54" t="b">
        <v>0</v>
      </c>
      <c r="T507" s="54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54" t="b">
        <v>0</v>
      </c>
      <c r="N508" s="54" t="b">
        <v>0</v>
      </c>
      <c r="O508" s="54" t="b">
        <v>0</v>
      </c>
      <c r="P508" s="54" t="b">
        <v>0</v>
      </c>
      <c r="Q508" s="54" t="b">
        <v>0</v>
      </c>
      <c r="R508" s="54" t="b">
        <v>0</v>
      </c>
      <c r="S508" s="54" t="b">
        <v>0</v>
      </c>
      <c r="T508" s="54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54" t="b">
        <v>0</v>
      </c>
      <c r="N509" s="54" t="b">
        <v>0</v>
      </c>
      <c r="O509" s="54" t="b">
        <v>0</v>
      </c>
      <c r="P509" s="54" t="b">
        <v>0</v>
      </c>
      <c r="Q509" s="54" t="b">
        <v>0</v>
      </c>
      <c r="R509" s="54" t="b">
        <v>0</v>
      </c>
      <c r="S509" s="54" t="b">
        <v>0</v>
      </c>
      <c r="T509" s="54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54" t="b">
        <v>0</v>
      </c>
      <c r="N510" s="54" t="b">
        <v>0</v>
      </c>
      <c r="O510" s="54" t="b">
        <v>0</v>
      </c>
      <c r="P510" s="54" t="b">
        <v>0</v>
      </c>
      <c r="Q510" s="54" t="b">
        <v>0</v>
      </c>
      <c r="R510" s="54" t="b">
        <v>0</v>
      </c>
      <c r="S510" s="54" t="b">
        <v>0</v>
      </c>
      <c r="T510" s="54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54" t="b">
        <v>0</v>
      </c>
      <c r="N511" s="54" t="b">
        <v>0</v>
      </c>
      <c r="O511" s="54" t="b">
        <v>0</v>
      </c>
      <c r="P511" s="54" t="b">
        <v>0</v>
      </c>
      <c r="Q511" s="54" t="b">
        <v>0</v>
      </c>
      <c r="R511" s="54" t="b">
        <v>0</v>
      </c>
      <c r="S511" s="54" t="b">
        <v>0</v>
      </c>
      <c r="T511" s="54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54" t="b">
        <v>0</v>
      </c>
      <c r="N512" s="54" t="b">
        <v>0</v>
      </c>
      <c r="O512" s="54" t="b">
        <v>0</v>
      </c>
      <c r="P512" s="54" t="b">
        <v>0</v>
      </c>
      <c r="Q512" s="54" t="b">
        <v>0</v>
      </c>
      <c r="R512" s="54" t="b">
        <v>0</v>
      </c>
      <c r="S512" s="54" t="b">
        <v>0</v>
      </c>
      <c r="T512" s="54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54" t="b">
        <v>0</v>
      </c>
      <c r="N513" s="54" t="b">
        <v>0</v>
      </c>
      <c r="O513" s="54" t="b">
        <v>0</v>
      </c>
      <c r="P513" s="54" t="b">
        <v>0</v>
      </c>
      <c r="Q513" s="54" t="b">
        <v>0</v>
      </c>
      <c r="R513" s="54" t="b">
        <v>0</v>
      </c>
      <c r="S513" s="54" t="b">
        <v>0</v>
      </c>
      <c r="T513" s="54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54" t="b">
        <v>0</v>
      </c>
      <c r="N514" s="54" t="b">
        <v>0</v>
      </c>
      <c r="O514" s="54" t="b">
        <v>0</v>
      </c>
      <c r="P514" s="54" t="b">
        <v>0</v>
      </c>
      <c r="Q514" s="54" t="b">
        <v>0</v>
      </c>
      <c r="R514" s="54" t="b">
        <v>0</v>
      </c>
      <c r="S514" s="54" t="b">
        <v>0</v>
      </c>
      <c r="T514" s="54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54" t="b">
        <v>0</v>
      </c>
      <c r="N515" s="54" t="b">
        <v>0</v>
      </c>
      <c r="O515" s="54" t="b">
        <v>0</v>
      </c>
      <c r="P515" s="54" t="b">
        <v>0</v>
      </c>
      <c r="Q515" s="54" t="b">
        <v>0</v>
      </c>
      <c r="R515" s="54" t="b">
        <v>0</v>
      </c>
      <c r="S515" s="54" t="b">
        <v>0</v>
      </c>
      <c r="T515" s="54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54" t="b">
        <v>0</v>
      </c>
      <c r="N516" s="54" t="b">
        <v>0</v>
      </c>
      <c r="O516" s="54" t="b">
        <v>0</v>
      </c>
      <c r="P516" s="54" t="b">
        <v>0</v>
      </c>
      <c r="Q516" s="54" t="b">
        <v>0</v>
      </c>
      <c r="R516" s="54" t="b">
        <v>0</v>
      </c>
      <c r="S516" s="54" t="b">
        <v>0</v>
      </c>
      <c r="T516" s="54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54" t="b">
        <v>0</v>
      </c>
      <c r="N517" s="54" t="b">
        <v>0</v>
      </c>
      <c r="O517" s="54" t="b">
        <v>0</v>
      </c>
      <c r="P517" s="54" t="b">
        <v>0</v>
      </c>
      <c r="Q517" s="54" t="b">
        <v>0</v>
      </c>
      <c r="R517" s="54" t="b">
        <v>0</v>
      </c>
      <c r="S517" s="54" t="b">
        <v>0</v>
      </c>
      <c r="T517" s="54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54" t="b">
        <v>0</v>
      </c>
      <c r="N518" s="54" t="b">
        <v>0</v>
      </c>
      <c r="O518" s="54" t="b">
        <v>0</v>
      </c>
      <c r="P518" s="54" t="b">
        <v>0</v>
      </c>
      <c r="Q518" s="54" t="b">
        <v>0</v>
      </c>
      <c r="R518" s="54" t="b">
        <v>0</v>
      </c>
      <c r="S518" s="54" t="b">
        <v>0</v>
      </c>
      <c r="T518" s="54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54" t="b">
        <v>0</v>
      </c>
      <c r="N519" s="54" t="b">
        <v>0</v>
      </c>
      <c r="O519" s="54" t="b">
        <v>0</v>
      </c>
      <c r="P519" s="54" t="b">
        <v>0</v>
      </c>
      <c r="Q519" s="54" t="b">
        <v>0</v>
      </c>
      <c r="R519" s="54" t="b">
        <v>0</v>
      </c>
      <c r="S519" s="54" t="b">
        <v>0</v>
      </c>
      <c r="T519" s="54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54" t="b">
        <v>0</v>
      </c>
      <c r="N520" s="54" t="b">
        <v>0</v>
      </c>
      <c r="O520" s="54" t="b">
        <v>0</v>
      </c>
      <c r="P520" s="54" t="b">
        <v>0</v>
      </c>
      <c r="Q520" s="54" t="b">
        <v>0</v>
      </c>
      <c r="R520" s="54" t="b">
        <v>0</v>
      </c>
      <c r="S520" s="54" t="b">
        <v>0</v>
      </c>
      <c r="T520" s="54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54" t="b">
        <v>0</v>
      </c>
      <c r="N521" s="54" t="b">
        <v>0</v>
      </c>
      <c r="O521" s="54" t="b">
        <v>0</v>
      </c>
      <c r="P521" s="54" t="b">
        <v>0</v>
      </c>
      <c r="Q521" s="54" t="b">
        <v>0</v>
      </c>
      <c r="R521" s="54" t="b">
        <v>0</v>
      </c>
      <c r="S521" s="54" t="b">
        <v>0</v>
      </c>
      <c r="T521" s="54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54" t="b">
        <v>0</v>
      </c>
      <c r="N522" s="54" t="b">
        <v>0</v>
      </c>
      <c r="O522" s="54" t="b">
        <v>0</v>
      </c>
      <c r="P522" s="54" t="b">
        <v>0</v>
      </c>
      <c r="Q522" s="54" t="b">
        <v>0</v>
      </c>
      <c r="R522" s="54" t="b">
        <v>0</v>
      </c>
      <c r="S522" s="54" t="b">
        <v>0</v>
      </c>
      <c r="T522" s="54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54" t="b">
        <v>0</v>
      </c>
      <c r="N523" s="54" t="b">
        <v>0</v>
      </c>
      <c r="O523" s="54" t="b">
        <v>0</v>
      </c>
      <c r="P523" s="54" t="b">
        <v>0</v>
      </c>
      <c r="Q523" s="54" t="b">
        <v>0</v>
      </c>
      <c r="R523" s="54" t="b">
        <v>0</v>
      </c>
      <c r="S523" s="54" t="b">
        <v>0</v>
      </c>
      <c r="T523" s="54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54" t="b">
        <v>0</v>
      </c>
      <c r="N524" s="54" t="b">
        <v>0</v>
      </c>
      <c r="O524" s="54" t="b">
        <v>0</v>
      </c>
      <c r="P524" s="54" t="b">
        <v>0</v>
      </c>
      <c r="Q524" s="54" t="b">
        <v>0</v>
      </c>
      <c r="R524" s="54" t="b">
        <v>0</v>
      </c>
      <c r="S524" s="54" t="b">
        <v>0</v>
      </c>
      <c r="T524" s="54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54" t="b">
        <v>0</v>
      </c>
      <c r="N525" s="54" t="b">
        <v>0</v>
      </c>
      <c r="O525" s="54" t="b">
        <v>0</v>
      </c>
      <c r="P525" s="54" t="b">
        <v>0</v>
      </c>
      <c r="Q525" s="54" t="b">
        <v>0</v>
      </c>
      <c r="R525" s="54" t="b">
        <v>0</v>
      </c>
      <c r="S525" s="54" t="b">
        <v>0</v>
      </c>
      <c r="T525" s="54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54" t="b">
        <v>0</v>
      </c>
      <c r="N526" s="54" t="b">
        <v>0</v>
      </c>
      <c r="O526" s="54" t="b">
        <v>0</v>
      </c>
      <c r="P526" s="54" t="b">
        <v>0</v>
      </c>
      <c r="Q526" s="54" t="b">
        <v>0</v>
      </c>
      <c r="R526" s="54" t="b">
        <v>0</v>
      </c>
      <c r="S526" s="54" t="b">
        <v>0</v>
      </c>
      <c r="T526" s="54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54" t="b">
        <v>0</v>
      </c>
      <c r="N527" s="54" t="b">
        <v>0</v>
      </c>
      <c r="O527" s="54" t="b">
        <v>0</v>
      </c>
      <c r="P527" s="54" t="b">
        <v>0</v>
      </c>
      <c r="Q527" s="54" t="b">
        <v>0</v>
      </c>
      <c r="R527" s="54" t="b">
        <v>0</v>
      </c>
      <c r="S527" s="54" t="b">
        <v>0</v>
      </c>
      <c r="T527" s="54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54" t="b">
        <v>0</v>
      </c>
      <c r="N528" s="54" t="b">
        <v>0</v>
      </c>
      <c r="O528" s="54" t="b">
        <v>0</v>
      </c>
      <c r="P528" s="54" t="b">
        <v>0</v>
      </c>
      <c r="Q528" s="54" t="b">
        <v>0</v>
      </c>
      <c r="R528" s="54" t="b">
        <v>0</v>
      </c>
      <c r="S528" s="54" t="b">
        <v>0</v>
      </c>
      <c r="T528" s="54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54" t="b">
        <v>0</v>
      </c>
      <c r="N529" s="54" t="b">
        <v>0</v>
      </c>
      <c r="O529" s="54" t="b">
        <v>0</v>
      </c>
      <c r="P529" s="54" t="b">
        <v>0</v>
      </c>
      <c r="Q529" s="54" t="b">
        <v>0</v>
      </c>
      <c r="R529" s="54" t="b">
        <v>0</v>
      </c>
      <c r="S529" s="54" t="b">
        <v>0</v>
      </c>
      <c r="T529" s="54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54" t="b">
        <v>0</v>
      </c>
      <c r="N530" s="54" t="b">
        <v>0</v>
      </c>
      <c r="O530" s="54" t="b">
        <v>0</v>
      </c>
      <c r="P530" s="54" t="b">
        <v>0</v>
      </c>
      <c r="Q530" s="54" t="b">
        <v>0</v>
      </c>
      <c r="R530" s="54" t="b">
        <v>0</v>
      </c>
      <c r="S530" s="54" t="b">
        <v>0</v>
      </c>
      <c r="T530" s="54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54" t="b">
        <v>0</v>
      </c>
      <c r="N531" s="54" t="b">
        <v>0</v>
      </c>
      <c r="O531" s="54" t="b">
        <v>0</v>
      </c>
      <c r="P531" s="54" t="b">
        <v>0</v>
      </c>
      <c r="Q531" s="54" t="b">
        <v>0</v>
      </c>
      <c r="R531" s="54" t="b">
        <v>0</v>
      </c>
      <c r="S531" s="54" t="b">
        <v>0</v>
      </c>
      <c r="T531" s="54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54" t="b">
        <v>0</v>
      </c>
      <c r="N532" s="54" t="b">
        <v>0</v>
      </c>
      <c r="O532" s="54" t="b">
        <v>0</v>
      </c>
      <c r="P532" s="54" t="b">
        <v>0</v>
      </c>
      <c r="Q532" s="54" t="b">
        <v>0</v>
      </c>
      <c r="R532" s="54" t="b">
        <v>0</v>
      </c>
      <c r="S532" s="54" t="b">
        <v>0</v>
      </c>
      <c r="T532" s="54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54" t="b">
        <v>0</v>
      </c>
      <c r="N533" s="54" t="b">
        <v>0</v>
      </c>
      <c r="O533" s="54" t="b">
        <v>0</v>
      </c>
      <c r="P533" s="54" t="b">
        <v>0</v>
      </c>
      <c r="Q533" s="54" t="b">
        <v>0</v>
      </c>
      <c r="R533" s="54" t="b">
        <v>0</v>
      </c>
      <c r="S533" s="54" t="b">
        <v>0</v>
      </c>
      <c r="T533" s="54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54" t="b">
        <v>0</v>
      </c>
      <c r="N534" s="54" t="b">
        <v>0</v>
      </c>
      <c r="O534" s="54" t="b">
        <v>0</v>
      </c>
      <c r="P534" s="54" t="b">
        <v>0</v>
      </c>
      <c r="Q534" s="54" t="b">
        <v>0</v>
      </c>
      <c r="R534" s="54" t="b">
        <v>0</v>
      </c>
      <c r="S534" s="54" t="b">
        <v>0</v>
      </c>
      <c r="T534" s="54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54" t="b">
        <v>0</v>
      </c>
      <c r="N535" s="54" t="b">
        <v>0</v>
      </c>
      <c r="O535" s="54" t="b">
        <v>0</v>
      </c>
      <c r="P535" s="54" t="b">
        <v>0</v>
      </c>
      <c r="Q535" s="54" t="b">
        <v>0</v>
      </c>
      <c r="R535" s="54" t="b">
        <v>0</v>
      </c>
      <c r="S535" s="54" t="b">
        <v>0</v>
      </c>
      <c r="T535" s="54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54" t="b">
        <v>0</v>
      </c>
      <c r="N536" s="54" t="b">
        <v>0</v>
      </c>
      <c r="O536" s="54" t="b">
        <v>0</v>
      </c>
      <c r="P536" s="54" t="b">
        <v>0</v>
      </c>
      <c r="Q536" s="54" t="b">
        <v>0</v>
      </c>
      <c r="R536" s="54" t="b">
        <v>0</v>
      </c>
      <c r="S536" s="54" t="b">
        <v>0</v>
      </c>
      <c r="T536" s="54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54" t="b">
        <v>0</v>
      </c>
      <c r="N537" s="54" t="b">
        <v>0</v>
      </c>
      <c r="O537" s="54" t="b">
        <v>0</v>
      </c>
      <c r="P537" s="54" t="b">
        <v>0</v>
      </c>
      <c r="Q537" s="54" t="b">
        <v>0</v>
      </c>
      <c r="R537" s="54" t="b">
        <v>0</v>
      </c>
      <c r="S537" s="54" t="b">
        <v>0</v>
      </c>
      <c r="T537" s="54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54" t="b">
        <v>0</v>
      </c>
      <c r="N538" s="54" t="b">
        <v>0</v>
      </c>
      <c r="O538" s="54" t="b">
        <v>0</v>
      </c>
      <c r="P538" s="54" t="b">
        <v>0</v>
      </c>
      <c r="Q538" s="54" t="b">
        <v>0</v>
      </c>
      <c r="R538" s="54" t="b">
        <v>0</v>
      </c>
      <c r="S538" s="54" t="b">
        <v>0</v>
      </c>
      <c r="T538" s="54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54" t="b">
        <v>0</v>
      </c>
      <c r="N539" s="54" t="b">
        <v>0</v>
      </c>
      <c r="O539" s="54" t="b">
        <v>0</v>
      </c>
      <c r="P539" s="54" t="b">
        <v>0</v>
      </c>
      <c r="Q539" s="54" t="b">
        <v>0</v>
      </c>
      <c r="R539" s="54" t="b">
        <v>0</v>
      </c>
      <c r="S539" s="54" t="b">
        <v>0</v>
      </c>
      <c r="T539" s="54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54" t="b">
        <v>0</v>
      </c>
      <c r="N540" s="54" t="b">
        <v>0</v>
      </c>
      <c r="O540" s="54" t="b">
        <v>0</v>
      </c>
      <c r="P540" s="54" t="b">
        <v>0</v>
      </c>
      <c r="Q540" s="54" t="b">
        <v>0</v>
      </c>
      <c r="R540" s="54" t="b">
        <v>0</v>
      </c>
      <c r="S540" s="54" t="b">
        <v>0</v>
      </c>
      <c r="T540" s="54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54" t="b">
        <v>0</v>
      </c>
      <c r="N541" s="54" t="b">
        <v>0</v>
      </c>
      <c r="O541" s="54" t="b">
        <v>0</v>
      </c>
      <c r="P541" s="54" t="b">
        <v>0</v>
      </c>
      <c r="Q541" s="54" t="b">
        <v>0</v>
      </c>
      <c r="R541" s="54" t="b">
        <v>0</v>
      </c>
      <c r="S541" s="54" t="b">
        <v>0</v>
      </c>
      <c r="T541" s="54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54" t="b">
        <v>0</v>
      </c>
      <c r="N542" s="54" t="b">
        <v>0</v>
      </c>
      <c r="O542" s="54" t="b">
        <v>0</v>
      </c>
      <c r="P542" s="54" t="b">
        <v>0</v>
      </c>
      <c r="Q542" s="54" t="b">
        <v>0</v>
      </c>
      <c r="R542" s="54" t="b">
        <v>0</v>
      </c>
      <c r="S542" s="54" t="b">
        <v>0</v>
      </c>
      <c r="T542" s="54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54" t="b">
        <v>0</v>
      </c>
      <c r="N543" s="54" t="b">
        <v>0</v>
      </c>
      <c r="O543" s="54" t="b">
        <v>0</v>
      </c>
      <c r="P543" s="54" t="b">
        <v>0</v>
      </c>
      <c r="Q543" s="54" t="b">
        <v>0</v>
      </c>
      <c r="R543" s="54" t="b">
        <v>0</v>
      </c>
      <c r="S543" s="54" t="b">
        <v>0</v>
      </c>
      <c r="T543" s="54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54" t="b">
        <v>0</v>
      </c>
      <c r="N544" s="54" t="b">
        <v>0</v>
      </c>
      <c r="O544" s="54" t="b">
        <v>0</v>
      </c>
      <c r="P544" s="54" t="b">
        <v>0</v>
      </c>
      <c r="Q544" s="54" t="b">
        <v>0</v>
      </c>
      <c r="R544" s="54" t="b">
        <v>0</v>
      </c>
      <c r="S544" s="54" t="b">
        <v>0</v>
      </c>
      <c r="T544" s="54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54" t="b">
        <v>0</v>
      </c>
      <c r="N545" s="54" t="b">
        <v>0</v>
      </c>
      <c r="O545" s="54" t="b">
        <v>0</v>
      </c>
      <c r="P545" s="54" t="b">
        <v>0</v>
      </c>
      <c r="Q545" s="54" t="b">
        <v>0</v>
      </c>
      <c r="R545" s="54" t="b">
        <v>0</v>
      </c>
      <c r="S545" s="54" t="b">
        <v>0</v>
      </c>
      <c r="T545" s="54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54" t="b">
        <v>0</v>
      </c>
      <c r="N546" s="54" t="b">
        <v>0</v>
      </c>
      <c r="O546" s="54" t="b">
        <v>0</v>
      </c>
      <c r="P546" s="54" t="b">
        <v>0</v>
      </c>
      <c r="Q546" s="54" t="b">
        <v>0</v>
      </c>
      <c r="R546" s="54" t="b">
        <v>0</v>
      </c>
      <c r="S546" s="54" t="b">
        <v>0</v>
      </c>
      <c r="T546" s="54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54" t="b">
        <v>0</v>
      </c>
      <c r="N547" s="54" t="b">
        <v>0</v>
      </c>
      <c r="O547" s="54" t="b">
        <v>0</v>
      </c>
      <c r="P547" s="54" t="b">
        <v>0</v>
      </c>
      <c r="Q547" s="54" t="b">
        <v>0</v>
      </c>
      <c r="R547" s="54" t="b">
        <v>0</v>
      </c>
      <c r="S547" s="54" t="b">
        <v>0</v>
      </c>
      <c r="T547" s="54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54" t="b">
        <v>0</v>
      </c>
      <c r="N548" s="54" t="b">
        <v>0</v>
      </c>
      <c r="O548" s="54" t="b">
        <v>0</v>
      </c>
      <c r="P548" s="54" t="b">
        <v>0</v>
      </c>
      <c r="Q548" s="54" t="b">
        <v>0</v>
      </c>
      <c r="R548" s="54" t="b">
        <v>0</v>
      </c>
      <c r="S548" s="54" t="b">
        <v>0</v>
      </c>
      <c r="T548" s="54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54" t="b">
        <v>0</v>
      </c>
      <c r="N549" s="54" t="b">
        <v>0</v>
      </c>
      <c r="O549" s="54" t="b">
        <v>0</v>
      </c>
      <c r="P549" s="54" t="b">
        <v>0</v>
      </c>
      <c r="Q549" s="54" t="b">
        <v>0</v>
      </c>
      <c r="R549" s="54" t="b">
        <v>0</v>
      </c>
      <c r="S549" s="54" t="b">
        <v>0</v>
      </c>
      <c r="T549" s="54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54" t="b">
        <v>0</v>
      </c>
      <c r="N550" s="54" t="b">
        <v>0</v>
      </c>
      <c r="O550" s="54" t="b">
        <v>0</v>
      </c>
      <c r="P550" s="54" t="b">
        <v>0</v>
      </c>
      <c r="Q550" s="54" t="b">
        <v>0</v>
      </c>
      <c r="R550" s="54" t="b">
        <v>0</v>
      </c>
      <c r="S550" s="54" t="b">
        <v>0</v>
      </c>
      <c r="T550" s="54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54" t="b">
        <v>0</v>
      </c>
      <c r="N551" s="54" t="b">
        <v>0</v>
      </c>
      <c r="O551" s="54" t="b">
        <v>0</v>
      </c>
      <c r="P551" s="54" t="b">
        <v>0</v>
      </c>
      <c r="Q551" s="54" t="b">
        <v>0</v>
      </c>
      <c r="R551" s="54" t="b">
        <v>0</v>
      </c>
      <c r="S551" s="54" t="b">
        <v>0</v>
      </c>
      <c r="T551" s="54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54" t="b">
        <v>0</v>
      </c>
      <c r="N552" s="54" t="b">
        <v>0</v>
      </c>
      <c r="O552" s="54" t="b">
        <v>0</v>
      </c>
      <c r="P552" s="54" t="b">
        <v>0</v>
      </c>
      <c r="Q552" s="54" t="b">
        <v>0</v>
      </c>
      <c r="R552" s="54" t="b">
        <v>0</v>
      </c>
      <c r="S552" s="54" t="b">
        <v>0</v>
      </c>
      <c r="T552" s="54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54" t="b">
        <v>0</v>
      </c>
      <c r="N553" s="54" t="b">
        <v>0</v>
      </c>
      <c r="O553" s="54" t="b">
        <v>0</v>
      </c>
      <c r="P553" s="54" t="b">
        <v>0</v>
      </c>
      <c r="Q553" s="54" t="b">
        <v>0</v>
      </c>
      <c r="R553" s="54" t="b">
        <v>0</v>
      </c>
      <c r="S553" s="54" t="b">
        <v>0</v>
      </c>
      <c r="T553" s="54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54" t="b">
        <v>0</v>
      </c>
      <c r="N554" s="54" t="b">
        <v>0</v>
      </c>
      <c r="O554" s="54" t="b">
        <v>0</v>
      </c>
      <c r="P554" s="54" t="b">
        <v>0</v>
      </c>
      <c r="Q554" s="54" t="b">
        <v>0</v>
      </c>
      <c r="R554" s="54" t="b">
        <v>0</v>
      </c>
      <c r="S554" s="54" t="b">
        <v>0</v>
      </c>
      <c r="T554" s="54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54" t="b">
        <v>0</v>
      </c>
      <c r="N555" s="54" t="b">
        <v>0</v>
      </c>
      <c r="O555" s="54" t="b">
        <v>0</v>
      </c>
      <c r="P555" s="54" t="b">
        <v>0</v>
      </c>
      <c r="Q555" s="54" t="b">
        <v>0</v>
      </c>
      <c r="R555" s="54" t="b">
        <v>0</v>
      </c>
      <c r="S555" s="54" t="b">
        <v>0</v>
      </c>
      <c r="T555" s="54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54" t="b">
        <v>0</v>
      </c>
      <c r="N556" s="54" t="b">
        <v>0</v>
      </c>
      <c r="O556" s="54" t="b">
        <v>0</v>
      </c>
      <c r="P556" s="54" t="b">
        <v>0</v>
      </c>
      <c r="Q556" s="54" t="b">
        <v>0</v>
      </c>
      <c r="R556" s="54" t="b">
        <v>0</v>
      </c>
      <c r="S556" s="54" t="b">
        <v>0</v>
      </c>
      <c r="T556" s="54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54" t="b">
        <v>0</v>
      </c>
      <c r="N557" s="54" t="b">
        <v>0</v>
      </c>
      <c r="O557" s="54" t="b">
        <v>0</v>
      </c>
      <c r="P557" s="54" t="b">
        <v>0</v>
      </c>
      <c r="Q557" s="54" t="b">
        <v>0</v>
      </c>
      <c r="R557" s="54" t="b">
        <v>0</v>
      </c>
      <c r="S557" s="54" t="b">
        <v>0</v>
      </c>
      <c r="T557" s="54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54" t="b">
        <v>0</v>
      </c>
      <c r="N558" s="54" t="b">
        <v>0</v>
      </c>
      <c r="O558" s="54" t="b">
        <v>0</v>
      </c>
      <c r="P558" s="54" t="b">
        <v>0</v>
      </c>
      <c r="Q558" s="54" t="b">
        <v>0</v>
      </c>
      <c r="R558" s="54" t="b">
        <v>0</v>
      </c>
      <c r="S558" s="54" t="b">
        <v>0</v>
      </c>
      <c r="T558" s="54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54" t="b">
        <v>0</v>
      </c>
      <c r="N559" s="54" t="b">
        <v>0</v>
      </c>
      <c r="O559" s="54" t="b">
        <v>0</v>
      </c>
      <c r="P559" s="54" t="b">
        <v>0</v>
      </c>
      <c r="Q559" s="54" t="b">
        <v>0</v>
      </c>
      <c r="R559" s="54" t="b">
        <v>0</v>
      </c>
      <c r="S559" s="54" t="b">
        <v>0</v>
      </c>
      <c r="T559" s="54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54" t="b">
        <v>0</v>
      </c>
      <c r="N560" s="54" t="b">
        <v>0</v>
      </c>
      <c r="O560" s="54" t="b">
        <v>0</v>
      </c>
      <c r="P560" s="54" t="b">
        <v>0</v>
      </c>
      <c r="Q560" s="54" t="b">
        <v>0</v>
      </c>
      <c r="R560" s="54" t="b">
        <v>0</v>
      </c>
      <c r="S560" s="54" t="b">
        <v>0</v>
      </c>
      <c r="T560" s="54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54" t="b">
        <v>0</v>
      </c>
      <c r="N561" s="54" t="b">
        <v>0</v>
      </c>
      <c r="O561" s="54" t="b">
        <v>0</v>
      </c>
      <c r="P561" s="54" t="b">
        <v>0</v>
      </c>
      <c r="Q561" s="54" t="b">
        <v>0</v>
      </c>
      <c r="R561" s="54" t="b">
        <v>0</v>
      </c>
      <c r="S561" s="54" t="b">
        <v>0</v>
      </c>
      <c r="T561" s="54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54" t="b">
        <v>0</v>
      </c>
      <c r="N562" s="54" t="b">
        <v>0</v>
      </c>
      <c r="O562" s="54" t="b">
        <v>0</v>
      </c>
      <c r="P562" s="54" t="b">
        <v>0</v>
      </c>
      <c r="Q562" s="54" t="b">
        <v>0</v>
      </c>
      <c r="R562" s="54" t="b">
        <v>0</v>
      </c>
      <c r="S562" s="54" t="b">
        <v>0</v>
      </c>
      <c r="T562" s="54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54" t="b">
        <v>0</v>
      </c>
      <c r="N563" s="54" t="b">
        <v>0</v>
      </c>
      <c r="O563" s="54" t="b">
        <v>0</v>
      </c>
      <c r="P563" s="54" t="b">
        <v>0</v>
      </c>
      <c r="Q563" s="54" t="b">
        <v>0</v>
      </c>
      <c r="R563" s="54" t="b">
        <v>0</v>
      </c>
      <c r="S563" s="54" t="b">
        <v>0</v>
      </c>
      <c r="T563" s="54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54" t="b">
        <v>0</v>
      </c>
      <c r="N564" s="54" t="b">
        <v>0</v>
      </c>
      <c r="O564" s="54" t="b">
        <v>0</v>
      </c>
      <c r="P564" s="54" t="b">
        <v>0</v>
      </c>
      <c r="Q564" s="54" t="b">
        <v>0</v>
      </c>
      <c r="R564" s="54" t="b">
        <v>0</v>
      </c>
      <c r="S564" s="54" t="b">
        <v>0</v>
      </c>
      <c r="T564" s="54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54" t="b">
        <v>0</v>
      </c>
      <c r="N565" s="54" t="b">
        <v>0</v>
      </c>
      <c r="O565" s="54" t="b">
        <v>0</v>
      </c>
      <c r="P565" s="54" t="b">
        <v>0</v>
      </c>
      <c r="Q565" s="54" t="b">
        <v>0</v>
      </c>
      <c r="R565" s="54" t="b">
        <v>0</v>
      </c>
      <c r="S565" s="54" t="b">
        <v>0</v>
      </c>
      <c r="T565" s="54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54" t="b">
        <v>0</v>
      </c>
      <c r="N566" s="54" t="b">
        <v>0</v>
      </c>
      <c r="O566" s="54" t="b">
        <v>0</v>
      </c>
      <c r="P566" s="54" t="b">
        <v>0</v>
      </c>
      <c r="Q566" s="54" t="b">
        <v>0</v>
      </c>
      <c r="R566" s="54" t="b">
        <v>0</v>
      </c>
      <c r="S566" s="54" t="b">
        <v>0</v>
      </c>
      <c r="T566" s="54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54" t="b">
        <v>0</v>
      </c>
      <c r="N567" s="54" t="b">
        <v>0</v>
      </c>
      <c r="O567" s="54" t="b">
        <v>0</v>
      </c>
      <c r="P567" s="54" t="b">
        <v>0</v>
      </c>
      <c r="Q567" s="54" t="b">
        <v>0</v>
      </c>
      <c r="R567" s="54" t="b">
        <v>0</v>
      </c>
      <c r="S567" s="54" t="b">
        <v>0</v>
      </c>
      <c r="T567" s="54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54" t="b">
        <v>0</v>
      </c>
      <c r="N568" s="54" t="b">
        <v>0</v>
      </c>
      <c r="O568" s="54" t="b">
        <v>0</v>
      </c>
      <c r="P568" s="54" t="b">
        <v>0</v>
      </c>
      <c r="Q568" s="54" t="b">
        <v>0</v>
      </c>
      <c r="R568" s="54" t="b">
        <v>0</v>
      </c>
      <c r="S568" s="54" t="b">
        <v>0</v>
      </c>
      <c r="T568" s="54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54" t="b">
        <v>0</v>
      </c>
      <c r="N569" s="54" t="b">
        <v>0</v>
      </c>
      <c r="O569" s="54" t="b">
        <v>0</v>
      </c>
      <c r="P569" s="54" t="b">
        <v>0</v>
      </c>
      <c r="Q569" s="54" t="b">
        <v>0</v>
      </c>
      <c r="R569" s="54" t="b">
        <v>0</v>
      </c>
      <c r="S569" s="54" t="b">
        <v>0</v>
      </c>
      <c r="T569" s="54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54" t="b">
        <v>0</v>
      </c>
      <c r="N570" s="54" t="b">
        <v>0</v>
      </c>
      <c r="O570" s="54" t="b">
        <v>0</v>
      </c>
      <c r="P570" s="54" t="b">
        <v>0</v>
      </c>
      <c r="Q570" s="54" t="b">
        <v>0</v>
      </c>
      <c r="R570" s="54" t="b">
        <v>0</v>
      </c>
      <c r="S570" s="54" t="b">
        <v>0</v>
      </c>
      <c r="T570" s="54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54" t="b">
        <v>0</v>
      </c>
      <c r="N571" s="54" t="b">
        <v>0</v>
      </c>
      <c r="O571" s="54" t="b">
        <v>0</v>
      </c>
      <c r="P571" s="54" t="b">
        <v>0</v>
      </c>
      <c r="Q571" s="54" t="b">
        <v>0</v>
      </c>
      <c r="R571" s="54" t="b">
        <v>0</v>
      </c>
      <c r="S571" s="54" t="b">
        <v>0</v>
      </c>
      <c r="T571" s="54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54" t="b">
        <v>0</v>
      </c>
      <c r="N572" s="54" t="b">
        <v>0</v>
      </c>
      <c r="O572" s="54" t="b">
        <v>0</v>
      </c>
      <c r="P572" s="54" t="b">
        <v>0</v>
      </c>
      <c r="Q572" s="54" t="b">
        <v>0</v>
      </c>
      <c r="R572" s="54" t="b">
        <v>0</v>
      </c>
      <c r="S572" s="54" t="b">
        <v>0</v>
      </c>
      <c r="T572" s="54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54" t="b">
        <v>0</v>
      </c>
      <c r="N573" s="54" t="b">
        <v>0</v>
      </c>
      <c r="O573" s="54" t="b">
        <v>0</v>
      </c>
      <c r="P573" s="54" t="b">
        <v>0</v>
      </c>
      <c r="Q573" s="54" t="b">
        <v>0</v>
      </c>
      <c r="R573" s="54" t="b">
        <v>0</v>
      </c>
      <c r="S573" s="54" t="b">
        <v>0</v>
      </c>
      <c r="T573" s="54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54" t="b">
        <v>0</v>
      </c>
      <c r="N574" s="54" t="b">
        <v>0</v>
      </c>
      <c r="O574" s="54" t="b">
        <v>0</v>
      </c>
      <c r="P574" s="54" t="b">
        <v>0</v>
      </c>
      <c r="Q574" s="54" t="b">
        <v>0</v>
      </c>
      <c r="R574" s="54" t="b">
        <v>0</v>
      </c>
      <c r="S574" s="54" t="b">
        <v>0</v>
      </c>
      <c r="T574" s="54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54" t="b">
        <v>0</v>
      </c>
      <c r="N575" s="54" t="b">
        <v>0</v>
      </c>
      <c r="O575" s="54" t="b">
        <v>0</v>
      </c>
      <c r="P575" s="54" t="b">
        <v>0</v>
      </c>
      <c r="Q575" s="54" t="b">
        <v>0</v>
      </c>
      <c r="R575" s="54" t="b">
        <v>0</v>
      </c>
      <c r="S575" s="54" t="b">
        <v>0</v>
      </c>
      <c r="T575" s="54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54" t="b">
        <v>0</v>
      </c>
      <c r="N576" s="54" t="b">
        <v>0</v>
      </c>
      <c r="O576" s="54" t="b">
        <v>0</v>
      </c>
      <c r="P576" s="54" t="b">
        <v>0</v>
      </c>
      <c r="Q576" s="54" t="b">
        <v>0</v>
      </c>
      <c r="R576" s="54" t="b">
        <v>0</v>
      </c>
      <c r="S576" s="54" t="b">
        <v>0</v>
      </c>
      <c r="T576" s="54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54" t="b">
        <v>0</v>
      </c>
      <c r="N577" s="54" t="b">
        <v>0</v>
      </c>
      <c r="O577" s="54" t="b">
        <v>0</v>
      </c>
      <c r="P577" s="54" t="b">
        <v>0</v>
      </c>
      <c r="Q577" s="54" t="b">
        <v>0</v>
      </c>
      <c r="R577" s="54" t="b">
        <v>0</v>
      </c>
      <c r="S577" s="54" t="b">
        <v>0</v>
      </c>
      <c r="T577" s="54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54" t="b">
        <v>0</v>
      </c>
      <c r="N578" s="54" t="b">
        <v>0</v>
      </c>
      <c r="O578" s="54" t="b">
        <v>0</v>
      </c>
      <c r="P578" s="54" t="b">
        <v>0</v>
      </c>
      <c r="Q578" s="54" t="b">
        <v>0</v>
      </c>
      <c r="R578" s="54" t="b">
        <v>0</v>
      </c>
      <c r="S578" s="54" t="b">
        <v>0</v>
      </c>
      <c r="T578" s="54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54" t="b">
        <v>0</v>
      </c>
      <c r="N579" s="54" t="b">
        <v>0</v>
      </c>
      <c r="O579" s="54" t="b">
        <v>0</v>
      </c>
      <c r="P579" s="54" t="b">
        <v>0</v>
      </c>
      <c r="Q579" s="54" t="b">
        <v>0</v>
      </c>
      <c r="R579" s="54" t="b">
        <v>0</v>
      </c>
      <c r="S579" s="54" t="b">
        <v>0</v>
      </c>
      <c r="T579" s="54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54" t="b">
        <v>0</v>
      </c>
      <c r="N580" s="54" t="b">
        <v>0</v>
      </c>
      <c r="O580" s="54" t="b">
        <v>0</v>
      </c>
      <c r="P580" s="54" t="b">
        <v>0</v>
      </c>
      <c r="Q580" s="54" t="b">
        <v>0</v>
      </c>
      <c r="R580" s="54" t="b">
        <v>0</v>
      </c>
      <c r="S580" s="54" t="b">
        <v>0</v>
      </c>
      <c r="T580" s="54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54" t="b">
        <v>0</v>
      </c>
      <c r="N581" s="54" t="b">
        <v>0</v>
      </c>
      <c r="O581" s="54" t="b">
        <v>0</v>
      </c>
      <c r="P581" s="54" t="b">
        <v>0</v>
      </c>
      <c r="Q581" s="54" t="b">
        <v>0</v>
      </c>
      <c r="R581" s="54" t="b">
        <v>0</v>
      </c>
      <c r="S581" s="54" t="b">
        <v>0</v>
      </c>
      <c r="T581" s="54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54" t="b">
        <v>0</v>
      </c>
      <c r="N582" s="54" t="b">
        <v>0</v>
      </c>
      <c r="O582" s="54" t="b">
        <v>0</v>
      </c>
      <c r="P582" s="54" t="b">
        <v>0</v>
      </c>
      <c r="Q582" s="54" t="b">
        <v>0</v>
      </c>
      <c r="R582" s="54" t="b">
        <v>0</v>
      </c>
      <c r="S582" s="54" t="b">
        <v>0</v>
      </c>
      <c r="T582" s="54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54" t="b">
        <v>0</v>
      </c>
      <c r="N583" s="54" t="b">
        <v>0</v>
      </c>
      <c r="O583" s="54" t="b">
        <v>0</v>
      </c>
      <c r="P583" s="54" t="b">
        <v>0</v>
      </c>
      <c r="Q583" s="54" t="b">
        <v>0</v>
      </c>
      <c r="R583" s="54" t="b">
        <v>0</v>
      </c>
      <c r="S583" s="54" t="b">
        <v>0</v>
      </c>
      <c r="T583" s="54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54" t="b">
        <v>0</v>
      </c>
      <c r="N584" s="54" t="b">
        <v>0</v>
      </c>
      <c r="O584" s="54" t="b">
        <v>0</v>
      </c>
      <c r="P584" s="54" t="b">
        <v>0</v>
      </c>
      <c r="Q584" s="54" t="b">
        <v>0</v>
      </c>
      <c r="R584" s="54" t="b">
        <v>0</v>
      </c>
      <c r="S584" s="54" t="b">
        <v>0</v>
      </c>
      <c r="T584" s="54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54" t="b">
        <v>0</v>
      </c>
      <c r="N585" s="54" t="b">
        <v>0</v>
      </c>
      <c r="O585" s="54" t="b">
        <v>0</v>
      </c>
      <c r="P585" s="54" t="b">
        <v>0</v>
      </c>
      <c r="Q585" s="54" t="b">
        <v>0</v>
      </c>
      <c r="R585" s="54" t="b">
        <v>0</v>
      </c>
      <c r="S585" s="54" t="b">
        <v>0</v>
      </c>
      <c r="T585" s="54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54" t="b">
        <v>0</v>
      </c>
      <c r="N586" s="54" t="b">
        <v>0</v>
      </c>
      <c r="O586" s="54" t="b">
        <v>0</v>
      </c>
      <c r="P586" s="54" t="b">
        <v>0</v>
      </c>
      <c r="Q586" s="54" t="b">
        <v>0</v>
      </c>
      <c r="R586" s="54" t="b">
        <v>0</v>
      </c>
      <c r="S586" s="54" t="b">
        <v>0</v>
      </c>
      <c r="T586" s="54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54" t="b">
        <v>0</v>
      </c>
      <c r="N587" s="54" t="b">
        <v>0</v>
      </c>
      <c r="O587" s="54" t="b">
        <v>0</v>
      </c>
      <c r="P587" s="54" t="b">
        <v>0</v>
      </c>
      <c r="Q587" s="54" t="b">
        <v>0</v>
      </c>
      <c r="R587" s="54" t="b">
        <v>0</v>
      </c>
      <c r="S587" s="54" t="b">
        <v>0</v>
      </c>
      <c r="T587" s="54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54" t="b">
        <v>0</v>
      </c>
      <c r="N588" s="54" t="b">
        <v>0</v>
      </c>
      <c r="O588" s="54" t="b">
        <v>0</v>
      </c>
      <c r="P588" s="54" t="b">
        <v>0</v>
      </c>
      <c r="Q588" s="54" t="b">
        <v>0</v>
      </c>
      <c r="R588" s="54" t="b">
        <v>0</v>
      </c>
      <c r="S588" s="54" t="b">
        <v>0</v>
      </c>
      <c r="T588" s="54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54" t="b">
        <v>0</v>
      </c>
      <c r="N589" s="54" t="b">
        <v>0</v>
      </c>
      <c r="O589" s="54" t="b">
        <v>0</v>
      </c>
      <c r="P589" s="54" t="b">
        <v>0</v>
      </c>
      <c r="Q589" s="54" t="b">
        <v>0</v>
      </c>
      <c r="R589" s="54" t="b">
        <v>0</v>
      </c>
      <c r="S589" s="54" t="b">
        <v>0</v>
      </c>
      <c r="T589" s="54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54" t="b">
        <v>0</v>
      </c>
      <c r="N590" s="54" t="b">
        <v>0</v>
      </c>
      <c r="O590" s="54" t="b">
        <v>0</v>
      </c>
      <c r="P590" s="54" t="b">
        <v>0</v>
      </c>
      <c r="Q590" s="54" t="b">
        <v>0</v>
      </c>
      <c r="R590" s="54" t="b">
        <v>0</v>
      </c>
      <c r="S590" s="54" t="b">
        <v>0</v>
      </c>
      <c r="T590" s="54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54" t="b">
        <v>0</v>
      </c>
      <c r="N591" s="54" t="b">
        <v>0</v>
      </c>
      <c r="O591" s="54" t="b">
        <v>0</v>
      </c>
      <c r="P591" s="54" t="b">
        <v>0</v>
      </c>
      <c r="Q591" s="54" t="b">
        <v>0</v>
      </c>
      <c r="R591" s="54" t="b">
        <v>0</v>
      </c>
      <c r="S591" s="54" t="b">
        <v>0</v>
      </c>
      <c r="T591" s="54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54" t="b">
        <v>0</v>
      </c>
      <c r="N592" s="54" t="b">
        <v>0</v>
      </c>
      <c r="O592" s="54" t="b">
        <v>0</v>
      </c>
      <c r="P592" s="54" t="b">
        <v>0</v>
      </c>
      <c r="Q592" s="54" t="b">
        <v>0</v>
      </c>
      <c r="R592" s="54" t="b">
        <v>0</v>
      </c>
      <c r="S592" s="54" t="b">
        <v>0</v>
      </c>
      <c r="T592" s="54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54" t="b">
        <v>0</v>
      </c>
      <c r="N593" s="54" t="b">
        <v>0</v>
      </c>
      <c r="O593" s="54" t="b">
        <v>0</v>
      </c>
      <c r="P593" s="54" t="b">
        <v>0</v>
      </c>
      <c r="Q593" s="54" t="b">
        <v>0</v>
      </c>
      <c r="R593" s="54" t="b">
        <v>0</v>
      </c>
      <c r="S593" s="54" t="b">
        <v>0</v>
      </c>
      <c r="T593" s="54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54" t="b">
        <v>0</v>
      </c>
      <c r="N594" s="54" t="b">
        <v>0</v>
      </c>
      <c r="O594" s="54" t="b">
        <v>0</v>
      </c>
      <c r="P594" s="54" t="b">
        <v>0</v>
      </c>
      <c r="Q594" s="54" t="b">
        <v>0</v>
      </c>
      <c r="R594" s="54" t="b">
        <v>0</v>
      </c>
      <c r="S594" s="54" t="b">
        <v>0</v>
      </c>
      <c r="T594" s="54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54" t="b">
        <v>0</v>
      </c>
      <c r="N595" s="54" t="b">
        <v>0</v>
      </c>
      <c r="O595" s="54" t="b">
        <v>0</v>
      </c>
      <c r="P595" s="54" t="b">
        <v>0</v>
      </c>
      <c r="Q595" s="54" t="b">
        <v>0</v>
      </c>
      <c r="R595" s="54" t="b">
        <v>0</v>
      </c>
      <c r="S595" s="54" t="b">
        <v>0</v>
      </c>
      <c r="T595" s="54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54" t="b">
        <v>0</v>
      </c>
      <c r="N596" s="54" t="b">
        <v>0</v>
      </c>
      <c r="O596" s="54" t="b">
        <v>0</v>
      </c>
      <c r="P596" s="54" t="b">
        <v>0</v>
      </c>
      <c r="Q596" s="54" t="b">
        <v>0</v>
      </c>
      <c r="R596" s="54" t="b">
        <v>0</v>
      </c>
      <c r="S596" s="54" t="b">
        <v>0</v>
      </c>
      <c r="T596" s="54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54" t="b">
        <v>0</v>
      </c>
      <c r="N597" s="54" t="b">
        <v>0</v>
      </c>
      <c r="O597" s="54" t="b">
        <v>0</v>
      </c>
      <c r="P597" s="54" t="b">
        <v>0</v>
      </c>
      <c r="Q597" s="54" t="b">
        <v>0</v>
      </c>
      <c r="R597" s="54" t="b">
        <v>0</v>
      </c>
      <c r="S597" s="54" t="b">
        <v>0</v>
      </c>
      <c r="T597" s="54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54" t="b">
        <v>0</v>
      </c>
      <c r="N598" s="54" t="b">
        <v>0</v>
      </c>
      <c r="O598" s="54" t="b">
        <v>0</v>
      </c>
      <c r="P598" s="54" t="b">
        <v>0</v>
      </c>
      <c r="Q598" s="54" t="b">
        <v>0</v>
      </c>
      <c r="R598" s="54" t="b">
        <v>0</v>
      </c>
      <c r="S598" s="54" t="b">
        <v>0</v>
      </c>
      <c r="T598" s="54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54" t="b">
        <v>0</v>
      </c>
      <c r="N599" s="54" t="b">
        <v>0</v>
      </c>
      <c r="O599" s="54" t="b">
        <v>0</v>
      </c>
      <c r="P599" s="54" t="b">
        <v>0</v>
      </c>
      <c r="Q599" s="54" t="b">
        <v>0</v>
      </c>
      <c r="R599" s="54" t="b">
        <v>0</v>
      </c>
      <c r="S599" s="54" t="b">
        <v>0</v>
      </c>
      <c r="T599" s="54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54" t="b">
        <v>0</v>
      </c>
      <c r="N600" s="54" t="b">
        <v>0</v>
      </c>
      <c r="O600" s="54" t="b">
        <v>0</v>
      </c>
      <c r="P600" s="54" t="b">
        <v>0</v>
      </c>
      <c r="Q600" s="54" t="b">
        <v>0</v>
      </c>
      <c r="R600" s="54" t="b">
        <v>0</v>
      </c>
      <c r="S600" s="54" t="b">
        <v>0</v>
      </c>
      <c r="T600" s="54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54" t="b">
        <v>0</v>
      </c>
      <c r="N601" s="54" t="b">
        <v>0</v>
      </c>
      <c r="O601" s="54" t="b">
        <v>0</v>
      </c>
      <c r="P601" s="54" t="b">
        <v>0</v>
      </c>
      <c r="Q601" s="54" t="b">
        <v>0</v>
      </c>
      <c r="R601" s="54" t="b">
        <v>0</v>
      </c>
      <c r="S601" s="54" t="b">
        <v>0</v>
      </c>
      <c r="T601" s="54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54" t="b">
        <v>0</v>
      </c>
      <c r="N602" s="54" t="b">
        <v>0</v>
      </c>
      <c r="O602" s="54" t="b">
        <v>0</v>
      </c>
      <c r="P602" s="54" t="b">
        <v>0</v>
      </c>
      <c r="Q602" s="54" t="b">
        <v>0</v>
      </c>
      <c r="R602" s="54" t="b">
        <v>0</v>
      </c>
      <c r="S602" s="54" t="b">
        <v>0</v>
      </c>
      <c r="T602" s="54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54" t="b">
        <v>0</v>
      </c>
      <c r="N603" s="54" t="b">
        <v>0</v>
      </c>
      <c r="O603" s="54" t="b">
        <v>0</v>
      </c>
      <c r="P603" s="54" t="b">
        <v>0</v>
      </c>
      <c r="Q603" s="54" t="b">
        <v>0</v>
      </c>
      <c r="R603" s="54" t="b">
        <v>0</v>
      </c>
      <c r="S603" s="54" t="b">
        <v>0</v>
      </c>
      <c r="T603" s="54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54" t="b">
        <v>0</v>
      </c>
      <c r="N604" s="54" t="b">
        <v>0</v>
      </c>
      <c r="O604" s="54" t="b">
        <v>0</v>
      </c>
      <c r="P604" s="54" t="b">
        <v>0</v>
      </c>
      <c r="Q604" s="54" t="b">
        <v>0</v>
      </c>
      <c r="R604" s="54" t="b">
        <v>0</v>
      </c>
      <c r="S604" s="54" t="b">
        <v>0</v>
      </c>
      <c r="T604" s="54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54" t="b">
        <v>0</v>
      </c>
      <c r="N605" s="54" t="b">
        <v>0</v>
      </c>
      <c r="O605" s="54" t="b">
        <v>0</v>
      </c>
      <c r="P605" s="54" t="b">
        <v>0</v>
      </c>
      <c r="Q605" s="54" t="b">
        <v>0</v>
      </c>
      <c r="R605" s="54" t="b">
        <v>0</v>
      </c>
      <c r="S605" s="54" t="b">
        <v>0</v>
      </c>
      <c r="T605" s="54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54" t="b">
        <v>0</v>
      </c>
      <c r="N606" s="54" t="b">
        <v>0</v>
      </c>
      <c r="O606" s="54" t="b">
        <v>0</v>
      </c>
      <c r="P606" s="54" t="b">
        <v>0</v>
      </c>
      <c r="Q606" s="54" t="b">
        <v>0</v>
      </c>
      <c r="R606" s="54" t="b">
        <v>0</v>
      </c>
      <c r="S606" s="54" t="b">
        <v>0</v>
      </c>
      <c r="T606" s="54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54" t="b">
        <v>0</v>
      </c>
      <c r="N607" s="54" t="b">
        <v>0</v>
      </c>
      <c r="O607" s="54" t="b">
        <v>0</v>
      </c>
      <c r="P607" s="54" t="b">
        <v>0</v>
      </c>
      <c r="Q607" s="54" t="b">
        <v>0</v>
      </c>
      <c r="R607" s="54" t="b">
        <v>0</v>
      </c>
      <c r="S607" s="54" t="b">
        <v>0</v>
      </c>
      <c r="T607" s="54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54" t="b">
        <v>0</v>
      </c>
      <c r="N608" s="54" t="b">
        <v>0</v>
      </c>
      <c r="O608" s="54" t="b">
        <v>0</v>
      </c>
      <c r="P608" s="54" t="b">
        <v>0</v>
      </c>
      <c r="Q608" s="54" t="b">
        <v>0</v>
      </c>
      <c r="R608" s="54" t="b">
        <v>0</v>
      </c>
      <c r="S608" s="54" t="b">
        <v>0</v>
      </c>
      <c r="T608" s="54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54" t="b">
        <v>0</v>
      </c>
      <c r="N609" s="54" t="b">
        <v>0</v>
      </c>
      <c r="O609" s="54" t="b">
        <v>0</v>
      </c>
      <c r="P609" s="54" t="b">
        <v>0</v>
      </c>
      <c r="Q609" s="54" t="b">
        <v>0</v>
      </c>
      <c r="R609" s="54" t="b">
        <v>0</v>
      </c>
      <c r="S609" s="54" t="b">
        <v>0</v>
      </c>
      <c r="T609" s="54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54" t="b">
        <v>0</v>
      </c>
      <c r="N610" s="54" t="b">
        <v>0</v>
      </c>
      <c r="O610" s="54" t="b">
        <v>0</v>
      </c>
      <c r="P610" s="54" t="b">
        <v>0</v>
      </c>
      <c r="Q610" s="54" t="b">
        <v>0</v>
      </c>
      <c r="R610" s="54" t="b">
        <v>0</v>
      </c>
      <c r="S610" s="54" t="b">
        <v>0</v>
      </c>
      <c r="T610" s="54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54" t="b">
        <v>0</v>
      </c>
      <c r="N611" s="54" t="b">
        <v>0</v>
      </c>
      <c r="O611" s="54" t="b">
        <v>0</v>
      </c>
      <c r="P611" s="54" t="b">
        <v>0</v>
      </c>
      <c r="Q611" s="54" t="b">
        <v>0</v>
      </c>
      <c r="R611" s="54" t="b">
        <v>0</v>
      </c>
      <c r="S611" s="54" t="b">
        <v>0</v>
      </c>
      <c r="T611" s="54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54" t="b">
        <v>0</v>
      </c>
      <c r="N612" s="54" t="b">
        <v>0</v>
      </c>
      <c r="O612" s="54" t="b">
        <v>0</v>
      </c>
      <c r="P612" s="54" t="b">
        <v>0</v>
      </c>
      <c r="Q612" s="54" t="b">
        <v>0</v>
      </c>
      <c r="R612" s="54" t="b">
        <v>0</v>
      </c>
      <c r="S612" s="54" t="b">
        <v>0</v>
      </c>
      <c r="T612" s="54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54" t="b">
        <v>0</v>
      </c>
      <c r="N613" s="54" t="b">
        <v>0</v>
      </c>
      <c r="O613" s="54" t="b">
        <v>0</v>
      </c>
      <c r="P613" s="54" t="b">
        <v>0</v>
      </c>
      <c r="Q613" s="54" t="b">
        <v>0</v>
      </c>
      <c r="R613" s="54" t="b">
        <v>0</v>
      </c>
      <c r="S613" s="54" t="b">
        <v>0</v>
      </c>
      <c r="T613" s="54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54" t="b">
        <v>0</v>
      </c>
      <c r="N614" s="54" t="b">
        <v>0</v>
      </c>
      <c r="O614" s="54" t="b">
        <v>0</v>
      </c>
      <c r="P614" s="54" t="b">
        <v>0</v>
      </c>
      <c r="Q614" s="54" t="b">
        <v>0</v>
      </c>
      <c r="R614" s="54" t="b">
        <v>0</v>
      </c>
      <c r="S614" s="54" t="b">
        <v>0</v>
      </c>
      <c r="T614" s="54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54" t="b">
        <v>0</v>
      </c>
      <c r="N615" s="54" t="b">
        <v>0</v>
      </c>
      <c r="O615" s="54" t="b">
        <v>0</v>
      </c>
      <c r="P615" s="54" t="b">
        <v>0</v>
      </c>
      <c r="Q615" s="54" t="b">
        <v>0</v>
      </c>
      <c r="R615" s="54" t="b">
        <v>0</v>
      </c>
      <c r="S615" s="54" t="b">
        <v>0</v>
      </c>
      <c r="T615" s="54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54" t="b">
        <v>0</v>
      </c>
      <c r="N616" s="54" t="b">
        <v>0</v>
      </c>
      <c r="O616" s="54" t="b">
        <v>0</v>
      </c>
      <c r="P616" s="54" t="b">
        <v>0</v>
      </c>
      <c r="Q616" s="54" t="b">
        <v>0</v>
      </c>
      <c r="R616" s="54" t="b">
        <v>0</v>
      </c>
      <c r="S616" s="54" t="b">
        <v>0</v>
      </c>
      <c r="T616" s="54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54" t="b">
        <v>0</v>
      </c>
      <c r="N617" s="54" t="b">
        <v>0</v>
      </c>
      <c r="O617" s="54" t="b">
        <v>0</v>
      </c>
      <c r="P617" s="54" t="b">
        <v>0</v>
      </c>
      <c r="Q617" s="54" t="b">
        <v>0</v>
      </c>
      <c r="R617" s="54" t="b">
        <v>0</v>
      </c>
      <c r="S617" s="54" t="b">
        <v>0</v>
      </c>
      <c r="T617" s="54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54" t="b">
        <v>0</v>
      </c>
      <c r="N618" s="54" t="b">
        <v>0</v>
      </c>
      <c r="O618" s="54" t="b">
        <v>0</v>
      </c>
      <c r="P618" s="54" t="b">
        <v>0</v>
      </c>
      <c r="Q618" s="54" t="b">
        <v>0</v>
      </c>
      <c r="R618" s="54" t="b">
        <v>0</v>
      </c>
      <c r="S618" s="54" t="b">
        <v>0</v>
      </c>
      <c r="T618" s="54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54" t="b">
        <v>0</v>
      </c>
      <c r="N619" s="54" t="b">
        <v>0</v>
      </c>
      <c r="O619" s="54" t="b">
        <v>0</v>
      </c>
      <c r="P619" s="54" t="b">
        <v>0</v>
      </c>
      <c r="Q619" s="54" t="b">
        <v>0</v>
      </c>
      <c r="R619" s="54" t="b">
        <v>0</v>
      </c>
      <c r="S619" s="54" t="b">
        <v>0</v>
      </c>
      <c r="T619" s="54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54" t="b">
        <v>0</v>
      </c>
      <c r="N620" s="54" t="b">
        <v>0</v>
      </c>
      <c r="O620" s="54" t="b">
        <v>0</v>
      </c>
      <c r="P620" s="54" t="b">
        <v>0</v>
      </c>
      <c r="Q620" s="54" t="b">
        <v>0</v>
      </c>
      <c r="R620" s="54" t="b">
        <v>0</v>
      </c>
      <c r="S620" s="54" t="b">
        <v>0</v>
      </c>
      <c r="T620" s="54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54" t="b">
        <v>0</v>
      </c>
      <c r="N621" s="54" t="b">
        <v>0</v>
      </c>
      <c r="O621" s="54" t="b">
        <v>0</v>
      </c>
      <c r="P621" s="54" t="b">
        <v>0</v>
      </c>
      <c r="Q621" s="54" t="b">
        <v>0</v>
      </c>
      <c r="R621" s="54" t="b">
        <v>0</v>
      </c>
      <c r="S621" s="54" t="b">
        <v>0</v>
      </c>
      <c r="T621" s="54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54" t="b">
        <v>0</v>
      </c>
      <c r="N622" s="54" t="b">
        <v>0</v>
      </c>
      <c r="O622" s="54" t="b">
        <v>0</v>
      </c>
      <c r="P622" s="54" t="b">
        <v>0</v>
      </c>
      <c r="Q622" s="54" t="b">
        <v>0</v>
      </c>
      <c r="R622" s="54" t="b">
        <v>0</v>
      </c>
      <c r="S622" s="54" t="b">
        <v>0</v>
      </c>
      <c r="T622" s="54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54" t="b">
        <v>0</v>
      </c>
      <c r="N623" s="54" t="b">
        <v>0</v>
      </c>
      <c r="O623" s="54" t="b">
        <v>0</v>
      </c>
      <c r="P623" s="54" t="b">
        <v>0</v>
      </c>
      <c r="Q623" s="54" t="b">
        <v>0</v>
      </c>
      <c r="R623" s="54" t="b">
        <v>0</v>
      </c>
      <c r="S623" s="54" t="b">
        <v>0</v>
      </c>
      <c r="T623" s="54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54" t="b">
        <v>0</v>
      </c>
      <c r="N624" s="54" t="b">
        <v>0</v>
      </c>
      <c r="O624" s="54" t="b">
        <v>0</v>
      </c>
      <c r="P624" s="54" t="b">
        <v>0</v>
      </c>
      <c r="Q624" s="54" t="b">
        <v>0</v>
      </c>
      <c r="R624" s="54" t="b">
        <v>0</v>
      </c>
      <c r="S624" s="54" t="b">
        <v>0</v>
      </c>
      <c r="T624" s="54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54" t="b">
        <v>0</v>
      </c>
      <c r="N625" s="54" t="b">
        <v>0</v>
      </c>
      <c r="O625" s="54" t="b">
        <v>0</v>
      </c>
      <c r="P625" s="54" t="b">
        <v>0</v>
      </c>
      <c r="Q625" s="54" t="b">
        <v>0</v>
      </c>
      <c r="R625" s="54" t="b">
        <v>0</v>
      </c>
      <c r="S625" s="54" t="b">
        <v>0</v>
      </c>
      <c r="T625" s="54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54" t="b">
        <v>0</v>
      </c>
      <c r="N626" s="54" t="b">
        <v>0</v>
      </c>
      <c r="O626" s="54" t="b">
        <v>0</v>
      </c>
      <c r="P626" s="54" t="b">
        <v>0</v>
      </c>
      <c r="Q626" s="54" t="b">
        <v>0</v>
      </c>
      <c r="R626" s="54" t="b">
        <v>0</v>
      </c>
      <c r="S626" s="54" t="b">
        <v>0</v>
      </c>
      <c r="T626" s="54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54" t="b">
        <v>0</v>
      </c>
      <c r="N627" s="54" t="b">
        <v>0</v>
      </c>
      <c r="O627" s="54" t="b">
        <v>0</v>
      </c>
      <c r="P627" s="54" t="b">
        <v>0</v>
      </c>
      <c r="Q627" s="54" t="b">
        <v>0</v>
      </c>
      <c r="R627" s="54" t="b">
        <v>0</v>
      </c>
      <c r="S627" s="54" t="b">
        <v>0</v>
      </c>
      <c r="T627" s="54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54" t="b">
        <v>0</v>
      </c>
      <c r="N628" s="54" t="b">
        <v>0</v>
      </c>
      <c r="O628" s="54" t="b">
        <v>0</v>
      </c>
      <c r="P628" s="54" t="b">
        <v>0</v>
      </c>
      <c r="Q628" s="54" t="b">
        <v>0</v>
      </c>
      <c r="R628" s="54" t="b">
        <v>0</v>
      </c>
      <c r="S628" s="54" t="b">
        <v>0</v>
      </c>
      <c r="T628" s="54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54" t="b">
        <v>0</v>
      </c>
      <c r="N629" s="54" t="b">
        <v>0</v>
      </c>
      <c r="O629" s="54" t="b">
        <v>0</v>
      </c>
      <c r="P629" s="54" t="b">
        <v>0</v>
      </c>
      <c r="Q629" s="54" t="b">
        <v>0</v>
      </c>
      <c r="R629" s="54" t="b">
        <v>0</v>
      </c>
      <c r="S629" s="54" t="b">
        <v>0</v>
      </c>
      <c r="T629" s="54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54" t="b">
        <v>0</v>
      </c>
      <c r="N630" s="54" t="b">
        <v>0</v>
      </c>
      <c r="O630" s="54" t="b">
        <v>0</v>
      </c>
      <c r="P630" s="54" t="b">
        <v>0</v>
      </c>
      <c r="Q630" s="54" t="b">
        <v>0</v>
      </c>
      <c r="R630" s="54" t="b">
        <v>0</v>
      </c>
      <c r="S630" s="54" t="b">
        <v>0</v>
      </c>
      <c r="T630" s="54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54" t="b">
        <v>0</v>
      </c>
      <c r="N631" s="54" t="b">
        <v>0</v>
      </c>
      <c r="O631" s="54" t="b">
        <v>0</v>
      </c>
      <c r="P631" s="54" t="b">
        <v>0</v>
      </c>
      <c r="Q631" s="54" t="b">
        <v>0</v>
      </c>
      <c r="R631" s="54" t="b">
        <v>0</v>
      </c>
      <c r="S631" s="54" t="b">
        <v>0</v>
      </c>
      <c r="T631" s="54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54" t="b">
        <v>0</v>
      </c>
      <c r="N632" s="54" t="b">
        <v>0</v>
      </c>
      <c r="O632" s="54" t="b">
        <v>0</v>
      </c>
      <c r="P632" s="54" t="b">
        <v>0</v>
      </c>
      <c r="Q632" s="54" t="b">
        <v>0</v>
      </c>
      <c r="R632" s="54" t="b">
        <v>0</v>
      </c>
      <c r="S632" s="54" t="b">
        <v>0</v>
      </c>
      <c r="T632" s="54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54" t="b">
        <v>0</v>
      </c>
      <c r="N633" s="54" t="b">
        <v>0</v>
      </c>
      <c r="O633" s="54" t="b">
        <v>0</v>
      </c>
      <c r="P633" s="54" t="b">
        <v>0</v>
      </c>
      <c r="Q633" s="54" t="b">
        <v>0</v>
      </c>
      <c r="R633" s="54" t="b">
        <v>0</v>
      </c>
      <c r="S633" s="54" t="b">
        <v>0</v>
      </c>
      <c r="T633" s="54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54" t="b">
        <v>0</v>
      </c>
      <c r="N634" s="54" t="b">
        <v>0</v>
      </c>
      <c r="O634" s="54" t="b">
        <v>0</v>
      </c>
      <c r="P634" s="54" t="b">
        <v>0</v>
      </c>
      <c r="Q634" s="54" t="b">
        <v>0</v>
      </c>
      <c r="R634" s="54" t="b">
        <v>0</v>
      </c>
      <c r="S634" s="54" t="b">
        <v>0</v>
      </c>
      <c r="T634" s="54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54" t="b">
        <v>0</v>
      </c>
      <c r="N635" s="54" t="b">
        <v>0</v>
      </c>
      <c r="O635" s="54" t="b">
        <v>0</v>
      </c>
      <c r="P635" s="54" t="b">
        <v>0</v>
      </c>
      <c r="Q635" s="54" t="b">
        <v>0</v>
      </c>
      <c r="R635" s="54" t="b">
        <v>0</v>
      </c>
      <c r="S635" s="54" t="b">
        <v>0</v>
      </c>
      <c r="T635" s="54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54" t="b">
        <v>0</v>
      </c>
      <c r="N636" s="54" t="b">
        <v>0</v>
      </c>
      <c r="O636" s="54" t="b">
        <v>0</v>
      </c>
      <c r="P636" s="54" t="b">
        <v>0</v>
      </c>
      <c r="Q636" s="54" t="b">
        <v>0</v>
      </c>
      <c r="R636" s="54" t="b">
        <v>0</v>
      </c>
      <c r="S636" s="54" t="b">
        <v>0</v>
      </c>
      <c r="T636" s="54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54" t="b">
        <v>0</v>
      </c>
      <c r="N637" s="54" t="b">
        <v>0</v>
      </c>
      <c r="O637" s="54" t="b">
        <v>0</v>
      </c>
      <c r="P637" s="54" t="b">
        <v>0</v>
      </c>
      <c r="Q637" s="54" t="b">
        <v>0</v>
      </c>
      <c r="R637" s="54" t="b">
        <v>0</v>
      </c>
      <c r="S637" s="54" t="b">
        <v>0</v>
      </c>
      <c r="T637" s="54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54" t="b">
        <v>0</v>
      </c>
      <c r="N638" s="54" t="b">
        <v>0</v>
      </c>
      <c r="O638" s="54" t="b">
        <v>0</v>
      </c>
      <c r="P638" s="54" t="b">
        <v>0</v>
      </c>
      <c r="Q638" s="54" t="b">
        <v>0</v>
      </c>
      <c r="R638" s="54" t="b">
        <v>0</v>
      </c>
      <c r="S638" s="54" t="b">
        <v>0</v>
      </c>
      <c r="T638" s="54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54" t="b">
        <v>0</v>
      </c>
      <c r="N639" s="54" t="b">
        <v>0</v>
      </c>
      <c r="O639" s="54" t="b">
        <v>0</v>
      </c>
      <c r="P639" s="54" t="b">
        <v>0</v>
      </c>
      <c r="Q639" s="54" t="b">
        <v>0</v>
      </c>
      <c r="R639" s="54" t="b">
        <v>0</v>
      </c>
      <c r="S639" s="54" t="b">
        <v>0</v>
      </c>
      <c r="T639" s="54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54" t="b">
        <v>0</v>
      </c>
      <c r="N640" s="54" t="b">
        <v>0</v>
      </c>
      <c r="O640" s="54" t="b">
        <v>0</v>
      </c>
      <c r="P640" s="54" t="b">
        <v>0</v>
      </c>
      <c r="Q640" s="54" t="b">
        <v>0</v>
      </c>
      <c r="R640" s="54" t="b">
        <v>0</v>
      </c>
      <c r="S640" s="54" t="b">
        <v>0</v>
      </c>
      <c r="T640" s="54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54" t="b">
        <v>0</v>
      </c>
      <c r="N641" s="54" t="b">
        <v>0</v>
      </c>
      <c r="O641" s="54" t="b">
        <v>0</v>
      </c>
      <c r="P641" s="54" t="b">
        <v>0</v>
      </c>
      <c r="Q641" s="54" t="b">
        <v>0</v>
      </c>
      <c r="R641" s="54" t="b">
        <v>0</v>
      </c>
      <c r="S641" s="54" t="b">
        <v>0</v>
      </c>
      <c r="T641" s="54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54" t="b">
        <v>0</v>
      </c>
      <c r="N642" s="54" t="b">
        <v>0</v>
      </c>
      <c r="O642" s="54" t="b">
        <v>0</v>
      </c>
      <c r="P642" s="54" t="b">
        <v>0</v>
      </c>
      <c r="Q642" s="54" t="b">
        <v>0</v>
      </c>
      <c r="R642" s="54" t="b">
        <v>0</v>
      </c>
      <c r="S642" s="54" t="b">
        <v>0</v>
      </c>
      <c r="T642" s="54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54" t="b">
        <v>0</v>
      </c>
      <c r="N643" s="54" t="b">
        <v>0</v>
      </c>
      <c r="O643" s="54" t="b">
        <v>0</v>
      </c>
      <c r="P643" s="54" t="b">
        <v>0</v>
      </c>
      <c r="Q643" s="54" t="b">
        <v>0</v>
      </c>
      <c r="R643" s="54" t="b">
        <v>0</v>
      </c>
      <c r="S643" s="54" t="b">
        <v>0</v>
      </c>
      <c r="T643" s="54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54" t="b">
        <v>0</v>
      </c>
      <c r="N644" s="54" t="b">
        <v>0</v>
      </c>
      <c r="O644" s="54" t="b">
        <v>0</v>
      </c>
      <c r="P644" s="54" t="b">
        <v>0</v>
      </c>
      <c r="Q644" s="54" t="b">
        <v>0</v>
      </c>
      <c r="R644" s="54" t="b">
        <v>0</v>
      </c>
      <c r="S644" s="54" t="b">
        <v>0</v>
      </c>
      <c r="T644" s="54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54" t="b">
        <v>0</v>
      </c>
      <c r="N645" s="54" t="b">
        <v>0</v>
      </c>
      <c r="O645" s="54" t="b">
        <v>0</v>
      </c>
      <c r="P645" s="54" t="b">
        <v>0</v>
      </c>
      <c r="Q645" s="54" t="b">
        <v>0</v>
      </c>
      <c r="R645" s="54" t="b">
        <v>0</v>
      </c>
      <c r="S645" s="54" t="b">
        <v>0</v>
      </c>
      <c r="T645" s="54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54" t="b">
        <v>0</v>
      </c>
      <c r="N646" s="54" t="b">
        <v>0</v>
      </c>
      <c r="O646" s="54" t="b">
        <v>0</v>
      </c>
      <c r="P646" s="54" t="b">
        <v>0</v>
      </c>
      <c r="Q646" s="54" t="b">
        <v>0</v>
      </c>
      <c r="R646" s="54" t="b">
        <v>0</v>
      </c>
      <c r="S646" s="54" t="b">
        <v>0</v>
      </c>
      <c r="T646" s="54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54" t="b">
        <v>0</v>
      </c>
      <c r="N647" s="54" t="b">
        <v>0</v>
      </c>
      <c r="O647" s="54" t="b">
        <v>0</v>
      </c>
      <c r="P647" s="54" t="b">
        <v>0</v>
      </c>
      <c r="Q647" s="54" t="b">
        <v>0</v>
      </c>
      <c r="R647" s="54" t="b">
        <v>0</v>
      </c>
      <c r="S647" s="54" t="b">
        <v>0</v>
      </c>
      <c r="T647" s="54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54" t="b">
        <v>0</v>
      </c>
      <c r="N648" s="54" t="b">
        <v>0</v>
      </c>
      <c r="O648" s="54" t="b">
        <v>0</v>
      </c>
      <c r="P648" s="54" t="b">
        <v>0</v>
      </c>
      <c r="Q648" s="54" t="b">
        <v>0</v>
      </c>
      <c r="R648" s="54" t="b">
        <v>0</v>
      </c>
      <c r="S648" s="54" t="b">
        <v>0</v>
      </c>
      <c r="T648" s="54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54" t="b">
        <v>0</v>
      </c>
      <c r="N649" s="54" t="b">
        <v>0</v>
      </c>
      <c r="O649" s="54" t="b">
        <v>0</v>
      </c>
      <c r="P649" s="54" t="b">
        <v>0</v>
      </c>
      <c r="Q649" s="54" t="b">
        <v>0</v>
      </c>
      <c r="R649" s="54" t="b">
        <v>0</v>
      </c>
      <c r="S649" s="54" t="b">
        <v>0</v>
      </c>
      <c r="T649" s="54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54" t="b">
        <v>0</v>
      </c>
      <c r="N650" s="54" t="b">
        <v>0</v>
      </c>
      <c r="O650" s="54" t="b">
        <v>0</v>
      </c>
      <c r="P650" s="54" t="b">
        <v>0</v>
      </c>
      <c r="Q650" s="54" t="b">
        <v>0</v>
      </c>
      <c r="R650" s="54" t="b">
        <v>0</v>
      </c>
      <c r="S650" s="54" t="b">
        <v>0</v>
      </c>
      <c r="T650" s="54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54" t="b">
        <v>0</v>
      </c>
      <c r="N651" s="54" t="b">
        <v>0</v>
      </c>
      <c r="O651" s="54" t="b">
        <v>0</v>
      </c>
      <c r="P651" s="54" t="b">
        <v>0</v>
      </c>
      <c r="Q651" s="54" t="b">
        <v>0</v>
      </c>
      <c r="R651" s="54" t="b">
        <v>0</v>
      </c>
      <c r="S651" s="54" t="b">
        <v>0</v>
      </c>
      <c r="T651" s="54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54" t="b">
        <v>0</v>
      </c>
      <c r="N652" s="54" t="b">
        <v>0</v>
      </c>
      <c r="O652" s="54" t="b">
        <v>0</v>
      </c>
      <c r="P652" s="54" t="b">
        <v>0</v>
      </c>
      <c r="Q652" s="54" t="b">
        <v>0</v>
      </c>
      <c r="R652" s="54" t="b">
        <v>0</v>
      </c>
      <c r="S652" s="54" t="b">
        <v>0</v>
      </c>
      <c r="T652" s="54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54" t="b">
        <v>0</v>
      </c>
      <c r="N653" s="54" t="b">
        <v>0</v>
      </c>
      <c r="O653" s="54" t="b">
        <v>0</v>
      </c>
      <c r="P653" s="54" t="b">
        <v>0</v>
      </c>
      <c r="Q653" s="54" t="b">
        <v>0</v>
      </c>
      <c r="R653" s="54" t="b">
        <v>0</v>
      </c>
      <c r="S653" s="54" t="b">
        <v>0</v>
      </c>
      <c r="T653" s="54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54" t="b">
        <v>0</v>
      </c>
      <c r="N654" s="54" t="b">
        <v>0</v>
      </c>
      <c r="O654" s="54" t="b">
        <v>0</v>
      </c>
      <c r="P654" s="54" t="b">
        <v>0</v>
      </c>
      <c r="Q654" s="54" t="b">
        <v>0</v>
      </c>
      <c r="R654" s="54" t="b">
        <v>0</v>
      </c>
      <c r="S654" s="54" t="b">
        <v>0</v>
      </c>
      <c r="T654" s="54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54" t="b">
        <v>0</v>
      </c>
      <c r="N655" s="54" t="b">
        <v>0</v>
      </c>
      <c r="O655" s="54" t="b">
        <v>0</v>
      </c>
      <c r="P655" s="54" t="b">
        <v>0</v>
      </c>
      <c r="Q655" s="54" t="b">
        <v>0</v>
      </c>
      <c r="R655" s="54" t="b">
        <v>0</v>
      </c>
      <c r="S655" s="54" t="b">
        <v>0</v>
      </c>
      <c r="T655" s="54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54" t="b">
        <v>0</v>
      </c>
      <c r="N656" s="54" t="b">
        <v>0</v>
      </c>
      <c r="O656" s="54" t="b">
        <v>0</v>
      </c>
      <c r="P656" s="54" t="b">
        <v>0</v>
      </c>
      <c r="Q656" s="54" t="b">
        <v>0</v>
      </c>
      <c r="R656" s="54" t="b">
        <v>0</v>
      </c>
      <c r="S656" s="54" t="b">
        <v>0</v>
      </c>
      <c r="T656" s="54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54" t="b">
        <v>0</v>
      </c>
      <c r="N657" s="54" t="b">
        <v>0</v>
      </c>
      <c r="O657" s="54" t="b">
        <v>0</v>
      </c>
      <c r="P657" s="54" t="b">
        <v>0</v>
      </c>
      <c r="Q657" s="54" t="b">
        <v>0</v>
      </c>
      <c r="R657" s="54" t="b">
        <v>0</v>
      </c>
      <c r="S657" s="54" t="b">
        <v>0</v>
      </c>
      <c r="T657" s="54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54" t="b">
        <v>0</v>
      </c>
      <c r="N658" s="54" t="b">
        <v>0</v>
      </c>
      <c r="O658" s="54" t="b">
        <v>0</v>
      </c>
      <c r="P658" s="54" t="b">
        <v>0</v>
      </c>
      <c r="Q658" s="54" t="b">
        <v>0</v>
      </c>
      <c r="R658" s="54" t="b">
        <v>0</v>
      </c>
      <c r="S658" s="54" t="b">
        <v>0</v>
      </c>
      <c r="T658" s="54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54" t="b">
        <v>0</v>
      </c>
      <c r="N659" s="54" t="b">
        <v>0</v>
      </c>
      <c r="O659" s="54" t="b">
        <v>0</v>
      </c>
      <c r="P659" s="54" t="b">
        <v>0</v>
      </c>
      <c r="Q659" s="54" t="b">
        <v>0</v>
      </c>
      <c r="R659" s="54" t="b">
        <v>0</v>
      </c>
      <c r="S659" s="54" t="b">
        <v>0</v>
      </c>
      <c r="T659" s="54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54" t="b">
        <v>0</v>
      </c>
      <c r="N660" s="54" t="b">
        <v>0</v>
      </c>
      <c r="O660" s="54" t="b">
        <v>0</v>
      </c>
      <c r="P660" s="54" t="b">
        <v>0</v>
      </c>
      <c r="Q660" s="54" t="b">
        <v>0</v>
      </c>
      <c r="R660" s="54" t="b">
        <v>0</v>
      </c>
      <c r="S660" s="54" t="b">
        <v>0</v>
      </c>
      <c r="T660" s="54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54" t="b">
        <v>0</v>
      </c>
      <c r="N661" s="54" t="b">
        <v>0</v>
      </c>
      <c r="O661" s="54" t="b">
        <v>0</v>
      </c>
      <c r="P661" s="54" t="b">
        <v>0</v>
      </c>
      <c r="Q661" s="54" t="b">
        <v>0</v>
      </c>
      <c r="R661" s="54" t="b">
        <v>0</v>
      </c>
      <c r="S661" s="54" t="b">
        <v>0</v>
      </c>
      <c r="T661" s="54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54" t="b">
        <v>0</v>
      </c>
      <c r="N662" s="54" t="b">
        <v>0</v>
      </c>
      <c r="O662" s="54" t="b">
        <v>0</v>
      </c>
      <c r="P662" s="54" t="b">
        <v>0</v>
      </c>
      <c r="Q662" s="54" t="b">
        <v>0</v>
      </c>
      <c r="R662" s="54" t="b">
        <v>0</v>
      </c>
      <c r="S662" s="54" t="b">
        <v>0</v>
      </c>
      <c r="T662" s="54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54" t="b">
        <v>0</v>
      </c>
      <c r="N663" s="54" t="b">
        <v>0</v>
      </c>
      <c r="O663" s="54" t="b">
        <v>0</v>
      </c>
      <c r="P663" s="54" t="b">
        <v>0</v>
      </c>
      <c r="Q663" s="54" t="b">
        <v>0</v>
      </c>
      <c r="R663" s="54" t="b">
        <v>0</v>
      </c>
      <c r="S663" s="54" t="b">
        <v>0</v>
      </c>
      <c r="T663" s="54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54" t="b">
        <v>0</v>
      </c>
      <c r="N664" s="54" t="b">
        <v>0</v>
      </c>
      <c r="O664" s="54" t="b">
        <v>0</v>
      </c>
      <c r="P664" s="54" t="b">
        <v>0</v>
      </c>
      <c r="Q664" s="54" t="b">
        <v>0</v>
      </c>
      <c r="R664" s="54" t="b">
        <v>0</v>
      </c>
      <c r="S664" s="54" t="b">
        <v>0</v>
      </c>
      <c r="T664" s="54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54" t="b">
        <v>0</v>
      </c>
      <c r="N665" s="54" t="b">
        <v>0</v>
      </c>
      <c r="O665" s="54" t="b">
        <v>0</v>
      </c>
      <c r="P665" s="54" t="b">
        <v>0</v>
      </c>
      <c r="Q665" s="54" t="b">
        <v>0</v>
      </c>
      <c r="R665" s="54" t="b">
        <v>0</v>
      </c>
      <c r="S665" s="54" t="b">
        <v>0</v>
      </c>
      <c r="T665" s="54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54" t="b">
        <v>0</v>
      </c>
      <c r="N666" s="54" t="b">
        <v>0</v>
      </c>
      <c r="O666" s="54" t="b">
        <v>0</v>
      </c>
      <c r="P666" s="54" t="b">
        <v>0</v>
      </c>
      <c r="Q666" s="54" t="b">
        <v>0</v>
      </c>
      <c r="R666" s="54" t="b">
        <v>0</v>
      </c>
      <c r="S666" s="54" t="b">
        <v>0</v>
      </c>
      <c r="T666" s="54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54" t="b">
        <v>0</v>
      </c>
      <c r="N667" s="54" t="b">
        <v>0</v>
      </c>
      <c r="O667" s="54" t="b">
        <v>0</v>
      </c>
      <c r="P667" s="54" t="b">
        <v>0</v>
      </c>
      <c r="Q667" s="54" t="b">
        <v>0</v>
      </c>
      <c r="R667" s="54" t="b">
        <v>0</v>
      </c>
      <c r="S667" s="54" t="b">
        <v>0</v>
      </c>
      <c r="T667" s="54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54" t="b">
        <v>0</v>
      </c>
      <c r="N668" s="54" t="b">
        <v>0</v>
      </c>
      <c r="O668" s="54" t="b">
        <v>0</v>
      </c>
      <c r="P668" s="54" t="b">
        <v>0</v>
      </c>
      <c r="Q668" s="54" t="b">
        <v>0</v>
      </c>
      <c r="R668" s="54" t="b">
        <v>0</v>
      </c>
      <c r="S668" s="54" t="b">
        <v>0</v>
      </c>
      <c r="T668" s="54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54" t="b">
        <v>0</v>
      </c>
      <c r="N669" s="54" t="b">
        <v>0</v>
      </c>
      <c r="O669" s="54" t="b">
        <v>0</v>
      </c>
      <c r="P669" s="54" t="b">
        <v>0</v>
      </c>
      <c r="Q669" s="54" t="b">
        <v>0</v>
      </c>
      <c r="R669" s="54" t="b">
        <v>0</v>
      </c>
      <c r="S669" s="54" t="b">
        <v>0</v>
      </c>
      <c r="T669" s="54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54" t="b">
        <v>0</v>
      </c>
      <c r="N670" s="54" t="b">
        <v>0</v>
      </c>
      <c r="O670" s="54" t="b">
        <v>0</v>
      </c>
      <c r="P670" s="54" t="b">
        <v>0</v>
      </c>
      <c r="Q670" s="54" t="b">
        <v>0</v>
      </c>
      <c r="R670" s="54" t="b">
        <v>0</v>
      </c>
      <c r="S670" s="54" t="b">
        <v>0</v>
      </c>
      <c r="T670" s="54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54" t="b">
        <v>0</v>
      </c>
      <c r="N671" s="54" t="b">
        <v>0</v>
      </c>
      <c r="O671" s="54" t="b">
        <v>0</v>
      </c>
      <c r="P671" s="54" t="b">
        <v>0</v>
      </c>
      <c r="Q671" s="54" t="b">
        <v>0</v>
      </c>
      <c r="R671" s="54" t="b">
        <v>0</v>
      </c>
      <c r="S671" s="54" t="b">
        <v>0</v>
      </c>
      <c r="T671" s="54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54" t="b">
        <v>0</v>
      </c>
      <c r="N672" s="54" t="b">
        <v>0</v>
      </c>
      <c r="O672" s="54" t="b">
        <v>0</v>
      </c>
      <c r="P672" s="54" t="b">
        <v>0</v>
      </c>
      <c r="Q672" s="54" t="b">
        <v>0</v>
      </c>
      <c r="R672" s="54" t="b">
        <v>0</v>
      </c>
      <c r="S672" s="54" t="b">
        <v>0</v>
      </c>
      <c r="T672" s="54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54" t="b">
        <v>0</v>
      </c>
      <c r="N673" s="54" t="b">
        <v>0</v>
      </c>
      <c r="O673" s="54" t="b">
        <v>0</v>
      </c>
      <c r="P673" s="54" t="b">
        <v>0</v>
      </c>
      <c r="Q673" s="54" t="b">
        <v>0</v>
      </c>
      <c r="R673" s="54" t="b">
        <v>0</v>
      </c>
      <c r="S673" s="54" t="b">
        <v>0</v>
      </c>
      <c r="T673" s="54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54" t="b">
        <v>0</v>
      </c>
      <c r="N674" s="54" t="b">
        <v>0</v>
      </c>
      <c r="O674" s="54" t="b">
        <v>0</v>
      </c>
      <c r="P674" s="54" t="b">
        <v>0</v>
      </c>
      <c r="Q674" s="54" t="b">
        <v>0</v>
      </c>
      <c r="R674" s="54" t="b">
        <v>0</v>
      </c>
      <c r="S674" s="54" t="b">
        <v>0</v>
      </c>
      <c r="T674" s="54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54" t="b">
        <v>0</v>
      </c>
      <c r="N675" s="54" t="b">
        <v>0</v>
      </c>
      <c r="O675" s="54" t="b">
        <v>0</v>
      </c>
      <c r="P675" s="54" t="b">
        <v>0</v>
      </c>
      <c r="Q675" s="54" t="b">
        <v>0</v>
      </c>
      <c r="R675" s="54" t="b">
        <v>0</v>
      </c>
      <c r="S675" s="54" t="b">
        <v>0</v>
      </c>
      <c r="T675" s="54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54" t="b">
        <v>0</v>
      </c>
      <c r="N676" s="54" t="b">
        <v>0</v>
      </c>
      <c r="O676" s="54" t="b">
        <v>0</v>
      </c>
      <c r="P676" s="54" t="b">
        <v>0</v>
      </c>
      <c r="Q676" s="54" t="b">
        <v>0</v>
      </c>
      <c r="R676" s="54" t="b">
        <v>0</v>
      </c>
      <c r="S676" s="54" t="b">
        <v>0</v>
      </c>
      <c r="T676" s="54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54" t="b">
        <v>0</v>
      </c>
      <c r="N677" s="54" t="b">
        <v>0</v>
      </c>
      <c r="O677" s="54" t="b">
        <v>0</v>
      </c>
      <c r="P677" s="54" t="b">
        <v>0</v>
      </c>
      <c r="Q677" s="54" t="b">
        <v>0</v>
      </c>
      <c r="R677" s="54" t="b">
        <v>0</v>
      </c>
      <c r="S677" s="54" t="b">
        <v>0</v>
      </c>
      <c r="T677" s="54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54" t="b">
        <v>0</v>
      </c>
      <c r="N678" s="54" t="b">
        <v>0</v>
      </c>
      <c r="O678" s="54" t="b">
        <v>0</v>
      </c>
      <c r="P678" s="54" t="b">
        <v>0</v>
      </c>
      <c r="Q678" s="54" t="b">
        <v>0</v>
      </c>
      <c r="R678" s="54" t="b">
        <v>0</v>
      </c>
      <c r="S678" s="54" t="b">
        <v>0</v>
      </c>
      <c r="T678" s="54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54" t="b">
        <v>0</v>
      </c>
      <c r="N679" s="54" t="b">
        <v>0</v>
      </c>
      <c r="O679" s="54" t="b">
        <v>0</v>
      </c>
      <c r="P679" s="54" t="b">
        <v>0</v>
      </c>
      <c r="Q679" s="54" t="b">
        <v>0</v>
      </c>
      <c r="R679" s="54" t="b">
        <v>0</v>
      </c>
      <c r="S679" s="54" t="b">
        <v>0</v>
      </c>
      <c r="T679" s="54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54" t="b">
        <v>0</v>
      </c>
      <c r="N680" s="54" t="b">
        <v>0</v>
      </c>
      <c r="O680" s="54" t="b">
        <v>0</v>
      </c>
      <c r="P680" s="54" t="b">
        <v>0</v>
      </c>
      <c r="Q680" s="54" t="b">
        <v>0</v>
      </c>
      <c r="R680" s="54" t="b">
        <v>0</v>
      </c>
      <c r="S680" s="54" t="b">
        <v>0</v>
      </c>
      <c r="T680" s="54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54" t="b">
        <v>0</v>
      </c>
      <c r="N681" s="54" t="b">
        <v>0</v>
      </c>
      <c r="O681" s="54" t="b">
        <v>0</v>
      </c>
      <c r="P681" s="54" t="b">
        <v>0</v>
      </c>
      <c r="Q681" s="54" t="b">
        <v>0</v>
      </c>
      <c r="R681" s="54" t="b">
        <v>0</v>
      </c>
      <c r="S681" s="54" t="b">
        <v>0</v>
      </c>
      <c r="T681" s="54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54" t="b">
        <v>0</v>
      </c>
      <c r="N682" s="54" t="b">
        <v>0</v>
      </c>
      <c r="O682" s="54" t="b">
        <v>0</v>
      </c>
      <c r="P682" s="54" t="b">
        <v>0</v>
      </c>
      <c r="Q682" s="54" t="b">
        <v>0</v>
      </c>
      <c r="R682" s="54" t="b">
        <v>0</v>
      </c>
      <c r="S682" s="54" t="b">
        <v>0</v>
      </c>
      <c r="T682" s="54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54" t="b">
        <v>0</v>
      </c>
      <c r="N683" s="54" t="b">
        <v>0</v>
      </c>
      <c r="O683" s="54" t="b">
        <v>0</v>
      </c>
      <c r="P683" s="54" t="b">
        <v>0</v>
      </c>
      <c r="Q683" s="54" t="b">
        <v>0</v>
      </c>
      <c r="R683" s="54" t="b">
        <v>0</v>
      </c>
      <c r="S683" s="54" t="b">
        <v>0</v>
      </c>
      <c r="T683" s="54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54" t="b">
        <v>0</v>
      </c>
      <c r="N684" s="54" t="b">
        <v>0</v>
      </c>
      <c r="O684" s="54" t="b">
        <v>0</v>
      </c>
      <c r="P684" s="54" t="b">
        <v>0</v>
      </c>
      <c r="Q684" s="54" t="b">
        <v>0</v>
      </c>
      <c r="R684" s="54" t="b">
        <v>0</v>
      </c>
      <c r="S684" s="54" t="b">
        <v>0</v>
      </c>
      <c r="T684" s="54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54" t="b">
        <v>0</v>
      </c>
      <c r="N685" s="54" t="b">
        <v>0</v>
      </c>
      <c r="O685" s="54" t="b">
        <v>0</v>
      </c>
      <c r="P685" s="54" t="b">
        <v>0</v>
      </c>
      <c r="Q685" s="54" t="b">
        <v>0</v>
      </c>
      <c r="R685" s="54" t="b">
        <v>0</v>
      </c>
      <c r="S685" s="54" t="b">
        <v>0</v>
      </c>
      <c r="T685" s="54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54" t="b">
        <v>0</v>
      </c>
      <c r="N686" s="54" t="b">
        <v>0</v>
      </c>
      <c r="O686" s="54" t="b">
        <v>0</v>
      </c>
      <c r="P686" s="54" t="b">
        <v>0</v>
      </c>
      <c r="Q686" s="54" t="b">
        <v>0</v>
      </c>
      <c r="R686" s="54" t="b">
        <v>0</v>
      </c>
      <c r="S686" s="54" t="b">
        <v>0</v>
      </c>
      <c r="T686" s="54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54" t="b">
        <v>0</v>
      </c>
      <c r="N687" s="54" t="b">
        <v>0</v>
      </c>
      <c r="O687" s="54" t="b">
        <v>0</v>
      </c>
      <c r="P687" s="54" t="b">
        <v>0</v>
      </c>
      <c r="Q687" s="54" t="b">
        <v>0</v>
      </c>
      <c r="R687" s="54" t="b">
        <v>0</v>
      </c>
      <c r="S687" s="54" t="b">
        <v>0</v>
      </c>
      <c r="T687" s="54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54" t="b">
        <v>0</v>
      </c>
      <c r="N688" s="54" t="b">
        <v>0</v>
      </c>
      <c r="O688" s="54" t="b">
        <v>0</v>
      </c>
      <c r="P688" s="54" t="b">
        <v>0</v>
      </c>
      <c r="Q688" s="54" t="b">
        <v>0</v>
      </c>
      <c r="R688" s="54" t="b">
        <v>0</v>
      </c>
      <c r="S688" s="54" t="b">
        <v>0</v>
      </c>
      <c r="T688" s="54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54" t="b">
        <v>0</v>
      </c>
      <c r="N689" s="54" t="b">
        <v>0</v>
      </c>
      <c r="O689" s="54" t="b">
        <v>0</v>
      </c>
      <c r="P689" s="54" t="b">
        <v>0</v>
      </c>
      <c r="Q689" s="54" t="b">
        <v>0</v>
      </c>
      <c r="R689" s="54" t="b">
        <v>0</v>
      </c>
      <c r="S689" s="54" t="b">
        <v>0</v>
      </c>
      <c r="T689" s="54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54" t="b">
        <v>0</v>
      </c>
      <c r="N690" s="54" t="b">
        <v>0</v>
      </c>
      <c r="O690" s="54" t="b">
        <v>0</v>
      </c>
      <c r="P690" s="54" t="b">
        <v>0</v>
      </c>
      <c r="Q690" s="54" t="b">
        <v>0</v>
      </c>
      <c r="R690" s="54" t="b">
        <v>0</v>
      </c>
      <c r="S690" s="54" t="b">
        <v>0</v>
      </c>
      <c r="T690" s="54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54" t="b">
        <v>0</v>
      </c>
      <c r="N691" s="54" t="b">
        <v>0</v>
      </c>
      <c r="O691" s="54" t="b">
        <v>0</v>
      </c>
      <c r="P691" s="54" t="b">
        <v>0</v>
      </c>
      <c r="Q691" s="54" t="b">
        <v>0</v>
      </c>
      <c r="R691" s="54" t="b">
        <v>0</v>
      </c>
      <c r="S691" s="54" t="b">
        <v>0</v>
      </c>
      <c r="T691" s="54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54" t="b">
        <v>0</v>
      </c>
      <c r="N692" s="54" t="b">
        <v>0</v>
      </c>
      <c r="O692" s="54" t="b">
        <v>0</v>
      </c>
      <c r="P692" s="54" t="b">
        <v>0</v>
      </c>
      <c r="Q692" s="54" t="b">
        <v>0</v>
      </c>
      <c r="R692" s="54" t="b">
        <v>0</v>
      </c>
      <c r="S692" s="54" t="b">
        <v>0</v>
      </c>
      <c r="T692" s="54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54" t="b">
        <v>0</v>
      </c>
      <c r="N693" s="54" t="b">
        <v>0</v>
      </c>
      <c r="O693" s="54" t="b">
        <v>0</v>
      </c>
      <c r="P693" s="54" t="b">
        <v>0</v>
      </c>
      <c r="Q693" s="54" t="b">
        <v>0</v>
      </c>
      <c r="R693" s="54" t="b">
        <v>0</v>
      </c>
      <c r="S693" s="54" t="b">
        <v>0</v>
      </c>
      <c r="T693" s="54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54" t="b">
        <v>0</v>
      </c>
      <c r="N694" s="54" t="b">
        <v>0</v>
      </c>
      <c r="O694" s="54" t="b">
        <v>0</v>
      </c>
      <c r="P694" s="54" t="b">
        <v>0</v>
      </c>
      <c r="Q694" s="54" t="b">
        <v>0</v>
      </c>
      <c r="R694" s="54" t="b">
        <v>0</v>
      </c>
      <c r="S694" s="54" t="b">
        <v>0</v>
      </c>
      <c r="T694" s="54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54" t="b">
        <v>0</v>
      </c>
      <c r="N695" s="54" t="b">
        <v>0</v>
      </c>
      <c r="O695" s="54" t="b">
        <v>0</v>
      </c>
      <c r="P695" s="54" t="b">
        <v>0</v>
      </c>
      <c r="Q695" s="54" t="b">
        <v>0</v>
      </c>
      <c r="R695" s="54" t="b">
        <v>0</v>
      </c>
      <c r="S695" s="54" t="b">
        <v>0</v>
      </c>
      <c r="T695" s="54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54" t="b">
        <v>0</v>
      </c>
      <c r="N696" s="54" t="b">
        <v>0</v>
      </c>
      <c r="O696" s="54" t="b">
        <v>0</v>
      </c>
      <c r="P696" s="54" t="b">
        <v>0</v>
      </c>
      <c r="Q696" s="54" t="b">
        <v>0</v>
      </c>
      <c r="R696" s="54" t="b">
        <v>0</v>
      </c>
      <c r="S696" s="54" t="b">
        <v>0</v>
      </c>
      <c r="T696" s="54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54" t="b">
        <v>0</v>
      </c>
      <c r="N697" s="54" t="b">
        <v>0</v>
      </c>
      <c r="O697" s="54" t="b">
        <v>0</v>
      </c>
      <c r="P697" s="54" t="b">
        <v>0</v>
      </c>
      <c r="Q697" s="54" t="b">
        <v>0</v>
      </c>
      <c r="R697" s="54" t="b">
        <v>0</v>
      </c>
      <c r="S697" s="54" t="b">
        <v>0</v>
      </c>
      <c r="T697" s="54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54" t="b">
        <v>0</v>
      </c>
      <c r="N698" s="54" t="b">
        <v>0</v>
      </c>
      <c r="O698" s="54" t="b">
        <v>0</v>
      </c>
      <c r="P698" s="54" t="b">
        <v>0</v>
      </c>
      <c r="Q698" s="54" t="b">
        <v>0</v>
      </c>
      <c r="R698" s="54" t="b">
        <v>0</v>
      </c>
      <c r="S698" s="54" t="b">
        <v>0</v>
      </c>
      <c r="T698" s="54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54" t="b">
        <v>0</v>
      </c>
      <c r="N699" s="54" t="b">
        <v>0</v>
      </c>
      <c r="O699" s="54" t="b">
        <v>0</v>
      </c>
      <c r="P699" s="54" t="b">
        <v>0</v>
      </c>
      <c r="Q699" s="54" t="b">
        <v>0</v>
      </c>
      <c r="R699" s="54" t="b">
        <v>0</v>
      </c>
      <c r="S699" s="54" t="b">
        <v>0</v>
      </c>
      <c r="T699" s="54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54" t="b">
        <v>0</v>
      </c>
      <c r="N700" s="54" t="b">
        <v>0</v>
      </c>
      <c r="O700" s="54" t="b">
        <v>0</v>
      </c>
      <c r="P700" s="54" t="b">
        <v>0</v>
      </c>
      <c r="Q700" s="54" t="b">
        <v>0</v>
      </c>
      <c r="R700" s="54" t="b">
        <v>0</v>
      </c>
      <c r="S700" s="54" t="b">
        <v>0</v>
      </c>
      <c r="T700" s="54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54" t="b">
        <v>0</v>
      </c>
      <c r="N701" s="54" t="b">
        <v>0</v>
      </c>
      <c r="O701" s="54" t="b">
        <v>0</v>
      </c>
      <c r="P701" s="54" t="b">
        <v>0</v>
      </c>
      <c r="Q701" s="54" t="b">
        <v>0</v>
      </c>
      <c r="R701" s="54" t="b">
        <v>0</v>
      </c>
      <c r="S701" s="54" t="b">
        <v>0</v>
      </c>
      <c r="T701" s="54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54" t="b">
        <v>0</v>
      </c>
      <c r="N702" s="54" t="b">
        <v>0</v>
      </c>
      <c r="O702" s="54" t="b">
        <v>0</v>
      </c>
      <c r="P702" s="54" t="b">
        <v>0</v>
      </c>
      <c r="Q702" s="54" t="b">
        <v>0</v>
      </c>
      <c r="R702" s="54" t="b">
        <v>0</v>
      </c>
      <c r="S702" s="54" t="b">
        <v>0</v>
      </c>
      <c r="T702" s="54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54" t="b">
        <v>0</v>
      </c>
      <c r="N703" s="54" t="b">
        <v>0</v>
      </c>
      <c r="O703" s="54" t="b">
        <v>0</v>
      </c>
      <c r="P703" s="54" t="b">
        <v>0</v>
      </c>
      <c r="Q703" s="54" t="b">
        <v>0</v>
      </c>
      <c r="R703" s="54" t="b">
        <v>0</v>
      </c>
      <c r="S703" s="54" t="b">
        <v>0</v>
      </c>
      <c r="T703" s="54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54" t="b">
        <v>0</v>
      </c>
      <c r="N704" s="54" t="b">
        <v>0</v>
      </c>
      <c r="O704" s="54" t="b">
        <v>0</v>
      </c>
      <c r="P704" s="54" t="b">
        <v>0</v>
      </c>
      <c r="Q704" s="54" t="b">
        <v>0</v>
      </c>
      <c r="R704" s="54" t="b">
        <v>0</v>
      </c>
      <c r="S704" s="54" t="b">
        <v>0</v>
      </c>
      <c r="T704" s="54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54" t="b">
        <v>0</v>
      </c>
      <c r="N705" s="54" t="b">
        <v>0</v>
      </c>
      <c r="O705" s="54" t="b">
        <v>0</v>
      </c>
      <c r="P705" s="54" t="b">
        <v>0</v>
      </c>
      <c r="Q705" s="54" t="b">
        <v>0</v>
      </c>
      <c r="R705" s="54" t="b">
        <v>0</v>
      </c>
      <c r="S705" s="54" t="b">
        <v>0</v>
      </c>
      <c r="T705" s="54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54" t="b">
        <v>0</v>
      </c>
      <c r="N706" s="54" t="b">
        <v>0</v>
      </c>
      <c r="O706" s="54" t="b">
        <v>0</v>
      </c>
      <c r="P706" s="54" t="b">
        <v>0</v>
      </c>
      <c r="Q706" s="54" t="b">
        <v>0</v>
      </c>
      <c r="R706" s="54" t="b">
        <v>0</v>
      </c>
      <c r="S706" s="54" t="b">
        <v>0</v>
      </c>
      <c r="T706" s="54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54" t="b">
        <v>0</v>
      </c>
      <c r="N707" s="54" t="b">
        <v>0</v>
      </c>
      <c r="O707" s="54" t="b">
        <v>0</v>
      </c>
      <c r="P707" s="54" t="b">
        <v>0</v>
      </c>
      <c r="Q707" s="54" t="b">
        <v>0</v>
      </c>
      <c r="R707" s="54" t="b">
        <v>0</v>
      </c>
      <c r="S707" s="54" t="b">
        <v>0</v>
      </c>
      <c r="T707" s="54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54" t="b">
        <v>0</v>
      </c>
      <c r="N708" s="54" t="b">
        <v>0</v>
      </c>
      <c r="O708" s="54" t="b">
        <v>0</v>
      </c>
      <c r="P708" s="54" t="b">
        <v>0</v>
      </c>
      <c r="Q708" s="54" t="b">
        <v>0</v>
      </c>
      <c r="R708" s="54" t="b">
        <v>0</v>
      </c>
      <c r="S708" s="54" t="b">
        <v>0</v>
      </c>
      <c r="T708" s="54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54" t="b">
        <v>0</v>
      </c>
      <c r="N709" s="54" t="b">
        <v>0</v>
      </c>
      <c r="O709" s="54" t="b">
        <v>0</v>
      </c>
      <c r="P709" s="54" t="b">
        <v>0</v>
      </c>
      <c r="Q709" s="54" t="b">
        <v>0</v>
      </c>
      <c r="R709" s="54" t="b">
        <v>0</v>
      </c>
      <c r="S709" s="54" t="b">
        <v>0</v>
      </c>
      <c r="T709" s="54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54" t="b">
        <v>0</v>
      </c>
      <c r="N710" s="54" t="b">
        <v>0</v>
      </c>
      <c r="O710" s="54" t="b">
        <v>0</v>
      </c>
      <c r="P710" s="54" t="b">
        <v>0</v>
      </c>
      <c r="Q710" s="54" t="b">
        <v>0</v>
      </c>
      <c r="R710" s="54" t="b">
        <v>0</v>
      </c>
      <c r="S710" s="54" t="b">
        <v>0</v>
      </c>
      <c r="T710" s="54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54" t="b">
        <v>0</v>
      </c>
      <c r="N711" s="54" t="b">
        <v>0</v>
      </c>
      <c r="O711" s="54" t="b">
        <v>0</v>
      </c>
      <c r="P711" s="54" t="b">
        <v>0</v>
      </c>
      <c r="Q711" s="54" t="b">
        <v>0</v>
      </c>
      <c r="R711" s="54" t="b">
        <v>0</v>
      </c>
      <c r="S711" s="54" t="b">
        <v>0</v>
      </c>
      <c r="T711" s="54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54" t="b">
        <v>0</v>
      </c>
      <c r="N712" s="54" t="b">
        <v>0</v>
      </c>
      <c r="O712" s="54" t="b">
        <v>0</v>
      </c>
      <c r="P712" s="54" t="b">
        <v>0</v>
      </c>
      <c r="Q712" s="54" t="b">
        <v>0</v>
      </c>
      <c r="R712" s="54" t="b">
        <v>0</v>
      </c>
      <c r="S712" s="54" t="b">
        <v>0</v>
      </c>
      <c r="T712" s="54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54" t="b">
        <v>0</v>
      </c>
      <c r="N713" s="54" t="b">
        <v>0</v>
      </c>
      <c r="O713" s="54" t="b">
        <v>0</v>
      </c>
      <c r="P713" s="54" t="b">
        <v>0</v>
      </c>
      <c r="Q713" s="54" t="b">
        <v>0</v>
      </c>
      <c r="R713" s="54" t="b">
        <v>0</v>
      </c>
      <c r="S713" s="54" t="b">
        <v>0</v>
      </c>
      <c r="T713" s="54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54" t="b">
        <v>0</v>
      </c>
      <c r="N714" s="54" t="b">
        <v>0</v>
      </c>
      <c r="O714" s="54" t="b">
        <v>0</v>
      </c>
      <c r="P714" s="54" t="b">
        <v>0</v>
      </c>
      <c r="Q714" s="54" t="b">
        <v>0</v>
      </c>
      <c r="R714" s="54" t="b">
        <v>0</v>
      </c>
      <c r="S714" s="54" t="b">
        <v>0</v>
      </c>
      <c r="T714" s="54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54" t="b">
        <v>0</v>
      </c>
      <c r="N715" s="54" t="b">
        <v>0</v>
      </c>
      <c r="O715" s="54" t="b">
        <v>0</v>
      </c>
      <c r="P715" s="54" t="b">
        <v>0</v>
      </c>
      <c r="Q715" s="54" t="b">
        <v>0</v>
      </c>
      <c r="R715" s="54" t="b">
        <v>0</v>
      </c>
      <c r="S715" s="54" t="b">
        <v>0</v>
      </c>
      <c r="T715" s="54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54" t="b">
        <v>0</v>
      </c>
      <c r="N716" s="54" t="b">
        <v>0</v>
      </c>
      <c r="O716" s="54" t="b">
        <v>0</v>
      </c>
      <c r="P716" s="54" t="b">
        <v>0</v>
      </c>
      <c r="Q716" s="54" t="b">
        <v>0</v>
      </c>
      <c r="R716" s="54" t="b">
        <v>0</v>
      </c>
      <c r="S716" s="54" t="b">
        <v>0</v>
      </c>
      <c r="T716" s="54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54" t="b">
        <v>0</v>
      </c>
      <c r="N717" s="54" t="b">
        <v>0</v>
      </c>
      <c r="O717" s="54" t="b">
        <v>0</v>
      </c>
      <c r="P717" s="54" t="b">
        <v>0</v>
      </c>
      <c r="Q717" s="54" t="b">
        <v>0</v>
      </c>
      <c r="R717" s="54" t="b">
        <v>0</v>
      </c>
      <c r="S717" s="54" t="b">
        <v>0</v>
      </c>
      <c r="T717" s="54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54" t="b">
        <v>0</v>
      </c>
      <c r="N718" s="54" t="b">
        <v>0</v>
      </c>
      <c r="O718" s="54" t="b">
        <v>0</v>
      </c>
      <c r="P718" s="54" t="b">
        <v>0</v>
      </c>
      <c r="Q718" s="54" t="b">
        <v>0</v>
      </c>
      <c r="R718" s="54" t="b">
        <v>0</v>
      </c>
      <c r="S718" s="54" t="b">
        <v>0</v>
      </c>
      <c r="T718" s="54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54" t="b">
        <v>0</v>
      </c>
      <c r="N719" s="54" t="b">
        <v>0</v>
      </c>
      <c r="O719" s="54" t="b">
        <v>0</v>
      </c>
      <c r="P719" s="54" t="b">
        <v>0</v>
      </c>
      <c r="Q719" s="54" t="b">
        <v>0</v>
      </c>
      <c r="R719" s="54" t="b">
        <v>0</v>
      </c>
      <c r="S719" s="54" t="b">
        <v>0</v>
      </c>
      <c r="T719" s="54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54" t="b">
        <v>0</v>
      </c>
      <c r="N720" s="54" t="b">
        <v>0</v>
      </c>
      <c r="O720" s="54" t="b">
        <v>0</v>
      </c>
      <c r="P720" s="54" t="b">
        <v>0</v>
      </c>
      <c r="Q720" s="54" t="b">
        <v>0</v>
      </c>
      <c r="R720" s="54" t="b">
        <v>0</v>
      </c>
      <c r="S720" s="54" t="b">
        <v>0</v>
      </c>
      <c r="T720" s="54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54" t="b">
        <v>0</v>
      </c>
      <c r="N721" s="54" t="b">
        <v>0</v>
      </c>
      <c r="O721" s="54" t="b">
        <v>0</v>
      </c>
      <c r="P721" s="54" t="b">
        <v>0</v>
      </c>
      <c r="Q721" s="54" t="b">
        <v>0</v>
      </c>
      <c r="R721" s="54" t="b">
        <v>0</v>
      </c>
      <c r="S721" s="54" t="b">
        <v>0</v>
      </c>
      <c r="T721" s="54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54" t="b">
        <v>0</v>
      </c>
      <c r="N722" s="54" t="b">
        <v>0</v>
      </c>
      <c r="O722" s="54" t="b">
        <v>0</v>
      </c>
      <c r="P722" s="54" t="b">
        <v>0</v>
      </c>
      <c r="Q722" s="54" t="b">
        <v>0</v>
      </c>
      <c r="R722" s="54" t="b">
        <v>0</v>
      </c>
      <c r="S722" s="54" t="b">
        <v>0</v>
      </c>
      <c r="T722" s="54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54" t="b">
        <v>0</v>
      </c>
      <c r="N723" s="54" t="b">
        <v>0</v>
      </c>
      <c r="O723" s="54" t="b">
        <v>0</v>
      </c>
      <c r="P723" s="54" t="b">
        <v>0</v>
      </c>
      <c r="Q723" s="54" t="b">
        <v>0</v>
      </c>
      <c r="R723" s="54" t="b">
        <v>0</v>
      </c>
      <c r="S723" s="54" t="b">
        <v>0</v>
      </c>
      <c r="T723" s="54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54" t="b">
        <v>0</v>
      </c>
      <c r="N724" s="54" t="b">
        <v>0</v>
      </c>
      <c r="O724" s="54" t="b">
        <v>0</v>
      </c>
      <c r="P724" s="54" t="b">
        <v>0</v>
      </c>
      <c r="Q724" s="54" t="b">
        <v>0</v>
      </c>
      <c r="R724" s="54" t="b">
        <v>0</v>
      </c>
      <c r="S724" s="54" t="b">
        <v>0</v>
      </c>
      <c r="T724" s="54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54" t="b">
        <v>0</v>
      </c>
      <c r="N725" s="54" t="b">
        <v>0</v>
      </c>
      <c r="O725" s="54" t="b">
        <v>0</v>
      </c>
      <c r="P725" s="54" t="b">
        <v>0</v>
      </c>
      <c r="Q725" s="54" t="b">
        <v>0</v>
      </c>
      <c r="R725" s="54" t="b">
        <v>0</v>
      </c>
      <c r="S725" s="54" t="b">
        <v>0</v>
      </c>
      <c r="T725" s="54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54" t="b">
        <v>0</v>
      </c>
      <c r="N726" s="54" t="b">
        <v>0</v>
      </c>
      <c r="O726" s="54" t="b">
        <v>0</v>
      </c>
      <c r="P726" s="54" t="b">
        <v>0</v>
      </c>
      <c r="Q726" s="54" t="b">
        <v>0</v>
      </c>
      <c r="R726" s="54" t="b">
        <v>0</v>
      </c>
      <c r="S726" s="54" t="b">
        <v>0</v>
      </c>
      <c r="T726" s="54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54" t="b">
        <v>0</v>
      </c>
      <c r="N727" s="54" t="b">
        <v>0</v>
      </c>
      <c r="O727" s="54" t="b">
        <v>0</v>
      </c>
      <c r="P727" s="54" t="b">
        <v>0</v>
      </c>
      <c r="Q727" s="54" t="b">
        <v>0</v>
      </c>
      <c r="R727" s="54" t="b">
        <v>0</v>
      </c>
      <c r="S727" s="54" t="b">
        <v>0</v>
      </c>
      <c r="T727" s="54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54" t="b">
        <v>0</v>
      </c>
      <c r="N728" s="54" t="b">
        <v>0</v>
      </c>
      <c r="O728" s="54" t="b">
        <v>0</v>
      </c>
      <c r="P728" s="54" t="b">
        <v>0</v>
      </c>
      <c r="Q728" s="54" t="b">
        <v>0</v>
      </c>
      <c r="R728" s="54" t="b">
        <v>0</v>
      </c>
      <c r="S728" s="54" t="b">
        <v>0</v>
      </c>
      <c r="T728" s="54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54" t="b">
        <v>0</v>
      </c>
      <c r="N729" s="54" t="b">
        <v>0</v>
      </c>
      <c r="O729" s="54" t="b">
        <v>0</v>
      </c>
      <c r="P729" s="54" t="b">
        <v>0</v>
      </c>
      <c r="Q729" s="54" t="b">
        <v>0</v>
      </c>
      <c r="R729" s="54" t="b">
        <v>0</v>
      </c>
      <c r="S729" s="54" t="b">
        <v>0</v>
      </c>
      <c r="T729" s="54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54" t="b">
        <v>0</v>
      </c>
      <c r="N730" s="54" t="b">
        <v>0</v>
      </c>
      <c r="O730" s="54" t="b">
        <v>0</v>
      </c>
      <c r="P730" s="54" t="b">
        <v>0</v>
      </c>
      <c r="Q730" s="54" t="b">
        <v>0</v>
      </c>
      <c r="R730" s="54" t="b">
        <v>0</v>
      </c>
      <c r="S730" s="54" t="b">
        <v>0</v>
      </c>
      <c r="T730" s="54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54" t="b">
        <v>0</v>
      </c>
      <c r="N731" s="54" t="b">
        <v>0</v>
      </c>
      <c r="O731" s="54" t="b">
        <v>0</v>
      </c>
      <c r="P731" s="54" t="b">
        <v>0</v>
      </c>
      <c r="Q731" s="54" t="b">
        <v>0</v>
      </c>
      <c r="R731" s="54" t="b">
        <v>0</v>
      </c>
      <c r="S731" s="54" t="b">
        <v>0</v>
      </c>
      <c r="T731" s="54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54" t="b">
        <v>0</v>
      </c>
      <c r="N732" s="54" t="b">
        <v>0</v>
      </c>
      <c r="O732" s="54" t="b">
        <v>0</v>
      </c>
      <c r="P732" s="54" t="b">
        <v>0</v>
      </c>
      <c r="Q732" s="54" t="b">
        <v>0</v>
      </c>
      <c r="R732" s="54" t="b">
        <v>0</v>
      </c>
      <c r="S732" s="54" t="b">
        <v>0</v>
      </c>
      <c r="T732" s="54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54" t="b">
        <v>0</v>
      </c>
      <c r="N733" s="54" t="b">
        <v>0</v>
      </c>
      <c r="O733" s="54" t="b">
        <v>0</v>
      </c>
      <c r="P733" s="54" t="b">
        <v>0</v>
      </c>
      <c r="Q733" s="54" t="b">
        <v>0</v>
      </c>
      <c r="R733" s="54" t="b">
        <v>0</v>
      </c>
      <c r="S733" s="54" t="b">
        <v>0</v>
      </c>
      <c r="T733" s="54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54" t="b">
        <v>0</v>
      </c>
      <c r="N734" s="54" t="b">
        <v>0</v>
      </c>
      <c r="O734" s="54" t="b">
        <v>0</v>
      </c>
      <c r="P734" s="54" t="b">
        <v>0</v>
      </c>
      <c r="Q734" s="54" t="b">
        <v>0</v>
      </c>
      <c r="R734" s="54" t="b">
        <v>0</v>
      </c>
      <c r="S734" s="54" t="b">
        <v>0</v>
      </c>
      <c r="T734" s="54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54" t="b">
        <v>0</v>
      </c>
      <c r="N735" s="54" t="b">
        <v>0</v>
      </c>
      <c r="O735" s="54" t="b">
        <v>0</v>
      </c>
      <c r="P735" s="54" t="b">
        <v>0</v>
      </c>
      <c r="Q735" s="54" t="b">
        <v>0</v>
      </c>
      <c r="R735" s="54" t="b">
        <v>0</v>
      </c>
      <c r="S735" s="54" t="b">
        <v>0</v>
      </c>
      <c r="T735" s="54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54" t="b">
        <v>0</v>
      </c>
      <c r="N736" s="54" t="b">
        <v>0</v>
      </c>
      <c r="O736" s="54" t="b">
        <v>0</v>
      </c>
      <c r="P736" s="54" t="b">
        <v>0</v>
      </c>
      <c r="Q736" s="54" t="b">
        <v>0</v>
      </c>
      <c r="R736" s="54" t="b">
        <v>0</v>
      </c>
      <c r="S736" s="54" t="b">
        <v>0</v>
      </c>
      <c r="T736" s="54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54" t="b">
        <v>0</v>
      </c>
      <c r="N737" s="54" t="b">
        <v>0</v>
      </c>
      <c r="O737" s="54" t="b">
        <v>0</v>
      </c>
      <c r="P737" s="54" t="b">
        <v>0</v>
      </c>
      <c r="Q737" s="54" t="b">
        <v>0</v>
      </c>
      <c r="R737" s="54" t="b">
        <v>0</v>
      </c>
      <c r="S737" s="54" t="b">
        <v>0</v>
      </c>
      <c r="T737" s="54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54" t="b">
        <v>0</v>
      </c>
      <c r="N738" s="54" t="b">
        <v>0</v>
      </c>
      <c r="O738" s="54" t="b">
        <v>0</v>
      </c>
      <c r="P738" s="54" t="b">
        <v>0</v>
      </c>
      <c r="Q738" s="54" t="b">
        <v>0</v>
      </c>
      <c r="R738" s="54" t="b">
        <v>0</v>
      </c>
      <c r="S738" s="54" t="b">
        <v>0</v>
      </c>
      <c r="T738" s="54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54" t="b">
        <v>0</v>
      </c>
      <c r="N739" s="54" t="b">
        <v>0</v>
      </c>
      <c r="O739" s="54" t="b">
        <v>0</v>
      </c>
      <c r="P739" s="54" t="b">
        <v>0</v>
      </c>
      <c r="Q739" s="54" t="b">
        <v>0</v>
      </c>
      <c r="R739" s="54" t="b">
        <v>0</v>
      </c>
      <c r="S739" s="54" t="b">
        <v>0</v>
      </c>
      <c r="T739" s="54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54" t="b">
        <v>0</v>
      </c>
      <c r="N740" s="54" t="b">
        <v>0</v>
      </c>
      <c r="O740" s="54" t="b">
        <v>0</v>
      </c>
      <c r="P740" s="54" t="b">
        <v>0</v>
      </c>
      <c r="Q740" s="54" t="b">
        <v>0</v>
      </c>
      <c r="R740" s="54" t="b">
        <v>0</v>
      </c>
      <c r="S740" s="54" t="b">
        <v>0</v>
      </c>
      <c r="T740" s="54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54" t="b">
        <v>0</v>
      </c>
      <c r="N741" s="54" t="b">
        <v>0</v>
      </c>
      <c r="O741" s="54" t="b">
        <v>0</v>
      </c>
      <c r="P741" s="54" t="b">
        <v>0</v>
      </c>
      <c r="Q741" s="54" t="b">
        <v>0</v>
      </c>
      <c r="R741" s="54" t="b">
        <v>0</v>
      </c>
      <c r="S741" s="54" t="b">
        <v>0</v>
      </c>
      <c r="T741" s="54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54" t="b">
        <v>0</v>
      </c>
      <c r="N742" s="54" t="b">
        <v>0</v>
      </c>
      <c r="O742" s="54" t="b">
        <v>0</v>
      </c>
      <c r="P742" s="54" t="b">
        <v>0</v>
      </c>
      <c r="Q742" s="54" t="b">
        <v>0</v>
      </c>
      <c r="R742" s="54" t="b">
        <v>0</v>
      </c>
      <c r="S742" s="54" t="b">
        <v>0</v>
      </c>
      <c r="T742" s="54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54" t="b">
        <v>0</v>
      </c>
      <c r="N743" s="54" t="b">
        <v>0</v>
      </c>
      <c r="O743" s="54" t="b">
        <v>0</v>
      </c>
      <c r="P743" s="54" t="b">
        <v>0</v>
      </c>
      <c r="Q743" s="54" t="b">
        <v>0</v>
      </c>
      <c r="R743" s="54" t="b">
        <v>0</v>
      </c>
      <c r="S743" s="54" t="b">
        <v>0</v>
      </c>
      <c r="T743" s="54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54" t="b">
        <v>0</v>
      </c>
      <c r="N744" s="54" t="b">
        <v>0</v>
      </c>
      <c r="O744" s="54" t="b">
        <v>0</v>
      </c>
      <c r="P744" s="54" t="b">
        <v>0</v>
      </c>
      <c r="Q744" s="54" t="b">
        <v>0</v>
      </c>
      <c r="R744" s="54" t="b">
        <v>0</v>
      </c>
      <c r="S744" s="54" t="b">
        <v>0</v>
      </c>
      <c r="T744" s="54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54" t="b">
        <v>0</v>
      </c>
      <c r="N745" s="54" t="b">
        <v>0</v>
      </c>
      <c r="O745" s="54" t="b">
        <v>0</v>
      </c>
      <c r="P745" s="54" t="b">
        <v>0</v>
      </c>
      <c r="Q745" s="54" t="b">
        <v>0</v>
      </c>
      <c r="R745" s="54" t="b">
        <v>0</v>
      </c>
      <c r="S745" s="54" t="b">
        <v>0</v>
      </c>
      <c r="T745" s="54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54" t="b">
        <v>0</v>
      </c>
      <c r="N746" s="54" t="b">
        <v>0</v>
      </c>
      <c r="O746" s="54" t="b">
        <v>0</v>
      </c>
      <c r="P746" s="54" t="b">
        <v>0</v>
      </c>
      <c r="Q746" s="54" t="b">
        <v>0</v>
      </c>
      <c r="R746" s="54" t="b">
        <v>0</v>
      </c>
      <c r="S746" s="54" t="b">
        <v>0</v>
      </c>
      <c r="T746" s="54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54" t="b">
        <v>0</v>
      </c>
      <c r="N747" s="54" t="b">
        <v>0</v>
      </c>
      <c r="O747" s="54" t="b">
        <v>0</v>
      </c>
      <c r="P747" s="54" t="b">
        <v>0</v>
      </c>
      <c r="Q747" s="54" t="b">
        <v>0</v>
      </c>
      <c r="R747" s="54" t="b">
        <v>0</v>
      </c>
      <c r="S747" s="54" t="b">
        <v>0</v>
      </c>
      <c r="T747" s="54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54" t="b">
        <v>0</v>
      </c>
      <c r="N748" s="54" t="b">
        <v>0</v>
      </c>
      <c r="O748" s="54" t="b">
        <v>0</v>
      </c>
      <c r="P748" s="54" t="b">
        <v>0</v>
      </c>
      <c r="Q748" s="54" t="b">
        <v>0</v>
      </c>
      <c r="R748" s="54" t="b">
        <v>0</v>
      </c>
      <c r="S748" s="54" t="b">
        <v>0</v>
      </c>
      <c r="T748" s="54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54" t="b">
        <v>0</v>
      </c>
      <c r="N749" s="54" t="b">
        <v>0</v>
      </c>
      <c r="O749" s="54" t="b">
        <v>0</v>
      </c>
      <c r="P749" s="54" t="b">
        <v>0</v>
      </c>
      <c r="Q749" s="54" t="b">
        <v>0</v>
      </c>
      <c r="R749" s="54" t="b">
        <v>0</v>
      </c>
      <c r="S749" s="54" t="b">
        <v>0</v>
      </c>
      <c r="T749" s="54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54" t="b">
        <v>0</v>
      </c>
      <c r="N750" s="54" t="b">
        <v>0</v>
      </c>
      <c r="O750" s="54" t="b">
        <v>0</v>
      </c>
      <c r="P750" s="54" t="b">
        <v>0</v>
      </c>
      <c r="Q750" s="54" t="b">
        <v>0</v>
      </c>
      <c r="R750" s="54" t="b">
        <v>0</v>
      </c>
      <c r="S750" s="54" t="b">
        <v>0</v>
      </c>
      <c r="T750" s="54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54" t="b">
        <v>0</v>
      </c>
      <c r="N751" s="54" t="b">
        <v>0</v>
      </c>
      <c r="O751" s="54" t="b">
        <v>0</v>
      </c>
      <c r="P751" s="54" t="b">
        <v>0</v>
      </c>
      <c r="Q751" s="54" t="b">
        <v>0</v>
      </c>
      <c r="R751" s="54" t="b">
        <v>0</v>
      </c>
      <c r="S751" s="54" t="b">
        <v>0</v>
      </c>
      <c r="T751" s="54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54" t="b">
        <v>0</v>
      </c>
      <c r="N752" s="54" t="b">
        <v>0</v>
      </c>
      <c r="O752" s="54" t="b">
        <v>0</v>
      </c>
      <c r="P752" s="54" t="b">
        <v>0</v>
      </c>
      <c r="Q752" s="54" t="b">
        <v>0</v>
      </c>
      <c r="R752" s="54" t="b">
        <v>0</v>
      </c>
      <c r="S752" s="54" t="b">
        <v>0</v>
      </c>
      <c r="T752" s="54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54" t="b">
        <v>0</v>
      </c>
      <c r="N753" s="54" t="b">
        <v>0</v>
      </c>
      <c r="O753" s="54" t="b">
        <v>0</v>
      </c>
      <c r="P753" s="54" t="b">
        <v>0</v>
      </c>
      <c r="Q753" s="54" t="b">
        <v>0</v>
      </c>
      <c r="R753" s="54" t="b">
        <v>0</v>
      </c>
      <c r="S753" s="54" t="b">
        <v>0</v>
      </c>
      <c r="T753" s="54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54" t="b">
        <v>0</v>
      </c>
      <c r="N754" s="54" t="b">
        <v>0</v>
      </c>
      <c r="O754" s="54" t="b">
        <v>0</v>
      </c>
      <c r="P754" s="54" t="b">
        <v>0</v>
      </c>
      <c r="Q754" s="54" t="b">
        <v>0</v>
      </c>
      <c r="R754" s="54" t="b">
        <v>0</v>
      </c>
      <c r="S754" s="54" t="b">
        <v>0</v>
      </c>
      <c r="T754" s="54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54" t="b">
        <v>0</v>
      </c>
      <c r="N755" s="54" t="b">
        <v>0</v>
      </c>
      <c r="O755" s="54" t="b">
        <v>0</v>
      </c>
      <c r="P755" s="54" t="b">
        <v>0</v>
      </c>
      <c r="Q755" s="54" t="b">
        <v>0</v>
      </c>
      <c r="R755" s="54" t="b">
        <v>0</v>
      </c>
      <c r="S755" s="54" t="b">
        <v>0</v>
      </c>
      <c r="T755" s="54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54" t="b">
        <v>0</v>
      </c>
      <c r="N756" s="54" t="b">
        <v>0</v>
      </c>
      <c r="O756" s="54" t="b">
        <v>0</v>
      </c>
      <c r="P756" s="54" t="b">
        <v>0</v>
      </c>
      <c r="Q756" s="54" t="b">
        <v>0</v>
      </c>
      <c r="R756" s="54" t="b">
        <v>0</v>
      </c>
      <c r="S756" s="54" t="b">
        <v>0</v>
      </c>
      <c r="T756" s="54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54" t="b">
        <v>0</v>
      </c>
      <c r="N757" s="54" t="b">
        <v>0</v>
      </c>
      <c r="O757" s="54" t="b">
        <v>0</v>
      </c>
      <c r="P757" s="54" t="b">
        <v>0</v>
      </c>
      <c r="Q757" s="54" t="b">
        <v>0</v>
      </c>
      <c r="R757" s="54" t="b">
        <v>0</v>
      </c>
      <c r="S757" s="54" t="b">
        <v>0</v>
      </c>
      <c r="T757" s="54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54" t="b">
        <v>0</v>
      </c>
      <c r="N758" s="54" t="b">
        <v>0</v>
      </c>
      <c r="O758" s="54" t="b">
        <v>0</v>
      </c>
      <c r="P758" s="54" t="b">
        <v>0</v>
      </c>
      <c r="Q758" s="54" t="b">
        <v>0</v>
      </c>
      <c r="R758" s="54" t="b">
        <v>0</v>
      </c>
      <c r="S758" s="54" t="b">
        <v>0</v>
      </c>
      <c r="T758" s="54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54" t="b">
        <v>0</v>
      </c>
      <c r="N759" s="54" t="b">
        <v>0</v>
      </c>
      <c r="O759" s="54" t="b">
        <v>0</v>
      </c>
      <c r="P759" s="54" t="b">
        <v>0</v>
      </c>
      <c r="Q759" s="54" t="b">
        <v>0</v>
      </c>
      <c r="R759" s="54" t="b">
        <v>0</v>
      </c>
      <c r="S759" s="54" t="b">
        <v>0</v>
      </c>
      <c r="T759" s="54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54" t="b">
        <v>0</v>
      </c>
      <c r="N760" s="54" t="b">
        <v>0</v>
      </c>
      <c r="O760" s="54" t="b">
        <v>0</v>
      </c>
      <c r="P760" s="54" t="b">
        <v>0</v>
      </c>
      <c r="Q760" s="54" t="b">
        <v>0</v>
      </c>
      <c r="R760" s="54" t="b">
        <v>0</v>
      </c>
      <c r="S760" s="54" t="b">
        <v>0</v>
      </c>
      <c r="T760" s="54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54" t="b">
        <v>0</v>
      </c>
      <c r="N761" s="54" t="b">
        <v>0</v>
      </c>
      <c r="O761" s="54" t="b">
        <v>0</v>
      </c>
      <c r="P761" s="54" t="b">
        <v>0</v>
      </c>
      <c r="Q761" s="54" t="b">
        <v>0</v>
      </c>
      <c r="R761" s="54" t="b">
        <v>0</v>
      </c>
      <c r="S761" s="54" t="b">
        <v>0</v>
      </c>
      <c r="T761" s="54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54" t="b">
        <v>0</v>
      </c>
      <c r="N762" s="54" t="b">
        <v>0</v>
      </c>
      <c r="O762" s="54" t="b">
        <v>0</v>
      </c>
      <c r="P762" s="54" t="b">
        <v>0</v>
      </c>
      <c r="Q762" s="54" t="b">
        <v>0</v>
      </c>
      <c r="R762" s="54" t="b">
        <v>0</v>
      </c>
      <c r="S762" s="54" t="b">
        <v>0</v>
      </c>
      <c r="T762" s="54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54" t="b">
        <v>0</v>
      </c>
      <c r="N763" s="54" t="b">
        <v>0</v>
      </c>
      <c r="O763" s="54" t="b">
        <v>0</v>
      </c>
      <c r="P763" s="54" t="b">
        <v>0</v>
      </c>
      <c r="Q763" s="54" t="b">
        <v>0</v>
      </c>
      <c r="R763" s="54" t="b">
        <v>0</v>
      </c>
      <c r="S763" s="54" t="b">
        <v>0</v>
      </c>
      <c r="T763" s="54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54" t="b">
        <v>0</v>
      </c>
      <c r="N764" s="54" t="b">
        <v>0</v>
      </c>
      <c r="O764" s="54" t="b">
        <v>0</v>
      </c>
      <c r="P764" s="54" t="b">
        <v>0</v>
      </c>
      <c r="Q764" s="54" t="b">
        <v>0</v>
      </c>
      <c r="R764" s="54" t="b">
        <v>0</v>
      </c>
      <c r="S764" s="54" t="b">
        <v>0</v>
      </c>
      <c r="T764" s="54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54" t="b">
        <v>0</v>
      </c>
      <c r="N765" s="54" t="b">
        <v>0</v>
      </c>
      <c r="O765" s="54" t="b">
        <v>0</v>
      </c>
      <c r="P765" s="54" t="b">
        <v>0</v>
      </c>
      <c r="Q765" s="54" t="b">
        <v>0</v>
      </c>
      <c r="R765" s="54" t="b">
        <v>0</v>
      </c>
      <c r="S765" s="54" t="b">
        <v>0</v>
      </c>
      <c r="T765" s="54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54" t="b">
        <v>0</v>
      </c>
      <c r="N766" s="54" t="b">
        <v>0</v>
      </c>
      <c r="O766" s="54" t="b">
        <v>0</v>
      </c>
      <c r="P766" s="54" t="b">
        <v>0</v>
      </c>
      <c r="Q766" s="54" t="b">
        <v>0</v>
      </c>
      <c r="R766" s="54" t="b">
        <v>0</v>
      </c>
      <c r="S766" s="54" t="b">
        <v>0</v>
      </c>
      <c r="T766" s="54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54" t="b">
        <v>0</v>
      </c>
      <c r="N767" s="54" t="b">
        <v>0</v>
      </c>
      <c r="O767" s="54" t="b">
        <v>0</v>
      </c>
      <c r="P767" s="54" t="b">
        <v>0</v>
      </c>
      <c r="Q767" s="54" t="b">
        <v>0</v>
      </c>
      <c r="R767" s="54" t="b">
        <v>0</v>
      </c>
      <c r="S767" s="54" t="b">
        <v>0</v>
      </c>
      <c r="T767" s="54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54" t="b">
        <v>0</v>
      </c>
      <c r="N768" s="54" t="b">
        <v>0</v>
      </c>
      <c r="O768" s="54" t="b">
        <v>0</v>
      </c>
      <c r="P768" s="54" t="b">
        <v>0</v>
      </c>
      <c r="Q768" s="54" t="b">
        <v>0</v>
      </c>
      <c r="R768" s="54" t="b">
        <v>0</v>
      </c>
      <c r="S768" s="54" t="b">
        <v>0</v>
      </c>
      <c r="T768" s="54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54" t="b">
        <v>0</v>
      </c>
      <c r="N769" s="54" t="b">
        <v>0</v>
      </c>
      <c r="O769" s="54" t="b">
        <v>0</v>
      </c>
      <c r="P769" s="54" t="b">
        <v>0</v>
      </c>
      <c r="Q769" s="54" t="b">
        <v>0</v>
      </c>
      <c r="R769" s="54" t="b">
        <v>0</v>
      </c>
      <c r="S769" s="54" t="b">
        <v>0</v>
      </c>
      <c r="T769" s="54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</sheetData>
  <autoFilter ref="H1:H769"/>
  <conditionalFormatting sqref="H2:H7 I2:L440 U2:W440 H9:H440">
    <cfRule type="cellIs" dxfId="4" priority="1" operator="equal">
      <formula>"YES"</formula>
    </cfRule>
  </conditionalFormatting>
  <conditionalFormatting sqref="H2:H7 I2:L440 U2:W440 H9:H440">
    <cfRule type="cellIs" dxfId="3" priority="2" operator="equal">
      <formula>"MAYBE"</formula>
    </cfRule>
  </conditionalFormatting>
  <conditionalFormatting sqref="H2:H7 I2:L440 U2:W440 H9:H440">
    <cfRule type="cellIs" dxfId="2" priority="3" operator="equal">
      <formula>"NO"</formula>
    </cfRule>
  </conditionalFormatting>
  <conditionalFormatting sqref="I2:I440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69">
    <cfRule type="containsBlanks" dxfId="1" priority="5">
      <formula>LEN(TRIM(L1))=0</formula>
    </cfRule>
  </conditionalFormatting>
  <conditionalFormatting sqref="W1:W769">
    <cfRule type="containsBlanks" dxfId="0" priority="6">
      <formula>LEN(TRIM(W1))=0</formula>
    </cfRule>
  </conditionalFormatting>
  <hyperlinks>
    <hyperlink ref="F20" r:id="rId1"/>
    <hyperlink ref="F21" r:id="rId2"/>
    <hyperlink ref="F22" r:id="rId3"/>
    <hyperlink ref="F23" r:id="rId4"/>
    <hyperlink ref="F24" r:id="rId5"/>
    <hyperlink ref="F25" r:id="rId6"/>
    <hyperlink ref="F26" r:id="rId7"/>
    <hyperlink ref="E84" r:id="rId8"/>
    <hyperlink ref="F84" r:id="rId9"/>
  </hyperlinks>
  <pageMargins left="0.7" right="0.7" top="0.75" bottom="0.75" header="0.3" footer="0.3"/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H9:H440 L2:L440 W2:W440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2021-08-15T12:43:37Z</dcterms:modified>
</cp:coreProperties>
</file>