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20" i="1"/>
  <c r="H19" i="1"/>
  <c r="F19" i="1"/>
  <c r="H18" i="1"/>
  <c r="H17" i="1"/>
  <c r="F17" i="1"/>
  <c r="H16" i="1"/>
  <c r="H15" i="1"/>
  <c r="F15" i="1"/>
  <c r="H14" i="1"/>
  <c r="H13" i="1"/>
  <c r="F13" i="1"/>
  <c r="H12" i="1"/>
  <c r="H11" i="1"/>
  <c r="F11" i="1"/>
  <c r="H10" i="1"/>
  <c r="H9" i="1"/>
  <c r="F9" i="1"/>
  <c r="C2" i="1"/>
</calcChain>
</file>

<file path=xl/sharedStrings.xml><?xml version="1.0" encoding="utf-8"?>
<sst xmlns="http://schemas.openxmlformats.org/spreadsheetml/2006/main" count="157" uniqueCount="97">
  <si>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</si>
  <si>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</si>
  <si>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</si>
  <si>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</si>
  <si>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</si>
  <si>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</si>
  <si>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</si>
  <si>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</si>
  <si>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</si>
  <si>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</si>
  <si>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</si>
  <si>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</si>
  <si>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</si>
  <si>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</si>
  <si>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</si>
  <si>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</si>
  <si>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Multi-view modeling and analysis of embedded real-time software with meta-modeling and model transformation</t>
  </si>
  <si>
    <t>References TOTAL 12</t>
  </si>
  <si>
    <t>References NEW 12</t>
  </si>
  <si>
    <t>Z. Gu, S. Kodase, Shige Wang, K. Shin</t>
  </si>
  <si>
    <t>A model-based approach to system-level dependency and real-time analysis of embedded software</t>
  </si>
  <si>
    <t>10.1109/rttas.2003.1203039</t>
  </si>
  <si>
    <t>NO</t>
  </si>
  <si>
    <t>G. Karsai, Sandeep Neema, Arpad Bakay, kos Ldeczi, F. Shi, Andy Gokhale</t>
  </si>
  <si>
    <t>A Model-based Front-end to TAO/ACE</t>
  </si>
  <si>
    <t>M. Klein, Thomas Ralya, B. Pollak, R. Obenza, M. Harbour</t>
  </si>
  <si>
    <t>A practitioner's handbook for real-time analysis - guide to rate monotonic analysis for real-time systems</t>
  </si>
  <si>
    <t>10.1007/978-1-4615-2796-1</t>
  </si>
  <si>
    <t>Jun Sun and Jane W.S. Liu.</t>
  </si>
  <si>
    <t>Bounding the end-to-end response times of tasks in a distributed real-time system using the direct synchronization protocol</t>
  </si>
  <si>
    <t>J. Hatcliff, Xianghua Deng, Matthew B. Dwyer, G. Jung, Venkatesh Prasad Ranganath</t>
  </si>
  <si>
    <t>Cadena: an integrated development, analysis, and verification environment for component-based systems</t>
  </si>
  <si>
    <t>10.1109/icse.2003.1201197</t>
  </si>
  <si>
    <t>Dionisio de Niz and Raj Rajkumar. Geodesic - a reusable component framework for embedded real-time systems. Technical report, Carnegie Mellon University, 2002.</t>
  </si>
  <si>
    <t>Geodesic - A reusable component framework for embedded real-time systems</t>
  </si>
  <si>
    <t>J. Sztipanovits, G. Karsai</t>
  </si>
  <si>
    <t>Model-Integrated Computing</t>
  </si>
  <si>
    <t>10.1109/2.585163</t>
  </si>
  <si>
    <t>Zonghua Gu and Kang G. Shin.</t>
  </si>
  <si>
    <t>Modelling and analysis of event-drive real-time systems with time petri nets</t>
  </si>
  <si>
    <t>D. Sharp</t>
  </si>
  <si>
    <t>Object-oriented real-time computing for reusable avionics software</t>
  </si>
  <si>
    <t>10.1109/isorc.2001.922836</t>
  </si>
  <si>
    <t>OTIF website. http://www.isis.vanderbilt.edu/projects/wotif/.</t>
  </si>
  <si>
    <t>OTIF Website</t>
  </si>
  <si>
    <t>T. Harrison, D. L. Levine, D. Schmidt</t>
  </si>
  <si>
    <t>The design and performance of a real-time CORBA event service</t>
  </si>
  <si>
    <t>10.1145/263698.263734</t>
  </si>
  <si>
    <t>WindRiver website. http://www.wr.com.</t>
  </si>
  <si>
    <t>WindRiver Website</t>
  </si>
  <si>
    <t>References already KNOWN 0:</t>
  </si>
  <si>
    <t>Cited by TOTAL 14.</t>
  </si>
  <si>
    <t>Cited by NEW 14:</t>
  </si>
  <si>
    <t>G. Bhanu, Yunfei Bai, S. L. Tan, E. Chng</t>
  </si>
  <si>
    <t>A Generic MCU Description Methodology with Dependency Evaluation</t>
  </si>
  <si>
    <t>10.1109/icsps.2009.117</t>
  </si>
  <si>
    <t>Michael Szvetits, U. Zdun</t>
  </si>
  <si>
    <t>A Pattern Language for Manual Analysis of Runtime Events Using Design Models</t>
  </si>
  <si>
    <t>10.1145/3282308.3282324</t>
  </si>
  <si>
    <t>Yunfei Bai, Chng Eng Siong, G. Bhanu</t>
  </si>
  <si>
    <t>An MCU description methodology for initialization code generation software</t>
  </si>
  <si>
    <t>10.1109/icpads.2007.4447796</t>
  </si>
  <si>
    <t>T. Schwalb, K. Müller-Glaser</t>
  </si>
  <si>
    <t>Extension of component-based models for control and monitoring of embedded systems at runtime</t>
  </si>
  <si>
    <t>10.1109/rsp.2011.5929988</t>
  </si>
  <si>
    <t>S. Park, K. Shin, Shige Wang</t>
  </si>
  <si>
    <t>Integration of Collaborative Analyses for Development of Embedded Control Software</t>
  </si>
  <si>
    <t>10.1109/jproc.2009.2039741</t>
  </si>
  <si>
    <t>Z. Gu, K. Shin</t>
  </si>
  <si>
    <t>Model-checking of component-based event-driven real-time embedded software</t>
  </si>
  <si>
    <t>10.1109/isorc.2005.35</t>
  </si>
  <si>
    <t>Z. Gu, Z. He</t>
  </si>
  <si>
    <t>Real-Time scheduling techniques for implementation synthesis from component-based software models</t>
  </si>
  <si>
    <t>10.1007/11424529_16</t>
  </si>
  <si>
    <t>T. Schwalb, T. Gädeke, J. Schmid, K. Müller-Glaser</t>
  </si>
  <si>
    <t>Seamless model-based design and deployment of wireless networked systems</t>
  </si>
  <si>
    <t>10.1109/rsp.2012.6380697</t>
  </si>
  <si>
    <t>Systematic literature review of the objectives, techniques, kinds, and architectures of models at runtime</t>
  </si>
  <si>
    <t>10.1007/s10270-013-0394-9</t>
  </si>
  <si>
    <t>S Agnihotri, P Nuggehalli</t>
  </si>
  <si>
    <t>On maximizing lifetime of a sensor cluster</t>
  </si>
  <si>
    <t>https://ieeexplore.ieee.org/iel5/9858/31043/01443516.pdf</t>
  </si>
  <si>
    <t>RW Hartenstein, J Becker</t>
  </si>
  <si>
    <t>Hardware/Software co-design for data-driven Xputer-based accelerators</t>
  </si>
  <si>
    <t>https://ieeexplore.ieee.org/iel3/4286/12337/00568067.pdf</t>
  </si>
  <si>
    <t>肖苏华， 李迪 - 机床与液压,</t>
  </si>
  <si>
    <t>一种面向计算机数控领域的建模语言</t>
  </si>
  <si>
    <t>https://www.cnki.com.cn/Article/CJFDTotal-JCYY201115033.htm</t>
  </si>
  <si>
    <t>CA Feuchter, CA Van Meter, KM Neuman</t>
  </si>
  <si>
    <t>When is a satellite not a toaster?(satellite repair costs)</t>
  </si>
  <si>
    <t>https://www.computer.org/csdl/proceedings-article/wsc/1991/00185652/12OmNzYwcgj</t>
  </si>
  <si>
    <t>J Jenicek, Z Mader</t>
  </si>
  <si>
    <t>Self Testing SoC with Reduced Memory Requirements and Minimized Hardware Overhead</t>
  </si>
  <si>
    <t>https://www.computer.org/csdl/proceedings-article/dft/2006/27060300/12OmNyv7mlT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</si>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</sst>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2" fillId="0" borderId="0" xfId="0" applyFont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7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46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ki.com.cn/Article/CJFDTotal-JCYY201115033.htm" TargetMode="External"/><Relationship Id="rId2" Type="http://schemas.openxmlformats.org/officeDocument/2006/relationships/hyperlink" Target="https://ieeexplore.ieee.org/iel3/4286/12337/00568067.pdf" TargetMode="External"/><Relationship Id="rId1" Type="http://schemas.openxmlformats.org/officeDocument/2006/relationships/hyperlink" Target="https://ieeexplore.ieee.org/iel5/9858/31043/01443516.pdf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computer.org/csdl/proceedings-article/dft/2006/27060300/12OmNyv7mlT" TargetMode="External"/><Relationship Id="rId4" Type="http://schemas.openxmlformats.org/officeDocument/2006/relationships/hyperlink" Target="https://www.computer.org/csdl/proceedings-article/wsc/1991/00185652/12OmNzYwcg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6" sqref="F26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81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95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8" t="s">
        <v>96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HYPERLINK("https://doi.org/10.1109/hase.2004.1281728")</f>
        <v>https://doi.org/10.1109/hase.2004.1281728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2003</v>
      </c>
      <c r="E9" s="8"/>
      <c r="F9" s="22" t="str">
        <f>HYPERLINK("https://doi.org/10.1109/rttas.2003.1203039")</f>
        <v>https://doi.org/10.1109/rttas.2003.1203039</v>
      </c>
      <c r="G9" s="10" t="s">
        <v>21</v>
      </c>
      <c r="H9" s="19" t="str">
        <f t="shared" ref="H9:H20" si="0">IF(I9=R9,I9,IF(AND(I9="YES",R9="MAYBE"),"YES",IF(AND(I9="MAYBE",R9="YES"),"YES",IF(OR(AND(I9="NO",R9="YES"),AND(I9="YES",R9="NO")),"MAYBE","NO"))))</f>
        <v>NO</v>
      </c>
      <c r="I9" s="23" t="s">
        <v>22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3" t="s">
        <v>22</v>
      </c>
      <c r="S9" s="15" t="b">
        <v>0</v>
      </c>
      <c r="T9" s="15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>
        <v>2002</v>
      </c>
      <c r="E10" s="8"/>
      <c r="F10" s="10"/>
      <c r="G10" s="10"/>
      <c r="H10" s="19" t="str">
        <f t="shared" si="0"/>
        <v>NO</v>
      </c>
      <c r="I10" s="23" t="s">
        <v>22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3" t="s">
        <v>22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 x14ac:dyDescent="0.2">
      <c r="A11" s="8"/>
      <c r="B11" s="8" t="s">
        <v>25</v>
      </c>
      <c r="C11" s="8" t="s">
        <v>26</v>
      </c>
      <c r="D11" s="8">
        <v>1993</v>
      </c>
      <c r="E11" s="8"/>
      <c r="F11" s="22" t="str">
        <f>HYPERLINK("https://doi.org/10.1007/978-1-4615-2796-1")</f>
        <v>https://doi.org/10.1007/978-1-4615-2796-1</v>
      </c>
      <c r="G11" s="10" t="s">
        <v>27</v>
      </c>
      <c r="H11" s="19" t="str">
        <f t="shared" si="0"/>
        <v>NO</v>
      </c>
      <c r="I11" s="23" t="s">
        <v>22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3" t="s">
        <v>22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 x14ac:dyDescent="0.2">
      <c r="A12" s="8"/>
      <c r="B12" s="8" t="s">
        <v>28</v>
      </c>
      <c r="C12" s="8" t="s">
        <v>29</v>
      </c>
      <c r="D12" s="24"/>
      <c r="E12" s="8"/>
      <c r="F12" s="10"/>
      <c r="G12" s="10"/>
      <c r="H12" s="19" t="str">
        <f t="shared" si="0"/>
        <v>NO</v>
      </c>
      <c r="I12" s="23" t="s">
        <v>22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3" t="s">
        <v>22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 x14ac:dyDescent="0.2">
      <c r="A13" s="8"/>
      <c r="B13" s="8" t="s">
        <v>30</v>
      </c>
      <c r="C13" s="8" t="s">
        <v>31</v>
      </c>
      <c r="D13" s="8">
        <v>2003</v>
      </c>
      <c r="E13" s="8"/>
      <c r="F13" s="22" t="str">
        <f>HYPERLINK("https://doi.org/10.1109/icse.2003.1201197")</f>
        <v>https://doi.org/10.1109/icse.2003.1201197</v>
      </c>
      <c r="G13" s="10" t="s">
        <v>32</v>
      </c>
      <c r="H13" s="19" t="str">
        <f t="shared" si="0"/>
        <v>NO</v>
      </c>
      <c r="I13" s="23" t="s">
        <v>22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3" t="s">
        <v>22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 x14ac:dyDescent="0.2">
      <c r="A14" s="8"/>
      <c r="B14" s="8" t="s">
        <v>33</v>
      </c>
      <c r="C14" s="8" t="s">
        <v>34</v>
      </c>
      <c r="D14" s="8"/>
      <c r="E14" s="8"/>
      <c r="F14" s="9"/>
      <c r="G14" s="10"/>
      <c r="H14" s="19" t="str">
        <f t="shared" si="0"/>
        <v>NO</v>
      </c>
      <c r="I14" s="25" t="s">
        <v>22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6" t="s">
        <v>22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 x14ac:dyDescent="0.2">
      <c r="A15" s="8"/>
      <c r="B15" s="8" t="s">
        <v>35</v>
      </c>
      <c r="C15" s="8" t="s">
        <v>36</v>
      </c>
      <c r="D15" s="8">
        <v>1997</v>
      </c>
      <c r="E15" s="8"/>
      <c r="F15" s="22" t="str">
        <f>HYPERLINK("https://doi.org/10.1109/2.585163")</f>
        <v>https://doi.org/10.1109/2.585163</v>
      </c>
      <c r="G15" s="10" t="s">
        <v>37</v>
      </c>
      <c r="H15" s="19" t="str">
        <f t="shared" si="0"/>
        <v>NO</v>
      </c>
      <c r="I15" s="23" t="s">
        <v>22</v>
      </c>
      <c r="J15" s="12" t="b">
        <v>0</v>
      </c>
      <c r="K15" s="12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4" t="b">
        <v>0</v>
      </c>
      <c r="Q15" s="14" t="b">
        <v>0</v>
      </c>
      <c r="R15" s="23" t="s">
        <v>22</v>
      </c>
      <c r="S15" s="15" t="b">
        <v>0</v>
      </c>
      <c r="T15" s="15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7"/>
    </row>
    <row r="16" spans="1:27" ht="15.75" customHeight="1" x14ac:dyDescent="0.2">
      <c r="A16" s="8"/>
      <c r="B16" s="8" t="s">
        <v>38</v>
      </c>
      <c r="C16" s="8" t="s">
        <v>39</v>
      </c>
      <c r="D16" s="8"/>
      <c r="E16" s="8"/>
      <c r="F16" s="10"/>
      <c r="G16" s="10"/>
      <c r="H16" s="19" t="str">
        <f t="shared" si="0"/>
        <v>NO</v>
      </c>
      <c r="I16" s="23" t="s">
        <v>22</v>
      </c>
      <c r="J16" s="12" t="b">
        <v>0</v>
      </c>
      <c r="K16" s="12" t="b">
        <v>0</v>
      </c>
      <c r="L16" s="13" t="b">
        <v>0</v>
      </c>
      <c r="M16" s="13" t="b">
        <v>0</v>
      </c>
      <c r="N16" s="13" t="b">
        <v>0</v>
      </c>
      <c r="O16" s="13" t="b">
        <v>0</v>
      </c>
      <c r="P16" s="14" t="b">
        <v>0</v>
      </c>
      <c r="Q16" s="14" t="b">
        <v>0</v>
      </c>
      <c r="R16" s="23" t="s">
        <v>22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7"/>
    </row>
    <row r="17" spans="1:27" ht="15.75" customHeight="1" x14ac:dyDescent="0.2">
      <c r="A17" s="8"/>
      <c r="B17" s="8" t="s">
        <v>40</v>
      </c>
      <c r="C17" s="8" t="s">
        <v>41</v>
      </c>
      <c r="D17" s="8">
        <v>2001</v>
      </c>
      <c r="E17" s="8"/>
      <c r="F17" s="22" t="str">
        <f>HYPERLINK("https://doi.org/10.1109/isorc.2001.922836")</f>
        <v>https://doi.org/10.1109/isorc.2001.922836</v>
      </c>
      <c r="G17" s="10" t="s">
        <v>42</v>
      </c>
      <c r="H17" s="19" t="str">
        <f t="shared" si="0"/>
        <v>NO</v>
      </c>
      <c r="I17" s="23" t="s">
        <v>22</v>
      </c>
      <c r="J17" s="12" t="b">
        <v>0</v>
      </c>
      <c r="K17" s="12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4" t="b">
        <v>0</v>
      </c>
      <c r="Q17" s="14" t="b">
        <v>0</v>
      </c>
      <c r="R17" s="23" t="s">
        <v>22</v>
      </c>
      <c r="S17" s="15" t="b">
        <v>0</v>
      </c>
      <c r="T17" s="15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7"/>
    </row>
    <row r="18" spans="1:27" ht="15.75" customHeight="1" x14ac:dyDescent="0.2">
      <c r="A18" s="8"/>
      <c r="B18" s="8" t="s">
        <v>43</v>
      </c>
      <c r="C18" s="8" t="s">
        <v>44</v>
      </c>
      <c r="D18" s="8"/>
      <c r="E18" s="8"/>
      <c r="F18" s="10"/>
      <c r="G18" s="10"/>
      <c r="H18" s="19" t="str">
        <f t="shared" si="0"/>
        <v>NO</v>
      </c>
      <c r="I18" s="23" t="s">
        <v>22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14" t="b">
        <v>0</v>
      </c>
      <c r="R18" s="23" t="s">
        <v>22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7"/>
    </row>
    <row r="19" spans="1:27" ht="15.75" customHeight="1" x14ac:dyDescent="0.2">
      <c r="A19" s="8"/>
      <c r="B19" s="8" t="s">
        <v>45</v>
      </c>
      <c r="C19" s="8" t="s">
        <v>46</v>
      </c>
      <c r="D19" s="8">
        <v>1997</v>
      </c>
      <c r="E19" s="8"/>
      <c r="F19" s="17" t="str">
        <f>HYPERLINK("https://doi.org/10.1145/263698.263734")</f>
        <v>https://doi.org/10.1145/263698.263734</v>
      </c>
      <c r="G19" s="10" t="s">
        <v>47</v>
      </c>
      <c r="H19" s="19" t="str">
        <f t="shared" si="0"/>
        <v>NO</v>
      </c>
      <c r="I19" s="23" t="s">
        <v>22</v>
      </c>
      <c r="J19" s="12" t="b">
        <v>0</v>
      </c>
      <c r="K19" s="12" t="b">
        <v>0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14" t="b">
        <v>0</v>
      </c>
      <c r="R19" s="23" t="s">
        <v>22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7"/>
    </row>
    <row r="20" spans="1:27" ht="15.75" customHeight="1" x14ac:dyDescent="0.2">
      <c r="A20" s="8"/>
      <c r="B20" s="8" t="s">
        <v>48</v>
      </c>
      <c r="C20" s="8" t="s">
        <v>49</v>
      </c>
      <c r="D20" s="8"/>
      <c r="E20" s="8"/>
      <c r="F20" s="10"/>
      <c r="G20" s="10"/>
      <c r="H20" s="19" t="str">
        <f t="shared" si="0"/>
        <v>NO</v>
      </c>
      <c r="I20" s="23" t="s">
        <v>22</v>
      </c>
      <c r="J20" s="12" t="b">
        <v>0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3" t="s">
        <v>22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7"/>
    </row>
    <row r="21" spans="1:27" ht="15.75" customHeight="1" x14ac:dyDescent="0.2">
      <c r="A21" s="8"/>
      <c r="B21" s="8"/>
      <c r="C21" s="8"/>
      <c r="D21" s="8"/>
      <c r="E21" s="8"/>
      <c r="F21" s="10"/>
      <c r="G21" s="10"/>
      <c r="H21" s="19"/>
      <c r="I21" s="25"/>
      <c r="J21" s="12"/>
      <c r="K21" s="12"/>
      <c r="L21" s="13"/>
      <c r="M21" s="13"/>
      <c r="N21" s="13"/>
      <c r="O21" s="13"/>
      <c r="P21" s="14"/>
      <c r="Q21" s="14"/>
      <c r="R21" s="21"/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/>
      <c r="C22" s="8"/>
      <c r="D22" s="8"/>
      <c r="E22" s="8"/>
      <c r="F22" s="10"/>
      <c r="G22" s="10"/>
      <c r="H22" s="19"/>
      <c r="I22" s="25"/>
      <c r="J22" s="12"/>
      <c r="K22" s="12"/>
      <c r="L22" s="13"/>
      <c r="M22" s="13"/>
      <c r="N22" s="13"/>
      <c r="O22" s="13"/>
      <c r="P22" s="14"/>
      <c r="Q22" s="14"/>
      <c r="R22" s="21"/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50</v>
      </c>
      <c r="C23" s="8"/>
      <c r="D23" s="8"/>
      <c r="E23" s="8"/>
      <c r="F23" s="10"/>
      <c r="G23" s="10"/>
      <c r="H23" s="19"/>
      <c r="I23" s="11"/>
      <c r="J23" s="12"/>
      <c r="K23" s="12"/>
      <c r="L23" s="13"/>
      <c r="M23" s="13"/>
      <c r="N23" s="13"/>
      <c r="O23" s="13"/>
      <c r="P23" s="14"/>
      <c r="Q23" s="14"/>
      <c r="R23" s="11"/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/>
      <c r="C24" s="8"/>
      <c r="D24" s="8"/>
      <c r="E24" s="8"/>
      <c r="F24" s="10"/>
      <c r="G24" s="10"/>
      <c r="H24" s="19"/>
      <c r="I24" s="11"/>
      <c r="J24" s="12"/>
      <c r="K24" s="12"/>
      <c r="L24" s="13"/>
      <c r="M24" s="13"/>
      <c r="N24" s="13"/>
      <c r="O24" s="13"/>
      <c r="P24" s="14"/>
      <c r="Q24" s="14"/>
      <c r="R24" s="11"/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/>
      <c r="C25" s="8"/>
      <c r="D25" s="8"/>
      <c r="E25" s="8"/>
      <c r="F25" s="10"/>
      <c r="G25" s="10"/>
      <c r="H25" s="19"/>
      <c r="I25" s="11"/>
      <c r="J25" s="12"/>
      <c r="K25" s="12"/>
      <c r="L25" s="13"/>
      <c r="M25" s="13"/>
      <c r="N25" s="13"/>
      <c r="O25" s="13"/>
      <c r="P25" s="14"/>
      <c r="Q25" s="14"/>
      <c r="R25" s="11"/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51</v>
      </c>
      <c r="C26" s="8"/>
      <c r="D26" s="8"/>
      <c r="E26" s="8"/>
      <c r="F26" s="10"/>
      <c r="G26" s="10"/>
      <c r="H26" s="19"/>
      <c r="I26" s="11"/>
      <c r="J26" s="12"/>
      <c r="K26" s="12"/>
      <c r="L26" s="13"/>
      <c r="M26" s="13"/>
      <c r="N26" s="13"/>
      <c r="O26" s="13"/>
      <c r="P26" s="14"/>
      <c r="Q26" s="14"/>
      <c r="R26" s="11"/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/>
      <c r="C27" s="8"/>
      <c r="D27" s="8"/>
      <c r="E27" s="8"/>
      <c r="F27" s="10"/>
      <c r="G27" s="10"/>
      <c r="H27" s="19"/>
      <c r="I27" s="11"/>
      <c r="J27" s="12"/>
      <c r="K27" s="12"/>
      <c r="L27" s="13"/>
      <c r="M27" s="13"/>
      <c r="N27" s="13"/>
      <c r="O27" s="13"/>
      <c r="P27" s="14"/>
      <c r="Q27" s="14"/>
      <c r="R27" s="11"/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/>
      <c r="C28" s="8"/>
      <c r="D28" s="8"/>
      <c r="E28" s="8"/>
      <c r="F28" s="10"/>
      <c r="G28" s="10"/>
      <c r="H28" s="19"/>
      <c r="I28" s="18"/>
      <c r="J28" s="12"/>
      <c r="K28" s="12"/>
      <c r="L28" s="13"/>
      <c r="M28" s="13"/>
      <c r="N28" s="13"/>
      <c r="O28" s="13"/>
      <c r="P28" s="14"/>
      <c r="Q28" s="14"/>
      <c r="R28" s="18"/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52</v>
      </c>
      <c r="C29" s="8"/>
      <c r="D29" s="8"/>
      <c r="E29" s="8"/>
      <c r="F29" s="10"/>
      <c r="G29" s="10"/>
      <c r="H29" s="19"/>
      <c r="I29" s="11"/>
      <c r="J29" s="12"/>
      <c r="K29" s="12"/>
      <c r="L29" s="13"/>
      <c r="M29" s="13"/>
      <c r="N29" s="13"/>
      <c r="O29" s="13"/>
      <c r="P29" s="14"/>
      <c r="Q29" s="14"/>
      <c r="R29" s="11"/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/>
      <c r="C30" s="8"/>
      <c r="D30" s="8"/>
      <c r="E30" s="8"/>
      <c r="F30" s="10"/>
      <c r="G30" s="10"/>
      <c r="H30" s="19"/>
      <c r="I30" s="11"/>
      <c r="J30" s="12"/>
      <c r="K30" s="12"/>
      <c r="L30" s="13"/>
      <c r="M30" s="13"/>
      <c r="N30" s="13"/>
      <c r="O30" s="13"/>
      <c r="P30" s="14"/>
      <c r="Q30" s="14"/>
      <c r="R30" s="11"/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53</v>
      </c>
      <c r="C31" s="8" t="s">
        <v>54</v>
      </c>
      <c r="D31" s="8">
        <v>2009</v>
      </c>
      <c r="E31" s="8"/>
      <c r="F31" s="22" t="str">
        <f>HYPERLINK("https://doi.org/10.1109/icsps.2009.117")</f>
        <v>https://doi.org/10.1109/icsps.2009.117</v>
      </c>
      <c r="G31" s="10" t="s">
        <v>55</v>
      </c>
      <c r="H31" s="19" t="str">
        <f t="shared" ref="H31:H44" si="1">IF(I31=R31,I31,IF(AND(I31="YES",R31="MAYBE"),"YES",IF(AND(I31="MAYBE",R31="YES"),"YES",IF(OR(AND(I31="NO",R31="YES"),AND(I31="YES",R31="NO")),"MAYBE","NO"))))</f>
        <v>NO</v>
      </c>
      <c r="I31" s="23" t="s">
        <v>22</v>
      </c>
      <c r="J31" s="12" t="b">
        <v>0</v>
      </c>
      <c r="K31" s="12" t="b">
        <v>0</v>
      </c>
      <c r="L31" s="13" t="b">
        <v>0</v>
      </c>
      <c r="M31" s="13" t="b">
        <v>0</v>
      </c>
      <c r="N31" s="13" t="b">
        <v>0</v>
      </c>
      <c r="O31" s="13" t="b">
        <v>0</v>
      </c>
      <c r="P31" s="14" t="b">
        <v>0</v>
      </c>
      <c r="Q31" s="14" t="b">
        <v>0</v>
      </c>
      <c r="R31" s="23" t="s">
        <v>22</v>
      </c>
      <c r="S31" s="15" t="b">
        <v>0</v>
      </c>
      <c r="T31" s="15" t="b">
        <v>0</v>
      </c>
      <c r="U31" s="16" t="b">
        <v>0</v>
      </c>
      <c r="V31" s="16" t="b">
        <v>0</v>
      </c>
      <c r="W31" s="16" t="b">
        <v>0</v>
      </c>
      <c r="X31" s="16" t="b">
        <v>0</v>
      </c>
      <c r="Y31" s="16" t="b">
        <v>0</v>
      </c>
      <c r="Z31" s="16" t="b">
        <v>0</v>
      </c>
      <c r="AA31" s="7"/>
    </row>
    <row r="32" spans="1:27" ht="15.75" customHeight="1" x14ac:dyDescent="0.2">
      <c r="A32" s="8"/>
      <c r="B32" s="8" t="s">
        <v>56</v>
      </c>
      <c r="C32" s="8" t="s">
        <v>57</v>
      </c>
      <c r="D32" s="8">
        <v>2018</v>
      </c>
      <c r="E32" s="8"/>
      <c r="F32" s="22" t="str">
        <f>HYPERLINK("https://doi.org/10.1145/3282308.3282324")</f>
        <v>https://doi.org/10.1145/3282308.3282324</v>
      </c>
      <c r="G32" s="10" t="s">
        <v>58</v>
      </c>
      <c r="H32" s="19" t="str">
        <f t="shared" si="1"/>
        <v>NO</v>
      </c>
      <c r="I32" s="23" t="s">
        <v>22</v>
      </c>
      <c r="J32" s="12" t="b">
        <v>0</v>
      </c>
      <c r="K32" s="12" t="b">
        <v>0</v>
      </c>
      <c r="L32" s="13" t="b">
        <v>0</v>
      </c>
      <c r="M32" s="13" t="b">
        <v>0</v>
      </c>
      <c r="N32" s="13" t="b">
        <v>0</v>
      </c>
      <c r="O32" s="13" t="b">
        <v>0</v>
      </c>
      <c r="P32" s="14" t="b">
        <v>0</v>
      </c>
      <c r="Q32" s="14" t="b">
        <v>0</v>
      </c>
      <c r="R32" s="23" t="s">
        <v>22</v>
      </c>
      <c r="S32" s="15" t="b">
        <v>0</v>
      </c>
      <c r="T32" s="15" t="b">
        <v>0</v>
      </c>
      <c r="U32" s="16" t="b">
        <v>0</v>
      </c>
      <c r="V32" s="16" t="b">
        <v>0</v>
      </c>
      <c r="W32" s="16" t="b">
        <v>0</v>
      </c>
      <c r="X32" s="16" t="b">
        <v>0</v>
      </c>
      <c r="Y32" s="16" t="b">
        <v>0</v>
      </c>
      <c r="Z32" s="16" t="b">
        <v>0</v>
      </c>
      <c r="AA32" s="7"/>
    </row>
    <row r="33" spans="1:27" ht="15.75" customHeight="1" x14ac:dyDescent="0.2">
      <c r="A33" s="8"/>
      <c r="B33" s="8" t="s">
        <v>59</v>
      </c>
      <c r="C33" s="8" t="s">
        <v>60</v>
      </c>
      <c r="D33" s="8">
        <v>2007</v>
      </c>
      <c r="E33" s="8"/>
      <c r="F33" s="22" t="str">
        <f>HYPERLINK("https://doi.org/10.1109/icpads.2007.4447796")</f>
        <v>https://doi.org/10.1109/icpads.2007.4447796</v>
      </c>
      <c r="G33" s="10" t="s">
        <v>61</v>
      </c>
      <c r="H33" s="19" t="str">
        <f t="shared" si="1"/>
        <v>NO</v>
      </c>
      <c r="I33" s="23" t="s">
        <v>22</v>
      </c>
      <c r="J33" s="12" t="b">
        <v>0</v>
      </c>
      <c r="K33" s="12" t="b">
        <v>0</v>
      </c>
      <c r="L33" s="13" t="b">
        <v>0</v>
      </c>
      <c r="M33" s="13" t="b">
        <v>0</v>
      </c>
      <c r="N33" s="13" t="b">
        <v>0</v>
      </c>
      <c r="O33" s="13" t="b">
        <v>0</v>
      </c>
      <c r="P33" s="14" t="b">
        <v>0</v>
      </c>
      <c r="Q33" s="14" t="b">
        <v>0</v>
      </c>
      <c r="R33" s="23" t="s">
        <v>22</v>
      </c>
      <c r="S33" s="15" t="b">
        <v>0</v>
      </c>
      <c r="T33" s="15" t="b">
        <v>0</v>
      </c>
      <c r="U33" s="16" t="b">
        <v>0</v>
      </c>
      <c r="V33" s="16" t="b">
        <v>0</v>
      </c>
      <c r="W33" s="16" t="b">
        <v>0</v>
      </c>
      <c r="X33" s="16" t="b">
        <v>0</v>
      </c>
      <c r="Y33" s="16" t="b">
        <v>0</v>
      </c>
      <c r="Z33" s="16" t="b">
        <v>0</v>
      </c>
      <c r="AA33" s="7"/>
    </row>
    <row r="34" spans="1:27" ht="15.75" customHeight="1" x14ac:dyDescent="0.2">
      <c r="A34" s="8"/>
      <c r="B34" s="8" t="s">
        <v>62</v>
      </c>
      <c r="C34" s="8" t="s">
        <v>63</v>
      </c>
      <c r="D34" s="8">
        <v>2011</v>
      </c>
      <c r="E34" s="8"/>
      <c r="F34" s="22" t="str">
        <f>HYPERLINK("https://doi.org/10.1109/rsp.2011.5929988")</f>
        <v>https://doi.org/10.1109/rsp.2011.5929988</v>
      </c>
      <c r="G34" s="10" t="s">
        <v>64</v>
      </c>
      <c r="H34" s="19" t="str">
        <f t="shared" si="1"/>
        <v>NO</v>
      </c>
      <c r="I34" s="23" t="s">
        <v>22</v>
      </c>
      <c r="J34" s="12" t="b">
        <v>0</v>
      </c>
      <c r="K34" s="12" t="b">
        <v>0</v>
      </c>
      <c r="L34" s="13" t="b">
        <v>0</v>
      </c>
      <c r="M34" s="13" t="b">
        <v>0</v>
      </c>
      <c r="N34" s="13" t="b">
        <v>0</v>
      </c>
      <c r="O34" s="13" t="b">
        <v>0</v>
      </c>
      <c r="P34" s="14" t="b">
        <v>0</v>
      </c>
      <c r="Q34" s="14" t="b">
        <v>0</v>
      </c>
      <c r="R34" s="23" t="s">
        <v>22</v>
      </c>
      <c r="S34" s="15" t="b">
        <v>0</v>
      </c>
      <c r="T34" s="15" t="b">
        <v>0</v>
      </c>
      <c r="U34" s="16" t="b">
        <v>0</v>
      </c>
      <c r="V34" s="16" t="b">
        <v>0</v>
      </c>
      <c r="W34" s="16" t="b">
        <v>0</v>
      </c>
      <c r="X34" s="16" t="b">
        <v>0</v>
      </c>
      <c r="Y34" s="16" t="b">
        <v>0</v>
      </c>
      <c r="Z34" s="16" t="b">
        <v>0</v>
      </c>
      <c r="AA34" s="7"/>
    </row>
    <row r="35" spans="1:27" ht="15.75" customHeight="1" x14ac:dyDescent="0.2">
      <c r="A35" s="8"/>
      <c r="B35" s="8" t="s">
        <v>65</v>
      </c>
      <c r="C35" s="8" t="s">
        <v>66</v>
      </c>
      <c r="D35" s="8">
        <v>2010</v>
      </c>
      <c r="E35" s="8"/>
      <c r="F35" s="17" t="str">
        <f>HYPERLINK("https://doi.org/10.1109/jproc.2009.2039741")</f>
        <v>https://doi.org/10.1109/jproc.2009.2039741</v>
      </c>
      <c r="G35" s="10" t="s">
        <v>67</v>
      </c>
      <c r="H35" s="19" t="str">
        <f t="shared" si="1"/>
        <v>NO</v>
      </c>
      <c r="I35" s="25" t="s">
        <v>22</v>
      </c>
      <c r="J35" s="12" t="b">
        <v>0</v>
      </c>
      <c r="K35" s="12" t="b">
        <v>0</v>
      </c>
      <c r="L35" s="13" t="b">
        <v>0</v>
      </c>
      <c r="M35" s="13" t="b">
        <v>0</v>
      </c>
      <c r="N35" s="13" t="b">
        <v>0</v>
      </c>
      <c r="O35" s="13" t="b">
        <v>0</v>
      </c>
      <c r="P35" s="14" t="b">
        <v>0</v>
      </c>
      <c r="Q35" s="14" t="b">
        <v>0</v>
      </c>
      <c r="R35" s="26" t="s">
        <v>22</v>
      </c>
      <c r="S35" s="15" t="b">
        <v>0</v>
      </c>
      <c r="T35" s="15" t="b">
        <v>0</v>
      </c>
      <c r="U35" s="16" t="b">
        <v>0</v>
      </c>
      <c r="V35" s="16" t="b">
        <v>0</v>
      </c>
      <c r="W35" s="16" t="b">
        <v>0</v>
      </c>
      <c r="X35" s="16" t="b">
        <v>0</v>
      </c>
      <c r="Y35" s="16" t="b">
        <v>0</v>
      </c>
      <c r="Z35" s="16" t="b">
        <v>0</v>
      </c>
      <c r="AA35" s="7"/>
    </row>
    <row r="36" spans="1:27" ht="15.75" customHeight="1" x14ac:dyDescent="0.2">
      <c r="A36" s="8"/>
      <c r="B36" s="8" t="s">
        <v>68</v>
      </c>
      <c r="C36" s="8" t="s">
        <v>69</v>
      </c>
      <c r="D36" s="8">
        <v>2005</v>
      </c>
      <c r="E36" s="8"/>
      <c r="F36" s="17" t="str">
        <f>HYPERLINK("https://doi.org/10.1109/isorc.2005.35")</f>
        <v>https://doi.org/10.1109/isorc.2005.35</v>
      </c>
      <c r="G36" s="10" t="s">
        <v>70</v>
      </c>
      <c r="H36" s="19" t="str">
        <f t="shared" si="1"/>
        <v>NO</v>
      </c>
      <c r="I36" s="25" t="s">
        <v>22</v>
      </c>
      <c r="J36" s="12" t="b">
        <v>0</v>
      </c>
      <c r="K36" s="12" t="b">
        <v>0</v>
      </c>
      <c r="L36" s="13" t="b">
        <v>0</v>
      </c>
      <c r="M36" s="13" t="b">
        <v>0</v>
      </c>
      <c r="N36" s="13" t="b">
        <v>0</v>
      </c>
      <c r="O36" s="13" t="b">
        <v>0</v>
      </c>
      <c r="P36" s="14" t="b">
        <v>0</v>
      </c>
      <c r="Q36" s="14" t="b">
        <v>0</v>
      </c>
      <c r="R36" s="25" t="s">
        <v>22</v>
      </c>
      <c r="S36" s="15" t="b">
        <v>0</v>
      </c>
      <c r="T36" s="15" t="b">
        <v>0</v>
      </c>
      <c r="U36" s="16" t="b">
        <v>0</v>
      </c>
      <c r="V36" s="16" t="b">
        <v>0</v>
      </c>
      <c r="W36" s="16" t="b">
        <v>0</v>
      </c>
      <c r="X36" s="16" t="b">
        <v>0</v>
      </c>
      <c r="Y36" s="16" t="b">
        <v>0</v>
      </c>
      <c r="Z36" s="16" t="b">
        <v>0</v>
      </c>
      <c r="AA36" s="7"/>
    </row>
    <row r="37" spans="1:27" ht="15.75" customHeight="1" x14ac:dyDescent="0.2">
      <c r="A37" s="8"/>
      <c r="B37" s="8" t="s">
        <v>71</v>
      </c>
      <c r="C37" s="8" t="s">
        <v>72</v>
      </c>
      <c r="D37" s="8">
        <v>2005</v>
      </c>
      <c r="E37" s="8"/>
      <c r="F37" s="22" t="str">
        <f>HYPERLINK("https://doi.org/10.1007/11424529_16")</f>
        <v>https://doi.org/10.1007/11424529_16</v>
      </c>
      <c r="G37" s="10" t="s">
        <v>73</v>
      </c>
      <c r="H37" s="19" t="str">
        <f t="shared" si="1"/>
        <v>NO</v>
      </c>
      <c r="I37" s="23" t="s">
        <v>22</v>
      </c>
      <c r="J37" s="12" t="b">
        <v>0</v>
      </c>
      <c r="K37" s="12" t="b">
        <v>0</v>
      </c>
      <c r="L37" s="13" t="b">
        <v>0</v>
      </c>
      <c r="M37" s="13" t="b">
        <v>0</v>
      </c>
      <c r="N37" s="13" t="b">
        <v>0</v>
      </c>
      <c r="O37" s="13" t="b">
        <v>0</v>
      </c>
      <c r="P37" s="14" t="b">
        <v>0</v>
      </c>
      <c r="Q37" s="14" t="b">
        <v>0</v>
      </c>
      <c r="R37" s="23" t="s">
        <v>22</v>
      </c>
      <c r="S37" s="15" t="b">
        <v>0</v>
      </c>
      <c r="T37" s="15" t="b">
        <v>0</v>
      </c>
      <c r="U37" s="16" t="b">
        <v>0</v>
      </c>
      <c r="V37" s="16" t="b">
        <v>0</v>
      </c>
      <c r="W37" s="16" t="b">
        <v>0</v>
      </c>
      <c r="X37" s="16" t="b">
        <v>0</v>
      </c>
      <c r="Y37" s="16" t="b">
        <v>0</v>
      </c>
      <c r="Z37" s="16" t="b">
        <v>0</v>
      </c>
      <c r="AA37" s="7"/>
    </row>
    <row r="38" spans="1:27" ht="15.75" customHeight="1" x14ac:dyDescent="0.2">
      <c r="A38" s="8"/>
      <c r="B38" s="8" t="s">
        <v>74</v>
      </c>
      <c r="C38" s="8" t="s">
        <v>75</v>
      </c>
      <c r="D38" s="8">
        <v>2012</v>
      </c>
      <c r="E38" s="8"/>
      <c r="F38" s="22" t="str">
        <f>HYPERLINK("https://doi.org/10.1109/rsp.2012.6380697")</f>
        <v>https://doi.org/10.1109/rsp.2012.6380697</v>
      </c>
      <c r="G38" s="10" t="s">
        <v>76</v>
      </c>
      <c r="H38" s="19" t="str">
        <f t="shared" si="1"/>
        <v>NO</v>
      </c>
      <c r="I38" s="23" t="s">
        <v>22</v>
      </c>
      <c r="J38" s="12" t="b">
        <v>0</v>
      </c>
      <c r="K38" s="12" t="b">
        <v>0</v>
      </c>
      <c r="L38" s="13" t="b">
        <v>0</v>
      </c>
      <c r="M38" s="13" t="b">
        <v>0</v>
      </c>
      <c r="N38" s="13" t="b">
        <v>0</v>
      </c>
      <c r="O38" s="13" t="b">
        <v>0</v>
      </c>
      <c r="P38" s="14" t="b">
        <v>0</v>
      </c>
      <c r="Q38" s="14" t="b">
        <v>0</v>
      </c>
      <c r="R38" s="23" t="s">
        <v>22</v>
      </c>
      <c r="S38" s="15" t="b">
        <v>0</v>
      </c>
      <c r="T38" s="15" t="b">
        <v>0</v>
      </c>
      <c r="U38" s="16" t="b">
        <v>0</v>
      </c>
      <c r="V38" s="16" t="b">
        <v>0</v>
      </c>
      <c r="W38" s="16" t="b">
        <v>0</v>
      </c>
      <c r="X38" s="16" t="b">
        <v>0</v>
      </c>
      <c r="Y38" s="16" t="b">
        <v>0</v>
      </c>
      <c r="Z38" s="16" t="b">
        <v>0</v>
      </c>
      <c r="AA38" s="7"/>
    </row>
    <row r="39" spans="1:27" ht="15.75" customHeight="1" x14ac:dyDescent="0.2">
      <c r="A39" s="8"/>
      <c r="B39" s="8" t="s">
        <v>56</v>
      </c>
      <c r="C39" s="8" t="s">
        <v>77</v>
      </c>
      <c r="D39" s="8">
        <v>2013</v>
      </c>
      <c r="E39" s="8"/>
      <c r="F39" s="22" t="str">
        <f>HYPERLINK("https://doi.org/10.1007/s10270-013-0394-9")</f>
        <v>https://doi.org/10.1007/s10270-013-0394-9</v>
      </c>
      <c r="G39" s="10" t="s">
        <v>78</v>
      </c>
      <c r="H39" s="19" t="str">
        <f t="shared" si="1"/>
        <v>NO</v>
      </c>
      <c r="I39" s="23" t="s">
        <v>22</v>
      </c>
      <c r="J39" s="12" t="b">
        <v>0</v>
      </c>
      <c r="K39" s="12" t="b">
        <v>0</v>
      </c>
      <c r="L39" s="13" t="b">
        <v>0</v>
      </c>
      <c r="M39" s="13" t="b">
        <v>0</v>
      </c>
      <c r="N39" s="13" t="b">
        <v>0</v>
      </c>
      <c r="O39" s="13" t="b">
        <v>0</v>
      </c>
      <c r="P39" s="14" t="b">
        <v>0</v>
      </c>
      <c r="Q39" s="14" t="b">
        <v>0</v>
      </c>
      <c r="R39" s="26" t="s">
        <v>22</v>
      </c>
      <c r="S39" s="15" t="b">
        <v>0</v>
      </c>
      <c r="T39" s="15" t="b">
        <v>0</v>
      </c>
      <c r="U39" s="16" t="b">
        <v>0</v>
      </c>
      <c r="V39" s="16" t="b">
        <v>0</v>
      </c>
      <c r="W39" s="16" t="b">
        <v>0</v>
      </c>
      <c r="X39" s="16" t="b">
        <v>0</v>
      </c>
      <c r="Y39" s="16" t="b">
        <v>0</v>
      </c>
      <c r="Z39" s="16" t="b">
        <v>0</v>
      </c>
      <c r="AA39" s="7"/>
    </row>
    <row r="40" spans="1:27" ht="15.75" customHeight="1" x14ac:dyDescent="0.2">
      <c r="A40" s="8"/>
      <c r="B40" s="8" t="s">
        <v>79</v>
      </c>
      <c r="C40" s="8" t="s">
        <v>80</v>
      </c>
      <c r="D40" s="8">
        <v>2005</v>
      </c>
      <c r="E40" s="8"/>
      <c r="F40" s="22" t="s">
        <v>81</v>
      </c>
      <c r="G40" s="10"/>
      <c r="H40" s="19" t="str">
        <f t="shared" si="1"/>
        <v>NO</v>
      </c>
      <c r="I40" s="23" t="s">
        <v>22</v>
      </c>
      <c r="J40" s="12" t="b">
        <v>0</v>
      </c>
      <c r="K40" s="12" t="b">
        <v>0</v>
      </c>
      <c r="L40" s="13" t="b">
        <v>0</v>
      </c>
      <c r="M40" s="13" t="b">
        <v>0</v>
      </c>
      <c r="N40" s="13" t="b">
        <v>0</v>
      </c>
      <c r="O40" s="13" t="b">
        <v>0</v>
      </c>
      <c r="P40" s="14" t="b">
        <v>0</v>
      </c>
      <c r="Q40" s="14" t="b">
        <v>0</v>
      </c>
      <c r="R40" s="23" t="s">
        <v>22</v>
      </c>
      <c r="S40" s="15" t="b">
        <v>0</v>
      </c>
      <c r="T40" s="15" t="b">
        <v>0</v>
      </c>
      <c r="U40" s="16" t="b">
        <v>0</v>
      </c>
      <c r="V40" s="16" t="b">
        <v>0</v>
      </c>
      <c r="W40" s="16" t="b">
        <v>0</v>
      </c>
      <c r="X40" s="16" t="b">
        <v>0</v>
      </c>
      <c r="Y40" s="16" t="b">
        <v>0</v>
      </c>
      <c r="Z40" s="16" t="b">
        <v>0</v>
      </c>
      <c r="AA40" s="7"/>
    </row>
    <row r="41" spans="1:27" ht="15.75" customHeight="1" x14ac:dyDescent="0.2">
      <c r="A41" s="8"/>
      <c r="B41" s="8" t="s">
        <v>82</v>
      </c>
      <c r="C41" s="8" t="s">
        <v>83</v>
      </c>
      <c r="D41" s="8">
        <v>1997</v>
      </c>
      <c r="E41" s="8"/>
      <c r="F41" s="22" t="s">
        <v>84</v>
      </c>
      <c r="G41" s="10"/>
      <c r="H41" s="19" t="str">
        <f t="shared" si="1"/>
        <v>NO</v>
      </c>
      <c r="I41" s="23" t="s">
        <v>22</v>
      </c>
      <c r="J41" s="12" t="b">
        <v>0</v>
      </c>
      <c r="K41" s="12" t="b">
        <v>0</v>
      </c>
      <c r="L41" s="13" t="b">
        <v>0</v>
      </c>
      <c r="M41" s="13" t="b">
        <v>0</v>
      </c>
      <c r="N41" s="13" t="b">
        <v>0</v>
      </c>
      <c r="O41" s="13" t="b">
        <v>0</v>
      </c>
      <c r="P41" s="14" t="b">
        <v>0</v>
      </c>
      <c r="Q41" s="14" t="b">
        <v>0</v>
      </c>
      <c r="R41" s="23" t="s">
        <v>22</v>
      </c>
      <c r="S41" s="15" t="b">
        <v>0</v>
      </c>
      <c r="T41" s="15" t="b">
        <v>0</v>
      </c>
      <c r="U41" s="16" t="b">
        <v>0</v>
      </c>
      <c r="V41" s="16" t="b">
        <v>0</v>
      </c>
      <c r="W41" s="16" t="b">
        <v>0</v>
      </c>
      <c r="X41" s="16" t="b">
        <v>0</v>
      </c>
      <c r="Y41" s="16" t="b">
        <v>0</v>
      </c>
      <c r="Z41" s="16" t="b">
        <v>0</v>
      </c>
      <c r="AA41" s="7"/>
    </row>
    <row r="42" spans="1:27" ht="15.75" customHeight="1" x14ac:dyDescent="0.2">
      <c r="A42" s="8"/>
      <c r="B42" s="8" t="s">
        <v>85</v>
      </c>
      <c r="C42" s="8" t="s">
        <v>86</v>
      </c>
      <c r="D42" s="8">
        <v>2011</v>
      </c>
      <c r="E42" s="8"/>
      <c r="F42" s="22" t="s">
        <v>87</v>
      </c>
      <c r="G42" s="10"/>
      <c r="H42" s="19" t="str">
        <f t="shared" si="1"/>
        <v>NO</v>
      </c>
      <c r="I42" s="23" t="s">
        <v>22</v>
      </c>
      <c r="J42" s="12" t="b">
        <v>0</v>
      </c>
      <c r="K42" s="12" t="b">
        <v>0</v>
      </c>
      <c r="L42" s="13" t="b">
        <v>0</v>
      </c>
      <c r="M42" s="27" t="b">
        <v>1</v>
      </c>
      <c r="N42" s="13" t="b">
        <v>0</v>
      </c>
      <c r="O42" s="13" t="b">
        <v>0</v>
      </c>
      <c r="P42" s="14" t="b">
        <v>0</v>
      </c>
      <c r="Q42" s="14" t="b">
        <v>0</v>
      </c>
      <c r="R42" s="23" t="s">
        <v>22</v>
      </c>
      <c r="S42" s="15" t="b">
        <v>0</v>
      </c>
      <c r="T42" s="15" t="b">
        <v>0</v>
      </c>
      <c r="U42" s="16" t="b">
        <v>0</v>
      </c>
      <c r="V42" s="16" t="b">
        <v>0</v>
      </c>
      <c r="W42" s="16" t="b">
        <v>0</v>
      </c>
      <c r="X42" s="16" t="b">
        <v>0</v>
      </c>
      <c r="Y42" s="16" t="b">
        <v>0</v>
      </c>
      <c r="Z42" s="16" t="b">
        <v>0</v>
      </c>
      <c r="AA42" s="7"/>
    </row>
    <row r="43" spans="1:27" ht="15.75" customHeight="1" x14ac:dyDescent="0.2">
      <c r="A43" s="8"/>
      <c r="B43" s="8" t="s">
        <v>88</v>
      </c>
      <c r="C43" s="8" t="s">
        <v>89</v>
      </c>
      <c r="D43" s="8">
        <v>1991</v>
      </c>
      <c r="E43" s="8"/>
      <c r="F43" s="22" t="s">
        <v>90</v>
      </c>
      <c r="G43" s="10"/>
      <c r="H43" s="19" t="str">
        <f t="shared" si="1"/>
        <v>NO</v>
      </c>
      <c r="I43" s="23" t="s">
        <v>22</v>
      </c>
      <c r="J43" s="12" t="b">
        <v>0</v>
      </c>
      <c r="K43" s="12" t="b">
        <v>0</v>
      </c>
      <c r="L43" s="13" t="b">
        <v>0</v>
      </c>
      <c r="M43" s="13" t="b">
        <v>0</v>
      </c>
      <c r="N43" s="13" t="b">
        <v>0</v>
      </c>
      <c r="O43" s="13" t="b">
        <v>0</v>
      </c>
      <c r="P43" s="14" t="b">
        <v>0</v>
      </c>
      <c r="Q43" s="14" t="b">
        <v>0</v>
      </c>
      <c r="R43" s="23" t="s">
        <v>22</v>
      </c>
      <c r="S43" s="15" t="b">
        <v>0</v>
      </c>
      <c r="T43" s="15" t="b">
        <v>0</v>
      </c>
      <c r="U43" s="16" t="b">
        <v>0</v>
      </c>
      <c r="V43" s="16" t="b">
        <v>0</v>
      </c>
      <c r="W43" s="16" t="b">
        <v>0</v>
      </c>
      <c r="X43" s="16" t="b">
        <v>0</v>
      </c>
      <c r="Y43" s="16" t="b">
        <v>0</v>
      </c>
      <c r="Z43" s="16" t="b">
        <v>0</v>
      </c>
      <c r="AA43" s="7"/>
    </row>
    <row r="44" spans="1:27" ht="15.75" customHeight="1" x14ac:dyDescent="0.2">
      <c r="A44" s="8"/>
      <c r="B44" s="8" t="s">
        <v>91</v>
      </c>
      <c r="C44" s="8" t="s">
        <v>92</v>
      </c>
      <c r="D44" s="8">
        <v>2006</v>
      </c>
      <c r="E44" s="8"/>
      <c r="F44" s="22" t="s">
        <v>93</v>
      </c>
      <c r="G44" s="10"/>
      <c r="H44" s="19" t="str">
        <f t="shared" si="1"/>
        <v>NO</v>
      </c>
      <c r="I44" s="23" t="s">
        <v>22</v>
      </c>
      <c r="J44" s="12" t="b">
        <v>0</v>
      </c>
      <c r="K44" s="12" t="b">
        <v>0</v>
      </c>
      <c r="L44" s="13" t="b">
        <v>0</v>
      </c>
      <c r="M44" s="13" t="b">
        <v>0</v>
      </c>
      <c r="N44" s="13" t="b">
        <v>0</v>
      </c>
      <c r="O44" s="13" t="b">
        <v>0</v>
      </c>
      <c r="P44" s="14" t="b">
        <v>0</v>
      </c>
      <c r="Q44" s="14" t="b">
        <v>0</v>
      </c>
      <c r="R44" s="23" t="s">
        <v>22</v>
      </c>
      <c r="S44" s="15" t="b">
        <v>0</v>
      </c>
      <c r="T44" s="15" t="b">
        <v>0</v>
      </c>
      <c r="U44" s="16" t="b">
        <v>0</v>
      </c>
      <c r="V44" s="16" t="b">
        <v>0</v>
      </c>
      <c r="W44" s="16" t="b">
        <v>0</v>
      </c>
      <c r="X44" s="16" t="b">
        <v>0</v>
      </c>
      <c r="Y44" s="16" t="b">
        <v>0</v>
      </c>
      <c r="Z44" s="16" t="b">
        <v>0</v>
      </c>
      <c r="AA44" s="7"/>
    </row>
    <row r="45" spans="1:27" ht="15.75" customHeight="1" x14ac:dyDescent="0.2">
      <c r="A45" s="8"/>
      <c r="B45" s="8"/>
      <c r="C45" s="8"/>
      <c r="D45" s="8"/>
      <c r="E45" s="8"/>
      <c r="F45" s="10"/>
      <c r="G45" s="10"/>
      <c r="H45" s="19"/>
      <c r="I45" s="23"/>
      <c r="J45" s="12"/>
      <c r="K45" s="12"/>
      <c r="L45" s="13"/>
      <c r="M45" s="13"/>
      <c r="N45" s="13"/>
      <c r="O45" s="13"/>
      <c r="P45" s="14"/>
      <c r="Q45" s="14"/>
      <c r="R45" s="11"/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94</v>
      </c>
      <c r="C46" s="8"/>
      <c r="D46" s="8"/>
      <c r="E46" s="8"/>
      <c r="F46" s="10"/>
      <c r="G46" s="10"/>
      <c r="H46" s="19"/>
      <c r="I46" s="11"/>
      <c r="J46" s="12"/>
      <c r="K46" s="12"/>
      <c r="L46" s="13"/>
      <c r="M46" s="13"/>
      <c r="N46" s="13"/>
      <c r="O46" s="13"/>
      <c r="P46" s="14"/>
      <c r="Q46" s="14"/>
      <c r="R46" s="11"/>
      <c r="S46" s="15"/>
      <c r="T46" s="15"/>
      <c r="U46" s="16"/>
      <c r="V46" s="16"/>
      <c r="W46" s="16"/>
      <c r="X46" s="16"/>
      <c r="Y46" s="16"/>
      <c r="Z46" s="16"/>
      <c r="AA46" s="7"/>
    </row>
  </sheetData>
  <autoFilter ref="H1:H46"/>
  <conditionalFormatting sqref="H2:I46 R2:R46">
    <cfRule type="cellIs" dxfId="3" priority="1" operator="equal">
      <formula>"YES"</formula>
    </cfRule>
  </conditionalFormatting>
  <conditionalFormatting sqref="H2:I46 R2:R46">
    <cfRule type="cellIs" dxfId="2" priority="2" operator="equal">
      <formula>"MAYBE"</formula>
    </cfRule>
  </conditionalFormatting>
  <conditionalFormatting sqref="H2:I46 R2:R46">
    <cfRule type="cellIs" dxfId="1" priority="3" operator="equal">
      <formula>"NO"</formula>
    </cfRule>
  </conditionalFormatting>
  <conditionalFormatting sqref="I1:I46 R1:R46">
    <cfRule type="containsBlanks" dxfId="0" priority="5">
      <formula>LEN(TRIM(I1))=0</formula>
    </cfRule>
  </conditionalFormatting>
  <hyperlinks>
    <hyperlink ref="F40" r:id="rId1"/>
    <hyperlink ref="F41" r:id="rId2"/>
    <hyperlink ref="F42" r:id="rId3"/>
    <hyperlink ref="F43" r:id="rId4"/>
    <hyperlink ref="F44" r:id="rId5"/>
  </hyperlinks>
  <pageMargins left="0.7" right="0.7" top="0.78740157499999996" bottom="0.78740157499999996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2021-08-15T12:43:39Z</dcterms:modified>
</cp:coreProperties>
</file>