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H37" i="1"/>
  <c r="F37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H11" i="1"/>
  <c r="H10" i="1"/>
  <c r="F10" i="1"/>
  <c r="H9" i="1"/>
  <c r="C2" i="1"/>
</calcChain>
</file>

<file path=xl/sharedStrings.xml><?xml version="1.0" encoding="utf-8"?>
<sst xmlns="http://schemas.openxmlformats.org/spreadsheetml/2006/main" count="229" uniqueCount="137">
  <si>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</si>
  <si>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</si>
  <si>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</si>
  <si>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</si>
  <si>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</si>
  <si>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</si>
  <si>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</si>
  <si>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</si>
  <si>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</si>
  <si>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</si>
  <si>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</si>
  <si>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</si>
  <si>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</si>
  <si>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</si>
  <si>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</si>
  <si>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</si>
  <si>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The Modelverse: A tool for Multi-Paradigm Modelling and simulation</t>
  </si>
  <si>
    <t>References TOTAL 19.</t>
  </si>
  <si>
    <t>References NEW 10:</t>
  </si>
  <si>
    <t>J. Denil, Design Verification and Deployment of Software-Intensive Systems: A Multi-Paradigm Modelling Approach, 2013.</t>
  </si>
  <si>
    <t>Design, Verification and Deployment of Software-Intensive Systems: A Multi-Paradigm Modelling Approach</t>
  </si>
  <si>
    <t>NO</t>
  </si>
  <si>
    <t>Grzegorz Rozenberg</t>
  </si>
  <si>
    <t>Handbook of Graph Grammars and Computing by Graph Transformation</t>
  </si>
  <si>
    <t>10.1142/3303</t>
  </si>
  <si>
    <t>Francesco Basciani, Juri Di Rocco, D. D. Ruscio, Amleto Di Salle, L. Iovino, A. Pierantonio</t>
  </si>
  <si>
    <t>MDEForge: an Extensible Web-Based Modeling Platform</t>
  </si>
  <si>
    <t>https://iris.gssi.it/retrieve/handle/20.500.12571/6941/8017/2014_CloudMDE_1242_Basciani.pdf</t>
  </si>
  <si>
    <t>Alessio Di Sandro, Rick Salay, Michalis Famelis, Sahar Kokaly, M. Chechik</t>
  </si>
  <si>
    <t>MMINT: A Graphical Tool for Interactive Model Management</t>
  </si>
  <si>
    <t>https://citeseerx.ist.psu.edu/viewdoc/download?doi=10.1.1.1087.6970&amp;rep=rep1&amp;type=pdf</t>
  </si>
  <si>
    <t>M. Maróti, Róbert Kereskényi, T. Kecskés, P. Völgyesi, Ákos Lédeczi</t>
  </si>
  <si>
    <t>Online Collaborative Environment for Designing Complex Computational Systems</t>
  </si>
  <si>
    <t>10.1016/j.procs.2014.05.227</t>
  </si>
  <si>
    <t>R. France, Jim Bieman, B. Cheng</t>
  </si>
  <si>
    <t>Repository for model driven development (ReMoDD)</t>
  </si>
  <si>
    <t>10.1109/icse.2012.6227059</t>
  </si>
  <si>
    <t>D. Kolovos, R. Paige, Fiona A. C. Polack</t>
  </si>
  <si>
    <t>The Epsilon Object Language (EOL)</t>
  </si>
  <si>
    <t>10.1007/11787044_11</t>
  </si>
  <si>
    <t>The Epsilon Transformation Language</t>
  </si>
  <si>
    <t>10.1007/978-3-540-69927-9_4</t>
  </si>
  <si>
    <t>S. Mustafiz, J. Denil, L. Lucio, H. Vangheluwe</t>
  </si>
  <si>
    <t>The FTG+PM framework for multi-paradigm modelling: an automotive case study</t>
  </si>
  <si>
    <t>10.1145/2508443.2508446</t>
  </si>
  <si>
    <t>A. Rensink</t>
  </si>
  <si>
    <t>The GROOVE Simulator: A Tool for State Space Generation</t>
  </si>
  <si>
    <t>10.1007/978-3-540-25959-6_40</t>
  </si>
  <si>
    <t>References already KNOWN 9:</t>
  </si>
  <si>
    <t>H. Vangheluwe, J. Lara, P. Mosterman</t>
  </si>
  <si>
    <t>An introduction to multi-paradigm modelling and simulation.</t>
  </si>
  <si>
    <t>https://www.cs.mcgill.ca/~hv/publications/02.AIS.campam.pdf</t>
  </si>
  <si>
    <t>S80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</si>
  <si>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</si>
  <si>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</si>
  <si>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</si>
  <si>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</si>
  <si>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</si>
  <si>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</si>
  <si>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Eugene Syriani, H. Vangheluwe, Raphael Mannadiar, C. Hansen, Simon Van Mierlo, Hüseyin Ergin</t>
  </si>
  <si>
    <t>AToMPM: A Web-based Modeling Environment</t>
  </si>
  <si>
    <t>https://www.semanticscholar.org/paper/AToMPM%3A-A-Web-based-Modeling-Environment-Syriani-Vangheluwe/a01b64e3c57df5ca9da2b6e6cd051b46c69cc54f</t>
  </si>
  <si>
    <t>PJ Mosterman, H Vangheluwe</t>
  </si>
  <si>
    <t>Computer automated multi-paradigm modeling: An introduction</t>
  </si>
  <si>
    <t>https://journals.sagepub.com/doi/abs/10.1177/0037549704050532</t>
  </si>
  <si>
    <t>de Lara, J., Guerra, E.</t>
  </si>
  <si>
    <t>Deep Meta-modelling with MetaDepth</t>
  </si>
  <si>
    <t>https://doi.org/10.1007/978-3-642-13953-6_1</t>
  </si>
  <si>
    <t>10.1007/978-3-642-13953-6_1</t>
  </si>
  <si>
    <t>Explicit transformation modeling</t>
  </si>
  <si>
    <t>https://link.springer.com/chapter/10.1007/978-3-642-12261-3_23</t>
  </si>
  <si>
    <t>Yentl Van Tendeloo</t>
  </si>
  <si>
    <t>Foundations of a Multi-Paradigm Modelling Tool</t>
  </si>
  <si>
    <t>https://repository.uantwerpen.be/docman/irua/1757b8/138490.pdf</t>
  </si>
  <si>
    <t>MAYBE</t>
  </si>
  <si>
    <t>FTG+ PM: An integrated framework for investigating model transformation chains</t>
  </si>
  <si>
    <t>a screenshot of the WebGME tool hosted on the Amazon cloud at http://webgme.org. The</t>
  </si>
  <si>
    <t>https://link.springer.com/chapter/10.1007/978-3-642-38911-5_11</t>
  </si>
  <si>
    <t>Simon Van Mierlo, Yentl Van Tendeloo, B. Meyers, Joeri Exelmans, H. Vangheluwe</t>
  </si>
  <si>
    <t>SCCD : SCCDXML extended with class diagrams</t>
  </si>
  <si>
    <t>https://www.semanticscholar.org/paper/SCCD-%3A-SCCDXML-extended-with-class-diagrams-Mierlo-Tendeloo/3dd1e6b3f8df400f87f9e2d89570dc1a9753db4e</t>
  </si>
  <si>
    <t>Cited by TOTAL 16</t>
  </si>
  <si>
    <t>Cited by NEW 13</t>
  </si>
  <si>
    <t>Tony Clark</t>
  </si>
  <si>
    <t>A Meta-Circular Basis for Model-Based Language Engineering</t>
  </si>
  <si>
    <t>10.5381/jot.2020.19.3.a11</t>
  </si>
  <si>
    <t>H. Vangheluwe</t>
  </si>
  <si>
    <t>A Modelled Visual Multi-Paradigm Modelling and Enactment Environment for Workflow Modelling</t>
  </si>
  <si>
    <t>http://msdl.cs.mcgill.ca/people/addis/Thesis.pdf</t>
  </si>
  <si>
    <t>Simon Van Mierlo, Yentl Van Tendeloo, I. Dávid, B. Meyers, Addis Gebremichael, H. Vangheluwe</t>
  </si>
  <si>
    <t>A multi-paradigm approach for modelling service interactions in model-driven engineering processes</t>
  </si>
  <si>
    <t>10.22360/springsim.2018.mod4sim.007</t>
  </si>
  <si>
    <t>Yentl Van Tendeloo, Simon Van Mierlo, H. Vangheluwe</t>
  </si>
  <si>
    <t>A Multi-Paradigm Modelling approach to live modelling</t>
  </si>
  <si>
    <t>10.1007/s10270-018-0700-7</t>
  </si>
  <si>
    <t>E. Guerra, J. Lara</t>
  </si>
  <si>
    <t>On the Quest for Flexible Modelling</t>
  </si>
  <si>
    <t>10.1145/3239372.3239376</t>
  </si>
  <si>
    <t>S. García, Daniel Strüber, D. Brugali, Thorsten Berger, P. Pelliccione</t>
  </si>
  <si>
    <t>Robotics software engineering: a perspective from the service robotics domain</t>
  </si>
  <si>
    <t>10.1145/3368089.3409743</t>
  </si>
  <si>
    <t>B. Oakes, R. Franceschini, Simon Van Mierlo, Hans Vangheluwe</t>
  </si>
  <si>
    <t>The Computational Notebook Paradigm for Multi-paradigm Modeling</t>
  </si>
  <si>
    <t>10.1109/models-c.2019.00072</t>
  </si>
  <si>
    <t>I. Dávid, H. Vangheluwe, Yentl Van Tendeloo</t>
  </si>
  <si>
    <t>TRANSLATING ENGINEERING WORKFLOW MODELS TO DEVS FOR PERFORMANCE EVALUATION</t>
  </si>
  <si>
    <t>10.1109/wsc.2018.8632470</t>
  </si>
  <si>
    <t>S Van Mierlo, H Vangheluwe</t>
  </si>
  <si>
    <t>A multi-paradigm modelling approach for engineering model debugging environments</t>
  </si>
  <si>
    <t>https://pdfs.semanticscholar.org/e83e/2bc206d885bff1b015af754895b882f339af.pdf</t>
  </si>
  <si>
    <t>R Smeliansky</t>
  </si>
  <si>
    <t>Hierarchical edge computing</t>
  </si>
  <si>
    <t>https://www.researchgate.net/profile/Ruslan_Smeliansky/publication/329651763_Hierarchical_Edge_Computing/links/5c388fc5299bf12be3bfaa22/Hierarchical-Edge-Computing.pdf</t>
  </si>
  <si>
    <t>Y Van Tendeloo, H Vangheluwe</t>
  </si>
  <si>
    <t>A Foundation for Multi-Paradigm Modelling</t>
  </si>
  <si>
    <t>PhD</t>
  </si>
  <si>
    <t>https://repository.uantwerpen.be/docman/irua/fb6c22/152309.pdf</t>
  </si>
  <si>
    <t>I Dávid, H Vangheluwe</t>
  </si>
  <si>
    <t>A Foundation for Inconsistency Management in Model-Based Systems Engineering</t>
  </si>
  <si>
    <t>https://repository.uantwerpen.be/docman/irua/6e30ad/161564.pdf</t>
  </si>
  <si>
    <t>DEVS modelling and simulation of a multi-paradigm modelling tool</t>
  </si>
  <si>
    <t>http://msdl.cs.mcgill.ca/people/yentl/papers/2018-SummerSim.pdf</t>
  </si>
  <si>
    <t>Cited by already KNOWN 3:</t>
  </si>
  <si>
    <t>S99</t>
  </si>
  <si>
    <t>Y Van Tendeloo, S Van Mierlo, B Meye, et al.</t>
  </si>
  <si>
    <t>Concrete syntax: A multi-paradigm modelling approach</t>
  </si>
  <si>
    <t>dl.acm.org</t>
  </si>
  <si>
    <t>https://dl.acm.org/doi/abs/10.1145/3136014.3136017</t>
  </si>
  <si>
    <t>10.1145/3136014.3136017</t>
  </si>
  <si>
    <t>Explicitly Modelling the Type/Instance Relation.</t>
  </si>
  <si>
    <t>https://pdfs.semanticscholar.org/0057/f580c9614954b5c270c9cdb6430d63279765.pdf</t>
  </si>
  <si>
    <t>Yentl Van Tendeloo, H. Vangheluwe</t>
  </si>
  <si>
    <t>Unifying Model- and Screen Sharing</t>
  </si>
  <si>
    <t>https://doi.org/10.1109/wetice.2018.00031</t>
  </si>
  <si>
    <t>10.1109/wetice.2018.00031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</si>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</sst>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3"/>
      <name val="Serif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12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9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3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chapter/10.1007/978-3-642-12261-3_23" TargetMode="External"/><Relationship Id="rId13" Type="http://schemas.openxmlformats.org/officeDocument/2006/relationships/hyperlink" Target="https://pdfs.semanticscholar.org/e83e/2bc206d885bff1b015af754895b882f339af.pdf" TargetMode="External"/><Relationship Id="rId18" Type="http://schemas.openxmlformats.org/officeDocument/2006/relationships/hyperlink" Target="http://dl.acm.org/" TargetMode="External"/><Relationship Id="rId3" Type="http://schemas.openxmlformats.org/officeDocument/2006/relationships/hyperlink" Target="https://www.cs.mcgill.ca/~hv/publications/02.AIS.campam.pdf" TargetMode="External"/><Relationship Id="rId21" Type="http://schemas.openxmlformats.org/officeDocument/2006/relationships/hyperlink" Target="https://doi.org/10.1109/wetice.2018.00031" TargetMode="External"/><Relationship Id="rId7" Type="http://schemas.openxmlformats.org/officeDocument/2006/relationships/hyperlink" Target="https://doi.org/10.1007/978-3-642-13953-6_1" TargetMode="External"/><Relationship Id="rId12" Type="http://schemas.openxmlformats.org/officeDocument/2006/relationships/hyperlink" Target="http://msdl.cs.mcgill.ca/people/addis/Thesis.pdf" TargetMode="External"/><Relationship Id="rId17" Type="http://schemas.openxmlformats.org/officeDocument/2006/relationships/hyperlink" Target="http://msdl.cs.mcgill.ca/people/yentl/papers/2018-SummerSim.pdf" TargetMode="External"/><Relationship Id="rId2" Type="http://schemas.openxmlformats.org/officeDocument/2006/relationships/hyperlink" Target="https://citeseerx.ist.psu.edu/viewdoc/download?doi=10.1.1.1087.6970&amp;rep=rep1&amp;type=pdf" TargetMode="External"/><Relationship Id="rId16" Type="http://schemas.openxmlformats.org/officeDocument/2006/relationships/hyperlink" Target="https://repository.uantwerpen.be/docman/irua/6e30ad/161564.pdf" TargetMode="External"/><Relationship Id="rId20" Type="http://schemas.openxmlformats.org/officeDocument/2006/relationships/hyperlink" Target="https://pdfs.semanticscholar.org/0057/f580c9614954b5c270c9cdb6430d63279765.pdf" TargetMode="External"/><Relationship Id="rId1" Type="http://schemas.openxmlformats.org/officeDocument/2006/relationships/hyperlink" Target="https://iris.gssi.it/retrieve/handle/20.500.12571/6941/8017/2014_CloudMDE_1242_Basciani.pdf" TargetMode="External"/><Relationship Id="rId6" Type="http://schemas.openxmlformats.org/officeDocument/2006/relationships/hyperlink" Target="https://journals.sagepub.com/doi/abs/10.1177/0037549704050532" TargetMode="External"/><Relationship Id="rId11" Type="http://schemas.openxmlformats.org/officeDocument/2006/relationships/hyperlink" Target="https://www.semanticscholar.org/paper/SCCD-%3A-SCCDXML-extended-with-class-diagrams-Mierlo-Tendeloo/3dd1e6b3f8df400f87f9e2d89570dc1a9753db4e" TargetMode="External"/><Relationship Id="rId5" Type="http://schemas.openxmlformats.org/officeDocument/2006/relationships/hyperlink" Target="https://www.semanticscholar.org/paper/AToMPM%3A-A-Web-based-Modeling-Environment-Syriani-Vangheluwe/a01b64e3c57df5ca9da2b6e6cd051b46c69cc54f" TargetMode="External"/><Relationship Id="rId15" Type="http://schemas.openxmlformats.org/officeDocument/2006/relationships/hyperlink" Target="https://repository.uantwerpen.be/docman/irua/fb6c22/152309.pdf" TargetMode="External"/><Relationship Id="rId10" Type="http://schemas.openxmlformats.org/officeDocument/2006/relationships/hyperlink" Target="https://link.springer.com/chapter/10.1007/978-3-642-38911-5_11" TargetMode="External"/><Relationship Id="rId19" Type="http://schemas.openxmlformats.org/officeDocument/2006/relationships/hyperlink" Target="https://dl.acm.org/doi/abs/10.1145/3136014.3136017" TargetMode="External"/><Relationship Id="rId4" Type="http://schemas.openxmlformats.org/officeDocument/2006/relationships/hyperlink" Target="https://link.springer.com/chapter/10.1007/3-540-45923-5_12" TargetMode="External"/><Relationship Id="rId9" Type="http://schemas.openxmlformats.org/officeDocument/2006/relationships/hyperlink" Target="https://repository.uantwerpen.be/docman/irua/1757b8/138490.pdf" TargetMode="External"/><Relationship Id="rId14" Type="http://schemas.openxmlformats.org/officeDocument/2006/relationships/hyperlink" Target="https://www.researchgate.net/profile/Ruslan_Smeliansky/publication/329651763_Hierarchical_Edge_Computing/links/5c388fc5299bf12be3bfaa22/Hierarchical-Edge-Computing.pdf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7"/>
  <sheetViews>
    <sheetView tabSelected="1" workbookViewId="0">
      <pane xSplit="6" ySplit="1" topLeftCell="G31" activePane="bottomRight" state="frozen"/>
      <selection pane="topRight" activeCell="G1" sqref="G1"/>
      <selection pane="bottomLeft" activeCell="A2" sqref="A2"/>
      <selection pane="bottomRight" activeCell="A58" sqref="A58:XFD445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75.425781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135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136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20" t="s">
        <v>16</v>
      </c>
      <c r="C2" s="21" t="str">
        <f>HYPERLINK("https://doi.org/10.1109/wsc.2017.8247845")</f>
        <v>https://doi.org/10.1109/wsc.2017.8247845</v>
      </c>
      <c r="D2" s="8"/>
      <c r="E2" s="8"/>
      <c r="F2" s="17"/>
      <c r="G2" s="10"/>
      <c r="H2" s="19"/>
      <c r="I2" s="22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>
      <c r="A8" s="8"/>
      <c r="B8" s="8"/>
      <c r="C8" s="8"/>
      <c r="D8" s="8"/>
      <c r="E8" s="8"/>
      <c r="F8" s="17"/>
      <c r="G8" s="10"/>
      <c r="H8" s="19"/>
      <c r="I8" s="22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>
      <c r="A9" s="8"/>
      <c r="B9" s="8" t="s">
        <v>19</v>
      </c>
      <c r="C9" s="8" t="s">
        <v>20</v>
      </c>
      <c r="D9" s="8"/>
      <c r="E9" s="8"/>
      <c r="F9" s="10"/>
      <c r="G9" s="10"/>
      <c r="H9" s="19" t="str">
        <f t="shared" ref="H9:H18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14"/>
      <c r="R9" s="23" t="s">
        <v>21</v>
      </c>
      <c r="S9" s="15"/>
      <c r="T9" s="15"/>
      <c r="U9" s="16"/>
      <c r="V9" s="16"/>
      <c r="W9" s="16"/>
      <c r="X9" s="16"/>
      <c r="Y9" s="16"/>
      <c r="Z9" s="16"/>
      <c r="AA9" s="7"/>
    </row>
    <row r="10" spans="1:27" ht="15.75" customHeight="1">
      <c r="A10" s="8"/>
      <c r="B10" s="8" t="s">
        <v>22</v>
      </c>
      <c r="C10" s="8" t="s">
        <v>23</v>
      </c>
      <c r="D10" s="8">
        <v>1997</v>
      </c>
      <c r="E10" s="8"/>
      <c r="F10" s="24" t="str">
        <f>HYPERLINK("https://doi.org/10.1142/3303")</f>
        <v>https://doi.org/10.1142/3303</v>
      </c>
      <c r="G10" s="10" t="s">
        <v>24</v>
      </c>
      <c r="H10" s="19" t="str">
        <f t="shared" si="0"/>
        <v>NO</v>
      </c>
      <c r="I10" s="23" t="s">
        <v>21</v>
      </c>
      <c r="J10" s="12"/>
      <c r="K10" s="12"/>
      <c r="L10" s="13"/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>
      <c r="A11" s="8"/>
      <c r="B11" s="8" t="s">
        <v>25</v>
      </c>
      <c r="C11" s="8" t="s">
        <v>26</v>
      </c>
      <c r="D11" s="8">
        <v>2014</v>
      </c>
      <c r="E11" s="8"/>
      <c r="F11" s="9" t="s">
        <v>27</v>
      </c>
      <c r="G11" s="10"/>
      <c r="H11" s="19" t="str">
        <f t="shared" si="0"/>
        <v>NO</v>
      </c>
      <c r="I11" s="23" t="s">
        <v>21</v>
      </c>
      <c r="J11" s="12"/>
      <c r="K11" s="12"/>
      <c r="L11" s="13"/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>
      <c r="A12" s="8"/>
      <c r="B12" s="8" t="s">
        <v>28</v>
      </c>
      <c r="C12" s="8" t="s">
        <v>29</v>
      </c>
      <c r="D12" s="8">
        <v>2015</v>
      </c>
      <c r="E12" s="8"/>
      <c r="F12" s="24" t="s">
        <v>30</v>
      </c>
      <c r="G12" s="10"/>
      <c r="H12" s="19" t="str">
        <f t="shared" si="0"/>
        <v>NO</v>
      </c>
      <c r="I12" s="23" t="s">
        <v>21</v>
      </c>
      <c r="J12" s="12"/>
      <c r="K12" s="12"/>
      <c r="L12" s="13"/>
      <c r="M12" s="13"/>
      <c r="N12" s="13"/>
      <c r="O12" s="13"/>
      <c r="P12" s="14"/>
      <c r="Q12" s="14"/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>
      <c r="A13" s="8"/>
      <c r="B13" s="8" t="s">
        <v>31</v>
      </c>
      <c r="C13" s="8" t="s">
        <v>32</v>
      </c>
      <c r="D13" s="8">
        <v>2014</v>
      </c>
      <c r="E13" s="8"/>
      <c r="F13" s="9" t="str">
        <f>HYPERLINK("https://doi.org/10.1016/j.procs.2014.05.227")</f>
        <v>https://doi.org/10.1016/j.procs.2014.05.227</v>
      </c>
      <c r="G13" s="10" t="s">
        <v>33</v>
      </c>
      <c r="H13" s="19" t="str">
        <f t="shared" si="0"/>
        <v>NO</v>
      </c>
      <c r="I13" s="25" t="s">
        <v>21</v>
      </c>
      <c r="J13" s="12"/>
      <c r="K13" s="12"/>
      <c r="L13" s="13"/>
      <c r="M13" s="13"/>
      <c r="N13" s="13"/>
      <c r="O13" s="13"/>
      <c r="P13" s="14"/>
      <c r="Q13" s="14"/>
      <c r="R13" s="26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>
      <c r="A14" s="8"/>
      <c r="B14" s="8" t="s">
        <v>34</v>
      </c>
      <c r="C14" s="8" t="s">
        <v>35</v>
      </c>
      <c r="D14" s="8">
        <v>2006</v>
      </c>
      <c r="E14" s="8"/>
      <c r="F14" s="24" t="str">
        <f>HYPERLINK("https://doi.org/10.1109/icse.2012.6227059")</f>
        <v>https://doi.org/10.1109/icse.2012.6227059</v>
      </c>
      <c r="G14" s="10" t="s">
        <v>36</v>
      </c>
      <c r="H14" s="19" t="str">
        <f t="shared" si="0"/>
        <v>NO</v>
      </c>
      <c r="I14" s="23" t="s">
        <v>21</v>
      </c>
      <c r="J14" s="12"/>
      <c r="K14" s="12"/>
      <c r="L14" s="13"/>
      <c r="M14" s="13"/>
      <c r="N14" s="13"/>
      <c r="O14" s="13"/>
      <c r="P14" s="14"/>
      <c r="Q14" s="14"/>
      <c r="R14" s="23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8" t="s">
        <v>37</v>
      </c>
      <c r="C15" s="8" t="s">
        <v>38</v>
      </c>
      <c r="D15" s="8">
        <v>2006</v>
      </c>
      <c r="E15" s="8"/>
      <c r="F15" s="24" t="str">
        <f>HYPERLINK("https://doi.org/10.1007/11787044_11")</f>
        <v>https://doi.org/10.1007/11787044_11</v>
      </c>
      <c r="G15" s="10" t="s">
        <v>39</v>
      </c>
      <c r="H15" s="19" t="str">
        <f t="shared" si="0"/>
        <v>NO</v>
      </c>
      <c r="I15" s="23" t="s">
        <v>21</v>
      </c>
      <c r="J15" s="12"/>
      <c r="K15" s="12"/>
      <c r="L15" s="13"/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 t="s">
        <v>37</v>
      </c>
      <c r="C16" s="8" t="s">
        <v>40</v>
      </c>
      <c r="D16" s="8">
        <v>2008</v>
      </c>
      <c r="E16" s="8"/>
      <c r="F16" s="24" t="str">
        <f>HYPERLINK("https://doi.org/10.1007/978-3-540-69927-9_4")</f>
        <v>https://doi.org/10.1007/978-3-540-69927-9_4</v>
      </c>
      <c r="G16" s="10" t="s">
        <v>41</v>
      </c>
      <c r="H16" s="19" t="str">
        <f t="shared" si="0"/>
        <v>NO</v>
      </c>
      <c r="I16" s="23" t="s">
        <v>21</v>
      </c>
      <c r="J16" s="12"/>
      <c r="K16" s="12"/>
      <c r="L16" s="13"/>
      <c r="M16" s="13"/>
      <c r="N16" s="13"/>
      <c r="O16" s="13"/>
      <c r="P16" s="14"/>
      <c r="Q16" s="14"/>
      <c r="R16" s="23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 t="s">
        <v>42</v>
      </c>
      <c r="C17" s="8" t="s">
        <v>43</v>
      </c>
      <c r="D17" s="8">
        <v>2012</v>
      </c>
      <c r="E17" s="8"/>
      <c r="F17" s="24" t="str">
        <f>HYPERLINK("https://doi.org/10.1145/2508443.2508446")</f>
        <v>https://doi.org/10.1145/2508443.2508446</v>
      </c>
      <c r="G17" s="10" t="s">
        <v>44</v>
      </c>
      <c r="H17" s="19" t="str">
        <f t="shared" si="0"/>
        <v>NO</v>
      </c>
      <c r="I17" s="23" t="s">
        <v>21</v>
      </c>
      <c r="J17" s="12"/>
      <c r="K17" s="12"/>
      <c r="L17" s="13"/>
      <c r="M17" s="13"/>
      <c r="N17" s="13"/>
      <c r="O17" s="13"/>
      <c r="P17" s="14"/>
      <c r="Q17" s="14"/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 t="s">
        <v>45</v>
      </c>
      <c r="C18" s="8" t="s">
        <v>46</v>
      </c>
      <c r="D18" s="8">
        <v>2003</v>
      </c>
      <c r="E18" s="8"/>
      <c r="F18" s="24" t="str">
        <f>HYPERLINK("https://doi.org/10.1007/978-3-540-25959-6_40")</f>
        <v>https://doi.org/10.1007/978-3-540-25959-6_40</v>
      </c>
      <c r="G18" s="10" t="s">
        <v>47</v>
      </c>
      <c r="H18" s="19" t="str">
        <f t="shared" si="0"/>
        <v>NO</v>
      </c>
      <c r="I18" s="25" t="s">
        <v>21</v>
      </c>
      <c r="J18" s="12"/>
      <c r="K18" s="12"/>
      <c r="L18" s="13"/>
      <c r="M18" s="13"/>
      <c r="N18" s="13"/>
      <c r="O18" s="13"/>
      <c r="P18" s="14"/>
      <c r="Q18" s="14"/>
      <c r="R18" s="25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/>
      <c r="C19" s="8"/>
      <c r="D19" s="8"/>
      <c r="E19" s="8"/>
      <c r="F19" s="10"/>
      <c r="G19" s="10"/>
      <c r="H19" s="19"/>
      <c r="I19" s="11"/>
      <c r="J19" s="12"/>
      <c r="K19" s="12"/>
      <c r="L19" s="13"/>
      <c r="M19" s="13"/>
      <c r="N19" s="13"/>
      <c r="O19" s="13"/>
      <c r="P19" s="14"/>
      <c r="Q19" s="14"/>
      <c r="R19" s="11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48</v>
      </c>
      <c r="C20" s="8"/>
      <c r="D20" s="8"/>
      <c r="E20" s="8"/>
      <c r="F20" s="10"/>
      <c r="G20" s="10"/>
      <c r="H20" s="19"/>
      <c r="I20" s="11"/>
      <c r="J20" s="12"/>
      <c r="K20" s="12"/>
      <c r="L20" s="13"/>
      <c r="M20" s="13"/>
      <c r="N20" s="13"/>
      <c r="O20" s="13"/>
      <c r="P20" s="14"/>
      <c r="Q20" s="14"/>
      <c r="R20" s="11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/>
      <c r="C21" s="8"/>
      <c r="D21" s="8"/>
      <c r="E21" s="8"/>
      <c r="F21" s="10"/>
      <c r="G21" s="10"/>
      <c r="H21" s="19"/>
      <c r="I21" s="11"/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8" t="s">
        <v>49</v>
      </c>
      <c r="C22" s="8" t="s">
        <v>50</v>
      </c>
      <c r="D22" s="8">
        <v>2002</v>
      </c>
      <c r="E22" s="8"/>
      <c r="F22" s="24" t="s">
        <v>51</v>
      </c>
      <c r="G22" s="10"/>
      <c r="H22" s="27" t="s">
        <v>21</v>
      </c>
      <c r="I22" s="23" t="s">
        <v>21</v>
      </c>
      <c r="J22" s="28" t="b">
        <v>0</v>
      </c>
      <c r="K22" s="28" t="b">
        <v>0</v>
      </c>
      <c r="L22" s="29" t="b">
        <v>0</v>
      </c>
      <c r="M22" s="29" t="b">
        <v>0</v>
      </c>
      <c r="N22" s="29" t="b">
        <v>0</v>
      </c>
      <c r="O22" s="29" t="b">
        <v>0</v>
      </c>
      <c r="P22" s="29" t="b">
        <v>0</v>
      </c>
      <c r="Q22" s="29" t="b">
        <v>0</v>
      </c>
      <c r="R22" s="23" t="s">
        <v>21</v>
      </c>
      <c r="S22" s="30" t="b">
        <v>0</v>
      </c>
      <c r="T22" s="30" t="b">
        <v>0</v>
      </c>
      <c r="U22" s="31" t="b">
        <v>0</v>
      </c>
      <c r="V22" s="31" t="b">
        <v>0</v>
      </c>
      <c r="W22" s="31" t="b">
        <v>0</v>
      </c>
      <c r="X22" s="31" t="b">
        <v>0</v>
      </c>
      <c r="Y22" s="31" t="b">
        <v>0</v>
      </c>
      <c r="Z22" s="31" t="b">
        <v>0</v>
      </c>
      <c r="AA22" s="7"/>
    </row>
    <row r="23" spans="1:27" ht="15.75" customHeight="1">
      <c r="A23" s="8" t="s">
        <v>52</v>
      </c>
      <c r="B23" s="8" t="s">
        <v>53</v>
      </c>
      <c r="C23" s="8" t="s">
        <v>54</v>
      </c>
      <c r="D23" s="8">
        <v>2002</v>
      </c>
      <c r="E23" s="8" t="s">
        <v>55</v>
      </c>
      <c r="F23" s="24" t="s">
        <v>56</v>
      </c>
      <c r="G23" s="10" t="s">
        <v>57</v>
      </c>
      <c r="H23" s="27" t="s">
        <v>58</v>
      </c>
      <c r="I23" s="23" t="s">
        <v>58</v>
      </c>
      <c r="J23" s="28" t="b">
        <v>1</v>
      </c>
      <c r="K23" s="28" t="b">
        <v>1</v>
      </c>
      <c r="L23" s="29" t="b">
        <v>0</v>
      </c>
      <c r="M23" s="29" t="b">
        <v>0</v>
      </c>
      <c r="N23" s="29" t="b">
        <v>0</v>
      </c>
      <c r="O23" s="29" t="b">
        <v>0</v>
      </c>
      <c r="P23" s="29" t="b">
        <v>0</v>
      </c>
      <c r="Q23" s="29" t="b">
        <v>0</v>
      </c>
      <c r="R23" s="23" t="s">
        <v>58</v>
      </c>
      <c r="S23" s="30" t="b">
        <v>1</v>
      </c>
      <c r="T23" s="30" t="b">
        <v>1</v>
      </c>
      <c r="U23" s="31" t="b">
        <v>0</v>
      </c>
      <c r="V23" s="31" t="b">
        <v>0</v>
      </c>
      <c r="W23" s="31" t="b">
        <v>0</v>
      </c>
      <c r="X23" s="31" t="b">
        <v>0</v>
      </c>
      <c r="Y23" s="31" t="b">
        <v>0</v>
      </c>
      <c r="Z23" s="31" t="b">
        <v>0</v>
      </c>
      <c r="AA23" s="7"/>
    </row>
    <row r="24" spans="1:27" ht="15.75" customHeight="1">
      <c r="A24" s="8"/>
      <c r="B24" s="8" t="s">
        <v>59</v>
      </c>
      <c r="C24" s="8" t="s">
        <v>60</v>
      </c>
      <c r="D24" s="8">
        <v>2013</v>
      </c>
      <c r="E24" s="8"/>
      <c r="F24" s="24" t="s">
        <v>61</v>
      </c>
      <c r="G24" s="10"/>
      <c r="H24" s="27" t="s">
        <v>58</v>
      </c>
      <c r="I24" s="26" t="s">
        <v>58</v>
      </c>
      <c r="J24" s="28" t="b">
        <v>1</v>
      </c>
      <c r="K24" s="28" t="b">
        <v>1</v>
      </c>
      <c r="L24" s="29" t="b">
        <v>0</v>
      </c>
      <c r="M24" s="29" t="b">
        <v>0</v>
      </c>
      <c r="N24" s="29" t="b">
        <v>0</v>
      </c>
      <c r="O24" s="29" t="b">
        <v>0</v>
      </c>
      <c r="P24" s="29" t="b">
        <v>0</v>
      </c>
      <c r="Q24" s="29" t="b">
        <v>0</v>
      </c>
      <c r="R24" s="26" t="s">
        <v>58</v>
      </c>
      <c r="S24" s="30" t="b">
        <v>1</v>
      </c>
      <c r="T24" s="30" t="b">
        <v>1</v>
      </c>
      <c r="U24" s="31" t="b">
        <v>0</v>
      </c>
      <c r="V24" s="31" t="b">
        <v>0</v>
      </c>
      <c r="W24" s="31" t="b">
        <v>0</v>
      </c>
      <c r="X24" s="31" t="b">
        <v>0</v>
      </c>
      <c r="Y24" s="31" t="b">
        <v>0</v>
      </c>
      <c r="Z24" s="31" t="b">
        <v>0</v>
      </c>
      <c r="AA24" s="7"/>
    </row>
    <row r="25" spans="1:27" ht="15.75" customHeight="1">
      <c r="A25" s="8"/>
      <c r="B25" s="8" t="s">
        <v>62</v>
      </c>
      <c r="C25" s="8" t="s">
        <v>63</v>
      </c>
      <c r="D25" s="8">
        <v>2004</v>
      </c>
      <c r="E25" s="8"/>
      <c r="F25" s="24" t="s">
        <v>64</v>
      </c>
      <c r="G25" s="10"/>
      <c r="H25" s="27" t="s">
        <v>21</v>
      </c>
      <c r="I25" s="23" t="s">
        <v>21</v>
      </c>
      <c r="J25" s="28" t="b">
        <v>0</v>
      </c>
      <c r="K25" s="28" t="b">
        <v>0</v>
      </c>
      <c r="L25" s="29" t="b">
        <v>0</v>
      </c>
      <c r="M25" s="29" t="b">
        <v>0</v>
      </c>
      <c r="N25" s="29" t="b">
        <v>0</v>
      </c>
      <c r="O25" s="29" t="b">
        <v>0</v>
      </c>
      <c r="P25" s="29" t="b">
        <v>0</v>
      </c>
      <c r="Q25" s="29" t="b">
        <v>0</v>
      </c>
      <c r="R25" s="23" t="s">
        <v>21</v>
      </c>
      <c r="S25" s="30" t="b">
        <v>0</v>
      </c>
      <c r="T25" s="30" t="b">
        <v>0</v>
      </c>
      <c r="U25" s="31" t="b">
        <v>0</v>
      </c>
      <c r="V25" s="31" t="b">
        <v>0</v>
      </c>
      <c r="W25" s="31" t="b">
        <v>0</v>
      </c>
      <c r="X25" s="31" t="b">
        <v>0</v>
      </c>
      <c r="Y25" s="31" t="b">
        <v>0</v>
      </c>
      <c r="Z25" s="31" t="b">
        <v>0</v>
      </c>
      <c r="AA25" s="7"/>
    </row>
    <row r="26" spans="1:27" ht="15.75" customHeight="1">
      <c r="A26" s="8"/>
      <c r="B26" s="8" t="s">
        <v>65</v>
      </c>
      <c r="C26" s="8" t="s">
        <v>66</v>
      </c>
      <c r="D26" s="8">
        <v>2010</v>
      </c>
      <c r="E26" s="8" t="s">
        <v>55</v>
      </c>
      <c r="F26" s="24" t="s">
        <v>67</v>
      </c>
      <c r="G26" s="10" t="s">
        <v>68</v>
      </c>
      <c r="H26" s="27" t="s">
        <v>21</v>
      </c>
      <c r="I26" s="23" t="s">
        <v>21</v>
      </c>
      <c r="J26" s="28" t="b">
        <v>0</v>
      </c>
      <c r="K26" s="28" t="b">
        <v>0</v>
      </c>
      <c r="L26" s="29" t="b">
        <v>0</v>
      </c>
      <c r="M26" s="29" t="b">
        <v>0</v>
      </c>
      <c r="N26" s="29" t="b">
        <v>0</v>
      </c>
      <c r="O26" s="29" t="b">
        <v>0</v>
      </c>
      <c r="P26" s="29" t="b">
        <v>0</v>
      </c>
      <c r="Q26" s="29" t="b">
        <v>0</v>
      </c>
      <c r="R26" s="23" t="s">
        <v>21</v>
      </c>
      <c r="S26" s="30" t="b">
        <v>0</v>
      </c>
      <c r="T26" s="30" t="b">
        <v>0</v>
      </c>
      <c r="U26" s="31" t="b">
        <v>0</v>
      </c>
      <c r="V26" s="31" t="b">
        <v>0</v>
      </c>
      <c r="W26" s="31" t="b">
        <v>0</v>
      </c>
      <c r="X26" s="31" t="b">
        <v>0</v>
      </c>
      <c r="Y26" s="31" t="b">
        <v>0</v>
      </c>
      <c r="Z26" s="31" t="b">
        <v>0</v>
      </c>
      <c r="AA26" s="7"/>
    </row>
    <row r="27" spans="1:27" ht="15.75" customHeight="1">
      <c r="A27" s="8"/>
      <c r="B27" s="8"/>
      <c r="C27" s="8" t="s">
        <v>69</v>
      </c>
      <c r="D27" s="8"/>
      <c r="E27" s="8"/>
      <c r="F27" s="24" t="s">
        <v>70</v>
      </c>
      <c r="G27" s="10"/>
      <c r="H27" s="27" t="s">
        <v>21</v>
      </c>
      <c r="I27" s="23" t="s">
        <v>21</v>
      </c>
      <c r="J27" s="28" t="b">
        <v>0</v>
      </c>
      <c r="K27" s="28" t="b">
        <v>0</v>
      </c>
      <c r="L27" s="29" t="b">
        <v>0</v>
      </c>
      <c r="M27" s="29" t="b">
        <v>0</v>
      </c>
      <c r="N27" s="29" t="b">
        <v>0</v>
      </c>
      <c r="O27" s="29" t="b">
        <v>0</v>
      </c>
      <c r="P27" s="29" t="b">
        <v>0</v>
      </c>
      <c r="Q27" s="29" t="b">
        <v>0</v>
      </c>
      <c r="R27" s="23" t="s">
        <v>21</v>
      </c>
      <c r="S27" s="30" t="b">
        <v>0</v>
      </c>
      <c r="T27" s="30" t="b">
        <v>0</v>
      </c>
      <c r="U27" s="31" t="b">
        <v>0</v>
      </c>
      <c r="V27" s="31" t="b">
        <v>0</v>
      </c>
      <c r="W27" s="31" t="b">
        <v>0</v>
      </c>
      <c r="X27" s="31" t="b">
        <v>0</v>
      </c>
      <c r="Y27" s="31" t="b">
        <v>0</v>
      </c>
      <c r="Z27" s="31" t="b">
        <v>0</v>
      </c>
      <c r="AA27" s="7"/>
    </row>
    <row r="28" spans="1:27" ht="15.75" customHeight="1">
      <c r="A28" s="8"/>
      <c r="B28" s="8" t="s">
        <v>71</v>
      </c>
      <c r="C28" s="8" t="s">
        <v>72</v>
      </c>
      <c r="D28" s="8">
        <v>2015</v>
      </c>
      <c r="E28" s="8"/>
      <c r="F28" s="17" t="s">
        <v>73</v>
      </c>
      <c r="G28" s="10"/>
      <c r="H28" s="27" t="s">
        <v>21</v>
      </c>
      <c r="I28" s="25" t="s">
        <v>21</v>
      </c>
      <c r="J28" s="28" t="b">
        <v>0</v>
      </c>
      <c r="K28" s="28" t="b">
        <v>0</v>
      </c>
      <c r="L28" s="29" t="b">
        <v>0</v>
      </c>
      <c r="M28" s="29" t="b">
        <v>0</v>
      </c>
      <c r="N28" s="29" t="b">
        <v>0</v>
      </c>
      <c r="O28" s="29" t="b">
        <v>0</v>
      </c>
      <c r="P28" s="29" t="b">
        <v>0</v>
      </c>
      <c r="Q28" s="29" t="b">
        <v>0</v>
      </c>
      <c r="R28" s="26" t="s">
        <v>74</v>
      </c>
      <c r="S28" s="30" t="b">
        <v>1</v>
      </c>
      <c r="T28" s="30" t="b">
        <v>1</v>
      </c>
      <c r="U28" s="31" t="b">
        <v>0</v>
      </c>
      <c r="V28" s="31" t="b">
        <v>0</v>
      </c>
      <c r="W28" s="31" t="b">
        <v>0</v>
      </c>
      <c r="X28" s="31" t="b">
        <v>0</v>
      </c>
      <c r="Y28" s="31" t="b">
        <v>0</v>
      </c>
      <c r="Z28" s="31" t="b">
        <v>0</v>
      </c>
      <c r="AA28" s="7"/>
    </row>
    <row r="29" spans="1:27" ht="16.5">
      <c r="A29" s="8"/>
      <c r="B29" s="8"/>
      <c r="C29" s="8" t="s">
        <v>75</v>
      </c>
      <c r="D29" s="8"/>
      <c r="E29" s="32" t="s">
        <v>76</v>
      </c>
      <c r="F29" s="24" t="s">
        <v>77</v>
      </c>
      <c r="G29" s="10"/>
      <c r="H29" s="27" t="s">
        <v>21</v>
      </c>
      <c r="I29" s="23" t="s">
        <v>21</v>
      </c>
      <c r="J29" s="28" t="b">
        <v>0</v>
      </c>
      <c r="K29" s="28" t="b">
        <v>0</v>
      </c>
      <c r="L29" s="29" t="b">
        <v>0</v>
      </c>
      <c r="M29" s="29" t="b">
        <v>0</v>
      </c>
      <c r="N29" s="29" t="b">
        <v>0</v>
      </c>
      <c r="O29" s="29" t="b">
        <v>0</v>
      </c>
      <c r="P29" s="29" t="b">
        <v>0</v>
      </c>
      <c r="Q29" s="29" t="b">
        <v>0</v>
      </c>
      <c r="R29" s="23" t="s">
        <v>21</v>
      </c>
      <c r="S29" s="30" t="b">
        <v>0</v>
      </c>
      <c r="T29" s="30" t="b">
        <v>0</v>
      </c>
      <c r="U29" s="31" t="b">
        <v>0</v>
      </c>
      <c r="V29" s="31" t="b">
        <v>0</v>
      </c>
      <c r="W29" s="31" t="b">
        <v>0</v>
      </c>
      <c r="X29" s="31" t="b">
        <v>0</v>
      </c>
      <c r="Y29" s="31" t="b">
        <v>0</v>
      </c>
      <c r="Z29" s="31" t="b">
        <v>0</v>
      </c>
      <c r="AA29" s="7"/>
    </row>
    <row r="30" spans="1:27" ht="15.75" customHeight="1">
      <c r="A30" s="8"/>
      <c r="B30" s="8" t="s">
        <v>78</v>
      </c>
      <c r="C30" s="8" t="s">
        <v>79</v>
      </c>
      <c r="D30" s="8">
        <v>2016</v>
      </c>
      <c r="E30" s="8"/>
      <c r="F30" s="24" t="s">
        <v>80</v>
      </c>
      <c r="G30" s="10"/>
      <c r="H30" s="27" t="s">
        <v>21</v>
      </c>
      <c r="I30" s="23" t="s">
        <v>21</v>
      </c>
      <c r="J30" s="28" t="b">
        <v>0</v>
      </c>
      <c r="K30" s="28" t="b">
        <v>0</v>
      </c>
      <c r="L30" s="29" t="b">
        <v>0</v>
      </c>
      <c r="M30" s="29" t="b">
        <v>0</v>
      </c>
      <c r="N30" s="29" t="b">
        <v>0</v>
      </c>
      <c r="O30" s="29" t="b">
        <v>0</v>
      </c>
      <c r="P30" s="29" t="b">
        <v>0</v>
      </c>
      <c r="Q30" s="29" t="b">
        <v>0</v>
      </c>
      <c r="R30" s="23" t="s">
        <v>21</v>
      </c>
      <c r="S30" s="30" t="b">
        <v>0</v>
      </c>
      <c r="T30" s="30" t="b">
        <v>0</v>
      </c>
      <c r="U30" s="31" t="b">
        <v>0</v>
      </c>
      <c r="V30" s="31" t="b">
        <v>0</v>
      </c>
      <c r="W30" s="31" t="b">
        <v>0</v>
      </c>
      <c r="X30" s="31" t="b">
        <v>0</v>
      </c>
      <c r="Y30" s="31" t="b">
        <v>0</v>
      </c>
      <c r="Z30" s="31" t="b">
        <v>0</v>
      </c>
      <c r="AA30" s="7"/>
    </row>
    <row r="31" spans="1:27" ht="15.75" customHeight="1">
      <c r="A31" s="8"/>
      <c r="B31" s="8"/>
      <c r="C31" s="8"/>
      <c r="D31" s="8"/>
      <c r="E31" s="8"/>
      <c r="F31" s="10"/>
      <c r="G31" s="10"/>
      <c r="H31" s="19"/>
      <c r="I31" s="11"/>
      <c r="J31" s="12"/>
      <c r="K31" s="12"/>
      <c r="L31" s="13"/>
      <c r="M31" s="13"/>
      <c r="N31" s="13"/>
      <c r="O31" s="13"/>
      <c r="P31" s="14"/>
      <c r="Q31" s="14"/>
      <c r="R31" s="11"/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 t="s">
        <v>81</v>
      </c>
      <c r="C32" s="8"/>
      <c r="D32" s="8"/>
      <c r="E32" s="8"/>
      <c r="F32" s="10"/>
      <c r="G32" s="10"/>
      <c r="H32" s="19"/>
      <c r="I32" s="11"/>
      <c r="J32" s="12"/>
      <c r="K32" s="12"/>
      <c r="L32" s="13"/>
      <c r="M32" s="13"/>
      <c r="N32" s="13"/>
      <c r="O32" s="13"/>
      <c r="P32" s="14"/>
      <c r="Q32" s="14"/>
      <c r="R32" s="18"/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>
      <c r="A33" s="8"/>
      <c r="B33" s="8"/>
      <c r="C33" s="8"/>
      <c r="D33" s="8"/>
      <c r="E33" s="8"/>
      <c r="F33" s="10"/>
      <c r="G33" s="10"/>
      <c r="H33" s="19"/>
      <c r="I33" s="11"/>
      <c r="J33" s="12"/>
      <c r="K33" s="12"/>
      <c r="L33" s="13"/>
      <c r="M33" s="13"/>
      <c r="N33" s="13"/>
      <c r="O33" s="13"/>
      <c r="P33" s="14"/>
      <c r="Q33" s="14"/>
      <c r="R33" s="11"/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>
      <c r="A34" s="8"/>
      <c r="B34" s="8"/>
      <c r="C34" s="8"/>
      <c r="D34" s="8"/>
      <c r="E34" s="8"/>
      <c r="F34" s="10"/>
      <c r="G34" s="10"/>
      <c r="H34" s="19"/>
      <c r="I34" s="11"/>
      <c r="J34" s="12"/>
      <c r="K34" s="12"/>
      <c r="L34" s="13"/>
      <c r="M34" s="13"/>
      <c r="N34" s="13"/>
      <c r="O34" s="13"/>
      <c r="P34" s="14"/>
      <c r="Q34" s="14"/>
      <c r="R34" s="11"/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>
      <c r="A35" s="8"/>
      <c r="B35" s="8" t="s">
        <v>82</v>
      </c>
      <c r="C35" s="8"/>
      <c r="D35" s="8"/>
      <c r="E35" s="8"/>
      <c r="F35" s="10"/>
      <c r="G35" s="10"/>
      <c r="H35" s="19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>
      <c r="A36" s="8"/>
      <c r="B36" s="8"/>
      <c r="C36" s="8"/>
      <c r="D36" s="8"/>
      <c r="E36" s="8"/>
      <c r="F36" s="10"/>
      <c r="G36" s="10"/>
      <c r="H36" s="19"/>
      <c r="I36" s="11"/>
      <c r="J36" s="12"/>
      <c r="K36" s="12"/>
      <c r="L36" s="13"/>
      <c r="M36" s="13"/>
      <c r="N36" s="13"/>
      <c r="O36" s="13"/>
      <c r="P36" s="14"/>
      <c r="Q36" s="14"/>
      <c r="R36" s="11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 t="s">
        <v>83</v>
      </c>
      <c r="C37" s="8" t="s">
        <v>84</v>
      </c>
      <c r="D37" s="8">
        <v>2020</v>
      </c>
      <c r="E37" s="8"/>
      <c r="F37" s="24" t="str">
        <f>HYPERLINK("https://doi.org/10.5381/jot.2020.19.3.a11")</f>
        <v>https://doi.org/10.5381/jot.2020.19.3.a11</v>
      </c>
      <c r="G37" s="10" t="s">
        <v>85</v>
      </c>
      <c r="H37" s="19" t="str">
        <f t="shared" ref="H37:H49" si="1">IF(I37=R37,I37,IF(AND(I37="YES",R37="MAYBE"),"YES",IF(AND(I37="MAYBE",R37="YES"),"YES",IF(OR(AND(I37="NO",R37="YES"),AND(I37="YES",R37="NO")),"MAYBE","NO"))))</f>
        <v>NO</v>
      </c>
      <c r="I37" s="23" t="s">
        <v>21</v>
      </c>
      <c r="J37" s="12"/>
      <c r="K37" s="12"/>
      <c r="L37" s="13"/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>
      <c r="A38" s="8"/>
      <c r="B38" s="8" t="s">
        <v>86</v>
      </c>
      <c r="C38" s="8" t="s">
        <v>87</v>
      </c>
      <c r="D38" s="8">
        <v>2017</v>
      </c>
      <c r="E38" s="8"/>
      <c r="F38" s="24" t="s">
        <v>88</v>
      </c>
      <c r="G38" s="10"/>
      <c r="H38" s="19" t="str">
        <f t="shared" si="1"/>
        <v>NO</v>
      </c>
      <c r="I38" s="23" t="s">
        <v>21</v>
      </c>
      <c r="J38" s="12"/>
      <c r="K38" s="12"/>
      <c r="L38" s="13"/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31" t="b">
        <v>1</v>
      </c>
      <c r="Z38" s="31" t="b">
        <v>0</v>
      </c>
      <c r="AA38" s="7"/>
    </row>
    <row r="39" spans="1:27" ht="15.75" customHeight="1">
      <c r="A39" s="8"/>
      <c r="B39" s="8" t="s">
        <v>89</v>
      </c>
      <c r="C39" s="8" t="s">
        <v>90</v>
      </c>
      <c r="D39" s="8">
        <v>2018</v>
      </c>
      <c r="E39" s="8"/>
      <c r="F39" s="24" t="str">
        <f>HYPERLINK("https://doi.org/10.22360/springsim.2018.mod4sim.007")</f>
        <v>https://doi.org/10.22360/springsim.2018.mod4sim.007</v>
      </c>
      <c r="G39" s="10" t="s">
        <v>91</v>
      </c>
      <c r="H39" s="19" t="str">
        <f t="shared" si="1"/>
        <v>NO</v>
      </c>
      <c r="I39" s="23" t="s">
        <v>21</v>
      </c>
      <c r="J39" s="12"/>
      <c r="K39" s="12"/>
      <c r="L39" s="13"/>
      <c r="M39" s="13"/>
      <c r="N39" s="13"/>
      <c r="O39" s="13"/>
      <c r="P39" s="14"/>
      <c r="Q39" s="14"/>
      <c r="R39" s="23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 t="s">
        <v>92</v>
      </c>
      <c r="C40" s="8" t="s">
        <v>93</v>
      </c>
      <c r="D40" s="8">
        <v>2018</v>
      </c>
      <c r="E40" s="8"/>
      <c r="F40" s="24" t="str">
        <f>HYPERLINK("https://doi.org/10.1007/s10270-018-0700-7")</f>
        <v>https://doi.org/10.1007/s10270-018-0700-7</v>
      </c>
      <c r="G40" s="10" t="s">
        <v>94</v>
      </c>
      <c r="H40" s="19" t="str">
        <f t="shared" si="1"/>
        <v>NO</v>
      </c>
      <c r="I40" s="23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30" t="b">
        <v>1</v>
      </c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 t="s">
        <v>95</v>
      </c>
      <c r="C41" s="8" t="s">
        <v>96</v>
      </c>
      <c r="D41" s="8">
        <v>2018</v>
      </c>
      <c r="E41" s="8"/>
      <c r="F41" s="24" t="str">
        <f>HYPERLINK("https://doi.org/10.1145/3239372.3239376")</f>
        <v>https://doi.org/10.1145/3239372.3239376</v>
      </c>
      <c r="G41" s="10" t="s">
        <v>97</v>
      </c>
      <c r="H41" s="19" t="str">
        <f t="shared" si="1"/>
        <v>NO</v>
      </c>
      <c r="I41" s="23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 t="s">
        <v>98</v>
      </c>
      <c r="C42" s="8" t="s">
        <v>99</v>
      </c>
      <c r="D42" s="8">
        <v>2020</v>
      </c>
      <c r="E42" s="8"/>
      <c r="F42" s="24" t="str">
        <f>HYPERLINK("https://doi.org/10.1145/3368089.3409743")</f>
        <v>https://doi.org/10.1145/3368089.3409743</v>
      </c>
      <c r="G42" s="10" t="s">
        <v>100</v>
      </c>
      <c r="H42" s="19" t="str">
        <f t="shared" si="1"/>
        <v>NO</v>
      </c>
      <c r="I42" s="23" t="s">
        <v>21</v>
      </c>
      <c r="J42" s="12"/>
      <c r="K42" s="12"/>
      <c r="L42" s="13"/>
      <c r="M42" s="13"/>
      <c r="N42" s="13"/>
      <c r="O42" s="13"/>
      <c r="P42" s="14"/>
      <c r="Q42" s="14"/>
      <c r="R42" s="23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101</v>
      </c>
      <c r="C43" s="8" t="s">
        <v>102</v>
      </c>
      <c r="D43" s="8">
        <v>2019</v>
      </c>
      <c r="E43" s="8"/>
      <c r="F43" s="24" t="str">
        <f>HYPERLINK("https://doi.org/10.1109/models-c.2019.00072")</f>
        <v>https://doi.org/10.1109/models-c.2019.00072</v>
      </c>
      <c r="G43" s="10" t="s">
        <v>103</v>
      </c>
      <c r="H43" s="19" t="str">
        <f t="shared" si="1"/>
        <v>NO</v>
      </c>
      <c r="I43" s="23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8" t="s">
        <v>104</v>
      </c>
      <c r="C44" s="8" t="s">
        <v>105</v>
      </c>
      <c r="D44" s="8">
        <v>2018</v>
      </c>
      <c r="E44" s="8"/>
      <c r="F44" s="24" t="str">
        <f>HYPERLINK("https://doi.org/10.1109/wsc.2018.8632470")</f>
        <v>https://doi.org/10.1109/wsc.2018.8632470</v>
      </c>
      <c r="G44" s="10" t="s">
        <v>106</v>
      </c>
      <c r="H44" s="19" t="str">
        <f t="shared" si="1"/>
        <v>NO</v>
      </c>
      <c r="I44" s="23" t="s">
        <v>21</v>
      </c>
      <c r="J44" s="12"/>
      <c r="K44" s="12"/>
      <c r="L44" s="13"/>
      <c r="M44" s="13"/>
      <c r="N44" s="13"/>
      <c r="O44" s="13"/>
      <c r="P44" s="14"/>
      <c r="Q44" s="14"/>
      <c r="R44" s="23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107</v>
      </c>
      <c r="C45" s="8" t="s">
        <v>108</v>
      </c>
      <c r="D45" s="8">
        <v>2018</v>
      </c>
      <c r="E45" s="8"/>
      <c r="F45" s="24" t="s">
        <v>109</v>
      </c>
      <c r="G45" s="10"/>
      <c r="H45" s="19" t="str">
        <f t="shared" si="1"/>
        <v>NO</v>
      </c>
      <c r="I45" s="23" t="s">
        <v>21</v>
      </c>
      <c r="J45" s="12" t="b">
        <v>0</v>
      </c>
      <c r="K45" s="12" t="b">
        <v>0</v>
      </c>
      <c r="L45" s="13" t="b">
        <v>0</v>
      </c>
      <c r="M45" s="13" t="b">
        <v>0</v>
      </c>
      <c r="N45" s="13" t="b">
        <v>0</v>
      </c>
      <c r="O45" s="13" t="b">
        <v>0</v>
      </c>
      <c r="P45" s="14" t="b">
        <v>0</v>
      </c>
      <c r="Q45" s="14" t="b">
        <v>0</v>
      </c>
      <c r="R45" s="23" t="s">
        <v>21</v>
      </c>
      <c r="S45" s="15" t="b">
        <v>0</v>
      </c>
      <c r="T45" s="15" t="b">
        <v>0</v>
      </c>
      <c r="U45" s="16" t="b">
        <v>0</v>
      </c>
      <c r="V45" s="16" t="b">
        <v>0</v>
      </c>
      <c r="W45" s="16" t="b">
        <v>0</v>
      </c>
      <c r="X45" s="16" t="b">
        <v>0</v>
      </c>
      <c r="Y45" s="16" t="b">
        <v>0</v>
      </c>
      <c r="Z45" s="16" t="b">
        <v>0</v>
      </c>
      <c r="AA45" s="7"/>
    </row>
    <row r="46" spans="1:27" ht="14.25">
      <c r="A46" s="8"/>
      <c r="B46" s="8" t="s">
        <v>110</v>
      </c>
      <c r="C46" s="8" t="s">
        <v>111</v>
      </c>
      <c r="D46" s="8">
        <v>2018</v>
      </c>
      <c r="E46" s="8"/>
      <c r="F46" s="24" t="s">
        <v>112</v>
      </c>
      <c r="G46" s="10"/>
      <c r="H46" s="19" t="str">
        <f t="shared" si="1"/>
        <v>NO</v>
      </c>
      <c r="I46" s="23" t="s">
        <v>21</v>
      </c>
      <c r="J46" s="12" t="b">
        <v>0</v>
      </c>
      <c r="K46" s="12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4" t="b">
        <v>0</v>
      </c>
      <c r="Q46" s="14" t="b">
        <v>0</v>
      </c>
      <c r="R46" s="23" t="s">
        <v>21</v>
      </c>
      <c r="S46" s="15" t="b">
        <v>0</v>
      </c>
      <c r="T46" s="15" t="b">
        <v>0</v>
      </c>
      <c r="U46" s="16" t="b">
        <v>0</v>
      </c>
      <c r="V46" s="16" t="b">
        <v>0</v>
      </c>
      <c r="W46" s="16" t="b">
        <v>0</v>
      </c>
      <c r="X46" s="16" t="b">
        <v>0</v>
      </c>
      <c r="Y46" s="16" t="b">
        <v>0</v>
      </c>
      <c r="Z46" s="16" t="b">
        <v>0</v>
      </c>
      <c r="AA46" s="7"/>
    </row>
    <row r="47" spans="1:27" ht="14.25">
      <c r="A47" s="8"/>
      <c r="B47" s="8" t="s">
        <v>113</v>
      </c>
      <c r="C47" s="8" t="s">
        <v>114</v>
      </c>
      <c r="D47" s="8">
        <v>2017</v>
      </c>
      <c r="E47" s="8" t="s">
        <v>115</v>
      </c>
      <c r="F47" s="24" t="s">
        <v>116</v>
      </c>
      <c r="G47" s="10"/>
      <c r="H47" s="19" t="str">
        <f t="shared" si="1"/>
        <v>NO</v>
      </c>
      <c r="I47" s="23" t="s">
        <v>21</v>
      </c>
      <c r="J47" s="12" t="b">
        <v>0</v>
      </c>
      <c r="K47" s="12" t="b">
        <v>0</v>
      </c>
      <c r="L47" s="13" t="b">
        <v>0</v>
      </c>
      <c r="M47" s="13" t="b">
        <v>0</v>
      </c>
      <c r="N47" s="13" t="b">
        <v>0</v>
      </c>
      <c r="O47" s="13" t="b">
        <v>0</v>
      </c>
      <c r="P47" s="14" t="b">
        <v>0</v>
      </c>
      <c r="Q47" s="29" t="b">
        <v>1</v>
      </c>
      <c r="R47" s="23" t="s">
        <v>21</v>
      </c>
      <c r="S47" s="15" t="b">
        <v>0</v>
      </c>
      <c r="T47" s="15" t="b">
        <v>0</v>
      </c>
      <c r="U47" s="16" t="b">
        <v>0</v>
      </c>
      <c r="V47" s="16" t="b">
        <v>0</v>
      </c>
      <c r="W47" s="16" t="b">
        <v>0</v>
      </c>
      <c r="X47" s="16" t="b">
        <v>0</v>
      </c>
      <c r="Y47" s="16" t="b">
        <v>0</v>
      </c>
      <c r="Z47" s="16" t="b">
        <v>0</v>
      </c>
      <c r="AA47" s="7"/>
    </row>
    <row r="48" spans="1:27" ht="14.25">
      <c r="A48" s="8"/>
      <c r="B48" s="8" t="s">
        <v>117</v>
      </c>
      <c r="C48" s="8" t="s">
        <v>118</v>
      </c>
      <c r="D48" s="8"/>
      <c r="E48" s="8" t="s">
        <v>115</v>
      </c>
      <c r="F48" s="24" t="s">
        <v>119</v>
      </c>
      <c r="G48" s="10"/>
      <c r="H48" s="19" t="str">
        <f t="shared" si="1"/>
        <v>NO</v>
      </c>
      <c r="I48" s="23" t="s">
        <v>21</v>
      </c>
      <c r="J48" s="12" t="b">
        <v>0</v>
      </c>
      <c r="K48" s="12" t="b">
        <v>0</v>
      </c>
      <c r="L48" s="13" t="b">
        <v>0</v>
      </c>
      <c r="M48" s="13" t="b">
        <v>0</v>
      </c>
      <c r="N48" s="13" t="b">
        <v>0</v>
      </c>
      <c r="O48" s="13" t="b">
        <v>0</v>
      </c>
      <c r="P48" s="14" t="b">
        <v>0</v>
      </c>
      <c r="Q48" s="29" t="b">
        <v>1</v>
      </c>
      <c r="R48" s="23" t="s">
        <v>21</v>
      </c>
      <c r="S48" s="15" t="b">
        <v>0</v>
      </c>
      <c r="T48" s="15" t="b">
        <v>0</v>
      </c>
      <c r="U48" s="16" t="b">
        <v>0</v>
      </c>
      <c r="V48" s="16" t="b">
        <v>0</v>
      </c>
      <c r="W48" s="16" t="b">
        <v>0</v>
      </c>
      <c r="X48" s="16" t="b">
        <v>0</v>
      </c>
      <c r="Y48" s="16" t="b">
        <v>0</v>
      </c>
      <c r="Z48" s="16" t="b">
        <v>0</v>
      </c>
      <c r="AA48" s="7"/>
    </row>
    <row r="49" spans="1:27" ht="14.25">
      <c r="A49" s="8"/>
      <c r="B49" s="8" t="s">
        <v>113</v>
      </c>
      <c r="C49" s="8" t="s">
        <v>120</v>
      </c>
      <c r="D49" s="8">
        <v>2018</v>
      </c>
      <c r="E49" s="8"/>
      <c r="F49" s="24" t="s">
        <v>121</v>
      </c>
      <c r="G49" s="10"/>
      <c r="H49" s="19" t="str">
        <f t="shared" si="1"/>
        <v>NO</v>
      </c>
      <c r="I49" s="23" t="s">
        <v>21</v>
      </c>
      <c r="J49" s="12" t="b">
        <v>0</v>
      </c>
      <c r="K49" s="12" t="b">
        <v>0</v>
      </c>
      <c r="L49" s="13" t="b">
        <v>0</v>
      </c>
      <c r="M49" s="13" t="b">
        <v>0</v>
      </c>
      <c r="N49" s="13" t="b">
        <v>0</v>
      </c>
      <c r="O49" s="13" t="b">
        <v>0</v>
      </c>
      <c r="P49" s="14" t="b">
        <v>0</v>
      </c>
      <c r="Q49" s="14" t="b">
        <v>0</v>
      </c>
      <c r="R49" s="23" t="s">
        <v>21</v>
      </c>
      <c r="S49" s="15" t="b">
        <v>0</v>
      </c>
      <c r="T49" s="15" t="b">
        <v>0</v>
      </c>
      <c r="U49" s="16" t="b">
        <v>0</v>
      </c>
      <c r="V49" s="16" t="b">
        <v>0</v>
      </c>
      <c r="W49" s="16" t="b">
        <v>0</v>
      </c>
      <c r="X49" s="16" t="b">
        <v>0</v>
      </c>
      <c r="Y49" s="16" t="b">
        <v>0</v>
      </c>
      <c r="Z49" s="16" t="b">
        <v>0</v>
      </c>
      <c r="AA49" s="7"/>
    </row>
    <row r="50" spans="1:27" ht="14.25">
      <c r="A50" s="8"/>
      <c r="B50" s="8"/>
      <c r="C50" s="8"/>
      <c r="D50" s="8"/>
      <c r="E50" s="8"/>
      <c r="F50" s="10"/>
      <c r="G50" s="10"/>
      <c r="H50" s="19"/>
      <c r="I50" s="11"/>
      <c r="J50" s="12"/>
      <c r="K50" s="12"/>
      <c r="L50" s="13"/>
      <c r="M50" s="13"/>
      <c r="N50" s="13"/>
      <c r="O50" s="13"/>
      <c r="P50" s="14"/>
      <c r="Q50" s="14"/>
      <c r="R50" s="11"/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/>
      <c r="C51" s="8"/>
      <c r="D51" s="8"/>
      <c r="E51" s="8"/>
      <c r="F51" s="10"/>
      <c r="G51" s="10"/>
      <c r="H51" s="19"/>
      <c r="I51" s="11"/>
      <c r="J51" s="12"/>
      <c r="K51" s="12"/>
      <c r="L51" s="13"/>
      <c r="M51" s="13"/>
      <c r="N51" s="13"/>
      <c r="O51" s="13"/>
      <c r="P51" s="14"/>
      <c r="Q51" s="14"/>
      <c r="R51" s="11"/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/>
      <c r="C52" s="8"/>
      <c r="D52" s="8"/>
      <c r="E52" s="8"/>
      <c r="F52" s="10"/>
      <c r="G52" s="10"/>
      <c r="H52" s="19"/>
      <c r="I52" s="11"/>
      <c r="J52" s="12"/>
      <c r="K52" s="12"/>
      <c r="L52" s="13"/>
      <c r="M52" s="13"/>
      <c r="N52" s="13"/>
      <c r="O52" s="13"/>
      <c r="P52" s="14"/>
      <c r="Q52" s="14"/>
      <c r="R52" s="11"/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8" t="s">
        <v>122</v>
      </c>
      <c r="C53" s="8"/>
      <c r="D53" s="8"/>
      <c r="E53" s="8"/>
      <c r="F53" s="10"/>
      <c r="G53" s="10"/>
      <c r="H53" s="19"/>
      <c r="I53" s="11"/>
      <c r="J53" s="12"/>
      <c r="K53" s="12"/>
      <c r="L53" s="13"/>
      <c r="M53" s="13"/>
      <c r="N53" s="13"/>
      <c r="O53" s="13"/>
      <c r="P53" s="14"/>
      <c r="Q53" s="14"/>
      <c r="R53" s="11"/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/>
      <c r="C54" s="8"/>
      <c r="D54" s="8"/>
      <c r="E54" s="8"/>
      <c r="F54" s="17"/>
      <c r="G54" s="10"/>
      <c r="H54" s="19"/>
      <c r="I54" s="22"/>
      <c r="J54" s="12"/>
      <c r="K54" s="12"/>
      <c r="L54" s="13"/>
      <c r="M54" s="13"/>
      <c r="N54" s="13"/>
      <c r="O54" s="13"/>
      <c r="P54" s="14"/>
      <c r="Q54" s="14"/>
      <c r="R54" s="18"/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 t="s">
        <v>123</v>
      </c>
      <c r="B55" s="8" t="s">
        <v>124</v>
      </c>
      <c r="C55" s="8" t="s">
        <v>125</v>
      </c>
      <c r="D55" s="8">
        <v>2017</v>
      </c>
      <c r="E55" s="21" t="s">
        <v>126</v>
      </c>
      <c r="F55" s="24" t="s">
        <v>127</v>
      </c>
      <c r="G55" s="10" t="s">
        <v>128</v>
      </c>
      <c r="H55" s="27" t="s">
        <v>74</v>
      </c>
      <c r="I55" s="23" t="s">
        <v>74</v>
      </c>
      <c r="J55" s="28" t="b">
        <v>1</v>
      </c>
      <c r="K55" s="28" t="b">
        <v>1</v>
      </c>
      <c r="L55" s="29" t="b">
        <v>0</v>
      </c>
      <c r="M55" s="29" t="b">
        <v>0</v>
      </c>
      <c r="N55" s="29" t="b">
        <v>0</v>
      </c>
      <c r="O55" s="29" t="b">
        <v>0</v>
      </c>
      <c r="P55" s="29" t="b">
        <v>0</v>
      </c>
      <c r="Q55" s="29" t="b">
        <v>0</v>
      </c>
      <c r="R55" s="23" t="s">
        <v>74</v>
      </c>
      <c r="S55" s="30" t="b">
        <v>1</v>
      </c>
      <c r="T55" s="30" t="b">
        <v>0</v>
      </c>
      <c r="U55" s="31" t="b">
        <v>0</v>
      </c>
      <c r="V55" s="31" t="b">
        <v>0</v>
      </c>
      <c r="W55" s="31" t="b">
        <v>0</v>
      </c>
      <c r="X55" s="31" t="b">
        <v>0</v>
      </c>
      <c r="Y55" s="31" t="b">
        <v>0</v>
      </c>
      <c r="Z55" s="31" t="b">
        <v>0</v>
      </c>
      <c r="AA55" s="7"/>
    </row>
    <row r="56" spans="1:27" ht="14.25">
      <c r="A56" s="8"/>
      <c r="B56" s="8" t="s">
        <v>113</v>
      </c>
      <c r="C56" s="8" t="s">
        <v>129</v>
      </c>
      <c r="D56" s="8">
        <v>2017</v>
      </c>
      <c r="E56" s="8"/>
      <c r="F56" s="24" t="s">
        <v>130</v>
      </c>
      <c r="G56" s="10"/>
      <c r="H56" s="27" t="s">
        <v>21</v>
      </c>
      <c r="I56" s="23" t="s">
        <v>21</v>
      </c>
      <c r="J56" s="28" t="b">
        <v>0</v>
      </c>
      <c r="K56" s="28" t="b">
        <v>0</v>
      </c>
      <c r="L56" s="29" t="b">
        <v>0</v>
      </c>
      <c r="M56" s="29" t="b">
        <v>0</v>
      </c>
      <c r="N56" s="29" t="b">
        <v>0</v>
      </c>
      <c r="O56" s="29" t="b">
        <v>0</v>
      </c>
      <c r="P56" s="29" t="b">
        <v>0</v>
      </c>
      <c r="Q56" s="29" t="b">
        <v>0</v>
      </c>
      <c r="R56" s="23" t="s">
        <v>21</v>
      </c>
      <c r="S56" s="30" t="b">
        <v>0</v>
      </c>
      <c r="T56" s="30" t="b">
        <v>0</v>
      </c>
      <c r="U56" s="31" t="b">
        <v>0</v>
      </c>
      <c r="V56" s="31" t="b">
        <v>0</v>
      </c>
      <c r="W56" s="31" t="b">
        <v>0</v>
      </c>
      <c r="X56" s="31" t="b">
        <v>0</v>
      </c>
      <c r="Y56" s="31" t="b">
        <v>0</v>
      </c>
      <c r="Z56" s="31" t="b">
        <v>0</v>
      </c>
      <c r="AA56" s="7"/>
    </row>
    <row r="57" spans="1:27" ht="14.25">
      <c r="A57" s="8"/>
      <c r="B57" s="8" t="s">
        <v>131</v>
      </c>
      <c r="C57" s="8" t="s">
        <v>132</v>
      </c>
      <c r="D57" s="8">
        <v>2018</v>
      </c>
      <c r="E57" s="8"/>
      <c r="F57" s="24" t="s">
        <v>133</v>
      </c>
      <c r="G57" s="10" t="s">
        <v>134</v>
      </c>
      <c r="H57" s="27" t="s">
        <v>21</v>
      </c>
      <c r="I57" s="23" t="s">
        <v>21</v>
      </c>
      <c r="J57" s="28" t="b">
        <v>0</v>
      </c>
      <c r="K57" s="28" t="b">
        <v>0</v>
      </c>
      <c r="L57" s="29" t="b">
        <v>0</v>
      </c>
      <c r="M57" s="29" t="b">
        <v>0</v>
      </c>
      <c r="N57" s="29" t="b">
        <v>0</v>
      </c>
      <c r="O57" s="29" t="b">
        <v>0</v>
      </c>
      <c r="P57" s="29" t="b">
        <v>0</v>
      </c>
      <c r="Q57" s="29" t="b">
        <v>0</v>
      </c>
      <c r="R57" s="23" t="s">
        <v>21</v>
      </c>
      <c r="S57" s="30" t="b">
        <v>0</v>
      </c>
      <c r="T57" s="30" t="b">
        <v>0</v>
      </c>
      <c r="U57" s="31" t="b">
        <v>0</v>
      </c>
      <c r="V57" s="31" t="b">
        <v>0</v>
      </c>
      <c r="W57" s="31" t="b">
        <v>0</v>
      </c>
      <c r="X57" s="31" t="b">
        <v>0</v>
      </c>
      <c r="Y57" s="31" t="b">
        <v>0</v>
      </c>
      <c r="Z57" s="31" t="b">
        <v>0</v>
      </c>
      <c r="AA57" s="7"/>
    </row>
  </sheetData>
  <autoFilter ref="H1:H57"/>
  <conditionalFormatting sqref="H2:I57 R2:R57">
    <cfRule type="cellIs" dxfId="3" priority="1" operator="equal">
      <formula>"YES"</formula>
    </cfRule>
  </conditionalFormatting>
  <conditionalFormatting sqref="H2:I57 R2:R57">
    <cfRule type="cellIs" dxfId="2" priority="2" operator="equal">
      <formula>"MAYBE"</formula>
    </cfRule>
  </conditionalFormatting>
  <conditionalFormatting sqref="H2:I57 R2:R57">
    <cfRule type="cellIs" dxfId="1" priority="3" operator="equal">
      <formula>"NO"</formula>
    </cfRule>
  </conditionalFormatting>
  <conditionalFormatting sqref="I1:I57 R1:R57">
    <cfRule type="containsBlanks" dxfId="0" priority="5">
      <formula>LEN(TRIM(I1))=0</formula>
    </cfRule>
  </conditionalFormatting>
  <hyperlinks>
    <hyperlink ref="F11" r:id="rId1"/>
    <hyperlink ref="F12" r:id="rId2"/>
    <hyperlink ref="F22" r:id="rId3"/>
    <hyperlink ref="F23" r:id="rId4"/>
    <hyperlink ref="F24" r:id="rId5"/>
    <hyperlink ref="F25" r:id="rId6"/>
    <hyperlink ref="F26" r:id="rId7"/>
    <hyperlink ref="F27" r:id="rId8"/>
    <hyperlink ref="F28" r:id="rId9"/>
    <hyperlink ref="F29" r:id="rId10"/>
    <hyperlink ref="F30" r:id="rId11"/>
    <hyperlink ref="F38" r:id="rId12"/>
    <hyperlink ref="F45" r:id="rId13"/>
    <hyperlink ref="F46" r:id="rId14"/>
    <hyperlink ref="F47" r:id="rId15"/>
    <hyperlink ref="F48" r:id="rId16"/>
    <hyperlink ref="F49" r:id="rId17"/>
    <hyperlink ref="E55" r:id="rId18"/>
    <hyperlink ref="F55" r:id="rId19"/>
    <hyperlink ref="F56" r:id="rId20"/>
    <hyperlink ref="F57" r:id="rId21"/>
  </hyperlinks>
  <pageMargins left="0.7" right="0.7" top="0.78740157499999996" bottom="0.78740157499999996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2021-08-15T12:43:40Z</dcterms:modified>
</cp:coreProperties>
</file>